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 tabRatio="822" activeTab="5"/>
  </bookViews>
  <sheets>
    <sheet name="Реестр на 3 дня" sheetId="1" r:id="rId1"/>
    <sheet name="расчет на див.юр.и физ.лицо" sheetId="2" r:id="rId2"/>
    <sheet name="ГНИ_отчет" sheetId="31" r:id="rId3"/>
    <sheet name="ГНИ_отчет (2)" sheetId="32" r:id="rId4"/>
    <sheet name="Спис.нерезидентов" sheetId="24" r:id="rId5"/>
    <sheet name="ЮЛ и ФЛ" sheetId="21" r:id="rId6"/>
    <sheet name="ЮЛ и ФЛ с расш." sheetId="22" r:id="rId7"/>
    <sheet name="ЮЛ и ФЛ доли" sheetId="23" r:id="rId8"/>
  </sheets>
  <externalReferences>
    <externalReference r:id="rId9"/>
  </externalReferences>
  <definedNames>
    <definedName name="_xlnm._FilterDatabase" localSheetId="2" hidden="1">ГНИ_отчет!$A$4:$N$938</definedName>
    <definedName name="_xlnm._FilterDatabase" localSheetId="3" hidden="1">'ГНИ_отчет (2)'!$A$4:$N$910</definedName>
    <definedName name="_xlnm._FilterDatabase" localSheetId="1" hidden="1">'расчет на див.юр.и физ.лицо'!$A$26:$M$960</definedName>
    <definedName name="_xlnm._FilterDatabase" localSheetId="0" hidden="1">'Реестр на 3 дня'!$A$1:$AE$762</definedName>
    <definedName name="_xlnm._FilterDatabase" localSheetId="4" hidden="1">Спис.нерезидентов!$A$9:$P$9</definedName>
    <definedName name="_xlnm.Database">'Реестр на 3 дня'!$A$1:$AA$642</definedName>
    <definedName name="_xlnm.Print_Titles" localSheetId="2">ГНИ_отчет!$2:$2</definedName>
    <definedName name="_xlnm.Print_Titles" localSheetId="3">'ГНИ_отчет (2)'!$2:$2</definedName>
    <definedName name="_xlnm.Print_Titles" localSheetId="1">'расчет на див.юр.и физ.лицо'!$24:$24</definedName>
    <definedName name="_xlnm.Print_Titles" localSheetId="4">Спис.нерезидентов!#REF!</definedName>
    <definedName name="_xlnm.Print_Titles" localSheetId="5">'ЮЛ и ФЛ'!#REF!</definedName>
    <definedName name="_xlnm.Print_Titles" localSheetId="7">'ЮЛ и ФЛ доли'!#REF!</definedName>
    <definedName name="_xlnm.Print_Titles" localSheetId="6">'ЮЛ и ФЛ с расш.'!#REF!</definedName>
    <definedName name="_xlnm.Print_Area" localSheetId="2">ГНИ_отчет!$A$1:$M$969</definedName>
    <definedName name="_xlnm.Print_Area" localSheetId="3">'ГНИ_отчет (2)'!$A$1:$M$941</definedName>
    <definedName name="_xlnm.Print_Area" localSheetId="1">'расчет на див.юр.и физ.лицо'!$A$1:$L$991</definedName>
    <definedName name="_xlnm.Print_Area" localSheetId="4">Спис.нерезидентов!$A$1:$J$44</definedName>
    <definedName name="_xlnm.Print_Area" localSheetId="5">'ЮЛ и ФЛ'!$A$1:$L$27</definedName>
    <definedName name="_xlnm.Print_Area" localSheetId="7">'ЮЛ и ФЛ доли'!$A$1:$J$27</definedName>
    <definedName name="_xlnm.Print_Area" localSheetId="6">'ЮЛ и ФЛ с расш.'!$A$1:$AF$38</definedName>
  </definedNames>
  <calcPr calcId="125725"/>
</workbook>
</file>

<file path=xl/calcChain.xml><?xml version="1.0" encoding="utf-8"?>
<calcChain xmlns="http://schemas.openxmlformats.org/spreadsheetml/2006/main">
  <c r="M951" i="32"/>
  <c r="L951"/>
  <c r="K951"/>
  <c r="I931"/>
  <c r="I930"/>
  <c r="I932" s="1"/>
  <c r="M927"/>
  <c r="L927"/>
  <c r="K927"/>
  <c r="I927"/>
  <c r="I926" s="1"/>
  <c r="I928" s="1"/>
  <c r="L926"/>
  <c r="K926"/>
  <c r="I923"/>
  <c r="J913"/>
  <c r="I913"/>
  <c r="I915" s="1"/>
  <c r="K910"/>
  <c r="L910" s="1"/>
  <c r="K909"/>
  <c r="L909" s="1"/>
  <c r="M909" s="1"/>
  <c r="K908"/>
  <c r="L908" s="1"/>
  <c r="K907"/>
  <c r="L907" s="1"/>
  <c r="K906"/>
  <c r="L906" s="1"/>
  <c r="K905"/>
  <c r="L905" s="1"/>
  <c r="M905" s="1"/>
  <c r="K904"/>
  <c r="L904" s="1"/>
  <c r="K903"/>
  <c r="L903" s="1"/>
  <c r="M903" s="1"/>
  <c r="K902"/>
  <c r="L902" s="1"/>
  <c r="M902" s="1"/>
  <c r="K901"/>
  <c r="K900"/>
  <c r="L900" s="1"/>
  <c r="K899"/>
  <c r="L899" s="1"/>
  <c r="M899" s="1"/>
  <c r="K898"/>
  <c r="L898" s="1"/>
  <c r="K897"/>
  <c r="L897" s="1"/>
  <c r="M897" s="1"/>
  <c r="K896"/>
  <c r="K895"/>
  <c r="L895" s="1"/>
  <c r="K894"/>
  <c r="L894" s="1"/>
  <c r="M894" s="1"/>
  <c r="K893"/>
  <c r="L893" s="1"/>
  <c r="K892"/>
  <c r="L892" s="1"/>
  <c r="K891"/>
  <c r="M890"/>
  <c r="K890"/>
  <c r="L890" s="1"/>
  <c r="K889"/>
  <c r="L889" s="1"/>
  <c r="M889" s="1"/>
  <c r="K888"/>
  <c r="L888" s="1"/>
  <c r="M888" s="1"/>
  <c r="K887"/>
  <c r="L887" s="1"/>
  <c r="M887" s="1"/>
  <c r="K886"/>
  <c r="M885"/>
  <c r="K885"/>
  <c r="L885" s="1"/>
  <c r="K884"/>
  <c r="L884" s="1"/>
  <c r="M884" s="1"/>
  <c r="K883"/>
  <c r="L883" s="1"/>
  <c r="K882"/>
  <c r="L882" s="1"/>
  <c r="M882" s="1"/>
  <c r="K881"/>
  <c r="L881" s="1"/>
  <c r="M881" s="1"/>
  <c r="K880"/>
  <c r="M879"/>
  <c r="K879"/>
  <c r="L879" s="1"/>
  <c r="K878"/>
  <c r="L878" s="1"/>
  <c r="M878" s="1"/>
  <c r="K877"/>
  <c r="L877" s="1"/>
  <c r="K876"/>
  <c r="L876" s="1"/>
  <c r="M876" s="1"/>
  <c r="K875"/>
  <c r="K874"/>
  <c r="L874" s="1"/>
  <c r="K873"/>
  <c r="L873" s="1"/>
  <c r="M873" s="1"/>
  <c r="K872"/>
  <c r="L872" s="1"/>
  <c r="K871"/>
  <c r="L871" s="1"/>
  <c r="M871" s="1"/>
  <c r="K870"/>
  <c r="L870" s="1"/>
  <c r="M870" s="1"/>
  <c r="K869"/>
  <c r="L869" s="1"/>
  <c r="K868"/>
  <c r="L868" s="1"/>
  <c r="K867"/>
  <c r="L867" s="1"/>
  <c r="K866"/>
  <c r="K865"/>
  <c r="K864"/>
  <c r="L864" s="1"/>
  <c r="M864" s="1"/>
  <c r="K863"/>
  <c r="K862"/>
  <c r="L862" s="1"/>
  <c r="M862" s="1"/>
  <c r="K861"/>
  <c r="L861" s="1"/>
  <c r="M861" s="1"/>
  <c r="K860"/>
  <c r="L860" s="1"/>
  <c r="K859"/>
  <c r="K858"/>
  <c r="L858" s="1"/>
  <c r="K857"/>
  <c r="K856"/>
  <c r="L856" s="1"/>
  <c r="M856" s="1"/>
  <c r="K855"/>
  <c r="K854"/>
  <c r="L854" s="1"/>
  <c r="L853"/>
  <c r="M853" s="1"/>
  <c r="K853"/>
  <c r="K852"/>
  <c r="L852" s="1"/>
  <c r="K851"/>
  <c r="L851" s="1"/>
  <c r="K850"/>
  <c r="K849"/>
  <c r="K848"/>
  <c r="L848" s="1"/>
  <c r="M848" s="1"/>
  <c r="K847"/>
  <c r="K846"/>
  <c r="L846" s="1"/>
  <c r="M846" s="1"/>
  <c r="K845"/>
  <c r="L845" s="1"/>
  <c r="M845" s="1"/>
  <c r="K844"/>
  <c r="L844" s="1"/>
  <c r="K843"/>
  <c r="K842"/>
  <c r="K841"/>
  <c r="L841" s="1"/>
  <c r="M841" s="1"/>
  <c r="K840"/>
  <c r="K839"/>
  <c r="L839" s="1"/>
  <c r="M839" s="1"/>
  <c r="K838"/>
  <c r="L838" s="1"/>
  <c r="K837"/>
  <c r="K836"/>
  <c r="M835"/>
  <c r="K835"/>
  <c r="L835" s="1"/>
  <c r="K834"/>
  <c r="L834" s="1"/>
  <c r="M834" s="1"/>
  <c r="K833"/>
  <c r="L833" s="1"/>
  <c r="K832"/>
  <c r="L832" s="1"/>
  <c r="K831"/>
  <c r="K830"/>
  <c r="K829"/>
  <c r="L829" s="1"/>
  <c r="M829" s="1"/>
  <c r="K828"/>
  <c r="K827"/>
  <c r="L827" s="1"/>
  <c r="M827" s="1"/>
  <c r="K826"/>
  <c r="L826" s="1"/>
  <c r="M826" s="1"/>
  <c r="K825"/>
  <c r="L825" s="1"/>
  <c r="K824"/>
  <c r="L824" s="1"/>
  <c r="K823"/>
  <c r="K822"/>
  <c r="L821"/>
  <c r="M821" s="1"/>
  <c r="K821"/>
  <c r="K820"/>
  <c r="K819"/>
  <c r="L819" s="1"/>
  <c r="M819" s="1"/>
  <c r="K818"/>
  <c r="L818" s="1"/>
  <c r="M818" s="1"/>
  <c r="K817"/>
  <c r="L817" s="1"/>
  <c r="K816"/>
  <c r="K815"/>
  <c r="K814"/>
  <c r="K813"/>
  <c r="K812"/>
  <c r="L812" s="1"/>
  <c r="M812" s="1"/>
  <c r="K811"/>
  <c r="M810"/>
  <c r="K810"/>
  <c r="L810" s="1"/>
  <c r="K809"/>
  <c r="L809" s="1"/>
  <c r="M809" s="1"/>
  <c r="K808"/>
  <c r="L808" s="1"/>
  <c r="K807"/>
  <c r="L807" s="1"/>
  <c r="K806"/>
  <c r="L806" s="1"/>
  <c r="K805"/>
  <c r="K804"/>
  <c r="K803"/>
  <c r="L803" s="1"/>
  <c r="M803" s="1"/>
  <c r="K802"/>
  <c r="K801"/>
  <c r="L801" s="1"/>
  <c r="M801" s="1"/>
  <c r="L800"/>
  <c r="M800" s="1"/>
  <c r="K800"/>
  <c r="K799"/>
  <c r="L799" s="1"/>
  <c r="K798"/>
  <c r="L798" s="1"/>
  <c r="K797"/>
  <c r="L797" s="1"/>
  <c r="K796"/>
  <c r="K795"/>
  <c r="K794"/>
  <c r="L794" s="1"/>
  <c r="M794" s="1"/>
  <c r="K793"/>
  <c r="K792"/>
  <c r="L792" s="1"/>
  <c r="M792" s="1"/>
  <c r="K791"/>
  <c r="L791" s="1"/>
  <c r="M791" s="1"/>
  <c r="K790"/>
  <c r="L790" s="1"/>
  <c r="K789"/>
  <c r="K788"/>
  <c r="L788" s="1"/>
  <c r="K787"/>
  <c r="K786"/>
  <c r="K785"/>
  <c r="L785" s="1"/>
  <c r="M785" s="1"/>
  <c r="K784"/>
  <c r="K783"/>
  <c r="L783" s="1"/>
  <c r="K782"/>
  <c r="L782" s="1"/>
  <c r="M782" s="1"/>
  <c r="K781"/>
  <c r="L781" s="1"/>
  <c r="K780"/>
  <c r="L780" s="1"/>
  <c r="K779"/>
  <c r="L779" s="1"/>
  <c r="K778"/>
  <c r="K777"/>
  <c r="K776"/>
  <c r="L776" s="1"/>
  <c r="M776" s="1"/>
  <c r="K775"/>
  <c r="K774"/>
  <c r="L774" s="1"/>
  <c r="M774" s="1"/>
  <c r="K773"/>
  <c r="L773" s="1"/>
  <c r="M773" s="1"/>
  <c r="K772"/>
  <c r="K771"/>
  <c r="L771" s="1"/>
  <c r="K770"/>
  <c r="L770" s="1"/>
  <c r="K769"/>
  <c r="K768"/>
  <c r="L768" s="1"/>
  <c r="K767"/>
  <c r="L767" s="1"/>
  <c r="M767" s="1"/>
  <c r="K766"/>
  <c r="K765"/>
  <c r="L765" s="1"/>
  <c r="K764"/>
  <c r="L764" s="1"/>
  <c r="M764" s="1"/>
  <c r="K763"/>
  <c r="K762"/>
  <c r="L762" s="1"/>
  <c r="K761"/>
  <c r="L761" s="1"/>
  <c r="K760"/>
  <c r="K759"/>
  <c r="L759" s="1"/>
  <c r="K758"/>
  <c r="L758" s="1"/>
  <c r="M758" s="1"/>
  <c r="K757"/>
  <c r="K756"/>
  <c r="L756" s="1"/>
  <c r="K755"/>
  <c r="L755" s="1"/>
  <c r="M755" s="1"/>
  <c r="K754"/>
  <c r="K753"/>
  <c r="L753" s="1"/>
  <c r="L752"/>
  <c r="K752"/>
  <c r="K751"/>
  <c r="K750"/>
  <c r="L750" s="1"/>
  <c r="K749"/>
  <c r="L749" s="1"/>
  <c r="M749" s="1"/>
  <c r="M748"/>
  <c r="K748"/>
  <c r="L748" s="1"/>
  <c r="K747"/>
  <c r="L747" s="1"/>
  <c r="K746"/>
  <c r="L746" s="1"/>
  <c r="M746" s="1"/>
  <c r="K745"/>
  <c r="K744"/>
  <c r="L744" s="1"/>
  <c r="K743"/>
  <c r="L743" s="1"/>
  <c r="K742"/>
  <c r="K741"/>
  <c r="L741" s="1"/>
  <c r="K740"/>
  <c r="L740" s="1"/>
  <c r="M740" s="1"/>
  <c r="K739"/>
  <c r="L739" s="1"/>
  <c r="K738"/>
  <c r="L738" s="1"/>
  <c r="K737"/>
  <c r="L737" s="1"/>
  <c r="K736"/>
  <c r="K735"/>
  <c r="L735" s="1"/>
  <c r="K734"/>
  <c r="L734" s="1"/>
  <c r="K733"/>
  <c r="K732"/>
  <c r="K731"/>
  <c r="L731" s="1"/>
  <c r="M731" s="1"/>
  <c r="K730"/>
  <c r="L730" s="1"/>
  <c r="K729"/>
  <c r="L729" s="1"/>
  <c r="K728"/>
  <c r="L728" s="1"/>
  <c r="M728" s="1"/>
  <c r="K727"/>
  <c r="K726"/>
  <c r="L726" s="1"/>
  <c r="L725"/>
  <c r="K725"/>
  <c r="K724"/>
  <c r="K723"/>
  <c r="L723" s="1"/>
  <c r="M723" s="1"/>
  <c r="K722"/>
  <c r="L722" s="1"/>
  <c r="M722" s="1"/>
  <c r="K721"/>
  <c r="L721" s="1"/>
  <c r="K720"/>
  <c r="L720" s="1"/>
  <c r="K719"/>
  <c r="L719" s="1"/>
  <c r="K718"/>
  <c r="K717"/>
  <c r="L717" s="1"/>
  <c r="K716"/>
  <c r="L716" s="1"/>
  <c r="K715"/>
  <c r="K714"/>
  <c r="L714" s="1"/>
  <c r="K713"/>
  <c r="L713" s="1"/>
  <c r="M713" s="1"/>
  <c r="K712"/>
  <c r="L712" s="1"/>
  <c r="K711"/>
  <c r="L711" s="1"/>
  <c r="K710"/>
  <c r="L710" s="1"/>
  <c r="M710" s="1"/>
  <c r="K709"/>
  <c r="K708"/>
  <c r="L708" s="1"/>
  <c r="L707"/>
  <c r="K707"/>
  <c r="K706"/>
  <c r="K705"/>
  <c r="K704"/>
  <c r="L704" s="1"/>
  <c r="M704" s="1"/>
  <c r="K703"/>
  <c r="L703" s="1"/>
  <c r="M702"/>
  <c r="K702"/>
  <c r="L702" s="1"/>
  <c r="K701"/>
  <c r="L701" s="1"/>
  <c r="M701" s="1"/>
  <c r="K700"/>
  <c r="K699"/>
  <c r="L699" s="1"/>
  <c r="L698"/>
  <c r="K698"/>
  <c r="K697"/>
  <c r="L696"/>
  <c r="M696" s="1"/>
  <c r="K696"/>
  <c r="K695"/>
  <c r="L695" s="1"/>
  <c r="M695" s="1"/>
  <c r="K694"/>
  <c r="L694" s="1"/>
  <c r="K693"/>
  <c r="L693" s="1"/>
  <c r="K692"/>
  <c r="L692" s="1"/>
  <c r="M692" s="1"/>
  <c r="K691"/>
  <c r="K690"/>
  <c r="L690" s="1"/>
  <c r="K689"/>
  <c r="L689" s="1"/>
  <c r="K688"/>
  <c r="M687"/>
  <c r="K687"/>
  <c r="L687" s="1"/>
  <c r="K686"/>
  <c r="L686" s="1"/>
  <c r="M686" s="1"/>
  <c r="K685"/>
  <c r="L685" s="1"/>
  <c r="K684"/>
  <c r="L684" s="1"/>
  <c r="K683"/>
  <c r="L683" s="1"/>
  <c r="K682"/>
  <c r="K681"/>
  <c r="L681" s="1"/>
  <c r="K680"/>
  <c r="L680" s="1"/>
  <c r="K679"/>
  <c r="K678"/>
  <c r="K677"/>
  <c r="L677" s="1"/>
  <c r="M677" s="1"/>
  <c r="K676"/>
  <c r="L676" s="1"/>
  <c r="K675"/>
  <c r="L675" s="1"/>
  <c r="K674"/>
  <c r="L674" s="1"/>
  <c r="M674" s="1"/>
  <c r="K673"/>
  <c r="K672"/>
  <c r="L672" s="1"/>
  <c r="K671"/>
  <c r="L671" s="1"/>
  <c r="K670"/>
  <c r="K669"/>
  <c r="L669" s="1"/>
  <c r="M669" s="1"/>
  <c r="K668"/>
  <c r="L668" s="1"/>
  <c r="M668" s="1"/>
  <c r="K667"/>
  <c r="L667" s="1"/>
  <c r="K666"/>
  <c r="L666" s="1"/>
  <c r="K665"/>
  <c r="L665" s="1"/>
  <c r="K664"/>
  <c r="K663"/>
  <c r="L663" s="1"/>
  <c r="K662"/>
  <c r="L662" s="1"/>
  <c r="K661"/>
  <c r="K660"/>
  <c r="L660" s="1"/>
  <c r="M660" s="1"/>
  <c r="K659"/>
  <c r="L659" s="1"/>
  <c r="M659" s="1"/>
  <c r="K658"/>
  <c r="L658" s="1"/>
  <c r="K657"/>
  <c r="L657" s="1"/>
  <c r="K656"/>
  <c r="L656" s="1"/>
  <c r="M656" s="1"/>
  <c r="K655"/>
  <c r="K654"/>
  <c r="L654" s="1"/>
  <c r="K653"/>
  <c r="L653" s="1"/>
  <c r="K652"/>
  <c r="K651"/>
  <c r="L651" s="1"/>
  <c r="M651" s="1"/>
  <c r="M650"/>
  <c r="K650"/>
  <c r="L650" s="1"/>
  <c r="K649"/>
  <c r="L649" s="1"/>
  <c r="K648"/>
  <c r="L648" s="1"/>
  <c r="M648" s="1"/>
  <c r="K647"/>
  <c r="K646"/>
  <c r="L646" s="1"/>
  <c r="K645"/>
  <c r="L645" s="1"/>
  <c r="K644"/>
  <c r="K643"/>
  <c r="L643" s="1"/>
  <c r="M643" s="1"/>
  <c r="K642"/>
  <c r="L642" s="1"/>
  <c r="M642" s="1"/>
  <c r="K641"/>
  <c r="L641" s="1"/>
  <c r="K640"/>
  <c r="L640" s="1"/>
  <c r="K639"/>
  <c r="L639" s="1"/>
  <c r="M639" s="1"/>
  <c r="K638"/>
  <c r="K637"/>
  <c r="K636"/>
  <c r="L636" s="1"/>
  <c r="K635"/>
  <c r="L635" s="1"/>
  <c r="M635" s="1"/>
  <c r="K634"/>
  <c r="L634" s="1"/>
  <c r="K633"/>
  <c r="L633" s="1"/>
  <c r="K632"/>
  <c r="L632" s="1"/>
  <c r="M632" s="1"/>
  <c r="K631"/>
  <c r="L630"/>
  <c r="K630"/>
  <c r="K629"/>
  <c r="K628"/>
  <c r="K627"/>
  <c r="L627" s="1"/>
  <c r="M627" s="1"/>
  <c r="K626"/>
  <c r="L626" s="1"/>
  <c r="K625"/>
  <c r="L625" s="1"/>
  <c r="K624"/>
  <c r="L624" s="1"/>
  <c r="M624" s="1"/>
  <c r="K623"/>
  <c r="K622"/>
  <c r="L622" s="1"/>
  <c r="K621"/>
  <c r="L621" s="1"/>
  <c r="K620"/>
  <c r="K619"/>
  <c r="L619" s="1"/>
  <c r="M619" s="1"/>
  <c r="K618"/>
  <c r="L618" s="1"/>
  <c r="M618" s="1"/>
  <c r="K617"/>
  <c r="L617" s="1"/>
  <c r="M616"/>
  <c r="K616"/>
  <c r="L616" s="1"/>
  <c r="K615"/>
  <c r="L615" s="1"/>
  <c r="M615" s="1"/>
  <c r="K614"/>
  <c r="K613"/>
  <c r="L613" s="1"/>
  <c r="L612"/>
  <c r="K612"/>
  <c r="K611"/>
  <c r="L611" s="1"/>
  <c r="K610"/>
  <c r="L610" s="1"/>
  <c r="M610" s="1"/>
  <c r="L609"/>
  <c r="M609" s="1"/>
  <c r="K609"/>
  <c r="K608"/>
  <c r="L608" s="1"/>
  <c r="M607"/>
  <c r="K607"/>
  <c r="L607" s="1"/>
  <c r="K606"/>
  <c r="L606" s="1"/>
  <c r="M606" s="1"/>
  <c r="K605"/>
  <c r="K604"/>
  <c r="L604" s="1"/>
  <c r="M604" s="1"/>
  <c r="K603"/>
  <c r="K602"/>
  <c r="L602" s="1"/>
  <c r="K601"/>
  <c r="K600"/>
  <c r="L600" s="1"/>
  <c r="M600" s="1"/>
  <c r="K599"/>
  <c r="K598"/>
  <c r="L598" s="1"/>
  <c r="K597"/>
  <c r="K596"/>
  <c r="K595"/>
  <c r="K594"/>
  <c r="L594" s="1"/>
  <c r="K593"/>
  <c r="L593" s="1"/>
  <c r="K592"/>
  <c r="L592" s="1"/>
  <c r="L591"/>
  <c r="K591"/>
  <c r="K590"/>
  <c r="L590" s="1"/>
  <c r="M589"/>
  <c r="K589"/>
  <c r="L589" s="1"/>
  <c r="K588"/>
  <c r="L588" s="1"/>
  <c r="M588" s="1"/>
  <c r="K587"/>
  <c r="M586"/>
  <c r="K586"/>
  <c r="L586" s="1"/>
  <c r="L585"/>
  <c r="K585"/>
  <c r="K584"/>
  <c r="L584" s="1"/>
  <c r="L583"/>
  <c r="M583" s="1"/>
  <c r="K583"/>
  <c r="K582"/>
  <c r="L582" s="1"/>
  <c r="M582" s="1"/>
  <c r="K581"/>
  <c r="L581" s="1"/>
  <c r="K580"/>
  <c r="L580" s="1"/>
  <c r="L579"/>
  <c r="M579" s="1"/>
  <c r="K579"/>
  <c r="K578"/>
  <c r="K577"/>
  <c r="L577" s="1"/>
  <c r="M577" s="1"/>
  <c r="K576"/>
  <c r="K575"/>
  <c r="L575" s="1"/>
  <c r="K574"/>
  <c r="K573"/>
  <c r="L573" s="1"/>
  <c r="M573" s="1"/>
  <c r="K572"/>
  <c r="K571"/>
  <c r="L571" s="1"/>
  <c r="K570"/>
  <c r="K569"/>
  <c r="K568"/>
  <c r="L568" s="1"/>
  <c r="M567"/>
  <c r="K567"/>
  <c r="L567" s="1"/>
  <c r="K566"/>
  <c r="L566" s="1"/>
  <c r="L565"/>
  <c r="K565"/>
  <c r="K564"/>
  <c r="L564" s="1"/>
  <c r="K563"/>
  <c r="L563" s="1"/>
  <c r="K562"/>
  <c r="L562" s="1"/>
  <c r="M562" s="1"/>
  <c r="K561"/>
  <c r="L561" s="1"/>
  <c r="K560"/>
  <c r="L560" s="1"/>
  <c r="M560" s="1"/>
  <c r="K559"/>
  <c r="L559" s="1"/>
  <c r="M559" s="1"/>
  <c r="K558"/>
  <c r="L558" s="1"/>
  <c r="L557"/>
  <c r="M557" s="1"/>
  <c r="K557"/>
  <c r="K556"/>
  <c r="K555"/>
  <c r="L555" s="1"/>
  <c r="K554"/>
  <c r="L554" s="1"/>
  <c r="M554" s="1"/>
  <c r="K553"/>
  <c r="L553" s="1"/>
  <c r="M553" s="1"/>
  <c r="K552"/>
  <c r="L552" s="1"/>
  <c r="K551"/>
  <c r="L551" s="1"/>
  <c r="M551" s="1"/>
  <c r="K550"/>
  <c r="L550" s="1"/>
  <c r="M550" s="1"/>
  <c r="K549"/>
  <c r="L549" s="1"/>
  <c r="L548"/>
  <c r="K548"/>
  <c r="K547"/>
  <c r="L547" s="1"/>
  <c r="K546"/>
  <c r="K545"/>
  <c r="L545" s="1"/>
  <c r="M545" s="1"/>
  <c r="M544"/>
  <c r="K544"/>
  <c r="L544" s="1"/>
  <c r="K543"/>
  <c r="L543" s="1"/>
  <c r="K542"/>
  <c r="L542" s="1"/>
  <c r="M542" s="1"/>
  <c r="K541"/>
  <c r="L541" s="1"/>
  <c r="M541" s="1"/>
  <c r="K540"/>
  <c r="L540" s="1"/>
  <c r="K539"/>
  <c r="L539" s="1"/>
  <c r="M539" s="1"/>
  <c r="K538"/>
  <c r="K537"/>
  <c r="L537" s="1"/>
  <c r="K536"/>
  <c r="L536" s="1"/>
  <c r="M536" s="1"/>
  <c r="K535"/>
  <c r="K534"/>
  <c r="L534" s="1"/>
  <c r="L533"/>
  <c r="K533"/>
  <c r="K532"/>
  <c r="L532" s="1"/>
  <c r="M532" s="1"/>
  <c r="K531"/>
  <c r="L531" s="1"/>
  <c r="K530"/>
  <c r="L530" s="1"/>
  <c r="M530" s="1"/>
  <c r="K529"/>
  <c r="L529" s="1"/>
  <c r="K528"/>
  <c r="K527"/>
  <c r="L527" s="1"/>
  <c r="M527" s="1"/>
  <c r="K526"/>
  <c r="L526" s="1"/>
  <c r="M526" s="1"/>
  <c r="K525"/>
  <c r="L525" s="1"/>
  <c r="K524"/>
  <c r="L524" s="1"/>
  <c r="M524" s="1"/>
  <c r="K523"/>
  <c r="L523" s="1"/>
  <c r="M523" s="1"/>
  <c r="K522"/>
  <c r="L522" s="1"/>
  <c r="L521"/>
  <c r="K521"/>
  <c r="K520"/>
  <c r="K519"/>
  <c r="L519" s="1"/>
  <c r="K518"/>
  <c r="L518" s="1"/>
  <c r="M518" s="1"/>
  <c r="L517"/>
  <c r="K517"/>
  <c r="K516"/>
  <c r="L516" s="1"/>
  <c r="K515"/>
  <c r="L515" s="1"/>
  <c r="K514"/>
  <c r="L514" s="1"/>
  <c r="M514" s="1"/>
  <c r="L513"/>
  <c r="K513"/>
  <c r="K512"/>
  <c r="K511"/>
  <c r="L511" s="1"/>
  <c r="K510"/>
  <c r="K509"/>
  <c r="L509" s="1"/>
  <c r="M509" s="1"/>
  <c r="K508"/>
  <c r="L508" s="1"/>
  <c r="M508" s="1"/>
  <c r="K507"/>
  <c r="L507" s="1"/>
  <c r="K506"/>
  <c r="L506" s="1"/>
  <c r="M506" s="1"/>
  <c r="K505"/>
  <c r="L505" s="1"/>
  <c r="M505" s="1"/>
  <c r="L504"/>
  <c r="K504"/>
  <c r="K503"/>
  <c r="L503" s="1"/>
  <c r="M503" s="1"/>
  <c r="K502"/>
  <c r="K501"/>
  <c r="L501" s="1"/>
  <c r="K500"/>
  <c r="L500" s="1"/>
  <c r="M500" s="1"/>
  <c r="K499"/>
  <c r="L499" s="1"/>
  <c r="K498"/>
  <c r="L498" s="1"/>
  <c r="L497"/>
  <c r="M497" s="1"/>
  <c r="K497"/>
  <c r="K496"/>
  <c r="L496" s="1"/>
  <c r="M496" s="1"/>
  <c r="K495"/>
  <c r="L495" s="1"/>
  <c r="K494"/>
  <c r="L494" s="1"/>
  <c r="M494" s="1"/>
  <c r="K493"/>
  <c r="L493" s="1"/>
  <c r="K492"/>
  <c r="K491"/>
  <c r="L491" s="1"/>
  <c r="M491" s="1"/>
  <c r="K490"/>
  <c r="L490" s="1"/>
  <c r="L489"/>
  <c r="K489"/>
  <c r="K488"/>
  <c r="L488" s="1"/>
  <c r="M488" s="1"/>
  <c r="K487"/>
  <c r="L487" s="1"/>
  <c r="M487" s="1"/>
  <c r="K486"/>
  <c r="L486" s="1"/>
  <c r="K485"/>
  <c r="L485" s="1"/>
  <c r="K484"/>
  <c r="L484" s="1"/>
  <c r="K483"/>
  <c r="L483" s="1"/>
  <c r="M483" s="1"/>
  <c r="K482"/>
  <c r="L482" s="1"/>
  <c r="M482" s="1"/>
  <c r="K481"/>
  <c r="L481" s="1"/>
  <c r="K480"/>
  <c r="L480" s="1"/>
  <c r="M480" s="1"/>
  <c r="K479"/>
  <c r="L479" s="1"/>
  <c r="M479" s="1"/>
  <c r="K478"/>
  <c r="L478" s="1"/>
  <c r="L477"/>
  <c r="K477"/>
  <c r="K476"/>
  <c r="L476" s="1"/>
  <c r="K475"/>
  <c r="K474"/>
  <c r="L474" s="1"/>
  <c r="M474" s="1"/>
  <c r="K473"/>
  <c r="L473" s="1"/>
  <c r="M473" s="1"/>
  <c r="K472"/>
  <c r="L472" s="1"/>
  <c r="K471"/>
  <c r="L471" s="1"/>
  <c r="M471" s="1"/>
  <c r="K470"/>
  <c r="L470" s="1"/>
  <c r="M470" s="1"/>
  <c r="K469"/>
  <c r="L469" s="1"/>
  <c r="M468"/>
  <c r="L468"/>
  <c r="K468"/>
  <c r="K467"/>
  <c r="K466"/>
  <c r="L466" s="1"/>
  <c r="K465"/>
  <c r="L465" s="1"/>
  <c r="M465" s="1"/>
  <c r="K464"/>
  <c r="L464" s="1"/>
  <c r="M464" s="1"/>
  <c r="K463"/>
  <c r="L463" s="1"/>
  <c r="K462"/>
  <c r="K461"/>
  <c r="L461" s="1"/>
  <c r="M461" s="1"/>
  <c r="K460"/>
  <c r="L460" s="1"/>
  <c r="L459"/>
  <c r="K459"/>
  <c r="M459" s="1"/>
  <c r="K458"/>
  <c r="L458" s="1"/>
  <c r="K457"/>
  <c r="K456"/>
  <c r="L456" s="1"/>
  <c r="M456" s="1"/>
  <c r="K455"/>
  <c r="L455" s="1"/>
  <c r="M455" s="1"/>
  <c r="K454"/>
  <c r="L454" s="1"/>
  <c r="K453"/>
  <c r="L453" s="1"/>
  <c r="M453" s="1"/>
  <c r="L452"/>
  <c r="M452" s="1"/>
  <c r="K452"/>
  <c r="K451"/>
  <c r="L451" s="1"/>
  <c r="K450"/>
  <c r="L450" s="1"/>
  <c r="K449"/>
  <c r="K448"/>
  <c r="L448" s="1"/>
  <c r="L447"/>
  <c r="M447" s="1"/>
  <c r="K447"/>
  <c r="K446"/>
  <c r="L446" s="1"/>
  <c r="K445"/>
  <c r="L445" s="1"/>
  <c r="K444"/>
  <c r="L444" s="1"/>
  <c r="M444" s="1"/>
  <c r="L443"/>
  <c r="M443" s="1"/>
  <c r="K443"/>
  <c r="K442"/>
  <c r="L442" s="1"/>
  <c r="K441"/>
  <c r="L441" s="1"/>
  <c r="K440"/>
  <c r="K439"/>
  <c r="L439" s="1"/>
  <c r="M439" s="1"/>
  <c r="K438"/>
  <c r="L438" s="1"/>
  <c r="K437"/>
  <c r="L437" s="1"/>
  <c r="L436"/>
  <c r="M436" s="1"/>
  <c r="K436"/>
  <c r="K435"/>
  <c r="L435" s="1"/>
  <c r="M435" s="1"/>
  <c r="K434"/>
  <c r="L434" s="1"/>
  <c r="K433"/>
  <c r="L433" s="1"/>
  <c r="M433" s="1"/>
  <c r="K432"/>
  <c r="K431"/>
  <c r="L431" s="1"/>
  <c r="K430"/>
  <c r="L430" s="1"/>
  <c r="M430" s="1"/>
  <c r="K429"/>
  <c r="L429" s="1"/>
  <c r="K428"/>
  <c r="L428" s="1"/>
  <c r="L427"/>
  <c r="K427"/>
  <c r="K426"/>
  <c r="L426" s="1"/>
  <c r="M426" s="1"/>
  <c r="L425"/>
  <c r="K425"/>
  <c r="K424"/>
  <c r="L424" s="1"/>
  <c r="M424" s="1"/>
  <c r="K423"/>
  <c r="L423" s="1"/>
  <c r="K422"/>
  <c r="K421"/>
  <c r="L421" s="1"/>
  <c r="M421" s="1"/>
  <c r="K420"/>
  <c r="L420" s="1"/>
  <c r="M420" s="1"/>
  <c r="K419"/>
  <c r="L419" s="1"/>
  <c r="K418"/>
  <c r="L418" s="1"/>
  <c r="M418" s="1"/>
  <c r="L417"/>
  <c r="M417" s="1"/>
  <c r="K417"/>
  <c r="K416"/>
  <c r="L416" s="1"/>
  <c r="K415"/>
  <c r="L415" s="1"/>
  <c r="M415" s="1"/>
  <c r="K414"/>
  <c r="K413"/>
  <c r="L413" s="1"/>
  <c r="L412"/>
  <c r="M412" s="1"/>
  <c r="K412"/>
  <c r="L411"/>
  <c r="K411"/>
  <c r="K410"/>
  <c r="L410" s="1"/>
  <c r="M409"/>
  <c r="L409"/>
  <c r="K409"/>
  <c r="L408"/>
  <c r="M408" s="1"/>
  <c r="K408"/>
  <c r="K407"/>
  <c r="L407" s="1"/>
  <c r="K406"/>
  <c r="L406" s="1"/>
  <c r="M406" s="1"/>
  <c r="K405"/>
  <c r="L405" s="1"/>
  <c r="K404"/>
  <c r="L403"/>
  <c r="M403" s="1"/>
  <c r="K403"/>
  <c r="K402"/>
  <c r="L402" s="1"/>
  <c r="M402" s="1"/>
  <c r="L401"/>
  <c r="K401"/>
  <c r="K400"/>
  <c r="L400" s="1"/>
  <c r="M400" s="1"/>
  <c r="L399"/>
  <c r="M399" s="1"/>
  <c r="K399"/>
  <c r="K398"/>
  <c r="L398" s="1"/>
  <c r="L397"/>
  <c r="K397"/>
  <c r="K396"/>
  <c r="K395"/>
  <c r="L395" s="1"/>
  <c r="K394"/>
  <c r="L394" s="1"/>
  <c r="M394" s="1"/>
  <c r="L393"/>
  <c r="K393"/>
  <c r="M393" s="1"/>
  <c r="K392"/>
  <c r="L392" s="1"/>
  <c r="K391"/>
  <c r="L391" s="1"/>
  <c r="K390"/>
  <c r="L390" s="1"/>
  <c r="M390" s="1"/>
  <c r="K389"/>
  <c r="L389" s="1"/>
  <c r="L388"/>
  <c r="K388"/>
  <c r="K387"/>
  <c r="L387" s="1"/>
  <c r="K386"/>
  <c r="K385"/>
  <c r="L385" s="1"/>
  <c r="M385" s="1"/>
  <c r="K384"/>
  <c r="L384" s="1"/>
  <c r="K383"/>
  <c r="L383" s="1"/>
  <c r="K382"/>
  <c r="L382" s="1"/>
  <c r="M382" s="1"/>
  <c r="L381"/>
  <c r="M381" s="1"/>
  <c r="K381"/>
  <c r="K380"/>
  <c r="L380" s="1"/>
  <c r="K379"/>
  <c r="L379" s="1"/>
  <c r="K378"/>
  <c r="K377"/>
  <c r="L377" s="1"/>
  <c r="L376"/>
  <c r="M376" s="1"/>
  <c r="K376"/>
  <c r="K375"/>
  <c r="K374"/>
  <c r="L374" s="1"/>
  <c r="L373"/>
  <c r="K373"/>
  <c r="K372"/>
  <c r="L372" s="1"/>
  <c r="M372" s="1"/>
  <c r="K371"/>
  <c r="L371" s="1"/>
  <c r="K370"/>
  <c r="L370" s="1"/>
  <c r="K369"/>
  <c r="L369" s="1"/>
  <c r="K368"/>
  <c r="K367"/>
  <c r="L367" s="1"/>
  <c r="M367" s="1"/>
  <c r="K366"/>
  <c r="L366" s="1"/>
  <c r="M366" s="1"/>
  <c r="K365"/>
  <c r="L365" s="1"/>
  <c r="K364"/>
  <c r="L364" s="1"/>
  <c r="M364" s="1"/>
  <c r="K363"/>
  <c r="L363" s="1"/>
  <c r="M363" s="1"/>
  <c r="L362"/>
  <c r="K362"/>
  <c r="K361"/>
  <c r="L361" s="1"/>
  <c r="K360"/>
  <c r="K359"/>
  <c r="L359" s="1"/>
  <c r="L358"/>
  <c r="M358" s="1"/>
  <c r="K358"/>
  <c r="K357"/>
  <c r="L357" s="1"/>
  <c r="M357" s="1"/>
  <c r="K356"/>
  <c r="L356" s="1"/>
  <c r="K355"/>
  <c r="L355" s="1"/>
  <c r="M355" s="1"/>
  <c r="K354"/>
  <c r="L354" s="1"/>
  <c r="M354" s="1"/>
  <c r="L353"/>
  <c r="K353"/>
  <c r="K352"/>
  <c r="L352" s="1"/>
  <c r="K351"/>
  <c r="L351" s="1"/>
  <c r="K350"/>
  <c r="K349"/>
  <c r="L349" s="1"/>
  <c r="M349" s="1"/>
  <c r="K348"/>
  <c r="L348" s="1"/>
  <c r="M348" s="1"/>
  <c r="K347"/>
  <c r="L347" s="1"/>
  <c r="L346"/>
  <c r="M346" s="1"/>
  <c r="K346"/>
  <c r="K345"/>
  <c r="L345" s="1"/>
  <c r="M345" s="1"/>
  <c r="K344"/>
  <c r="L344" s="1"/>
  <c r="L343"/>
  <c r="K343"/>
  <c r="K342"/>
  <c r="K341"/>
  <c r="L341" s="1"/>
  <c r="M341" s="1"/>
  <c r="K340"/>
  <c r="L340" s="1"/>
  <c r="K339"/>
  <c r="L339" s="1"/>
  <c r="K338"/>
  <c r="L338" s="1"/>
  <c r="M338" s="1"/>
  <c r="K337"/>
  <c r="L337" s="1"/>
  <c r="K336"/>
  <c r="L336" s="1"/>
  <c r="K335"/>
  <c r="L335" s="1"/>
  <c r="K334"/>
  <c r="K333"/>
  <c r="L333" s="1"/>
  <c r="M333" s="1"/>
  <c r="K332"/>
  <c r="L332" s="1"/>
  <c r="L331"/>
  <c r="K331"/>
  <c r="K330"/>
  <c r="L330" s="1"/>
  <c r="M330" s="1"/>
  <c r="K329"/>
  <c r="L329" s="1"/>
  <c r="M329" s="1"/>
  <c r="K328"/>
  <c r="L328" s="1"/>
  <c r="L327"/>
  <c r="K327"/>
  <c r="K326"/>
  <c r="K325"/>
  <c r="L325" s="1"/>
  <c r="K324"/>
  <c r="L324" s="1"/>
  <c r="M324" s="1"/>
  <c r="M323"/>
  <c r="L323"/>
  <c r="K323"/>
  <c r="K322"/>
  <c r="L322" s="1"/>
  <c r="K321"/>
  <c r="L321" s="1"/>
  <c r="K320"/>
  <c r="L320" s="1"/>
  <c r="M320" s="1"/>
  <c r="L319"/>
  <c r="K319"/>
  <c r="L318"/>
  <c r="K318"/>
  <c r="K317"/>
  <c r="L317" s="1"/>
  <c r="K316"/>
  <c r="K315"/>
  <c r="L315" s="1"/>
  <c r="M315" s="1"/>
  <c r="K314"/>
  <c r="L314" s="1"/>
  <c r="M314" s="1"/>
  <c r="L313"/>
  <c r="K313"/>
  <c r="K312"/>
  <c r="L312" s="1"/>
  <c r="M312" s="1"/>
  <c r="K311"/>
  <c r="L311" s="1"/>
  <c r="M311" s="1"/>
  <c r="K310"/>
  <c r="L310" s="1"/>
  <c r="K309"/>
  <c r="L309" s="1"/>
  <c r="M309" s="1"/>
  <c r="K308"/>
  <c r="K307"/>
  <c r="L307" s="1"/>
  <c r="K306"/>
  <c r="L306" s="1"/>
  <c r="M306" s="1"/>
  <c r="K305"/>
  <c r="L305" s="1"/>
  <c r="K304"/>
  <c r="L304" s="1"/>
  <c r="K303"/>
  <c r="L303" s="1"/>
  <c r="K302"/>
  <c r="L302" s="1"/>
  <c r="M302" s="1"/>
  <c r="K301"/>
  <c r="L301" s="1"/>
  <c r="K300"/>
  <c r="L300" s="1"/>
  <c r="M300" s="1"/>
  <c r="K299"/>
  <c r="L299" s="1"/>
  <c r="K298"/>
  <c r="K297"/>
  <c r="L297" s="1"/>
  <c r="M297" s="1"/>
  <c r="K296"/>
  <c r="L296" s="1"/>
  <c r="M296" s="1"/>
  <c r="K295"/>
  <c r="L295" s="1"/>
  <c r="L294"/>
  <c r="M294" s="1"/>
  <c r="K294"/>
  <c r="K293"/>
  <c r="L293" s="1"/>
  <c r="M293" s="1"/>
  <c r="K292"/>
  <c r="L292" s="1"/>
  <c r="K291"/>
  <c r="L291" s="1"/>
  <c r="M291" s="1"/>
  <c r="K290"/>
  <c r="K289"/>
  <c r="L289" s="1"/>
  <c r="K288"/>
  <c r="L288" s="1"/>
  <c r="M288" s="1"/>
  <c r="L287"/>
  <c r="K287"/>
  <c r="K286"/>
  <c r="L286" s="1"/>
  <c r="K285"/>
  <c r="K284"/>
  <c r="L284" s="1"/>
  <c r="M284" s="1"/>
  <c r="M283"/>
  <c r="K283"/>
  <c r="L283" s="1"/>
  <c r="K282"/>
  <c r="K281"/>
  <c r="L281" s="1"/>
  <c r="M281" s="1"/>
  <c r="K280"/>
  <c r="L280" s="1"/>
  <c r="K279"/>
  <c r="K278"/>
  <c r="L278" s="1"/>
  <c r="M278" s="1"/>
  <c r="K277"/>
  <c r="L277" s="1"/>
  <c r="M277" s="1"/>
  <c r="K276"/>
  <c r="K275"/>
  <c r="L275" s="1"/>
  <c r="K274"/>
  <c r="K273"/>
  <c r="L273" s="1"/>
  <c r="M273" s="1"/>
  <c r="K272"/>
  <c r="L272" s="1"/>
  <c r="M272" s="1"/>
  <c r="K271"/>
  <c r="K270"/>
  <c r="L270" s="1"/>
  <c r="M270" s="1"/>
  <c r="K269"/>
  <c r="L269" s="1"/>
  <c r="K268"/>
  <c r="K267"/>
  <c r="L267" s="1"/>
  <c r="M267" s="1"/>
  <c r="M266"/>
  <c r="K266"/>
  <c r="L266" s="1"/>
  <c r="K265"/>
  <c r="K264"/>
  <c r="L264" s="1"/>
  <c r="M264" s="1"/>
  <c r="K263"/>
  <c r="L263" s="1"/>
  <c r="K262"/>
  <c r="K261"/>
  <c r="L261" s="1"/>
  <c r="M261" s="1"/>
  <c r="K260"/>
  <c r="L260" s="1"/>
  <c r="M260" s="1"/>
  <c r="K259"/>
  <c r="K258"/>
  <c r="L258" s="1"/>
  <c r="M258" s="1"/>
  <c r="K257"/>
  <c r="L257" s="1"/>
  <c r="K256"/>
  <c r="L255"/>
  <c r="M255" s="1"/>
  <c r="K255"/>
  <c r="K254"/>
  <c r="L254" s="1"/>
  <c r="M254" s="1"/>
  <c r="K253"/>
  <c r="K252"/>
  <c r="L252" s="1"/>
  <c r="M252" s="1"/>
  <c r="M251"/>
  <c r="K251"/>
  <c r="L251" s="1"/>
  <c r="K250"/>
  <c r="K249"/>
  <c r="L249" s="1"/>
  <c r="M249" s="1"/>
  <c r="K248"/>
  <c r="L248" s="1"/>
  <c r="K247"/>
  <c r="K246"/>
  <c r="L246" s="1"/>
  <c r="M246" s="1"/>
  <c r="K245"/>
  <c r="L245" s="1"/>
  <c r="K244"/>
  <c r="K243"/>
  <c r="L243" s="1"/>
  <c r="M243" s="1"/>
  <c r="K242"/>
  <c r="L242" s="1"/>
  <c r="M242" s="1"/>
  <c r="K241"/>
  <c r="K240"/>
  <c r="L240" s="1"/>
  <c r="M240" s="1"/>
  <c r="K239"/>
  <c r="L239" s="1"/>
  <c r="K238"/>
  <c r="K237"/>
  <c r="L237" s="1"/>
  <c r="M237" s="1"/>
  <c r="K236"/>
  <c r="L236" s="1"/>
  <c r="M236" s="1"/>
  <c r="K235"/>
  <c r="K234"/>
  <c r="L234" s="1"/>
  <c r="M234" s="1"/>
  <c r="K233"/>
  <c r="L233" s="1"/>
  <c r="K232"/>
  <c r="K231"/>
  <c r="L231" s="1"/>
  <c r="M231" s="1"/>
  <c r="M230"/>
  <c r="K230"/>
  <c r="L230" s="1"/>
  <c r="K229"/>
  <c r="L228"/>
  <c r="M228" s="1"/>
  <c r="K228"/>
  <c r="K227"/>
  <c r="L227" s="1"/>
  <c r="M227" s="1"/>
  <c r="K226"/>
  <c r="L226" s="1"/>
  <c r="M226" s="1"/>
  <c r="K225"/>
  <c r="K224"/>
  <c r="L224" s="1"/>
  <c r="M224" s="1"/>
  <c r="K223"/>
  <c r="L223" s="1"/>
  <c r="K222"/>
  <c r="K221"/>
  <c r="L221" s="1"/>
  <c r="M221" s="1"/>
  <c r="K220"/>
  <c r="L220" s="1"/>
  <c r="M220" s="1"/>
  <c r="K219"/>
  <c r="L218"/>
  <c r="M218" s="1"/>
  <c r="K218"/>
  <c r="K217"/>
  <c r="L217" s="1"/>
  <c r="K216"/>
  <c r="K215"/>
  <c r="L215" s="1"/>
  <c r="M215" s="1"/>
  <c r="K214"/>
  <c r="L214" s="1"/>
  <c r="K213"/>
  <c r="K212"/>
  <c r="L212" s="1"/>
  <c r="M212" s="1"/>
  <c r="K211"/>
  <c r="L211" s="1"/>
  <c r="K210"/>
  <c r="L209"/>
  <c r="M209" s="1"/>
  <c r="K209"/>
  <c r="K208"/>
  <c r="L208" s="1"/>
  <c r="M208" s="1"/>
  <c r="K207"/>
  <c r="K206"/>
  <c r="L206" s="1"/>
  <c r="M206" s="1"/>
  <c r="M205"/>
  <c r="K205"/>
  <c r="L205" s="1"/>
  <c r="K204"/>
  <c r="L203"/>
  <c r="M203" s="1"/>
  <c r="K203"/>
  <c r="K202"/>
  <c r="L202" s="1"/>
  <c r="M202" s="1"/>
  <c r="K201"/>
  <c r="K200"/>
  <c r="L200" s="1"/>
  <c r="M200" s="1"/>
  <c r="K199"/>
  <c r="L199" s="1"/>
  <c r="K198"/>
  <c r="K197"/>
  <c r="L197" s="1"/>
  <c r="M197" s="1"/>
  <c r="K196"/>
  <c r="L196" s="1"/>
  <c r="K195"/>
  <c r="K194"/>
  <c r="L194" s="1"/>
  <c r="M194" s="1"/>
  <c r="K193"/>
  <c r="L193" s="1"/>
  <c r="K192"/>
  <c r="L191"/>
  <c r="M191" s="1"/>
  <c r="K191"/>
  <c r="K190"/>
  <c r="L190" s="1"/>
  <c r="M190" s="1"/>
  <c r="K189"/>
  <c r="K188"/>
  <c r="L188" s="1"/>
  <c r="M188" s="1"/>
  <c r="K187"/>
  <c r="L187" s="1"/>
  <c r="K186"/>
  <c r="K185"/>
  <c r="L185" s="1"/>
  <c r="M185" s="1"/>
  <c r="K184"/>
  <c r="L184" s="1"/>
  <c r="M184" s="1"/>
  <c r="K183"/>
  <c r="K182"/>
  <c r="L182" s="1"/>
  <c r="M182" s="1"/>
  <c r="K181"/>
  <c r="L181" s="1"/>
  <c r="K180"/>
  <c r="K179"/>
  <c r="L179" s="1"/>
  <c r="M179" s="1"/>
  <c r="K178"/>
  <c r="L178" s="1"/>
  <c r="K177"/>
  <c r="L176"/>
  <c r="M176" s="1"/>
  <c r="K176"/>
  <c r="K175"/>
  <c r="L175" s="1"/>
  <c r="K174"/>
  <c r="K173"/>
  <c r="L173" s="1"/>
  <c r="M173" s="1"/>
  <c r="K172"/>
  <c r="L172" s="1"/>
  <c r="M172" s="1"/>
  <c r="K171"/>
  <c r="K170"/>
  <c r="L170" s="1"/>
  <c r="M170" s="1"/>
  <c r="K169"/>
  <c r="L169" s="1"/>
  <c r="K168"/>
  <c r="K167"/>
  <c r="L167" s="1"/>
  <c r="M167" s="1"/>
  <c r="K166"/>
  <c r="L166" s="1"/>
  <c r="M166" s="1"/>
  <c r="K165"/>
  <c r="L164"/>
  <c r="M164" s="1"/>
  <c r="K164"/>
  <c r="K163"/>
  <c r="L163" s="1"/>
  <c r="K162"/>
  <c r="K161"/>
  <c r="L161" s="1"/>
  <c r="M161" s="1"/>
  <c r="K160"/>
  <c r="L160" s="1"/>
  <c r="K159"/>
  <c r="K158"/>
  <c r="L158" s="1"/>
  <c r="M158" s="1"/>
  <c r="K157"/>
  <c r="L157" s="1"/>
  <c r="K156"/>
  <c r="L155"/>
  <c r="M155" s="1"/>
  <c r="K155"/>
  <c r="K154"/>
  <c r="L154" s="1"/>
  <c r="M154" s="1"/>
  <c r="K153"/>
  <c r="L152"/>
  <c r="M152" s="1"/>
  <c r="K152"/>
  <c r="M151"/>
  <c r="K151"/>
  <c r="L151" s="1"/>
  <c r="K150"/>
  <c r="K149"/>
  <c r="L149" s="1"/>
  <c r="M149" s="1"/>
  <c r="K148"/>
  <c r="L148" s="1"/>
  <c r="M148" s="1"/>
  <c r="K147"/>
  <c r="K146"/>
  <c r="L146" s="1"/>
  <c r="M146" s="1"/>
  <c r="K145"/>
  <c r="L145" s="1"/>
  <c r="K144"/>
  <c r="K143"/>
  <c r="L143" s="1"/>
  <c r="M143" s="1"/>
  <c r="K142"/>
  <c r="L142" s="1"/>
  <c r="K141"/>
  <c r="K140"/>
  <c r="L140" s="1"/>
  <c r="M140" s="1"/>
  <c r="K139"/>
  <c r="L139" s="1"/>
  <c r="K138"/>
  <c r="L137"/>
  <c r="M137" s="1"/>
  <c r="K137"/>
  <c r="K136"/>
  <c r="L136" s="1"/>
  <c r="M136" s="1"/>
  <c r="K135"/>
  <c r="K134"/>
  <c r="L134" s="1"/>
  <c r="M134" s="1"/>
  <c r="K133"/>
  <c r="L133" s="1"/>
  <c r="K132"/>
  <c r="K131"/>
  <c r="L131" s="1"/>
  <c r="M131" s="1"/>
  <c r="K130"/>
  <c r="L130" s="1"/>
  <c r="M130" s="1"/>
  <c r="K129"/>
  <c r="K128"/>
  <c r="L128" s="1"/>
  <c r="M128" s="1"/>
  <c r="K127"/>
  <c r="L127" s="1"/>
  <c r="K126"/>
  <c r="K125"/>
  <c r="L125" s="1"/>
  <c r="M125" s="1"/>
  <c r="M124"/>
  <c r="K124"/>
  <c r="L124" s="1"/>
  <c r="K123"/>
  <c r="K122"/>
  <c r="L122" s="1"/>
  <c r="M122" s="1"/>
  <c r="K121"/>
  <c r="L121" s="1"/>
  <c r="K120"/>
  <c r="K119"/>
  <c r="L119" s="1"/>
  <c r="M119" s="1"/>
  <c r="K118"/>
  <c r="L118" s="1"/>
  <c r="M118" s="1"/>
  <c r="K117"/>
  <c r="K116"/>
  <c r="L116" s="1"/>
  <c r="M116" s="1"/>
  <c r="K115"/>
  <c r="L115" s="1"/>
  <c r="K114"/>
  <c r="K113"/>
  <c r="L113" s="1"/>
  <c r="M113" s="1"/>
  <c r="K112"/>
  <c r="L112" s="1"/>
  <c r="M112" s="1"/>
  <c r="K111"/>
  <c r="K110"/>
  <c r="L110" s="1"/>
  <c r="M110" s="1"/>
  <c r="K109"/>
  <c r="L109" s="1"/>
  <c r="K108"/>
  <c r="K107"/>
  <c r="L107" s="1"/>
  <c r="M107" s="1"/>
  <c r="K106"/>
  <c r="L106" s="1"/>
  <c r="K105"/>
  <c r="K104"/>
  <c r="L104" s="1"/>
  <c r="M104" s="1"/>
  <c r="M103"/>
  <c r="K103"/>
  <c r="L103" s="1"/>
  <c r="K102"/>
  <c r="L101"/>
  <c r="M101" s="1"/>
  <c r="K101"/>
  <c r="K100"/>
  <c r="L100" s="1"/>
  <c r="M100" s="1"/>
  <c r="K99"/>
  <c r="K98"/>
  <c r="L98" s="1"/>
  <c r="M98" s="1"/>
  <c r="M97"/>
  <c r="K97"/>
  <c r="L97" s="1"/>
  <c r="K96"/>
  <c r="L95"/>
  <c r="M95" s="1"/>
  <c r="K95"/>
  <c r="K94"/>
  <c r="L94" s="1"/>
  <c r="M94" s="1"/>
  <c r="K93"/>
  <c r="L92"/>
  <c r="M92" s="1"/>
  <c r="K92"/>
  <c r="M91"/>
  <c r="K91"/>
  <c r="L91" s="1"/>
  <c r="K90"/>
  <c r="L89"/>
  <c r="M89" s="1"/>
  <c r="K89"/>
  <c r="K88"/>
  <c r="L88" s="1"/>
  <c r="K87"/>
  <c r="K86"/>
  <c r="L86" s="1"/>
  <c r="M86" s="1"/>
  <c r="K85"/>
  <c r="L85" s="1"/>
  <c r="K84"/>
  <c r="K83"/>
  <c r="L83" s="1"/>
  <c r="M83" s="1"/>
  <c r="K82"/>
  <c r="L82" s="1"/>
  <c r="M82" s="1"/>
  <c r="K81"/>
  <c r="K80"/>
  <c r="L80" s="1"/>
  <c r="M80" s="1"/>
  <c r="M79"/>
  <c r="K79"/>
  <c r="L79" s="1"/>
  <c r="K78"/>
  <c r="K77"/>
  <c r="L77" s="1"/>
  <c r="M77" s="1"/>
  <c r="K76"/>
  <c r="L76" s="1"/>
  <c r="M76" s="1"/>
  <c r="K75"/>
  <c r="K74"/>
  <c r="L74" s="1"/>
  <c r="M74" s="1"/>
  <c r="K73"/>
  <c r="L73" s="1"/>
  <c r="K72"/>
  <c r="L71"/>
  <c r="M71" s="1"/>
  <c r="K71"/>
  <c r="K70"/>
  <c r="L70" s="1"/>
  <c r="K69"/>
  <c r="K68"/>
  <c r="L68" s="1"/>
  <c r="M68" s="1"/>
  <c r="K67"/>
  <c r="L67" s="1"/>
  <c r="K66"/>
  <c r="K65"/>
  <c r="L65" s="1"/>
  <c r="M65" s="1"/>
  <c r="K64"/>
  <c r="L64" s="1"/>
  <c r="M64" s="1"/>
  <c r="K63"/>
  <c r="L62"/>
  <c r="M62" s="1"/>
  <c r="K62"/>
  <c r="K61"/>
  <c r="L61" s="1"/>
  <c r="K60"/>
  <c r="K59"/>
  <c r="L59" s="1"/>
  <c r="M59" s="1"/>
  <c r="K58"/>
  <c r="L58" s="1"/>
  <c r="M58" s="1"/>
  <c r="K57"/>
  <c r="K56"/>
  <c r="L56" s="1"/>
  <c r="M56" s="1"/>
  <c r="K55"/>
  <c r="L55" s="1"/>
  <c r="K54"/>
  <c r="K53"/>
  <c r="L53" s="1"/>
  <c r="M53" s="1"/>
  <c r="M52"/>
  <c r="K52"/>
  <c r="L52" s="1"/>
  <c r="K51"/>
  <c r="K50"/>
  <c r="L50" s="1"/>
  <c r="M50" s="1"/>
  <c r="M49"/>
  <c r="K49"/>
  <c r="L49" s="1"/>
  <c r="K48"/>
  <c r="K47"/>
  <c r="L47" s="1"/>
  <c r="M47" s="1"/>
  <c r="K46"/>
  <c r="L46" s="1"/>
  <c r="M46" s="1"/>
  <c r="K45"/>
  <c r="K44"/>
  <c r="L44" s="1"/>
  <c r="M44" s="1"/>
  <c r="K43"/>
  <c r="L43" s="1"/>
  <c r="K42"/>
  <c r="K41"/>
  <c r="L41" s="1"/>
  <c r="M41" s="1"/>
  <c r="K40"/>
  <c r="L40" s="1"/>
  <c r="K39"/>
  <c r="K38"/>
  <c r="K37"/>
  <c r="L37" s="1"/>
  <c r="K36"/>
  <c r="K35"/>
  <c r="L35" s="1"/>
  <c r="M35" s="1"/>
  <c r="K34"/>
  <c r="L34" s="1"/>
  <c r="K33"/>
  <c r="K32"/>
  <c r="L32" s="1"/>
  <c r="M32" s="1"/>
  <c r="K31"/>
  <c r="L31" s="1"/>
  <c r="K30"/>
  <c r="K29"/>
  <c r="L29" s="1"/>
  <c r="M29" s="1"/>
  <c r="K28"/>
  <c r="L28" s="1"/>
  <c r="K27"/>
  <c r="L26"/>
  <c r="K26"/>
  <c r="K25"/>
  <c r="L25" s="1"/>
  <c r="K24"/>
  <c r="K23"/>
  <c r="L23" s="1"/>
  <c r="M23" s="1"/>
  <c r="K22"/>
  <c r="L22" s="1"/>
  <c r="K21"/>
  <c r="K20"/>
  <c r="L20" s="1"/>
  <c r="M20" s="1"/>
  <c r="K19"/>
  <c r="L19" s="1"/>
  <c r="K18"/>
  <c r="L17"/>
  <c r="M17" s="1"/>
  <c r="K17"/>
  <c r="K16"/>
  <c r="L16" s="1"/>
  <c r="K15"/>
  <c r="K14"/>
  <c r="L14" s="1"/>
  <c r="K13"/>
  <c r="L13" s="1"/>
  <c r="K12"/>
  <c r="K11"/>
  <c r="L11" s="1"/>
  <c r="M11" s="1"/>
  <c r="K10"/>
  <c r="L10" s="1"/>
  <c r="K9"/>
  <c r="K8"/>
  <c r="L8" s="1"/>
  <c r="K7"/>
  <c r="L7" s="1"/>
  <c r="K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K5"/>
  <c r="L5" s="1"/>
  <c r="M5" s="1"/>
  <c r="M373" l="1"/>
  <c r="M211"/>
  <c r="M517"/>
  <c r="M533"/>
  <c r="M343"/>
  <c r="M157"/>
  <c r="M263"/>
  <c r="M626"/>
  <c r="M658"/>
  <c r="M675"/>
  <c r="M462"/>
  <c r="M10"/>
  <c r="M26"/>
  <c r="M34"/>
  <c r="M43"/>
  <c r="M178"/>
  <c r="M239"/>
  <c r="M257"/>
  <c r="M318"/>
  <c r="M332"/>
  <c r="M336"/>
  <c r="M388"/>
  <c r="M411"/>
  <c r="M563"/>
  <c r="M592"/>
  <c r="M685"/>
  <c r="M714"/>
  <c r="M729"/>
  <c r="M892"/>
  <c r="L38"/>
  <c r="M38" s="1"/>
  <c r="M70"/>
  <c r="M106"/>
  <c r="M145"/>
  <c r="M187"/>
  <c r="M214"/>
  <c r="M303"/>
  <c r="M566"/>
  <c r="M580"/>
  <c r="M613"/>
  <c r="M703"/>
  <c r="M739"/>
  <c r="M832"/>
  <c r="M339"/>
  <c r="M361"/>
  <c r="M446"/>
  <c r="M352"/>
  <c r="M14"/>
  <c r="M427"/>
  <c r="M477"/>
  <c r="M521"/>
  <c r="M591"/>
  <c r="M8"/>
  <c r="M31"/>
  <c r="M133"/>
  <c r="M160"/>
  <c r="M199"/>
  <c r="M287"/>
  <c r="M327"/>
  <c r="L375"/>
  <c r="M375" s="1"/>
  <c r="M384"/>
  <c r="M397"/>
  <c r="L462"/>
  <c r="M485"/>
  <c r="L512"/>
  <c r="M512" s="1"/>
  <c r="L535"/>
  <c r="M535" s="1"/>
  <c r="M548"/>
  <c r="M565"/>
  <c r="M593"/>
  <c r="M634"/>
  <c r="M741"/>
  <c r="I941"/>
  <c r="I922"/>
  <c r="I924" s="1"/>
  <c r="M831"/>
  <c r="M22"/>
  <c r="M73"/>
  <c r="M85"/>
  <c r="M127"/>
  <c r="M139"/>
  <c r="M181"/>
  <c r="M193"/>
  <c r="M233"/>
  <c r="M245"/>
  <c r="M305"/>
  <c r="M321"/>
  <c r="M370"/>
  <c r="M379"/>
  <c r="M391"/>
  <c r="M429"/>
  <c r="M441"/>
  <c r="M450"/>
  <c r="M490"/>
  <c r="M499"/>
  <c r="M515"/>
  <c r="M640"/>
  <c r="M654"/>
  <c r="M665"/>
  <c r="M676"/>
  <c r="M683"/>
  <c r="M712"/>
  <c r="M719"/>
  <c r="M730"/>
  <c r="M737"/>
  <c r="M750"/>
  <c r="M780"/>
  <c r="M852"/>
  <c r="M874"/>
  <c r="M28"/>
  <c r="M61"/>
  <c r="M88"/>
  <c r="M115"/>
  <c r="M142"/>
  <c r="M169"/>
  <c r="M196"/>
  <c r="M223"/>
  <c r="M248"/>
  <c r="M275"/>
  <c r="M438"/>
  <c r="M581"/>
  <c r="M584"/>
  <c r="M608"/>
  <c r="M611"/>
  <c r="M625"/>
  <c r="M690"/>
  <c r="M693"/>
  <c r="M708"/>
  <c r="M744"/>
  <c r="M747"/>
  <c r="M753"/>
  <c r="M783"/>
  <c r="M788"/>
  <c r="M797"/>
  <c r="M806"/>
  <c r="M854"/>
  <c r="M858"/>
  <c r="M867"/>
  <c r="M900"/>
  <c r="M908"/>
  <c r="I935"/>
  <c r="M779"/>
  <c r="M838"/>
  <c r="M851"/>
  <c r="M13"/>
  <c r="M16"/>
  <c r="M40"/>
  <c r="M55"/>
  <c r="M67"/>
  <c r="M109"/>
  <c r="M121"/>
  <c r="M163"/>
  <c r="M175"/>
  <c r="M217"/>
  <c r="M269"/>
  <c r="M280"/>
  <c r="M636"/>
  <c r="M649"/>
  <c r="M663"/>
  <c r="M666"/>
  <c r="M681"/>
  <c r="M717"/>
  <c r="M720"/>
  <c r="M735"/>
  <c r="M807"/>
  <c r="L815"/>
  <c r="M815" s="1"/>
  <c r="L823"/>
  <c r="M823" s="1"/>
  <c r="L831"/>
  <c r="M895"/>
  <c r="M906"/>
  <c r="L90"/>
  <c r="M90" s="1"/>
  <c r="L126"/>
  <c r="M126" s="1"/>
  <c r="L268"/>
  <c r="M268" s="1"/>
  <c r="L440"/>
  <c r="M440" s="1"/>
  <c r="L9"/>
  <c r="M9" s="1"/>
  <c r="L27"/>
  <c r="M27" s="1"/>
  <c r="L57"/>
  <c r="M57" s="1"/>
  <c r="L75"/>
  <c r="M75" s="1"/>
  <c r="L93"/>
  <c r="M93" s="1"/>
  <c r="L111"/>
  <c r="M111" s="1"/>
  <c r="L129"/>
  <c r="M129" s="1"/>
  <c r="L147"/>
  <c r="M147" s="1"/>
  <c r="L165"/>
  <c r="M165" s="1"/>
  <c r="L183"/>
  <c r="M183" s="1"/>
  <c r="L201"/>
  <c r="M201" s="1"/>
  <c r="L219"/>
  <c r="M219" s="1"/>
  <c r="L235"/>
  <c r="M235" s="1"/>
  <c r="L253"/>
  <c r="M253" s="1"/>
  <c r="L271"/>
  <c r="M271" s="1"/>
  <c r="L308"/>
  <c r="M308" s="1"/>
  <c r="L360"/>
  <c r="M360" s="1"/>
  <c r="L414"/>
  <c r="M414" s="1"/>
  <c r="L467"/>
  <c r="M467" s="1"/>
  <c r="L520"/>
  <c r="M520" s="1"/>
  <c r="L603"/>
  <c r="M603" s="1"/>
  <c r="L623"/>
  <c r="M623" s="1"/>
  <c r="L700"/>
  <c r="M700" s="1"/>
  <c r="L789"/>
  <c r="M789" s="1"/>
  <c r="L859"/>
  <c r="M859" s="1"/>
  <c r="M19"/>
  <c r="M37"/>
  <c r="L54"/>
  <c r="M54" s="1"/>
  <c r="L216"/>
  <c r="M216" s="1"/>
  <c r="L250"/>
  <c r="M250" s="1"/>
  <c r="L285"/>
  <c r="M285" s="1"/>
  <c r="L386"/>
  <c r="M386" s="1"/>
  <c r="M546"/>
  <c r="L546"/>
  <c r="L599"/>
  <c r="M599" s="1"/>
  <c r="L732"/>
  <c r="M732" s="1"/>
  <c r="L760"/>
  <c r="M760" s="1"/>
  <c r="L769"/>
  <c r="M769" s="1"/>
  <c r="L828"/>
  <c r="M828" s="1"/>
  <c r="L843"/>
  <c r="M843" s="1"/>
  <c r="L24"/>
  <c r="M24" s="1"/>
  <c r="L60"/>
  <c r="M60"/>
  <c r="L78"/>
  <c r="M78" s="1"/>
  <c r="L96"/>
  <c r="M96" s="1"/>
  <c r="L114"/>
  <c r="M114" s="1"/>
  <c r="L132"/>
  <c r="M132" s="1"/>
  <c r="L150"/>
  <c r="M150" s="1"/>
  <c r="L168"/>
  <c r="M168"/>
  <c r="L186"/>
  <c r="M186" s="1"/>
  <c r="L204"/>
  <c r="M204" s="1"/>
  <c r="L222"/>
  <c r="M222" s="1"/>
  <c r="L238"/>
  <c r="M238" s="1"/>
  <c r="L256"/>
  <c r="M256" s="1"/>
  <c r="L274"/>
  <c r="M274" s="1"/>
  <c r="L316"/>
  <c r="M316" s="1"/>
  <c r="L368"/>
  <c r="M368" s="1"/>
  <c r="L422"/>
  <c r="M422" s="1"/>
  <c r="L475"/>
  <c r="M475" s="1"/>
  <c r="L528"/>
  <c r="M528" s="1"/>
  <c r="L572"/>
  <c r="M572" s="1"/>
  <c r="L597"/>
  <c r="M597" s="1"/>
  <c r="L678"/>
  <c r="M678" s="1"/>
  <c r="L754"/>
  <c r="M754" s="1"/>
  <c r="L763"/>
  <c r="M763" s="1"/>
  <c r="L772"/>
  <c r="M772" s="1"/>
  <c r="L802"/>
  <c r="M802" s="1"/>
  <c r="L12"/>
  <c r="M12" s="1"/>
  <c r="L30"/>
  <c r="M30" s="1"/>
  <c r="L72"/>
  <c r="M72" s="1"/>
  <c r="L108"/>
  <c r="M108" s="1"/>
  <c r="L180"/>
  <c r="M180" s="1"/>
  <c r="M334"/>
  <c r="L334"/>
  <c r="L578"/>
  <c r="M578" s="1"/>
  <c r="L39"/>
  <c r="M39" s="1"/>
  <c r="L42"/>
  <c r="M42" s="1"/>
  <c r="L45"/>
  <c r="M45" s="1"/>
  <c r="L63"/>
  <c r="M63" s="1"/>
  <c r="L81"/>
  <c r="M81" s="1"/>
  <c r="L99"/>
  <c r="M99" s="1"/>
  <c r="L117"/>
  <c r="M117" s="1"/>
  <c r="L135"/>
  <c r="M135" s="1"/>
  <c r="L153"/>
  <c r="M153" s="1"/>
  <c r="L171"/>
  <c r="M171" s="1"/>
  <c r="L189"/>
  <c r="M189" s="1"/>
  <c r="L207"/>
  <c r="M207" s="1"/>
  <c r="L225"/>
  <c r="M225" s="1"/>
  <c r="L241"/>
  <c r="M241" s="1"/>
  <c r="L259"/>
  <c r="M259" s="1"/>
  <c r="L276"/>
  <c r="M276" s="1"/>
  <c r="L290"/>
  <c r="M290" s="1"/>
  <c r="L342"/>
  <c r="M342" s="1"/>
  <c r="L396"/>
  <c r="M396" s="1"/>
  <c r="L449"/>
  <c r="M449" s="1"/>
  <c r="L502"/>
  <c r="M502" s="1"/>
  <c r="L556"/>
  <c r="M556" s="1"/>
  <c r="L576"/>
  <c r="M576" s="1"/>
  <c r="L601"/>
  <c r="M601" s="1"/>
  <c r="L647"/>
  <c r="M647" s="1"/>
  <c r="L727"/>
  <c r="M727" s="1"/>
  <c r="L162"/>
  <c r="M162" s="1"/>
  <c r="L198"/>
  <c r="M198" s="1"/>
  <c r="L232"/>
  <c r="M232" s="1"/>
  <c r="L6"/>
  <c r="M6" s="1"/>
  <c r="L21"/>
  <c r="M21" s="1"/>
  <c r="L36"/>
  <c r="M36" s="1"/>
  <c r="L48"/>
  <c r="M48" s="1"/>
  <c r="L138"/>
  <c r="M138" s="1"/>
  <c r="L156"/>
  <c r="M156" s="1"/>
  <c r="L192"/>
  <c r="M192" s="1"/>
  <c r="L210"/>
  <c r="M210" s="1"/>
  <c r="K923"/>
  <c r="K931"/>
  <c r="K935" s="1"/>
  <c r="L244"/>
  <c r="M244" s="1"/>
  <c r="L262"/>
  <c r="M262" s="1"/>
  <c r="L279"/>
  <c r="M279" s="1"/>
  <c r="L298"/>
  <c r="M298" s="1"/>
  <c r="M350"/>
  <c r="L350"/>
  <c r="L404"/>
  <c r="M404" s="1"/>
  <c r="L457"/>
  <c r="M457" s="1"/>
  <c r="M510"/>
  <c r="L510"/>
  <c r="L570"/>
  <c r="M570" s="1"/>
  <c r="L595"/>
  <c r="M595" s="1"/>
  <c r="L605"/>
  <c r="M605" s="1"/>
  <c r="L628"/>
  <c r="M628" s="1"/>
  <c r="L705"/>
  <c r="M705" s="1"/>
  <c r="L757"/>
  <c r="M757" s="1"/>
  <c r="L766"/>
  <c r="M766" s="1"/>
  <c r="L775"/>
  <c r="M775" s="1"/>
  <c r="L796"/>
  <c r="M796" s="1"/>
  <c r="L847"/>
  <c r="M847" s="1"/>
  <c r="L866"/>
  <c r="M866" s="1"/>
  <c r="L144"/>
  <c r="M144" s="1"/>
  <c r="L492"/>
  <c r="M492" s="1"/>
  <c r="L18"/>
  <c r="M18" s="1"/>
  <c r="L66"/>
  <c r="M66" s="1"/>
  <c r="L84"/>
  <c r="M84" s="1"/>
  <c r="L102"/>
  <c r="M102" s="1"/>
  <c r="L120"/>
  <c r="M120" s="1"/>
  <c r="L174"/>
  <c r="M174" s="1"/>
  <c r="L15"/>
  <c r="M15" s="1"/>
  <c r="L33"/>
  <c r="M33" s="1"/>
  <c r="L51"/>
  <c r="M51" s="1"/>
  <c r="L69"/>
  <c r="M69" s="1"/>
  <c r="L87"/>
  <c r="M87" s="1"/>
  <c r="L105"/>
  <c r="M105" s="1"/>
  <c r="L123"/>
  <c r="M123" s="1"/>
  <c r="L141"/>
  <c r="M141" s="1"/>
  <c r="L159"/>
  <c r="M159" s="1"/>
  <c r="L177"/>
  <c r="M177" s="1"/>
  <c r="L195"/>
  <c r="M195" s="1"/>
  <c r="L213"/>
  <c r="M213" s="1"/>
  <c r="L229"/>
  <c r="M229" s="1"/>
  <c r="L247"/>
  <c r="M247" s="1"/>
  <c r="L265"/>
  <c r="M265" s="1"/>
  <c r="L282"/>
  <c r="M282" s="1"/>
  <c r="L326"/>
  <c r="M326" s="1"/>
  <c r="L378"/>
  <c r="M378" s="1"/>
  <c r="L432"/>
  <c r="M432" s="1"/>
  <c r="L538"/>
  <c r="M538" s="1"/>
  <c r="L574"/>
  <c r="M574" s="1"/>
  <c r="L673"/>
  <c r="M673" s="1"/>
  <c r="L816"/>
  <c r="M816" s="1"/>
  <c r="M7"/>
  <c r="M25"/>
  <c r="L620"/>
  <c r="M620" s="1"/>
  <c r="L644"/>
  <c r="M644" s="1"/>
  <c r="L670"/>
  <c r="M670" s="1"/>
  <c r="L697"/>
  <c r="M697" s="1"/>
  <c r="L724"/>
  <c r="M724" s="1"/>
  <c r="L751"/>
  <c r="M751" s="1"/>
  <c r="L795"/>
  <c r="M795" s="1"/>
  <c r="L822"/>
  <c r="M822" s="1"/>
  <c r="L842"/>
  <c r="M842" s="1"/>
  <c r="L865"/>
  <c r="M865" s="1"/>
  <c r="L880"/>
  <c r="M880" s="1"/>
  <c r="L896"/>
  <c r="M896" s="1"/>
  <c r="M299"/>
  <c r="M301"/>
  <c r="M317"/>
  <c r="M319"/>
  <c r="M335"/>
  <c r="M337"/>
  <c r="M351"/>
  <c r="M353"/>
  <c r="M369"/>
  <c r="M371"/>
  <c r="M387"/>
  <c r="M389"/>
  <c r="M405"/>
  <c r="M407"/>
  <c r="M423"/>
  <c r="M425"/>
  <c r="M442"/>
  <c r="M458"/>
  <c r="M460"/>
  <c r="M476"/>
  <c r="M478"/>
  <c r="M493"/>
  <c r="M495"/>
  <c r="M511"/>
  <c r="M513"/>
  <c r="M529"/>
  <c r="M531"/>
  <c r="M547"/>
  <c r="M549"/>
  <c r="M564"/>
  <c r="M590"/>
  <c r="M630"/>
  <c r="M653"/>
  <c r="M680"/>
  <c r="M707"/>
  <c r="M734"/>
  <c r="M756"/>
  <c r="M759"/>
  <c r="M762"/>
  <c r="M765"/>
  <c r="M768"/>
  <c r="M771"/>
  <c r="M798"/>
  <c r="M824"/>
  <c r="M868"/>
  <c r="L569"/>
  <c r="M569" s="1"/>
  <c r="L596"/>
  <c r="M596" s="1"/>
  <c r="L631"/>
  <c r="M631" s="1"/>
  <c r="L655"/>
  <c r="M655" s="1"/>
  <c r="L682"/>
  <c r="M682" s="1"/>
  <c r="L709"/>
  <c r="M709" s="1"/>
  <c r="L736"/>
  <c r="M736" s="1"/>
  <c r="L778"/>
  <c r="M778" s="1"/>
  <c r="L784"/>
  <c r="M784" s="1"/>
  <c r="L805"/>
  <c r="M805" s="1"/>
  <c r="L811"/>
  <c r="M811" s="1"/>
  <c r="L850"/>
  <c r="M850" s="1"/>
  <c r="L855"/>
  <c r="M855" s="1"/>
  <c r="M286"/>
  <c r="M304"/>
  <c r="M322"/>
  <c r="M340"/>
  <c r="M356"/>
  <c r="M374"/>
  <c r="M392"/>
  <c r="M410"/>
  <c r="M428"/>
  <c r="M445"/>
  <c r="M463"/>
  <c r="M481"/>
  <c r="M498"/>
  <c r="M516"/>
  <c r="M534"/>
  <c r="M552"/>
  <c r="M568"/>
  <c r="M571"/>
  <c r="M575"/>
  <c r="M594"/>
  <c r="M598"/>
  <c r="M602"/>
  <c r="M617"/>
  <c r="M622"/>
  <c r="M633"/>
  <c r="M641"/>
  <c r="M646"/>
  <c r="M657"/>
  <c r="M667"/>
  <c r="M672"/>
  <c r="M684"/>
  <c r="M694"/>
  <c r="M699"/>
  <c r="M711"/>
  <c r="M721"/>
  <c r="M726"/>
  <c r="M738"/>
  <c r="L629"/>
  <c r="M629" s="1"/>
  <c r="L652"/>
  <c r="M652" s="1"/>
  <c r="L679"/>
  <c r="M679" s="1"/>
  <c r="L706"/>
  <c r="M706" s="1"/>
  <c r="L733"/>
  <c r="M733" s="1"/>
  <c r="L777"/>
  <c r="M777" s="1"/>
  <c r="L804"/>
  <c r="M804" s="1"/>
  <c r="L830"/>
  <c r="M830" s="1"/>
  <c r="L849"/>
  <c r="M849" s="1"/>
  <c r="L886"/>
  <c r="M886" s="1"/>
  <c r="L901"/>
  <c r="M901" s="1"/>
  <c r="M289"/>
  <c r="M307"/>
  <c r="M325"/>
  <c r="M359"/>
  <c r="M377"/>
  <c r="M395"/>
  <c r="M413"/>
  <c r="M431"/>
  <c r="M448"/>
  <c r="M466"/>
  <c r="M484"/>
  <c r="M501"/>
  <c r="M519"/>
  <c r="M537"/>
  <c r="M555"/>
  <c r="M662"/>
  <c r="M689"/>
  <c r="M716"/>
  <c r="M743"/>
  <c r="L587"/>
  <c r="M587" s="1"/>
  <c r="L614"/>
  <c r="M614" s="1"/>
  <c r="L638"/>
  <c r="M638" s="1"/>
  <c r="L664"/>
  <c r="M664" s="1"/>
  <c r="L691"/>
  <c r="M691" s="1"/>
  <c r="L718"/>
  <c r="M718" s="1"/>
  <c r="L745"/>
  <c r="M745" s="1"/>
  <c r="L787"/>
  <c r="M787" s="1"/>
  <c r="L793"/>
  <c r="M793" s="1"/>
  <c r="L814"/>
  <c r="M814" s="1"/>
  <c r="L820"/>
  <c r="M820" s="1"/>
  <c r="L837"/>
  <c r="M837" s="1"/>
  <c r="L840"/>
  <c r="M840" s="1"/>
  <c r="L863"/>
  <c r="M863" s="1"/>
  <c r="M292"/>
  <c r="M310"/>
  <c r="M328"/>
  <c r="M344"/>
  <c r="M362"/>
  <c r="M380"/>
  <c r="M398"/>
  <c r="M416"/>
  <c r="M434"/>
  <c r="M451"/>
  <c r="M469"/>
  <c r="M486"/>
  <c r="M504"/>
  <c r="M522"/>
  <c r="M540"/>
  <c r="M558"/>
  <c r="M585"/>
  <c r="M612"/>
  <c r="M761"/>
  <c r="M770"/>
  <c r="K930"/>
  <c r="K932" s="1"/>
  <c r="K913"/>
  <c r="K915" s="1"/>
  <c r="L637"/>
  <c r="M637" s="1"/>
  <c r="L661"/>
  <c r="M661" s="1"/>
  <c r="L688"/>
  <c r="M688" s="1"/>
  <c r="L715"/>
  <c r="M715" s="1"/>
  <c r="L742"/>
  <c r="M742" s="1"/>
  <c r="L786"/>
  <c r="M786" s="1"/>
  <c r="L813"/>
  <c r="M813" s="1"/>
  <c r="L836"/>
  <c r="M836" s="1"/>
  <c r="L857"/>
  <c r="M857" s="1"/>
  <c r="L875"/>
  <c r="M875" s="1"/>
  <c r="L891"/>
  <c r="M891" s="1"/>
  <c r="M295"/>
  <c r="M313"/>
  <c r="M331"/>
  <c r="M347"/>
  <c r="M365"/>
  <c r="M383"/>
  <c r="M401"/>
  <c r="M419"/>
  <c r="M437"/>
  <c r="M454"/>
  <c r="M472"/>
  <c r="M489"/>
  <c r="M507"/>
  <c r="M525"/>
  <c r="M543"/>
  <c r="M561"/>
  <c r="M621"/>
  <c r="M645"/>
  <c r="M671"/>
  <c r="M698"/>
  <c r="M725"/>
  <c r="M752"/>
  <c r="M781"/>
  <c r="M790"/>
  <c r="M799"/>
  <c r="M808"/>
  <c r="M817"/>
  <c r="M825"/>
  <c r="M833"/>
  <c r="M844"/>
  <c r="M860"/>
  <c r="M869"/>
  <c r="M872"/>
  <c r="M877"/>
  <c r="M883"/>
  <c r="M893"/>
  <c r="M898"/>
  <c r="M904"/>
  <c r="M910"/>
  <c r="K928"/>
  <c r="M907"/>
  <c r="I936"/>
  <c r="G928"/>
  <c r="M926"/>
  <c r="I934"/>
  <c r="L928"/>
  <c r="M913" l="1"/>
  <c r="M915" s="1"/>
  <c r="M930"/>
  <c r="M932" s="1"/>
  <c r="M928"/>
  <c r="M931"/>
  <c r="M935" s="1"/>
  <c r="M923"/>
  <c r="K936"/>
  <c r="L930"/>
  <c r="L913"/>
  <c r="L915" s="1"/>
  <c r="K941"/>
  <c r="K944" s="1"/>
  <c r="K922"/>
  <c r="K924" s="1"/>
  <c r="L923"/>
  <c r="L931"/>
  <c r="L935" s="1"/>
  <c r="K934"/>
  <c r="M979" i="31"/>
  <c r="L979"/>
  <c r="K979"/>
  <c r="A6"/>
  <c r="K5"/>
  <c r="L932" i="32" l="1"/>
  <c r="L936" s="1"/>
  <c r="L934"/>
  <c r="M934"/>
  <c r="L941"/>
  <c r="L922"/>
  <c r="L924" s="1"/>
  <c r="M936"/>
  <c r="M922"/>
  <c r="M924" s="1"/>
  <c r="M941"/>
  <c r="L5" i="31"/>
  <c r="I955"/>
  <c r="J941"/>
  <c r="K6"/>
  <c r="A7"/>
  <c r="K955" l="1"/>
  <c r="K954" s="1"/>
  <c r="A8"/>
  <c r="L6"/>
  <c r="M6" s="1"/>
  <c r="I954"/>
  <c r="L955"/>
  <c r="M955"/>
  <c r="M5"/>
  <c r="M954" l="1"/>
  <c r="K7"/>
  <c r="L954"/>
  <c r="A9"/>
  <c r="K8"/>
  <c r="K956"/>
  <c r="I956"/>
  <c r="M956" l="1"/>
  <c r="A10"/>
  <c r="L7"/>
  <c r="G956"/>
  <c r="L956"/>
  <c r="L8"/>
  <c r="M8" s="1"/>
  <c r="A11" l="1"/>
  <c r="K9"/>
  <c r="M7"/>
  <c r="A12" l="1"/>
  <c r="K11"/>
  <c r="L9"/>
  <c r="K10"/>
  <c r="L10" l="1"/>
  <c r="M10" s="1"/>
  <c r="A13"/>
  <c r="M9"/>
  <c r="L11"/>
  <c r="M11" s="1"/>
  <c r="A14" l="1"/>
  <c r="K13"/>
  <c r="K12"/>
  <c r="L13" l="1"/>
  <c r="M13" s="1"/>
  <c r="L12"/>
  <c r="A15"/>
  <c r="K14"/>
  <c r="M12" l="1"/>
  <c r="A16"/>
  <c r="K15"/>
  <c r="L14"/>
  <c r="M14" s="1"/>
  <c r="L15" l="1"/>
  <c r="M15" s="1"/>
  <c r="A17"/>
  <c r="K16"/>
  <c r="L16" l="1"/>
  <c r="M16" s="1"/>
  <c r="A18"/>
  <c r="K17"/>
  <c r="L17" l="1"/>
  <c r="M17" s="1"/>
  <c r="A19"/>
  <c r="K18"/>
  <c r="A20" l="1"/>
  <c r="K19"/>
  <c r="L18"/>
  <c r="M18" s="1"/>
  <c r="A21" l="1"/>
  <c r="K20"/>
  <c r="L19"/>
  <c r="M19" s="1"/>
  <c r="A22" l="1"/>
  <c r="K21"/>
  <c r="L20"/>
  <c r="M20" s="1"/>
  <c r="L21" l="1"/>
  <c r="M21" s="1"/>
  <c r="A23"/>
  <c r="K22"/>
  <c r="L22" l="1"/>
  <c r="M22" s="1"/>
  <c r="A24"/>
  <c r="K23"/>
  <c r="A25" l="1"/>
  <c r="K24"/>
  <c r="L23"/>
  <c r="M23" s="1"/>
  <c r="L24" l="1"/>
  <c r="M24" s="1"/>
  <c r="A26"/>
  <c r="K25"/>
  <c r="A27" l="1"/>
  <c r="K26"/>
  <c r="L25"/>
  <c r="M25" s="1"/>
  <c r="L26" l="1"/>
  <c r="M26" s="1"/>
  <c r="A28"/>
  <c r="K27"/>
  <c r="A29" l="1"/>
  <c r="K28"/>
  <c r="L27"/>
  <c r="M27" s="1"/>
  <c r="L28" l="1"/>
  <c r="M28" s="1"/>
  <c r="A30"/>
  <c r="K29"/>
  <c r="L29" l="1"/>
  <c r="M29" s="1"/>
  <c r="A31"/>
  <c r="K30"/>
  <c r="L30" l="1"/>
  <c r="M30" s="1"/>
  <c r="A32"/>
  <c r="K31"/>
  <c r="A33" l="1"/>
  <c r="K32"/>
  <c r="L31"/>
  <c r="M31" s="1"/>
  <c r="L32" l="1"/>
  <c r="M32" s="1"/>
  <c r="A34"/>
  <c r="K33"/>
  <c r="A35" l="1"/>
  <c r="K34"/>
  <c r="L33"/>
  <c r="M33" s="1"/>
  <c r="A36" l="1"/>
  <c r="K35"/>
  <c r="L34"/>
  <c r="M34" s="1"/>
  <c r="A37" l="1"/>
  <c r="K36"/>
  <c r="L35"/>
  <c r="M35" s="1"/>
  <c r="L36" l="1"/>
  <c r="M36" s="1"/>
  <c r="A38"/>
  <c r="K37"/>
  <c r="L37" l="1"/>
  <c r="M37" s="1"/>
  <c r="A39"/>
  <c r="K38"/>
  <c r="L38" l="1"/>
  <c r="M38" s="1"/>
  <c r="A40"/>
  <c r="K39"/>
  <c r="A41" l="1"/>
  <c r="K40"/>
  <c r="L39"/>
  <c r="M39" s="1"/>
  <c r="L40" l="1"/>
  <c r="M40" s="1"/>
  <c r="A42"/>
  <c r="K41"/>
  <c r="A43" l="1"/>
  <c r="K42"/>
  <c r="L41"/>
  <c r="M41" s="1"/>
  <c r="A44" l="1"/>
  <c r="K43"/>
  <c r="L42"/>
  <c r="M42" s="1"/>
  <c r="L43" l="1"/>
  <c r="M43" s="1"/>
  <c r="A45"/>
  <c r="K44"/>
  <c r="A46" l="1"/>
  <c r="K45"/>
  <c r="L44"/>
  <c r="M44" s="1"/>
  <c r="A47" l="1"/>
  <c r="K46"/>
  <c r="L45"/>
  <c r="M45" s="1"/>
  <c r="A48" l="1"/>
  <c r="K47"/>
  <c r="L46"/>
  <c r="M46" s="1"/>
  <c r="A49" l="1"/>
  <c r="K48"/>
  <c r="L47"/>
  <c r="M47" s="1"/>
  <c r="A50" l="1"/>
  <c r="K49"/>
  <c r="L48"/>
  <c r="M48" s="1"/>
  <c r="A51" l="1"/>
  <c r="K50"/>
  <c r="L49"/>
  <c r="M49" s="1"/>
  <c r="L50" l="1"/>
  <c r="M50" s="1"/>
  <c r="A52"/>
  <c r="K51"/>
  <c r="L51" l="1"/>
  <c r="M51" s="1"/>
  <c r="A53"/>
  <c r="K52"/>
  <c r="A54" l="1"/>
  <c r="K53"/>
  <c r="L52"/>
  <c r="M52" s="1"/>
  <c r="A55" l="1"/>
  <c r="K54"/>
  <c r="L53"/>
  <c r="M53" s="1"/>
  <c r="A56" l="1"/>
  <c r="K55"/>
  <c r="L54"/>
  <c r="M54" s="1"/>
  <c r="L55" l="1"/>
  <c r="M55" s="1"/>
  <c r="A57"/>
  <c r="K56"/>
  <c r="L56" l="1"/>
  <c r="M56" s="1"/>
  <c r="A58"/>
  <c r="K57"/>
  <c r="L57" l="1"/>
  <c r="M57" s="1"/>
  <c r="A59"/>
  <c r="K58"/>
  <c r="L58" l="1"/>
  <c r="M58" s="1"/>
  <c r="A60"/>
  <c r="K59"/>
  <c r="A61" l="1"/>
  <c r="K60"/>
  <c r="L59"/>
  <c r="M59" s="1"/>
  <c r="L60" l="1"/>
  <c r="M60" s="1"/>
  <c r="A62"/>
  <c r="K61"/>
  <c r="L61" l="1"/>
  <c r="M61" s="1"/>
  <c r="A63"/>
  <c r="K62"/>
  <c r="L62" l="1"/>
  <c r="M62" s="1"/>
  <c r="A64"/>
  <c r="K63"/>
  <c r="L63" l="1"/>
  <c r="M63" s="1"/>
  <c r="A65"/>
  <c r="K64"/>
  <c r="L64" l="1"/>
  <c r="M64" s="1"/>
  <c r="A66"/>
  <c r="K65"/>
  <c r="L65" l="1"/>
  <c r="M65" s="1"/>
  <c r="A67"/>
  <c r="K66"/>
  <c r="L66" l="1"/>
  <c r="M66" s="1"/>
  <c r="A68"/>
  <c r="K67"/>
  <c r="L67" l="1"/>
  <c r="M67" s="1"/>
  <c r="A69"/>
  <c r="K68"/>
  <c r="A70" l="1"/>
  <c r="K69"/>
  <c r="L68"/>
  <c r="M68" s="1"/>
  <c r="A71" l="1"/>
  <c r="K70"/>
  <c r="L69"/>
  <c r="M69" s="1"/>
  <c r="L70" l="1"/>
  <c r="M70" s="1"/>
  <c r="A72"/>
  <c r="K71"/>
  <c r="L71" l="1"/>
  <c r="M71" s="1"/>
  <c r="A73"/>
  <c r="K72"/>
  <c r="A74" l="1"/>
  <c r="K73"/>
  <c r="L72"/>
  <c r="M72" s="1"/>
  <c r="A75" l="1"/>
  <c r="K74"/>
  <c r="L73"/>
  <c r="M73" s="1"/>
  <c r="A76" l="1"/>
  <c r="K75"/>
  <c r="L74"/>
  <c r="M74" s="1"/>
  <c r="A77" l="1"/>
  <c r="K76"/>
  <c r="L75"/>
  <c r="M75" s="1"/>
  <c r="A78" l="1"/>
  <c r="K77"/>
  <c r="L76"/>
  <c r="M76" s="1"/>
  <c r="L77" l="1"/>
  <c r="M77" s="1"/>
  <c r="A79"/>
  <c r="K78"/>
  <c r="L78" l="1"/>
  <c r="M78" s="1"/>
  <c r="A80"/>
  <c r="K79"/>
  <c r="L79" l="1"/>
  <c r="M79" s="1"/>
  <c r="A81"/>
  <c r="K80"/>
  <c r="L80" l="1"/>
  <c r="M80" s="1"/>
  <c r="A82"/>
  <c r="K81"/>
  <c r="A83" l="1"/>
  <c r="K82"/>
  <c r="L81"/>
  <c r="M81" s="1"/>
  <c r="L82" l="1"/>
  <c r="M82" s="1"/>
  <c r="A84"/>
  <c r="K83"/>
  <c r="L83" l="1"/>
  <c r="M83" s="1"/>
  <c r="A85"/>
  <c r="K84"/>
  <c r="A86" l="1"/>
  <c r="K85"/>
  <c r="L84"/>
  <c r="M84" s="1"/>
  <c r="L85" l="1"/>
  <c r="M85" s="1"/>
  <c r="A87"/>
  <c r="K86"/>
  <c r="L86" l="1"/>
  <c r="M86" s="1"/>
  <c r="A88"/>
  <c r="K87"/>
  <c r="L87" l="1"/>
  <c r="M87" s="1"/>
  <c r="A89"/>
  <c r="K88"/>
  <c r="L88" l="1"/>
  <c r="M88" s="1"/>
  <c r="A90"/>
  <c r="K89"/>
  <c r="A91" l="1"/>
  <c r="K90"/>
  <c r="L89"/>
  <c r="M89" s="1"/>
  <c r="L90" l="1"/>
  <c r="M90" s="1"/>
  <c r="A92"/>
  <c r="K91"/>
  <c r="L91" l="1"/>
  <c r="M91" s="1"/>
  <c r="A93"/>
  <c r="K92"/>
  <c r="L92" l="1"/>
  <c r="M92" s="1"/>
  <c r="A94"/>
  <c r="K93"/>
  <c r="L93" l="1"/>
  <c r="M93" s="1"/>
  <c r="A95"/>
  <c r="K94"/>
  <c r="A96" l="1"/>
  <c r="K95"/>
  <c r="L94"/>
  <c r="M94" s="1"/>
  <c r="A97" l="1"/>
  <c r="K96"/>
  <c r="L95"/>
  <c r="M95" s="1"/>
  <c r="A98" l="1"/>
  <c r="K97"/>
  <c r="L96"/>
  <c r="M96" s="1"/>
  <c r="A99" l="1"/>
  <c r="K98"/>
  <c r="L97"/>
  <c r="M97" s="1"/>
  <c r="A100" l="1"/>
  <c r="K99"/>
  <c r="L98"/>
  <c r="M98" s="1"/>
  <c r="A101" l="1"/>
  <c r="K100"/>
  <c r="L99"/>
  <c r="M99" s="1"/>
  <c r="A102" l="1"/>
  <c r="K101"/>
  <c r="L100"/>
  <c r="M100" s="1"/>
  <c r="A103" l="1"/>
  <c r="K102"/>
  <c r="L101"/>
  <c r="M101" s="1"/>
  <c r="A104" l="1"/>
  <c r="K103"/>
  <c r="L102"/>
  <c r="M102" s="1"/>
  <c r="A105" l="1"/>
  <c r="K104"/>
  <c r="L103"/>
  <c r="M103" s="1"/>
  <c r="A106" l="1"/>
  <c r="K105"/>
  <c r="L104"/>
  <c r="M104" s="1"/>
  <c r="A107" l="1"/>
  <c r="K106"/>
  <c r="L105"/>
  <c r="M105" s="1"/>
  <c r="A108" l="1"/>
  <c r="K107"/>
  <c r="L106"/>
  <c r="M106" s="1"/>
  <c r="L107" l="1"/>
  <c r="M107" s="1"/>
  <c r="A109"/>
  <c r="K108"/>
  <c r="L108" l="1"/>
  <c r="M108" s="1"/>
  <c r="A110"/>
  <c r="K109"/>
  <c r="A111" l="1"/>
  <c r="K110"/>
  <c r="L109"/>
  <c r="M109" s="1"/>
  <c r="A112" l="1"/>
  <c r="K111"/>
  <c r="L110"/>
  <c r="M110" s="1"/>
  <c r="A113" l="1"/>
  <c r="K112"/>
  <c r="L111"/>
  <c r="M111" s="1"/>
  <c r="A114" l="1"/>
  <c r="K113"/>
  <c r="L112"/>
  <c r="M112" s="1"/>
  <c r="A115" l="1"/>
  <c r="K114"/>
  <c r="L113"/>
  <c r="M113" s="1"/>
  <c r="A116" l="1"/>
  <c r="K115"/>
  <c r="L114"/>
  <c r="M114" s="1"/>
  <c r="A117" l="1"/>
  <c r="K116"/>
  <c r="L115"/>
  <c r="M115" s="1"/>
  <c r="L116" l="1"/>
  <c r="M116" s="1"/>
  <c r="A118"/>
  <c r="K117"/>
  <c r="L117" l="1"/>
  <c r="M117" s="1"/>
  <c r="A119"/>
  <c r="K118"/>
  <c r="L118" l="1"/>
  <c r="M118" s="1"/>
  <c r="A120"/>
  <c r="K119"/>
  <c r="L119" l="1"/>
  <c r="M119" s="1"/>
  <c r="A121"/>
  <c r="K120"/>
  <c r="L120" l="1"/>
  <c r="M120" s="1"/>
  <c r="A122"/>
  <c r="K121"/>
  <c r="L121" l="1"/>
  <c r="M121" s="1"/>
  <c r="A123"/>
  <c r="K122"/>
  <c r="L122" l="1"/>
  <c r="M122" s="1"/>
  <c r="A124"/>
  <c r="K123"/>
  <c r="A125" l="1"/>
  <c r="K124"/>
  <c r="L123"/>
  <c r="M123" s="1"/>
  <c r="L124" l="1"/>
  <c r="M124" s="1"/>
  <c r="A126"/>
  <c r="K125"/>
  <c r="L125" l="1"/>
  <c r="M125" s="1"/>
  <c r="A127"/>
  <c r="K126"/>
  <c r="L126" l="1"/>
  <c r="M126" s="1"/>
  <c r="A128"/>
  <c r="K127"/>
  <c r="L127" l="1"/>
  <c r="M127" s="1"/>
  <c r="A129"/>
  <c r="K128"/>
  <c r="L128" l="1"/>
  <c r="M128" s="1"/>
  <c r="A130"/>
  <c r="K129"/>
  <c r="A131" l="1"/>
  <c r="K130"/>
  <c r="L129"/>
  <c r="M129" s="1"/>
  <c r="L130" l="1"/>
  <c r="M130" s="1"/>
  <c r="A132"/>
  <c r="K131"/>
  <c r="L131" l="1"/>
  <c r="M131" s="1"/>
  <c r="A133"/>
  <c r="K132"/>
  <c r="L132" l="1"/>
  <c r="M132" s="1"/>
  <c r="A134"/>
  <c r="K133"/>
  <c r="L133" l="1"/>
  <c r="M133" s="1"/>
  <c r="A135"/>
  <c r="K134"/>
  <c r="L134" l="1"/>
  <c r="M134" s="1"/>
  <c r="A136"/>
  <c r="K135"/>
  <c r="A137" l="1"/>
  <c r="K136"/>
  <c r="L135"/>
  <c r="M135" s="1"/>
  <c r="A138" l="1"/>
  <c r="K137"/>
  <c r="L136"/>
  <c r="M136" s="1"/>
  <c r="L137" l="1"/>
  <c r="M137" s="1"/>
  <c r="A139"/>
  <c r="K138"/>
  <c r="A140" l="1"/>
  <c r="K139"/>
  <c r="L138"/>
  <c r="M138" s="1"/>
  <c r="A141" l="1"/>
  <c r="K140"/>
  <c r="L139"/>
  <c r="M139" s="1"/>
  <c r="A142" l="1"/>
  <c r="K141"/>
  <c r="L140"/>
  <c r="M140" s="1"/>
  <c r="A143" l="1"/>
  <c r="K142"/>
  <c r="L141"/>
  <c r="M141" s="1"/>
  <c r="L142" l="1"/>
  <c r="M142" s="1"/>
  <c r="A144"/>
  <c r="K143"/>
  <c r="L143" l="1"/>
  <c r="M143" s="1"/>
  <c r="A145"/>
  <c r="K144"/>
  <c r="L144" l="1"/>
  <c r="M144" s="1"/>
  <c r="K145"/>
  <c r="A146"/>
  <c r="K146" l="1"/>
  <c r="A147"/>
  <c r="L145"/>
  <c r="M145" s="1"/>
  <c r="L146" l="1"/>
  <c r="M146" s="1"/>
  <c r="K147"/>
  <c r="A148"/>
  <c r="K148" l="1"/>
  <c r="A149"/>
  <c r="L147"/>
  <c r="M147" s="1"/>
  <c r="K149" l="1"/>
  <c r="A150"/>
  <c r="M148"/>
  <c r="L148"/>
  <c r="K150" l="1"/>
  <c r="A151"/>
  <c r="L149"/>
  <c r="M149" s="1"/>
  <c r="L150" l="1"/>
  <c r="M150" s="1"/>
  <c r="K151"/>
  <c r="A152"/>
  <c r="K152" l="1"/>
  <c r="A153"/>
  <c r="L151"/>
  <c r="M151" s="1"/>
  <c r="L152" l="1"/>
  <c r="M152" s="1"/>
  <c r="K153"/>
  <c r="A154"/>
  <c r="K154" l="1"/>
  <c r="A155"/>
  <c r="L153"/>
  <c r="M153" s="1"/>
  <c r="L154" l="1"/>
  <c r="M154" s="1"/>
  <c r="K155"/>
  <c r="A156"/>
  <c r="K156" l="1"/>
  <c r="A157"/>
  <c r="L155"/>
  <c r="M155" s="1"/>
  <c r="L156" l="1"/>
  <c r="M156" s="1"/>
  <c r="K157"/>
  <c r="A158"/>
  <c r="L157" l="1"/>
  <c r="M157" s="1"/>
  <c r="K158"/>
  <c r="A159"/>
  <c r="K159" l="1"/>
  <c r="A160"/>
  <c r="L158"/>
  <c r="M158" s="1"/>
  <c r="M159" l="1"/>
  <c r="L159"/>
  <c r="K160"/>
  <c r="A161"/>
  <c r="K161" l="1"/>
  <c r="A162"/>
  <c r="L160"/>
  <c r="M160" s="1"/>
  <c r="L161" l="1"/>
  <c r="M161" s="1"/>
  <c r="K162"/>
  <c r="A163"/>
  <c r="K163" l="1"/>
  <c r="A164"/>
  <c r="L162"/>
  <c r="M162" s="1"/>
  <c r="L163" l="1"/>
  <c r="M163" s="1"/>
  <c r="K164"/>
  <c r="A165"/>
  <c r="L164" l="1"/>
  <c r="M164" s="1"/>
  <c r="K165"/>
  <c r="A166"/>
  <c r="K166" l="1"/>
  <c r="A167"/>
  <c r="L165"/>
  <c r="M165" s="1"/>
  <c r="M166" l="1"/>
  <c r="L166"/>
  <c r="K167"/>
  <c r="A168"/>
  <c r="L167" l="1"/>
  <c r="M167" s="1"/>
  <c r="K168"/>
  <c r="A169"/>
  <c r="L168" l="1"/>
  <c r="M168" s="1"/>
  <c r="K169"/>
  <c r="A170"/>
  <c r="L169" l="1"/>
  <c r="M169" s="1"/>
  <c r="K170"/>
  <c r="A171"/>
  <c r="K171" l="1"/>
  <c r="A172"/>
  <c r="L170"/>
  <c r="M170" s="1"/>
  <c r="K172" l="1"/>
  <c r="A173"/>
  <c r="M171"/>
  <c r="L171"/>
  <c r="M172" l="1"/>
  <c r="L172"/>
  <c r="K173"/>
  <c r="A174"/>
  <c r="K174" l="1"/>
  <c r="A175"/>
  <c r="L173"/>
  <c r="M173" s="1"/>
  <c r="L174" l="1"/>
  <c r="M174" s="1"/>
  <c r="K175"/>
  <c r="A176"/>
  <c r="K176" l="1"/>
  <c r="A177"/>
  <c r="L175"/>
  <c r="M175" s="1"/>
  <c r="L176" l="1"/>
  <c r="M176" s="1"/>
  <c r="K177"/>
  <c r="A178"/>
  <c r="K178" l="1"/>
  <c r="A179"/>
  <c r="L177"/>
  <c r="M177" s="1"/>
  <c r="M178" l="1"/>
  <c r="L178"/>
  <c r="K179"/>
  <c r="A180"/>
  <c r="K180" l="1"/>
  <c r="A181"/>
  <c r="L179"/>
  <c r="M179" s="1"/>
  <c r="L180" l="1"/>
  <c r="M180" s="1"/>
  <c r="K181"/>
  <c r="A182"/>
  <c r="K182" l="1"/>
  <c r="A183"/>
  <c r="L181"/>
  <c r="M181" s="1"/>
  <c r="L182" l="1"/>
  <c r="M182" s="1"/>
  <c r="K183"/>
  <c r="A184"/>
  <c r="K184" l="1"/>
  <c r="A185"/>
  <c r="M183"/>
  <c r="L183"/>
  <c r="K185" l="1"/>
  <c r="A186"/>
  <c r="M184"/>
  <c r="L184"/>
  <c r="L185" l="1"/>
  <c r="M185" s="1"/>
  <c r="K186"/>
  <c r="A187"/>
  <c r="K187" l="1"/>
  <c r="A188"/>
  <c r="L186"/>
  <c r="M186" s="1"/>
  <c r="L187" l="1"/>
  <c r="M187" s="1"/>
  <c r="K188"/>
  <c r="A189"/>
  <c r="L188" l="1"/>
  <c r="M188" s="1"/>
  <c r="K189"/>
  <c r="A190"/>
  <c r="M189" l="1"/>
  <c r="L189"/>
  <c r="K190"/>
  <c r="A191"/>
  <c r="K191" l="1"/>
  <c r="A192"/>
  <c r="M190"/>
  <c r="L190"/>
  <c r="L191" l="1"/>
  <c r="M191" s="1"/>
  <c r="K192"/>
  <c r="A193"/>
  <c r="K193" l="1"/>
  <c r="A194"/>
  <c r="L192"/>
  <c r="M192" s="1"/>
  <c r="K194" l="1"/>
  <c r="A195"/>
  <c r="L193"/>
  <c r="M193" s="1"/>
  <c r="L194" l="1"/>
  <c r="M194" s="1"/>
  <c r="K195"/>
  <c r="A196"/>
  <c r="K196" l="1"/>
  <c r="A197"/>
  <c r="L195"/>
  <c r="M195" s="1"/>
  <c r="M196" l="1"/>
  <c r="L196"/>
  <c r="K197"/>
  <c r="A198"/>
  <c r="K198" l="1"/>
  <c r="A199"/>
  <c r="L197"/>
  <c r="M197" s="1"/>
  <c r="L198" l="1"/>
  <c r="M198" s="1"/>
  <c r="K199"/>
  <c r="A200"/>
  <c r="K200" l="1"/>
  <c r="A201"/>
  <c r="L199"/>
  <c r="M199" s="1"/>
  <c r="L200" l="1"/>
  <c r="M200" s="1"/>
  <c r="K201"/>
  <c r="A202"/>
  <c r="M201" l="1"/>
  <c r="L201"/>
  <c r="K202"/>
  <c r="A203"/>
  <c r="M202" l="1"/>
  <c r="L202"/>
  <c r="K203"/>
  <c r="A204"/>
  <c r="K204" l="1"/>
  <c r="A205"/>
  <c r="L203"/>
  <c r="M203" s="1"/>
  <c r="L204" l="1"/>
  <c r="M204" s="1"/>
  <c r="K205"/>
  <c r="A206"/>
  <c r="L205" l="1"/>
  <c r="M205" s="1"/>
  <c r="K206"/>
  <c r="A207"/>
  <c r="L206" l="1"/>
  <c r="M206" s="1"/>
  <c r="K207"/>
  <c r="A208"/>
  <c r="L207" l="1"/>
  <c r="M207" s="1"/>
  <c r="K208"/>
  <c r="A209"/>
  <c r="K209" l="1"/>
  <c r="A210"/>
  <c r="L208"/>
  <c r="M208" s="1"/>
  <c r="L209" l="1"/>
  <c r="M209" s="1"/>
  <c r="K210"/>
  <c r="A211"/>
  <c r="K211" l="1"/>
  <c r="A212"/>
  <c r="L210"/>
  <c r="M210" s="1"/>
  <c r="K212" l="1"/>
  <c r="A213"/>
  <c r="L211"/>
  <c r="M211" s="1"/>
  <c r="K213" l="1"/>
  <c r="A214"/>
  <c r="L212"/>
  <c r="M212" s="1"/>
  <c r="L213" l="1"/>
  <c r="M213" s="1"/>
  <c r="K214"/>
  <c r="A215"/>
  <c r="L214" l="1"/>
  <c r="M214" s="1"/>
  <c r="K215"/>
  <c r="A216"/>
  <c r="L215" l="1"/>
  <c r="M215" s="1"/>
  <c r="K216"/>
  <c r="A217"/>
  <c r="K217" l="1"/>
  <c r="A218"/>
  <c r="L216"/>
  <c r="M216" s="1"/>
  <c r="L217" l="1"/>
  <c r="M217" s="1"/>
  <c r="K218"/>
  <c r="A219"/>
  <c r="L218" l="1"/>
  <c r="M218" s="1"/>
  <c r="K219"/>
  <c r="A220"/>
  <c r="L219" l="1"/>
  <c r="M219" s="1"/>
  <c r="K220"/>
  <c r="A221"/>
  <c r="M220" l="1"/>
  <c r="L220"/>
  <c r="K221"/>
  <c r="A222"/>
  <c r="K222" l="1"/>
  <c r="A223"/>
  <c r="L221"/>
  <c r="M221" s="1"/>
  <c r="L222" l="1"/>
  <c r="M222" s="1"/>
  <c r="K223"/>
  <c r="A224"/>
  <c r="L223" l="1"/>
  <c r="M223" s="1"/>
  <c r="K224"/>
  <c r="A225"/>
  <c r="L224" l="1"/>
  <c r="M224" s="1"/>
  <c r="K225"/>
  <c r="A226"/>
  <c r="M225" l="1"/>
  <c r="L225"/>
  <c r="K226"/>
  <c r="A227"/>
  <c r="K227" l="1"/>
  <c r="A228"/>
  <c r="L226"/>
  <c r="M226" s="1"/>
  <c r="A229" l="1"/>
  <c r="L227"/>
  <c r="M227" s="1"/>
  <c r="K228" l="1"/>
  <c r="K229"/>
  <c r="A230"/>
  <c r="L228" l="1"/>
  <c r="M228" s="1"/>
  <c r="K230"/>
  <c r="A231"/>
  <c r="L229"/>
  <c r="M229" s="1"/>
  <c r="K231" l="1"/>
  <c r="A232"/>
  <c r="L230"/>
  <c r="M230" s="1"/>
  <c r="K232" l="1"/>
  <c r="A233"/>
  <c r="L231"/>
  <c r="M231" s="1"/>
  <c r="L232" l="1"/>
  <c r="M232" s="1"/>
  <c r="K233"/>
  <c r="A234"/>
  <c r="L233" l="1"/>
  <c r="M233" s="1"/>
  <c r="K234"/>
  <c r="A235"/>
  <c r="L234" l="1"/>
  <c r="M234" s="1"/>
  <c r="K235"/>
  <c r="A236"/>
  <c r="L235" l="1"/>
  <c r="M235" s="1"/>
  <c r="K236"/>
  <c r="A237"/>
  <c r="L236" l="1"/>
  <c r="M236" s="1"/>
  <c r="K237"/>
  <c r="A238"/>
  <c r="M237" l="1"/>
  <c r="L237"/>
  <c r="K238"/>
  <c r="A239"/>
  <c r="M238" l="1"/>
  <c r="L238"/>
  <c r="K239"/>
  <c r="A240"/>
  <c r="L239" l="1"/>
  <c r="M239" s="1"/>
  <c r="K240"/>
  <c r="A241"/>
  <c r="K241" l="1"/>
  <c r="A242"/>
  <c r="L240"/>
  <c r="M240" s="1"/>
  <c r="L241" l="1"/>
  <c r="M241" s="1"/>
  <c r="K242"/>
  <c r="A243"/>
  <c r="L242" l="1"/>
  <c r="M242" s="1"/>
  <c r="K243"/>
  <c r="A244"/>
  <c r="M243" l="1"/>
  <c r="L243"/>
  <c r="K244"/>
  <c r="A245"/>
  <c r="K245" l="1"/>
  <c r="A246"/>
  <c r="L244"/>
  <c r="M244" s="1"/>
  <c r="L245" l="1"/>
  <c r="M245" s="1"/>
  <c r="A247"/>
  <c r="K246"/>
  <c r="A248" l="1"/>
  <c r="K247"/>
  <c r="L246"/>
  <c r="M246" s="1"/>
  <c r="M247" l="1"/>
  <c r="L247"/>
  <c r="A249"/>
  <c r="K248"/>
  <c r="A250" l="1"/>
  <c r="K249"/>
  <c r="M248"/>
  <c r="L248"/>
  <c r="A251" l="1"/>
  <c r="K250"/>
  <c r="L249"/>
  <c r="M249" s="1"/>
  <c r="A252" l="1"/>
  <c r="K251"/>
  <c r="L250"/>
  <c r="M250" s="1"/>
  <c r="A253" l="1"/>
  <c r="K252"/>
  <c r="L251"/>
  <c r="M251" s="1"/>
  <c r="A254" l="1"/>
  <c r="K253"/>
  <c r="L252"/>
  <c r="M252" s="1"/>
  <c r="A255" l="1"/>
  <c r="K254"/>
  <c r="L253"/>
  <c r="M253" s="1"/>
  <c r="A256" l="1"/>
  <c r="K255"/>
  <c r="M254"/>
  <c r="L254"/>
  <c r="A257" l="1"/>
  <c r="K256"/>
  <c r="L255"/>
  <c r="M255" s="1"/>
  <c r="M256" l="1"/>
  <c r="L256"/>
  <c r="A258"/>
  <c r="K257"/>
  <c r="A259" l="1"/>
  <c r="K258"/>
  <c r="M257"/>
  <c r="L257"/>
  <c r="L258" l="1"/>
  <c r="M258" s="1"/>
  <c r="A260"/>
  <c r="K259"/>
  <c r="A261" l="1"/>
  <c r="K260"/>
  <c r="L259"/>
  <c r="M259" s="1"/>
  <c r="L260" l="1"/>
  <c r="M260" s="1"/>
  <c r="A262"/>
  <c r="K261"/>
  <c r="A263" l="1"/>
  <c r="K262"/>
  <c r="L261"/>
  <c r="M261" s="1"/>
  <c r="A264" l="1"/>
  <c r="K263"/>
  <c r="L262"/>
  <c r="M262" s="1"/>
  <c r="L263" l="1"/>
  <c r="M263" s="1"/>
  <c r="A265"/>
  <c r="K264"/>
  <c r="A266" l="1"/>
  <c r="K265"/>
  <c r="L264"/>
  <c r="M264" s="1"/>
  <c r="L265" l="1"/>
  <c r="M265" s="1"/>
  <c r="A267"/>
  <c r="K266"/>
  <c r="A268" l="1"/>
  <c r="K267"/>
  <c r="M266"/>
  <c r="L266"/>
  <c r="M267" l="1"/>
  <c r="L267"/>
  <c r="A269"/>
  <c r="K268"/>
  <c r="A270" l="1"/>
  <c r="K269"/>
  <c r="L268"/>
  <c r="M268" s="1"/>
  <c r="L269" l="1"/>
  <c r="M269" s="1"/>
  <c r="A271"/>
  <c r="K270"/>
  <c r="A272" l="1"/>
  <c r="K271"/>
  <c r="L270"/>
  <c r="M270" s="1"/>
  <c r="L271" l="1"/>
  <c r="M271" s="1"/>
  <c r="A273"/>
  <c r="K272"/>
  <c r="A274" l="1"/>
  <c r="K273"/>
  <c r="M272"/>
  <c r="L272"/>
  <c r="L273" l="1"/>
  <c r="M273" s="1"/>
  <c r="A275"/>
  <c r="K274"/>
  <c r="A276" l="1"/>
  <c r="K275"/>
  <c r="L274"/>
  <c r="M274" s="1"/>
  <c r="L275" l="1"/>
  <c r="M275" s="1"/>
  <c r="A277"/>
  <c r="K276"/>
  <c r="A278" l="1"/>
  <c r="K277"/>
  <c r="L276"/>
  <c r="M276" s="1"/>
  <c r="L277" l="1"/>
  <c r="M277" s="1"/>
  <c r="A279"/>
  <c r="A280" l="1"/>
  <c r="K279"/>
  <c r="K278"/>
  <c r="A281" l="1"/>
  <c r="K280"/>
  <c r="M278"/>
  <c r="L278"/>
  <c r="L279"/>
  <c r="M279" s="1"/>
  <c r="A282" l="1"/>
  <c r="K281"/>
  <c r="M280"/>
  <c r="L280"/>
  <c r="A283" l="1"/>
  <c r="K282"/>
  <c r="M281"/>
  <c r="L281"/>
  <c r="A284" l="1"/>
  <c r="K283"/>
  <c r="M282"/>
  <c r="L282"/>
  <c r="A285" l="1"/>
  <c r="K284"/>
  <c r="M283"/>
  <c r="L283"/>
  <c r="L284" l="1"/>
  <c r="M284" s="1"/>
  <c r="A286"/>
  <c r="K285"/>
  <c r="A287" l="1"/>
  <c r="K286"/>
  <c r="M285"/>
  <c r="L285"/>
  <c r="L286" l="1"/>
  <c r="M286" s="1"/>
  <c r="A288"/>
  <c r="K287"/>
  <c r="A289" l="1"/>
  <c r="K288"/>
  <c r="M287"/>
  <c r="L287"/>
  <c r="A290" l="1"/>
  <c r="K289"/>
  <c r="M288"/>
  <c r="L288"/>
  <c r="M289" l="1"/>
  <c r="L289"/>
  <c r="A291"/>
  <c r="K290"/>
  <c r="A292" l="1"/>
  <c r="K291"/>
  <c r="M290"/>
  <c r="L290"/>
  <c r="A293" l="1"/>
  <c r="K292"/>
  <c r="L291"/>
  <c r="M291" s="1"/>
  <c r="M292" l="1"/>
  <c r="L292"/>
  <c r="A294"/>
  <c r="K293"/>
  <c r="A295" l="1"/>
  <c r="K294"/>
  <c r="M293"/>
  <c r="L293"/>
  <c r="M294" l="1"/>
  <c r="L294"/>
  <c r="A296"/>
  <c r="K295"/>
  <c r="A297" l="1"/>
  <c r="K296"/>
  <c r="L295"/>
  <c r="M295" s="1"/>
  <c r="L296" l="1"/>
  <c r="M296" s="1"/>
  <c r="A298"/>
  <c r="K297"/>
  <c r="A299" l="1"/>
  <c r="K298"/>
  <c r="L297"/>
  <c r="M297" s="1"/>
  <c r="L298" l="1"/>
  <c r="M298" s="1"/>
  <c r="A300"/>
  <c r="K299"/>
  <c r="A301" l="1"/>
  <c r="K300"/>
  <c r="L299"/>
  <c r="M299" s="1"/>
  <c r="L300" l="1"/>
  <c r="M300" s="1"/>
  <c r="A302"/>
  <c r="K301"/>
  <c r="A303" l="1"/>
  <c r="K302"/>
  <c r="L301"/>
  <c r="M301" s="1"/>
  <c r="M302" l="1"/>
  <c r="L302"/>
  <c r="A304"/>
  <c r="K303"/>
  <c r="A305" l="1"/>
  <c r="K304"/>
  <c r="L303"/>
  <c r="M303" s="1"/>
  <c r="M304" l="1"/>
  <c r="L304"/>
  <c r="A306"/>
  <c r="K305"/>
  <c r="A307" l="1"/>
  <c r="K306"/>
  <c r="M305"/>
  <c r="L305"/>
  <c r="L306" l="1"/>
  <c r="M306" s="1"/>
  <c r="A308"/>
  <c r="K307"/>
  <c r="A309" l="1"/>
  <c r="K308"/>
  <c r="M307"/>
  <c r="L307"/>
  <c r="M308" l="1"/>
  <c r="L308"/>
  <c r="A310"/>
  <c r="K309"/>
  <c r="A311" l="1"/>
  <c r="K310"/>
  <c r="L309"/>
  <c r="M309" s="1"/>
  <c r="A312" l="1"/>
  <c r="K311"/>
  <c r="M310"/>
  <c r="L310"/>
  <c r="L311" l="1"/>
  <c r="M311" s="1"/>
  <c r="A313"/>
  <c r="K312"/>
  <c r="A314" l="1"/>
  <c r="K313"/>
  <c r="L312"/>
  <c r="M312" s="1"/>
  <c r="L313" l="1"/>
  <c r="M313" s="1"/>
  <c r="A315"/>
  <c r="K314"/>
  <c r="A316" l="1"/>
  <c r="K315"/>
  <c r="M314"/>
  <c r="L314"/>
  <c r="L315" l="1"/>
  <c r="M315" s="1"/>
  <c r="A317"/>
  <c r="K316"/>
  <c r="A318" l="1"/>
  <c r="K317"/>
  <c r="L316"/>
  <c r="M316" s="1"/>
  <c r="A319" l="1"/>
  <c r="K318"/>
  <c r="L317"/>
  <c r="M317" s="1"/>
  <c r="A320" l="1"/>
  <c r="K319"/>
  <c r="M318"/>
  <c r="L318"/>
  <c r="A321" l="1"/>
  <c r="K320"/>
  <c r="L319"/>
  <c r="M319" s="1"/>
  <c r="A322" l="1"/>
  <c r="K321"/>
  <c r="M320"/>
  <c r="L320"/>
  <c r="A323" l="1"/>
  <c r="K322"/>
  <c r="M321"/>
  <c r="L321"/>
  <c r="A324" l="1"/>
  <c r="K323"/>
  <c r="M322"/>
  <c r="L322"/>
  <c r="L323" l="1"/>
  <c r="M323" s="1"/>
  <c r="A325"/>
  <c r="K324"/>
  <c r="A326" l="1"/>
  <c r="K325"/>
  <c r="M324"/>
  <c r="L324"/>
  <c r="A327" l="1"/>
  <c r="K326"/>
  <c r="L325"/>
  <c r="M325" s="1"/>
  <c r="A328" l="1"/>
  <c r="K327"/>
  <c r="L326"/>
  <c r="M326" s="1"/>
  <c r="L327" l="1"/>
  <c r="M327" s="1"/>
  <c r="A329"/>
  <c r="K328"/>
  <c r="A330" l="1"/>
  <c r="K329"/>
  <c r="M328"/>
  <c r="L328"/>
  <c r="L329" l="1"/>
  <c r="M329" s="1"/>
  <c r="A331"/>
  <c r="K330"/>
  <c r="A332" l="1"/>
  <c r="K331"/>
  <c r="L330"/>
  <c r="M330" s="1"/>
  <c r="L331" l="1"/>
  <c r="M331" s="1"/>
  <c r="A333"/>
  <c r="K332"/>
  <c r="A334" l="1"/>
  <c r="K333"/>
  <c r="L332"/>
  <c r="M332" s="1"/>
  <c r="A335" l="1"/>
  <c r="K334"/>
  <c r="L333"/>
  <c r="M333" s="1"/>
  <c r="L334" l="1"/>
  <c r="M334" s="1"/>
  <c r="A336"/>
  <c r="K335"/>
  <c r="A337" l="1"/>
  <c r="K336"/>
  <c r="M335"/>
  <c r="L335"/>
  <c r="A338" l="1"/>
  <c r="K337"/>
  <c r="L336"/>
  <c r="M336" s="1"/>
  <c r="A339" l="1"/>
  <c r="K338"/>
  <c r="M337"/>
  <c r="L337"/>
  <c r="L338" l="1"/>
  <c r="M338" s="1"/>
  <c r="A340"/>
  <c r="K339"/>
  <c r="A341" l="1"/>
  <c r="K340"/>
  <c r="M339"/>
  <c r="L339"/>
  <c r="L340" l="1"/>
  <c r="M340" s="1"/>
  <c r="A342"/>
  <c r="K341"/>
  <c r="A343" l="1"/>
  <c r="K342"/>
  <c r="L341"/>
  <c r="M341" s="1"/>
  <c r="L342" l="1"/>
  <c r="M342" s="1"/>
  <c r="A344"/>
  <c r="K343"/>
  <c r="A345" l="1"/>
  <c r="K344"/>
  <c r="L343"/>
  <c r="M343" s="1"/>
  <c r="L344" l="1"/>
  <c r="M344" s="1"/>
  <c r="A346"/>
  <c r="A347" l="1"/>
  <c r="K346"/>
  <c r="K345"/>
  <c r="A348" l="1"/>
  <c r="K347"/>
  <c r="L345"/>
  <c r="L346"/>
  <c r="M346" s="1"/>
  <c r="A349" l="1"/>
  <c r="K348"/>
  <c r="L347"/>
  <c r="M347" s="1"/>
  <c r="M345"/>
  <c r="A350" l="1"/>
  <c r="K349"/>
  <c r="L348"/>
  <c r="M348" s="1"/>
  <c r="A351" l="1"/>
  <c r="K350"/>
  <c r="L349"/>
  <c r="M349" s="1"/>
  <c r="L350" l="1"/>
  <c r="M350" s="1"/>
  <c r="A352"/>
  <c r="K351"/>
  <c r="A353" l="1"/>
  <c r="K352"/>
  <c r="L351"/>
  <c r="M351" s="1"/>
  <c r="L352" l="1"/>
  <c r="M352" s="1"/>
  <c r="A354"/>
  <c r="K353"/>
  <c r="A355" l="1"/>
  <c r="K354"/>
  <c r="L353"/>
  <c r="M353" s="1"/>
  <c r="L354" l="1"/>
  <c r="M354" s="1"/>
  <c r="A356"/>
  <c r="K355"/>
  <c r="A357" l="1"/>
  <c r="K356"/>
  <c r="L355"/>
  <c r="M355" s="1"/>
  <c r="L356" l="1"/>
  <c r="M356" s="1"/>
  <c r="A358"/>
  <c r="K357"/>
  <c r="A359" l="1"/>
  <c r="K358"/>
  <c r="L357"/>
  <c r="M357" s="1"/>
  <c r="L358" l="1"/>
  <c r="M358" s="1"/>
  <c r="A360"/>
  <c r="K359"/>
  <c r="A361" l="1"/>
  <c r="K360"/>
  <c r="L359"/>
  <c r="M359" s="1"/>
  <c r="L360" l="1"/>
  <c r="M360" s="1"/>
  <c r="A362"/>
  <c r="K361"/>
  <c r="A363" l="1"/>
  <c r="K362"/>
  <c r="L361"/>
  <c r="M361" s="1"/>
  <c r="L362" l="1"/>
  <c r="M362" s="1"/>
  <c r="A364"/>
  <c r="K363"/>
  <c r="A365" l="1"/>
  <c r="K364"/>
  <c r="L363"/>
  <c r="M363" s="1"/>
  <c r="L364" l="1"/>
  <c r="M364" s="1"/>
  <c r="A366"/>
  <c r="K365"/>
  <c r="A367" l="1"/>
  <c r="K366"/>
  <c r="L365"/>
  <c r="M365" s="1"/>
  <c r="A368" l="1"/>
  <c r="K367"/>
  <c r="L366"/>
  <c r="M366" s="1"/>
  <c r="L367" l="1"/>
  <c r="M367" s="1"/>
  <c r="A369"/>
  <c r="K368"/>
  <c r="A370" l="1"/>
  <c r="K369"/>
  <c r="L368"/>
  <c r="M368" s="1"/>
  <c r="L369" l="1"/>
  <c r="M369" s="1"/>
  <c r="A371"/>
  <c r="K370"/>
  <c r="A372" l="1"/>
  <c r="K371"/>
  <c r="L370"/>
  <c r="M370" s="1"/>
  <c r="L371" l="1"/>
  <c r="M371" s="1"/>
  <c r="A373"/>
  <c r="K372"/>
  <c r="A374" l="1"/>
  <c r="K373"/>
  <c r="L372"/>
  <c r="M372" s="1"/>
  <c r="L373" l="1"/>
  <c r="M373" s="1"/>
  <c r="A375"/>
  <c r="K374"/>
  <c r="A376" l="1"/>
  <c r="K375"/>
  <c r="L374"/>
  <c r="M374" s="1"/>
  <c r="L375" l="1"/>
  <c r="M375" s="1"/>
  <c r="A377"/>
  <c r="K376"/>
  <c r="A378" l="1"/>
  <c r="K377"/>
  <c r="L376"/>
  <c r="M376" s="1"/>
  <c r="L377" l="1"/>
  <c r="M377" s="1"/>
  <c r="A379"/>
  <c r="K378"/>
  <c r="A380" l="1"/>
  <c r="K379"/>
  <c r="L378"/>
  <c r="M378" s="1"/>
  <c r="L379" l="1"/>
  <c r="M379" s="1"/>
  <c r="A381"/>
  <c r="K380"/>
  <c r="A382" l="1"/>
  <c r="K381"/>
  <c r="L380"/>
  <c r="M380" s="1"/>
  <c r="L381" l="1"/>
  <c r="M381" s="1"/>
  <c r="A383"/>
  <c r="K382"/>
  <c r="A384" l="1"/>
  <c r="K383"/>
  <c r="L382"/>
  <c r="M382" s="1"/>
  <c r="L383" l="1"/>
  <c r="M383" s="1"/>
  <c r="A385"/>
  <c r="K384"/>
  <c r="A386" l="1"/>
  <c r="K385"/>
  <c r="L384"/>
  <c r="M384" s="1"/>
  <c r="L385" l="1"/>
  <c r="M385" s="1"/>
  <c r="A387"/>
  <c r="K386"/>
  <c r="A388" l="1"/>
  <c r="K387"/>
  <c r="L386"/>
  <c r="M386" s="1"/>
  <c r="L387" l="1"/>
  <c r="M387" s="1"/>
  <c r="A389"/>
  <c r="K388"/>
  <c r="A390" l="1"/>
  <c r="K389"/>
  <c r="L388"/>
  <c r="M388" s="1"/>
  <c r="A391" l="1"/>
  <c r="K390"/>
  <c r="L389"/>
  <c r="M389" s="1"/>
  <c r="L390" l="1"/>
  <c r="M390" s="1"/>
  <c r="A392"/>
  <c r="K391"/>
  <c r="A393" l="1"/>
  <c r="K392"/>
  <c r="L391"/>
  <c r="M391" s="1"/>
  <c r="L392" l="1"/>
  <c r="M392" s="1"/>
  <c r="A394"/>
  <c r="K393"/>
  <c r="A395" l="1"/>
  <c r="K394"/>
  <c r="L393"/>
  <c r="M393" s="1"/>
  <c r="A396" l="1"/>
  <c r="K395"/>
  <c r="L394"/>
  <c r="M394" s="1"/>
  <c r="L395" l="1"/>
  <c r="M395" s="1"/>
  <c r="A397"/>
  <c r="K396"/>
  <c r="A398" l="1"/>
  <c r="K397"/>
  <c r="L396"/>
  <c r="M396" s="1"/>
  <c r="L397" l="1"/>
  <c r="M397" s="1"/>
  <c r="A399"/>
  <c r="K398"/>
  <c r="A400" l="1"/>
  <c r="K399"/>
  <c r="L398"/>
  <c r="M398" s="1"/>
  <c r="L399" l="1"/>
  <c r="M399" s="1"/>
  <c r="A401"/>
  <c r="K400"/>
  <c r="A402" l="1"/>
  <c r="K401"/>
  <c r="L400"/>
  <c r="M400" s="1"/>
  <c r="L401" l="1"/>
  <c r="M401" s="1"/>
  <c r="A403"/>
  <c r="K402"/>
  <c r="A404" l="1"/>
  <c r="K403"/>
  <c r="L402"/>
  <c r="M402" s="1"/>
  <c r="L403" l="1"/>
  <c r="M403" s="1"/>
  <c r="A405"/>
  <c r="K404"/>
  <c r="A406" l="1"/>
  <c r="K405"/>
  <c r="L404"/>
  <c r="M404" s="1"/>
  <c r="A407" l="1"/>
  <c r="K406"/>
  <c r="L405"/>
  <c r="M405" s="1"/>
  <c r="A408" l="1"/>
  <c r="K407"/>
  <c r="L406"/>
  <c r="M406" s="1"/>
  <c r="L407" l="1"/>
  <c r="M407" s="1"/>
  <c r="A409"/>
  <c r="K408"/>
  <c r="A410" l="1"/>
  <c r="K409"/>
  <c r="L408"/>
  <c r="M408" s="1"/>
  <c r="L409" l="1"/>
  <c r="M409" s="1"/>
  <c r="A411"/>
  <c r="K410"/>
  <c r="A412" l="1"/>
  <c r="K411"/>
  <c r="L410"/>
  <c r="M410" s="1"/>
  <c r="A413" l="1"/>
  <c r="K412"/>
  <c r="L411"/>
  <c r="M411" s="1"/>
  <c r="A414" l="1"/>
  <c r="K413"/>
  <c r="L412"/>
  <c r="M412" s="1"/>
  <c r="L413" l="1"/>
  <c r="M413" s="1"/>
  <c r="K414"/>
  <c r="A415"/>
  <c r="A416" l="1"/>
  <c r="K415"/>
  <c r="L414"/>
  <c r="M414" s="1"/>
  <c r="A417" l="1"/>
  <c r="K416"/>
  <c r="L415"/>
  <c r="M415" s="1"/>
  <c r="L416" l="1"/>
  <c r="M416" s="1"/>
  <c r="K417"/>
  <c r="A418"/>
  <c r="L417" l="1"/>
  <c r="M417" s="1"/>
  <c r="A419"/>
  <c r="K418"/>
  <c r="L418" l="1"/>
  <c r="M418" s="1"/>
  <c r="A420"/>
  <c r="K419"/>
  <c r="L419" l="1"/>
  <c r="M419" s="1"/>
  <c r="A421"/>
  <c r="K420"/>
  <c r="A422" l="1"/>
  <c r="K421"/>
  <c r="L420"/>
  <c r="M420" s="1"/>
  <c r="A423" l="1"/>
  <c r="K422"/>
  <c r="L421"/>
  <c r="M421" s="1"/>
  <c r="L422" l="1"/>
  <c r="M422" s="1"/>
  <c r="K423"/>
  <c r="A424"/>
  <c r="L423" l="1"/>
  <c r="M423" s="1"/>
  <c r="A425"/>
  <c r="K424"/>
  <c r="A426" l="1"/>
  <c r="K425"/>
  <c r="L424"/>
  <c r="M424" s="1"/>
  <c r="L425" l="1"/>
  <c r="M425" s="1"/>
  <c r="K426"/>
  <c r="A427"/>
  <c r="L426" l="1"/>
  <c r="M426" s="1"/>
  <c r="A428"/>
  <c r="K427"/>
  <c r="L427" l="1"/>
  <c r="M427" s="1"/>
  <c r="A429"/>
  <c r="K428"/>
  <c r="L428" l="1"/>
  <c r="M428" s="1"/>
  <c r="A430"/>
  <c r="K429"/>
  <c r="A431" l="1"/>
  <c r="K430"/>
  <c r="L429"/>
  <c r="M429" s="1"/>
  <c r="K431" l="1"/>
  <c r="A432"/>
  <c r="L430"/>
  <c r="M430" s="1"/>
  <c r="L431" l="1"/>
  <c r="M431" s="1"/>
  <c r="K432"/>
  <c r="A433"/>
  <c r="K433" l="1"/>
  <c r="A434"/>
  <c r="L432"/>
  <c r="M432" s="1"/>
  <c r="K434" l="1"/>
  <c r="A435"/>
  <c r="L433"/>
  <c r="M433" s="1"/>
  <c r="L434" l="1"/>
  <c r="M434" s="1"/>
  <c r="K435"/>
  <c r="A436"/>
  <c r="K436" l="1"/>
  <c r="A437"/>
  <c r="L435"/>
  <c r="M435" s="1"/>
  <c r="L436" l="1"/>
  <c r="M436" s="1"/>
  <c r="K437"/>
  <c r="A438"/>
  <c r="K438" l="1"/>
  <c r="A439"/>
  <c r="L437"/>
  <c r="M437" s="1"/>
  <c r="L438" l="1"/>
  <c r="M438" s="1"/>
  <c r="K439"/>
  <c r="A440"/>
  <c r="K440" l="1"/>
  <c r="A441"/>
  <c r="L439"/>
  <c r="M439" s="1"/>
  <c r="L440" l="1"/>
  <c r="M440" s="1"/>
  <c r="K441"/>
  <c r="A442"/>
  <c r="L441" l="1"/>
  <c r="M441" s="1"/>
  <c r="K442"/>
  <c r="A443"/>
  <c r="K443" l="1"/>
  <c r="A444"/>
  <c r="L442"/>
  <c r="M442" s="1"/>
  <c r="L443" l="1"/>
  <c r="M443" s="1"/>
  <c r="K444"/>
  <c r="A445"/>
  <c r="L444" l="1"/>
  <c r="M444" s="1"/>
  <c r="K445"/>
  <c r="A446"/>
  <c r="L445" l="1"/>
  <c r="M445" s="1"/>
  <c r="A447"/>
  <c r="K447" l="1"/>
  <c r="A448"/>
  <c r="K446"/>
  <c r="L447" l="1"/>
  <c r="M447" s="1"/>
  <c r="L446"/>
  <c r="K448"/>
  <c r="A449"/>
  <c r="K449" l="1"/>
  <c r="A450"/>
  <c r="L448"/>
  <c r="M448" s="1"/>
  <c r="M446"/>
  <c r="K450" l="1"/>
  <c r="A451"/>
  <c r="L449"/>
  <c r="M449" s="1"/>
  <c r="L450" l="1"/>
  <c r="M450" s="1"/>
  <c r="K451"/>
  <c r="A452"/>
  <c r="K452" l="1"/>
  <c r="A453"/>
  <c r="L451"/>
  <c r="M451" s="1"/>
  <c r="L452" l="1"/>
  <c r="M452" s="1"/>
  <c r="K453"/>
  <c r="A454"/>
  <c r="L453" l="1"/>
  <c r="M453" s="1"/>
  <c r="K454"/>
  <c r="A455"/>
  <c r="K455" l="1"/>
  <c r="A456"/>
  <c r="L454"/>
  <c r="M454" s="1"/>
  <c r="K456" l="1"/>
  <c r="A457"/>
  <c r="L455"/>
  <c r="M455" s="1"/>
  <c r="L456" l="1"/>
  <c r="M456" s="1"/>
  <c r="K457"/>
  <c r="A458"/>
  <c r="K458" l="1"/>
  <c r="A459"/>
  <c r="L457"/>
  <c r="M457" s="1"/>
  <c r="L458" l="1"/>
  <c r="M458" s="1"/>
  <c r="K459"/>
  <c r="A460"/>
  <c r="L459" l="1"/>
  <c r="M459" s="1"/>
  <c r="K460"/>
  <c r="A461"/>
  <c r="K461" l="1"/>
  <c r="A462"/>
  <c r="L460"/>
  <c r="M460" s="1"/>
  <c r="K462" l="1"/>
  <c r="A463"/>
  <c r="L461"/>
  <c r="M461" s="1"/>
  <c r="L462" l="1"/>
  <c r="M462" s="1"/>
  <c r="K463"/>
  <c r="A464"/>
  <c r="K464" l="1"/>
  <c r="A465"/>
  <c r="L463"/>
  <c r="M463" s="1"/>
  <c r="K465" l="1"/>
  <c r="A466"/>
  <c r="L464"/>
  <c r="M464" s="1"/>
  <c r="K466" l="1"/>
  <c r="A467"/>
  <c r="L465"/>
  <c r="M465" s="1"/>
  <c r="L466" l="1"/>
  <c r="M466" s="1"/>
  <c r="K467"/>
  <c r="A468"/>
  <c r="L467" l="1"/>
  <c r="M467" s="1"/>
  <c r="K468"/>
  <c r="A469"/>
  <c r="L468" l="1"/>
  <c r="M468" s="1"/>
  <c r="K469"/>
  <c r="A470"/>
  <c r="L469" l="1"/>
  <c r="M469" s="1"/>
  <c r="K470"/>
  <c r="A471"/>
  <c r="K471" l="1"/>
  <c r="A472"/>
  <c r="L470"/>
  <c r="M470" s="1"/>
  <c r="K472" l="1"/>
  <c r="A473"/>
  <c r="L471"/>
  <c r="M471" s="1"/>
  <c r="L472" l="1"/>
  <c r="M472" s="1"/>
  <c r="K473"/>
  <c r="A474"/>
  <c r="L473" l="1"/>
  <c r="M473" s="1"/>
  <c r="K474"/>
  <c r="A475"/>
  <c r="K475" l="1"/>
  <c r="A476"/>
  <c r="L474"/>
  <c r="M474" s="1"/>
  <c r="L475" l="1"/>
  <c r="M475" s="1"/>
  <c r="K476"/>
  <c r="A477"/>
  <c r="K477" l="1"/>
  <c r="A478"/>
  <c r="L476"/>
  <c r="M476" s="1"/>
  <c r="L477" l="1"/>
  <c r="M477" s="1"/>
  <c r="K478"/>
  <c r="A479"/>
  <c r="L478" l="1"/>
  <c r="M478" s="1"/>
  <c r="K479"/>
  <c r="A480"/>
  <c r="L479" l="1"/>
  <c r="M479" s="1"/>
  <c r="K480"/>
  <c r="A481"/>
  <c r="K481" l="1"/>
  <c r="A482"/>
  <c r="L480"/>
  <c r="M480" s="1"/>
  <c r="L481" l="1"/>
  <c r="M481" s="1"/>
  <c r="K482"/>
  <c r="A483"/>
  <c r="K483" l="1"/>
  <c r="A484"/>
  <c r="L482"/>
  <c r="M482" s="1"/>
  <c r="K484" l="1"/>
  <c r="A485"/>
  <c r="L483"/>
  <c r="M483" s="1"/>
  <c r="L484" l="1"/>
  <c r="M484" s="1"/>
  <c r="K485"/>
  <c r="A486"/>
  <c r="K486" l="1"/>
  <c r="A487"/>
  <c r="L485"/>
  <c r="M485" s="1"/>
  <c r="L486" l="1"/>
  <c r="M486" s="1"/>
  <c r="K487"/>
  <c r="A488"/>
  <c r="K488" l="1"/>
  <c r="A489"/>
  <c r="L487"/>
  <c r="M487" s="1"/>
  <c r="K489" l="1"/>
  <c r="A490"/>
  <c r="L488"/>
  <c r="M488" s="1"/>
  <c r="L489" l="1"/>
  <c r="M489" s="1"/>
  <c r="K490"/>
  <c r="A491"/>
  <c r="A492" l="1"/>
  <c r="L490"/>
  <c r="M490" s="1"/>
  <c r="K492" l="1"/>
  <c r="A493"/>
  <c r="K491"/>
  <c r="K493" l="1"/>
  <c r="A494"/>
  <c r="L492"/>
  <c r="M492" s="1"/>
  <c r="L491"/>
  <c r="L493" l="1"/>
  <c r="M493" s="1"/>
  <c r="K494"/>
  <c r="A495"/>
  <c r="M491"/>
  <c r="L494" l="1"/>
  <c r="M494" s="1"/>
  <c r="K495"/>
  <c r="A496"/>
  <c r="L495" l="1"/>
  <c r="M495" s="1"/>
  <c r="K496"/>
  <c r="A497"/>
  <c r="L496" l="1"/>
  <c r="M496" s="1"/>
  <c r="K497"/>
  <c r="A498"/>
  <c r="K498" l="1"/>
  <c r="A499"/>
  <c r="L497"/>
  <c r="M497" s="1"/>
  <c r="L498" l="1"/>
  <c r="M498" s="1"/>
  <c r="K499"/>
  <c r="A500"/>
  <c r="K500" l="1"/>
  <c r="A501"/>
  <c r="L499"/>
  <c r="M499" s="1"/>
  <c r="L500" l="1"/>
  <c r="M500" s="1"/>
  <c r="K501"/>
  <c r="A502"/>
  <c r="K502" l="1"/>
  <c r="A503"/>
  <c r="L501"/>
  <c r="M501" s="1"/>
  <c r="K503" l="1"/>
  <c r="A504"/>
  <c r="L502"/>
  <c r="M502" s="1"/>
  <c r="L503" l="1"/>
  <c r="M503" s="1"/>
  <c r="K504"/>
  <c r="A505"/>
  <c r="K505" l="1"/>
  <c r="A506"/>
  <c r="L504"/>
  <c r="M504" s="1"/>
  <c r="L505" l="1"/>
  <c r="M505" s="1"/>
  <c r="K506"/>
  <c r="A507"/>
  <c r="L506" l="1"/>
  <c r="M506" s="1"/>
  <c r="K507"/>
  <c r="A508"/>
  <c r="L507" l="1"/>
  <c r="M507" s="1"/>
  <c r="K508"/>
  <c r="A509"/>
  <c r="K509" l="1"/>
  <c r="A510"/>
  <c r="L508"/>
  <c r="M508" s="1"/>
  <c r="L509" l="1"/>
  <c r="M509" s="1"/>
  <c r="K510"/>
  <c r="A511"/>
  <c r="L510" l="1"/>
  <c r="M510" s="1"/>
  <c r="K511"/>
  <c r="A512"/>
  <c r="K512" l="1"/>
  <c r="A513"/>
  <c r="L511"/>
  <c r="M511" s="1"/>
  <c r="L512" l="1"/>
  <c r="M512" s="1"/>
  <c r="K513"/>
  <c r="A514"/>
  <c r="L513" l="1"/>
  <c r="M513" s="1"/>
  <c r="K514"/>
  <c r="A515"/>
  <c r="K515" l="1"/>
  <c r="A516"/>
  <c r="L514"/>
  <c r="M514" s="1"/>
  <c r="L515" l="1"/>
  <c r="M515" s="1"/>
  <c r="K516"/>
  <c r="A517"/>
  <c r="K517" l="1"/>
  <c r="A518"/>
  <c r="L516"/>
  <c r="M516" s="1"/>
  <c r="L517" l="1"/>
  <c r="M517" s="1"/>
  <c r="K518"/>
  <c r="A519"/>
  <c r="L518" l="1"/>
  <c r="M518" s="1"/>
  <c r="K519"/>
  <c r="A520"/>
  <c r="L519" l="1"/>
  <c r="M519" s="1"/>
  <c r="K520"/>
  <c r="A521"/>
  <c r="L520" l="1"/>
  <c r="M520" s="1"/>
  <c r="K521"/>
  <c r="A522"/>
  <c r="L521" l="1"/>
  <c r="M521" s="1"/>
  <c r="K522"/>
  <c r="A523"/>
  <c r="L522" l="1"/>
  <c r="M522" s="1"/>
  <c r="K523"/>
  <c r="A524"/>
  <c r="L523" l="1"/>
  <c r="M523" s="1"/>
  <c r="K524"/>
  <c r="A525"/>
  <c r="L524" l="1"/>
  <c r="M524" s="1"/>
  <c r="K525"/>
  <c r="A526"/>
  <c r="K526" l="1"/>
  <c r="A527"/>
  <c r="L525"/>
  <c r="M525" s="1"/>
  <c r="K527" l="1"/>
  <c r="A528"/>
  <c r="L526"/>
  <c r="M526" s="1"/>
  <c r="L527" l="1"/>
  <c r="M527" s="1"/>
  <c r="K528"/>
  <c r="A529"/>
  <c r="K529" l="1"/>
  <c r="A530"/>
  <c r="L528"/>
  <c r="M528" s="1"/>
  <c r="L529" l="1"/>
  <c r="M529" s="1"/>
  <c r="K530"/>
  <c r="A531"/>
  <c r="L530" l="1"/>
  <c r="M530" s="1"/>
  <c r="K531"/>
  <c r="A532"/>
  <c r="L531" l="1"/>
  <c r="M531" s="1"/>
  <c r="K532"/>
  <c r="A533"/>
  <c r="L532" l="1"/>
  <c r="M532" s="1"/>
  <c r="K533"/>
  <c r="A534"/>
  <c r="L533" l="1"/>
  <c r="M533" s="1"/>
  <c r="K534"/>
  <c r="A535"/>
  <c r="L534" l="1"/>
  <c r="M534" s="1"/>
  <c r="K535"/>
  <c r="A536"/>
  <c r="L535" l="1"/>
  <c r="M535" s="1"/>
  <c r="K536"/>
  <c r="A537"/>
  <c r="L536" l="1"/>
  <c r="M536" s="1"/>
  <c r="K537"/>
  <c r="A538"/>
  <c r="L537" l="1"/>
  <c r="M537" s="1"/>
  <c r="K538"/>
  <c r="A539"/>
  <c r="L538" l="1"/>
  <c r="M538" s="1"/>
  <c r="K539"/>
  <c r="A540"/>
  <c r="L539" l="1"/>
  <c r="M539" s="1"/>
  <c r="K540"/>
  <c r="A541"/>
  <c r="L540" l="1"/>
  <c r="M540" s="1"/>
  <c r="K541"/>
  <c r="A542"/>
  <c r="L541" l="1"/>
  <c r="M541" s="1"/>
  <c r="K542"/>
  <c r="A543"/>
  <c r="L542" l="1"/>
  <c r="M542" s="1"/>
  <c r="K543"/>
  <c r="A544"/>
  <c r="L543" l="1"/>
  <c r="M543" s="1"/>
  <c r="K544"/>
  <c r="A545"/>
  <c r="L544" l="1"/>
  <c r="M544" s="1"/>
  <c r="K545"/>
  <c r="A546"/>
  <c r="L545" l="1"/>
  <c r="M545" s="1"/>
  <c r="K546"/>
  <c r="A547"/>
  <c r="L546" l="1"/>
  <c r="M546" s="1"/>
  <c r="K547"/>
  <c r="A548"/>
  <c r="L547" l="1"/>
  <c r="M547" s="1"/>
  <c r="K548"/>
  <c r="A549"/>
  <c r="L548" l="1"/>
  <c r="M548" s="1"/>
  <c r="K549"/>
  <c r="A550"/>
  <c r="L549" l="1"/>
  <c r="M549" s="1"/>
  <c r="K550"/>
  <c r="A551"/>
  <c r="L550" l="1"/>
  <c r="M550" s="1"/>
  <c r="K551"/>
  <c r="A552"/>
  <c r="L551" l="1"/>
  <c r="M551" s="1"/>
  <c r="K552"/>
  <c r="A553"/>
  <c r="L552" l="1"/>
  <c r="M552" s="1"/>
  <c r="K553"/>
  <c r="A554"/>
  <c r="L553" l="1"/>
  <c r="M553" s="1"/>
  <c r="K554"/>
  <c r="A555"/>
  <c r="L554" l="1"/>
  <c r="M554" s="1"/>
  <c r="K555"/>
  <c r="A556"/>
  <c r="K556" l="1"/>
  <c r="A557"/>
  <c r="L555"/>
  <c r="M555" s="1"/>
  <c r="L556" l="1"/>
  <c r="M556" s="1"/>
  <c r="K557"/>
  <c r="A558"/>
  <c r="L557" l="1"/>
  <c r="M557" s="1"/>
  <c r="K558"/>
  <c r="A559"/>
  <c r="L558" l="1"/>
  <c r="M558" s="1"/>
  <c r="K559"/>
  <c r="A560"/>
  <c r="L559" l="1"/>
  <c r="M559" s="1"/>
  <c r="K560"/>
  <c r="A561"/>
  <c r="L560" l="1"/>
  <c r="M560" s="1"/>
  <c r="K561"/>
  <c r="A562"/>
  <c r="L561" l="1"/>
  <c r="M561" s="1"/>
  <c r="K562"/>
  <c r="A563"/>
  <c r="K563" l="1"/>
  <c r="A564"/>
  <c r="L562"/>
  <c r="M562" s="1"/>
  <c r="L563" l="1"/>
  <c r="M563" s="1"/>
  <c r="K564"/>
  <c r="A565"/>
  <c r="L564" l="1"/>
  <c r="M564" s="1"/>
  <c r="K565"/>
  <c r="A566"/>
  <c r="L565" l="1"/>
  <c r="M565" s="1"/>
  <c r="K566"/>
  <c r="A567"/>
  <c r="L566" l="1"/>
  <c r="M566" s="1"/>
  <c r="K567"/>
  <c r="A568"/>
  <c r="L567" l="1"/>
  <c r="M567" s="1"/>
  <c r="K568"/>
  <c r="A569"/>
  <c r="L568" l="1"/>
  <c r="M568" s="1"/>
  <c r="K569"/>
  <c r="A570"/>
  <c r="L569" l="1"/>
  <c r="M569" s="1"/>
  <c r="K570"/>
  <c r="A571"/>
  <c r="L570" l="1"/>
  <c r="M570" s="1"/>
  <c r="K571"/>
  <c r="A572"/>
  <c r="L571" l="1"/>
  <c r="M571" s="1"/>
  <c r="K572"/>
  <c r="A573"/>
  <c r="L572" l="1"/>
  <c r="M572" s="1"/>
  <c r="K573"/>
  <c r="A574"/>
  <c r="L573" l="1"/>
  <c r="M573" s="1"/>
  <c r="K574"/>
  <c r="A575"/>
  <c r="L574" l="1"/>
  <c r="M574" s="1"/>
  <c r="K575"/>
  <c r="A576"/>
  <c r="K576" l="1"/>
  <c r="A577"/>
  <c r="L575"/>
  <c r="M575" s="1"/>
  <c r="A578" l="1"/>
  <c r="K577"/>
  <c r="M576"/>
  <c r="L576"/>
  <c r="M577" l="1"/>
  <c r="L577"/>
  <c r="A579"/>
  <c r="K578"/>
  <c r="M578" l="1"/>
  <c r="L578"/>
  <c r="A580"/>
  <c r="K579"/>
  <c r="L579" l="1"/>
  <c r="M579" s="1"/>
  <c r="K580"/>
  <c r="A581"/>
  <c r="K581" l="1"/>
  <c r="A582"/>
  <c r="M580"/>
  <c r="L580"/>
  <c r="L581" l="1"/>
  <c r="M581" s="1"/>
  <c r="K582"/>
  <c r="A583"/>
  <c r="L582" l="1"/>
  <c r="M582" s="1"/>
  <c r="A584"/>
  <c r="K583"/>
  <c r="M583" l="1"/>
  <c r="L583"/>
  <c r="A585"/>
  <c r="K584"/>
  <c r="M584" l="1"/>
  <c r="L584"/>
  <c r="A586"/>
  <c r="K585"/>
  <c r="L585" l="1"/>
  <c r="M585" s="1"/>
  <c r="K586"/>
  <c r="A587"/>
  <c r="K587" l="1"/>
  <c r="A588"/>
  <c r="M586"/>
  <c r="L586"/>
  <c r="L587" l="1"/>
  <c r="M587" s="1"/>
  <c r="K588"/>
  <c r="A589"/>
  <c r="L588" l="1"/>
  <c r="M588" s="1"/>
  <c r="A590"/>
  <c r="K589"/>
  <c r="M589" l="1"/>
  <c r="L589"/>
  <c r="A591"/>
  <c r="K590"/>
  <c r="M590" l="1"/>
  <c r="L590"/>
  <c r="A592"/>
  <c r="K591"/>
  <c r="L591" l="1"/>
  <c r="M591" s="1"/>
  <c r="K592"/>
  <c r="A593"/>
  <c r="K593" l="1"/>
  <c r="A594"/>
  <c r="M592"/>
  <c r="L592"/>
  <c r="K594" l="1"/>
  <c r="A595"/>
  <c r="M593"/>
  <c r="L593"/>
  <c r="A596" l="1"/>
  <c r="K595"/>
  <c r="M594"/>
  <c r="L594"/>
  <c r="M595" l="1"/>
  <c r="L595"/>
  <c r="A597"/>
  <c r="K596"/>
  <c r="L596" l="1"/>
  <c r="M596" s="1"/>
  <c r="A598"/>
  <c r="K597"/>
  <c r="L597" l="1"/>
  <c r="M597" s="1"/>
  <c r="K598"/>
  <c r="A599"/>
  <c r="K599" l="1"/>
  <c r="A600"/>
  <c r="M598"/>
  <c r="L598"/>
  <c r="L599" l="1"/>
  <c r="M599" s="1"/>
  <c r="K600"/>
  <c r="A601"/>
  <c r="L600" l="1"/>
  <c r="M600" s="1"/>
  <c r="A602"/>
  <c r="K601"/>
  <c r="M601" l="1"/>
  <c r="L601"/>
  <c r="A603"/>
  <c r="K602"/>
  <c r="L602" l="1"/>
  <c r="M602" s="1"/>
  <c r="A604"/>
  <c r="K603"/>
  <c r="L603" l="1"/>
  <c r="M603" s="1"/>
  <c r="K604"/>
  <c r="A605"/>
  <c r="K605" l="1"/>
  <c r="A606"/>
  <c r="M604"/>
  <c r="L604"/>
  <c r="L605" l="1"/>
  <c r="M605" s="1"/>
  <c r="K606"/>
  <c r="A607"/>
  <c r="M606" l="1"/>
  <c r="L606"/>
  <c r="A608"/>
  <c r="K607"/>
  <c r="M607" l="1"/>
  <c r="L607"/>
  <c r="A609"/>
  <c r="K608"/>
  <c r="L608" l="1"/>
  <c r="M608" s="1"/>
  <c r="A610"/>
  <c r="K609"/>
  <c r="K610" l="1"/>
  <c r="A611"/>
  <c r="M609"/>
  <c r="L609"/>
  <c r="M610" l="1"/>
  <c r="L610"/>
  <c r="K611"/>
  <c r="A612"/>
  <c r="K612" l="1"/>
  <c r="A613"/>
  <c r="M611"/>
  <c r="L611"/>
  <c r="A614" l="1"/>
  <c r="K613"/>
  <c r="M612"/>
  <c r="L612"/>
  <c r="M613" l="1"/>
  <c r="L613"/>
  <c r="A615"/>
  <c r="K614"/>
  <c r="M614" l="1"/>
  <c r="L614"/>
  <c r="A616"/>
  <c r="K615"/>
  <c r="M615" l="1"/>
  <c r="L615"/>
  <c r="K616"/>
  <c r="A617"/>
  <c r="M616" l="1"/>
  <c r="L616"/>
  <c r="K617"/>
  <c r="A618"/>
  <c r="L617" l="1"/>
  <c r="M617" s="1"/>
  <c r="K618"/>
  <c r="A619"/>
  <c r="M618" l="1"/>
  <c r="L618"/>
  <c r="A620"/>
  <c r="K619"/>
  <c r="M619" l="1"/>
  <c r="L619"/>
  <c r="A621"/>
  <c r="K620"/>
  <c r="M620" l="1"/>
  <c r="L620"/>
  <c r="A622"/>
  <c r="K621"/>
  <c r="L621" l="1"/>
  <c r="M621" s="1"/>
  <c r="K622"/>
  <c r="A623"/>
  <c r="K623" l="1"/>
  <c r="A624"/>
  <c r="M622"/>
  <c r="L622"/>
  <c r="M623" l="1"/>
  <c r="L623"/>
  <c r="K624"/>
  <c r="A625"/>
  <c r="M624" l="1"/>
  <c r="L624"/>
  <c r="A626"/>
  <c r="K625"/>
  <c r="M625" l="1"/>
  <c r="L625"/>
  <c r="A627"/>
  <c r="K626"/>
  <c r="M626" l="1"/>
  <c r="L626"/>
  <c r="A628"/>
  <c r="K627"/>
  <c r="L627" l="1"/>
  <c r="M627" s="1"/>
  <c r="K628"/>
  <c r="A629"/>
  <c r="K629" l="1"/>
  <c r="A630"/>
  <c r="M628"/>
  <c r="L628"/>
  <c r="M629" l="1"/>
  <c r="L629"/>
  <c r="K630"/>
  <c r="A631"/>
  <c r="M630" l="1"/>
  <c r="L630"/>
  <c r="A632"/>
  <c r="K631"/>
  <c r="M631" l="1"/>
  <c r="L631"/>
  <c r="A633"/>
  <c r="K632"/>
  <c r="M632" l="1"/>
  <c r="L632"/>
  <c r="A634"/>
  <c r="K633"/>
  <c r="M633" l="1"/>
  <c r="L633"/>
  <c r="K634"/>
  <c r="A635"/>
  <c r="K635" l="1"/>
  <c r="A636"/>
  <c r="M634"/>
  <c r="L634"/>
  <c r="M635" l="1"/>
  <c r="L635"/>
  <c r="K636"/>
  <c r="A637"/>
  <c r="M636" l="1"/>
  <c r="L636"/>
  <c r="A638"/>
  <c r="K637"/>
  <c r="M637" l="1"/>
  <c r="L637"/>
  <c r="A639"/>
  <c r="K638"/>
  <c r="M638" l="1"/>
  <c r="L638"/>
  <c r="A640"/>
  <c r="K639"/>
  <c r="M639" l="1"/>
  <c r="L639"/>
  <c r="K640"/>
  <c r="A641"/>
  <c r="K641" l="1"/>
  <c r="A642"/>
  <c r="M640"/>
  <c r="L640"/>
  <c r="K642" l="1"/>
  <c r="A643"/>
  <c r="M641"/>
  <c r="L641"/>
  <c r="A644" l="1"/>
  <c r="K643"/>
  <c r="M642"/>
  <c r="L642"/>
  <c r="M643" l="1"/>
  <c r="L643"/>
  <c r="A645"/>
  <c r="K644"/>
  <c r="M644" l="1"/>
  <c r="L644"/>
  <c r="A646"/>
  <c r="K645"/>
  <c r="M645" l="1"/>
  <c r="L645"/>
  <c r="K646"/>
  <c r="A647"/>
  <c r="K647" l="1"/>
  <c r="A648"/>
  <c r="M646"/>
  <c r="L646"/>
  <c r="M647" l="1"/>
  <c r="L647"/>
  <c r="K648"/>
  <c r="A649"/>
  <c r="M648" l="1"/>
  <c r="L648"/>
  <c r="A650"/>
  <c r="K649"/>
  <c r="M649" l="1"/>
  <c r="L649"/>
  <c r="A651"/>
  <c r="K650"/>
  <c r="M650" l="1"/>
  <c r="L650"/>
  <c r="A652"/>
  <c r="K651"/>
  <c r="M651" l="1"/>
  <c r="L651"/>
  <c r="K652"/>
  <c r="A653"/>
  <c r="K653" l="1"/>
  <c r="A654"/>
  <c r="M652"/>
  <c r="L652"/>
  <c r="M653" l="1"/>
  <c r="L653"/>
  <c r="K654"/>
  <c r="A655"/>
  <c r="M654" l="1"/>
  <c r="L654"/>
  <c r="A656"/>
  <c r="K655"/>
  <c r="M655" l="1"/>
  <c r="L655"/>
  <c r="A657"/>
  <c r="K656"/>
  <c r="M656" l="1"/>
  <c r="L656"/>
  <c r="A658"/>
  <c r="K657"/>
  <c r="M657" l="1"/>
  <c r="L657"/>
  <c r="K658"/>
  <c r="A659"/>
  <c r="K659" l="1"/>
  <c r="A660"/>
  <c r="M658"/>
  <c r="L658"/>
  <c r="L659" l="1"/>
  <c r="M659" s="1"/>
  <c r="K660"/>
  <c r="A661"/>
  <c r="L660" l="1"/>
  <c r="M660" s="1"/>
  <c r="A662"/>
  <c r="K661"/>
  <c r="L661" l="1"/>
  <c r="M661" s="1"/>
  <c r="A663"/>
  <c r="K662"/>
  <c r="L662" l="1"/>
  <c r="M662" s="1"/>
  <c r="A664"/>
  <c r="K663"/>
  <c r="K664" l="1"/>
  <c r="A665"/>
  <c r="M663"/>
  <c r="L663"/>
  <c r="M664" l="1"/>
  <c r="L664"/>
  <c r="K665"/>
  <c r="A666"/>
  <c r="M665" l="1"/>
  <c r="L665"/>
  <c r="K666"/>
  <c r="A667"/>
  <c r="L666" l="1"/>
  <c r="M666" s="1"/>
  <c r="A668"/>
  <c r="K667"/>
  <c r="L667" l="1"/>
  <c r="M667" s="1"/>
  <c r="A669"/>
  <c r="K668"/>
  <c r="M668" l="1"/>
  <c r="L668"/>
  <c r="A670"/>
  <c r="K669"/>
  <c r="L669" l="1"/>
  <c r="M669" s="1"/>
  <c r="K670"/>
  <c r="A671"/>
  <c r="A672" l="1"/>
  <c r="K671"/>
  <c r="M670"/>
  <c r="L670"/>
  <c r="A673" l="1"/>
  <c r="K672"/>
  <c r="M671"/>
  <c r="L671"/>
  <c r="A674" l="1"/>
  <c r="K673"/>
  <c r="M672"/>
  <c r="L672"/>
  <c r="M673" l="1"/>
  <c r="L673"/>
  <c r="A675"/>
  <c r="K674"/>
  <c r="M674" l="1"/>
  <c r="L674"/>
  <c r="A676"/>
  <c r="K675"/>
  <c r="M675" l="1"/>
  <c r="L675"/>
  <c r="A677"/>
  <c r="K676"/>
  <c r="M676" l="1"/>
  <c r="L676"/>
  <c r="A678"/>
  <c r="K677"/>
  <c r="L677" l="1"/>
  <c r="M677" s="1"/>
  <c r="A679"/>
  <c r="K678"/>
  <c r="L678" l="1"/>
  <c r="M678" s="1"/>
  <c r="A680"/>
  <c r="K679"/>
  <c r="M679" l="1"/>
  <c r="L679"/>
  <c r="A681"/>
  <c r="K680"/>
  <c r="M680" l="1"/>
  <c r="L680"/>
  <c r="A682"/>
  <c r="K681"/>
  <c r="L681" l="1"/>
  <c r="M681" s="1"/>
  <c r="A683"/>
  <c r="K682"/>
  <c r="L682" l="1"/>
  <c r="M682" s="1"/>
  <c r="A684"/>
  <c r="K683"/>
  <c r="A685" l="1"/>
  <c r="K684"/>
  <c r="L683"/>
  <c r="M683" s="1"/>
  <c r="A686" l="1"/>
  <c r="K685"/>
  <c r="M684"/>
  <c r="L684"/>
  <c r="M685" l="1"/>
  <c r="L685"/>
  <c r="A687"/>
  <c r="K686"/>
  <c r="M686" l="1"/>
  <c r="L686"/>
  <c r="A688"/>
  <c r="K687"/>
  <c r="L687" l="1"/>
  <c r="M687" s="1"/>
  <c r="A689"/>
  <c r="K688"/>
  <c r="L688" l="1"/>
  <c r="M688" s="1"/>
  <c r="A690"/>
  <c r="K689"/>
  <c r="L689" l="1"/>
  <c r="M689" s="1"/>
  <c r="A691"/>
  <c r="K690"/>
  <c r="A692" l="1"/>
  <c r="K691"/>
  <c r="M690"/>
  <c r="L690"/>
  <c r="L691" l="1"/>
  <c r="M691" s="1"/>
  <c r="A693"/>
  <c r="K692"/>
  <c r="M692" l="1"/>
  <c r="L692"/>
  <c r="A694"/>
  <c r="K693"/>
  <c r="M693" l="1"/>
  <c r="L693"/>
  <c r="A695"/>
  <c r="K694"/>
  <c r="M694" l="1"/>
  <c r="L694"/>
  <c r="A696"/>
  <c r="K695"/>
  <c r="A697" l="1"/>
  <c r="K696"/>
  <c r="M695"/>
  <c r="L695"/>
  <c r="A698" l="1"/>
  <c r="K697"/>
  <c r="M696"/>
  <c r="L696"/>
  <c r="M697" l="1"/>
  <c r="L697"/>
  <c r="A699"/>
  <c r="K698"/>
  <c r="L698" l="1"/>
  <c r="M698" s="1"/>
  <c r="A700"/>
  <c r="K699"/>
  <c r="L699" l="1"/>
  <c r="M699" s="1"/>
  <c r="A701"/>
  <c r="K700"/>
  <c r="L700" l="1"/>
  <c r="M700" s="1"/>
  <c r="A702"/>
  <c r="K701"/>
  <c r="A703" l="1"/>
  <c r="K702"/>
  <c r="L701"/>
  <c r="M701" s="1"/>
  <c r="A704" l="1"/>
  <c r="K703"/>
  <c r="M702"/>
  <c r="L702"/>
  <c r="A705" l="1"/>
  <c r="K704"/>
  <c r="L703"/>
  <c r="M703" s="1"/>
  <c r="M704" l="1"/>
  <c r="L704"/>
  <c r="A706"/>
  <c r="K705"/>
  <c r="L705" l="1"/>
  <c r="M705" s="1"/>
  <c r="A707"/>
  <c r="K706"/>
  <c r="L706" l="1"/>
  <c r="M706" s="1"/>
  <c r="A708"/>
  <c r="K707"/>
  <c r="L707" l="1"/>
  <c r="M707" s="1"/>
  <c r="A709"/>
  <c r="K708"/>
  <c r="M708" l="1"/>
  <c r="L708"/>
  <c r="A710"/>
  <c r="K709"/>
  <c r="M709" l="1"/>
  <c r="L709"/>
  <c r="A711"/>
  <c r="K710"/>
  <c r="L710" l="1"/>
  <c r="M710" s="1"/>
  <c r="A712"/>
  <c r="K711"/>
  <c r="L711" l="1"/>
  <c r="M711" s="1"/>
  <c r="A713"/>
  <c r="K712"/>
  <c r="L712" l="1"/>
  <c r="M712" s="1"/>
  <c r="A714"/>
  <c r="K713"/>
  <c r="A715" l="1"/>
  <c r="K714"/>
  <c r="M713"/>
  <c r="L713"/>
  <c r="A716" l="1"/>
  <c r="K715"/>
  <c r="L714"/>
  <c r="M714" s="1"/>
  <c r="L715" l="1"/>
  <c r="M715" s="1"/>
  <c r="A717"/>
  <c r="K716"/>
  <c r="M716" l="1"/>
  <c r="L716"/>
  <c r="A718"/>
  <c r="K717"/>
  <c r="L717" l="1"/>
  <c r="M717" s="1"/>
  <c r="A719"/>
  <c r="K718"/>
  <c r="L718" l="1"/>
  <c r="M718" s="1"/>
  <c r="A720"/>
  <c r="K719"/>
  <c r="A721" l="1"/>
  <c r="K720"/>
  <c r="M719"/>
  <c r="L719"/>
  <c r="A722" l="1"/>
  <c r="K721"/>
  <c r="M720"/>
  <c r="L720"/>
  <c r="L721" l="1"/>
  <c r="M721" s="1"/>
  <c r="A723"/>
  <c r="K722"/>
  <c r="L722" l="1"/>
  <c r="M722" s="1"/>
  <c r="A724"/>
  <c r="K723"/>
  <c r="A725" l="1"/>
  <c r="K724"/>
  <c r="L723"/>
  <c r="M723" s="1"/>
  <c r="A726" l="1"/>
  <c r="K725"/>
  <c r="L724"/>
  <c r="M724" s="1"/>
  <c r="A727" l="1"/>
  <c r="K726"/>
  <c r="L725"/>
  <c r="M725" s="1"/>
  <c r="A728" l="1"/>
  <c r="K727"/>
  <c r="L726"/>
  <c r="M726" s="1"/>
  <c r="A729" l="1"/>
  <c r="K728"/>
  <c r="L727"/>
  <c r="M727" s="1"/>
  <c r="A730" l="1"/>
  <c r="K729"/>
  <c r="L728"/>
  <c r="M728" s="1"/>
  <c r="A731" l="1"/>
  <c r="K730"/>
  <c r="L729"/>
  <c r="M729" s="1"/>
  <c r="A732" l="1"/>
  <c r="K731"/>
  <c r="L730"/>
  <c r="M730" s="1"/>
  <c r="A733" l="1"/>
  <c r="K732"/>
  <c r="L731"/>
  <c r="M731" s="1"/>
  <c r="A734" l="1"/>
  <c r="K733"/>
  <c r="L732"/>
  <c r="M732" s="1"/>
  <c r="A735" l="1"/>
  <c r="K734"/>
  <c r="L733"/>
  <c r="M733" s="1"/>
  <c r="A736" l="1"/>
  <c r="K735"/>
  <c r="L734"/>
  <c r="M734" s="1"/>
  <c r="A737" l="1"/>
  <c r="K736"/>
  <c r="L735"/>
  <c r="M735" s="1"/>
  <c r="A738" l="1"/>
  <c r="K737"/>
  <c r="L736"/>
  <c r="M736" s="1"/>
  <c r="A739" l="1"/>
  <c r="K738"/>
  <c r="L737"/>
  <c r="M737" s="1"/>
  <c r="A740" l="1"/>
  <c r="K739"/>
  <c r="L738"/>
  <c r="M738" s="1"/>
  <c r="A741" l="1"/>
  <c r="K740"/>
  <c r="L739"/>
  <c r="M739" s="1"/>
  <c r="A742" l="1"/>
  <c r="K741"/>
  <c r="L740"/>
  <c r="M740" s="1"/>
  <c r="A743" l="1"/>
  <c r="K742"/>
  <c r="L741"/>
  <c r="M741" s="1"/>
  <c r="A744" l="1"/>
  <c r="K743"/>
  <c r="L742"/>
  <c r="M742" s="1"/>
  <c r="A745" l="1"/>
  <c r="K744"/>
  <c r="L743"/>
  <c r="M743" s="1"/>
  <c r="A746" l="1"/>
  <c r="K745"/>
  <c r="L744"/>
  <c r="M744" s="1"/>
  <c r="A747" l="1"/>
  <c r="K746"/>
  <c r="L745"/>
  <c r="M745" s="1"/>
  <c r="A748" l="1"/>
  <c r="K747"/>
  <c r="L746"/>
  <c r="M746" s="1"/>
  <c r="A749" l="1"/>
  <c r="K748"/>
  <c r="L747"/>
  <c r="M747" s="1"/>
  <c r="A750" l="1"/>
  <c r="K749"/>
  <c r="L748"/>
  <c r="M748" s="1"/>
  <c r="A751" l="1"/>
  <c r="K750"/>
  <c r="L749"/>
  <c r="M749" s="1"/>
  <c r="A752" l="1"/>
  <c r="K751"/>
  <c r="L750"/>
  <c r="M750" s="1"/>
  <c r="I25" i="22"/>
  <c r="I32" i="24"/>
  <c r="I33"/>
  <c r="I30"/>
  <c r="J33"/>
  <c r="J31"/>
  <c r="I31"/>
  <c r="J29"/>
  <c r="I29"/>
  <c r="K977" i="2"/>
  <c r="L977"/>
  <c r="J977"/>
  <c r="H97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H27"/>
  <c r="G27"/>
  <c r="F27"/>
  <c r="E27"/>
  <c r="D27"/>
  <c r="C27"/>
  <c r="B27"/>
  <c r="A753" i="31" l="1"/>
  <c r="K752"/>
  <c r="L751"/>
  <c r="M751" s="1"/>
  <c r="J32" i="24"/>
  <c r="J30"/>
  <c r="A754" i="31" l="1"/>
  <c r="K753"/>
  <c r="L752"/>
  <c r="M752" s="1"/>
  <c r="F6" i="24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4"/>
  <c r="I35"/>
  <c r="I36"/>
  <c r="I37"/>
  <c r="I38"/>
  <c r="I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34"/>
  <c r="J35"/>
  <c r="J36"/>
  <c r="J37"/>
  <c r="J38"/>
  <c r="J10"/>
  <c r="A755" i="31" l="1"/>
  <c r="K754"/>
  <c r="L753"/>
  <c r="M753" s="1"/>
  <c r="I39" i="24"/>
  <c r="H20" i="22"/>
  <c r="H15"/>
  <c r="H16"/>
  <c r="H17"/>
  <c r="H26" s="1"/>
  <c r="H18"/>
  <c r="H19"/>
  <c r="H21"/>
  <c r="H14"/>
  <c r="I15" i="21"/>
  <c r="I16"/>
  <c r="I17"/>
  <c r="I18"/>
  <c r="I19"/>
  <c r="I20"/>
  <c r="I21"/>
  <c r="H14" i="23"/>
  <c r="AE31" i="22"/>
  <c r="AE30"/>
  <c r="AD28"/>
  <c r="AC28"/>
  <c r="AD26"/>
  <c r="AD36" s="1"/>
  <c r="AC26"/>
  <c r="AC36" s="1"/>
  <c r="AD23"/>
  <c r="AC23"/>
  <c r="AC25" s="1"/>
  <c r="AC35" s="1"/>
  <c r="AE21"/>
  <c r="AE20"/>
  <c r="AE19"/>
  <c r="AE18"/>
  <c r="AE26" s="1"/>
  <c r="AE17"/>
  <c r="AE16"/>
  <c r="AE15"/>
  <c r="AE14"/>
  <c r="AD8"/>
  <c r="AB31"/>
  <c r="AB30"/>
  <c r="AA28"/>
  <c r="Z28"/>
  <c r="AA26"/>
  <c r="AA36" s="1"/>
  <c r="Z26"/>
  <c r="Z36" s="1"/>
  <c r="AA23"/>
  <c r="AA25" s="1"/>
  <c r="AA35" s="1"/>
  <c r="Z23"/>
  <c r="Z25" s="1"/>
  <c r="Z35" s="1"/>
  <c r="AB21"/>
  <c r="AB20"/>
  <c r="AB19"/>
  <c r="AB18"/>
  <c r="AB26" s="1"/>
  <c r="AB17"/>
  <c r="AB16"/>
  <c r="AB15"/>
  <c r="AB14"/>
  <c r="AA8"/>
  <c r="Y31"/>
  <c r="Y30"/>
  <c r="X28"/>
  <c r="W28"/>
  <c r="X26"/>
  <c r="X36" s="1"/>
  <c r="W26"/>
  <c r="W36" s="1"/>
  <c r="X23"/>
  <c r="X25" s="1"/>
  <c r="X35" s="1"/>
  <c r="W23"/>
  <c r="W25" s="1"/>
  <c r="W35" s="1"/>
  <c r="Y21"/>
  <c r="Y20"/>
  <c r="Y19"/>
  <c r="Y18"/>
  <c r="Y26" s="1"/>
  <c r="Y17"/>
  <c r="Y16"/>
  <c r="Y15"/>
  <c r="Y14"/>
  <c r="X8"/>
  <c r="A756" i="31" l="1"/>
  <c r="K755"/>
  <c r="L754"/>
  <c r="M754" s="1"/>
  <c r="Y36" i="22"/>
  <c r="AE36"/>
  <c r="Z37"/>
  <c r="AB28"/>
  <c r="AB36"/>
  <c r="AA33"/>
  <c r="AD33"/>
  <c r="W37"/>
  <c r="Y28"/>
  <c r="AE23"/>
  <c r="AD9" s="1"/>
  <c r="X37"/>
  <c r="J21" i="21"/>
  <c r="K21" s="1"/>
  <c r="L21" s="1"/>
  <c r="H21" i="23"/>
  <c r="J21" s="1"/>
  <c r="H18"/>
  <c r="J18" s="1"/>
  <c r="J15" i="21"/>
  <c r="K15" s="1"/>
  <c r="L15" s="1"/>
  <c r="H15" i="23"/>
  <c r="J15" s="1"/>
  <c r="H19"/>
  <c r="J19" s="1"/>
  <c r="J16" i="21"/>
  <c r="K16" s="1"/>
  <c r="L16" s="1"/>
  <c r="H16" i="23"/>
  <c r="W33" i="22"/>
  <c r="AC33"/>
  <c r="AC37"/>
  <c r="H20" i="23"/>
  <c r="J20" s="1"/>
  <c r="H17"/>
  <c r="J17" s="1"/>
  <c r="AA37" i="22"/>
  <c r="Y23"/>
  <c r="Y25" s="1"/>
  <c r="Y35" s="1"/>
  <c r="X33"/>
  <c r="Z33"/>
  <c r="AE28"/>
  <c r="J17" i="21"/>
  <c r="K17" s="1"/>
  <c r="L17" s="1"/>
  <c r="J18"/>
  <c r="K18" s="1"/>
  <c r="L18" s="1"/>
  <c r="J20"/>
  <c r="K20" s="1"/>
  <c r="J19"/>
  <c r="K19" s="1"/>
  <c r="L19" s="1"/>
  <c r="AD25" i="22"/>
  <c r="AD35" s="1"/>
  <c r="AD37" s="1"/>
  <c r="AB23"/>
  <c r="J58" i="23"/>
  <c r="J14"/>
  <c r="F21"/>
  <c r="C21"/>
  <c r="B21"/>
  <c r="F20"/>
  <c r="C20"/>
  <c r="B20"/>
  <c r="F19"/>
  <c r="C19"/>
  <c r="B19"/>
  <c r="F18"/>
  <c r="C18"/>
  <c r="B18"/>
  <c r="F17"/>
  <c r="C17"/>
  <c r="B17"/>
  <c r="F16"/>
  <c r="C16"/>
  <c r="B16"/>
  <c r="F15"/>
  <c r="C15"/>
  <c r="B15"/>
  <c r="F14"/>
  <c r="C14"/>
  <c r="B14"/>
  <c r="V31" i="22"/>
  <c r="V30"/>
  <c r="U28"/>
  <c r="T28"/>
  <c r="V21"/>
  <c r="V20"/>
  <c r="V19"/>
  <c r="U26"/>
  <c r="U36" s="1"/>
  <c r="V18"/>
  <c r="V26" s="1"/>
  <c r="V17"/>
  <c r="V16"/>
  <c r="T23"/>
  <c r="V14"/>
  <c r="U8"/>
  <c r="P31"/>
  <c r="AG22"/>
  <c r="AG24"/>
  <c r="AG27"/>
  <c r="AG29"/>
  <c r="AG34"/>
  <c r="O28"/>
  <c r="Q28"/>
  <c r="R28"/>
  <c r="N28"/>
  <c r="S31"/>
  <c r="S30"/>
  <c r="R8"/>
  <c r="P30"/>
  <c r="O8"/>
  <c r="O26"/>
  <c r="O36" s="1"/>
  <c r="P26"/>
  <c r="M23"/>
  <c r="M26"/>
  <c r="M36" s="1"/>
  <c r="N26"/>
  <c r="I21"/>
  <c r="F21"/>
  <c r="C21"/>
  <c r="B21"/>
  <c r="A757" i="31" l="1"/>
  <c r="K756"/>
  <c r="L755"/>
  <c r="M755" s="1"/>
  <c r="AE25" i="22"/>
  <c r="AE35" s="1"/>
  <c r="AE37" s="1"/>
  <c r="Y37"/>
  <c r="P36"/>
  <c r="Y33"/>
  <c r="AE33"/>
  <c r="X9"/>
  <c r="AF30"/>
  <c r="L20" i="21"/>
  <c r="J16" i="23"/>
  <c r="K16"/>
  <c r="AF31" i="22"/>
  <c r="AF41"/>
  <c r="AB33"/>
  <c r="AB25"/>
  <c r="AB35" s="1"/>
  <c r="AB37" s="1"/>
  <c r="AA9"/>
  <c r="H23" i="23"/>
  <c r="V28" i="22"/>
  <c r="V36"/>
  <c r="T33"/>
  <c r="T25"/>
  <c r="T35" s="1"/>
  <c r="V15"/>
  <c r="V23" s="1"/>
  <c r="U23"/>
  <c r="T26"/>
  <c r="T36" s="1"/>
  <c r="S28"/>
  <c r="P28"/>
  <c r="J21"/>
  <c r="I21" i="2"/>
  <c r="H21"/>
  <c r="G21"/>
  <c r="F21"/>
  <c r="C21"/>
  <c r="B21"/>
  <c r="A758" i="31" l="1"/>
  <c r="K757"/>
  <c r="L756"/>
  <c r="M756" s="1"/>
  <c r="AF28" i="22"/>
  <c r="G21"/>
  <c r="G21" i="23"/>
  <c r="J23"/>
  <c r="V25" i="22"/>
  <c r="V35" s="1"/>
  <c r="V37" s="1"/>
  <c r="V33"/>
  <c r="U9"/>
  <c r="K21"/>
  <c r="T37"/>
  <c r="U33"/>
  <c r="U25"/>
  <c r="U35" s="1"/>
  <c r="U37" s="1"/>
  <c r="J21" i="2"/>
  <c r="K21" s="1"/>
  <c r="A759" i="31" l="1"/>
  <c r="K758"/>
  <c r="L757"/>
  <c r="M757" s="1"/>
  <c r="L21" i="22"/>
  <c r="L21" i="2"/>
  <c r="A760" i="31" l="1"/>
  <c r="K759"/>
  <c r="L758"/>
  <c r="M758" s="1"/>
  <c r="K23" i="23"/>
  <c r="K24" s="1"/>
  <c r="P21" i="22"/>
  <c r="S21"/>
  <c r="M25"/>
  <c r="M35" s="1"/>
  <c r="M28"/>
  <c r="I20"/>
  <c r="F20"/>
  <c r="C20"/>
  <c r="B20"/>
  <c r="I19"/>
  <c r="F19"/>
  <c r="C19"/>
  <c r="B19"/>
  <c r="I18"/>
  <c r="F18"/>
  <c r="C18"/>
  <c r="B18"/>
  <c r="I17"/>
  <c r="F17"/>
  <c r="C17"/>
  <c r="B17"/>
  <c r="I16"/>
  <c r="F16"/>
  <c r="C16"/>
  <c r="B16"/>
  <c r="I15"/>
  <c r="F15"/>
  <c r="C15"/>
  <c r="B15"/>
  <c r="I14"/>
  <c r="F14"/>
  <c r="C14"/>
  <c r="B14"/>
  <c r="H15" i="2"/>
  <c r="H16"/>
  <c r="H17"/>
  <c r="H18"/>
  <c r="H19"/>
  <c r="H20"/>
  <c r="G15"/>
  <c r="G16"/>
  <c r="G17"/>
  <c r="G18"/>
  <c r="G19"/>
  <c r="G20"/>
  <c r="F15"/>
  <c r="F16"/>
  <c r="F17"/>
  <c r="F18"/>
  <c r="F19"/>
  <c r="F20"/>
  <c r="C15"/>
  <c r="C16"/>
  <c r="C17"/>
  <c r="C18"/>
  <c r="C19"/>
  <c r="C20"/>
  <c r="B15"/>
  <c r="B16"/>
  <c r="B17"/>
  <c r="B18"/>
  <c r="B19"/>
  <c r="B20"/>
  <c r="I19"/>
  <c r="A761" i="31" l="1"/>
  <c r="K760"/>
  <c r="L759"/>
  <c r="M759" s="1"/>
  <c r="AF21" i="22"/>
  <c r="AG21" s="1"/>
  <c r="G19" i="23"/>
  <c r="G17"/>
  <c r="G18"/>
  <c r="G20"/>
  <c r="G15"/>
  <c r="G16"/>
  <c r="H23" i="22"/>
  <c r="H25" s="1"/>
  <c r="M33"/>
  <c r="M37" s="1"/>
  <c r="J15"/>
  <c r="J17"/>
  <c r="J26" s="1"/>
  <c r="J19"/>
  <c r="J20"/>
  <c r="N36"/>
  <c r="J19" i="2"/>
  <c r="K19" s="1"/>
  <c r="G15" i="22"/>
  <c r="G16"/>
  <c r="G17"/>
  <c r="G18"/>
  <c r="G19"/>
  <c r="G20"/>
  <c r="J14"/>
  <c r="J16"/>
  <c r="J18"/>
  <c r="A762" i="31" l="1"/>
  <c r="K761"/>
  <c r="L760"/>
  <c r="M760" s="1"/>
  <c r="K20" i="22"/>
  <c r="K15"/>
  <c r="K19"/>
  <c r="K17"/>
  <c r="K26" s="1"/>
  <c r="J23"/>
  <c r="J25" s="1"/>
  <c r="L19" i="2"/>
  <c r="K16" i="22"/>
  <c r="K18"/>
  <c r="K14"/>
  <c r="G14" i="2"/>
  <c r="I20"/>
  <c r="I18"/>
  <c r="K1001"/>
  <c r="L1001"/>
  <c r="J1001"/>
  <c r="A763" i="31" l="1"/>
  <c r="K762"/>
  <c r="L761"/>
  <c r="M761" s="1"/>
  <c r="L15" i="22"/>
  <c r="S15" s="1"/>
  <c r="AF15" s="1"/>
  <c r="AG15" s="1"/>
  <c r="G14" i="23"/>
  <c r="L17" i="22"/>
  <c r="L26" s="1"/>
  <c r="L19"/>
  <c r="L20"/>
  <c r="R26"/>
  <c r="R36" s="1"/>
  <c r="O23"/>
  <c r="K23"/>
  <c r="K25" s="1"/>
  <c r="L14"/>
  <c r="G14"/>
  <c r="L16"/>
  <c r="S16" s="1"/>
  <c r="AF16" s="1"/>
  <c r="L18"/>
  <c r="J18" i="2"/>
  <c r="J20"/>
  <c r="I14" i="21"/>
  <c r="A764" i="31" l="1"/>
  <c r="K763"/>
  <c r="L762"/>
  <c r="M762" s="1"/>
  <c r="AG16" i="22"/>
  <c r="Q23"/>
  <c r="S17"/>
  <c r="P17"/>
  <c r="P19"/>
  <c r="S19"/>
  <c r="S20"/>
  <c r="P20"/>
  <c r="O33"/>
  <c r="O25"/>
  <c r="O35" s="1"/>
  <c r="O37" s="1"/>
  <c r="L23"/>
  <c r="L25" s="1"/>
  <c r="H23" i="21"/>
  <c r="J14"/>
  <c r="K20" i="2"/>
  <c r="L20" s="1"/>
  <c r="O20" s="1"/>
  <c r="K18"/>
  <c r="A28"/>
  <c r="A765" i="31" l="1"/>
  <c r="K764"/>
  <c r="L763"/>
  <c r="M763" s="1"/>
  <c r="F28" i="2"/>
  <c r="E28"/>
  <c r="D28"/>
  <c r="C28"/>
  <c r="B28"/>
  <c r="H28"/>
  <c r="J28" s="1"/>
  <c r="G28"/>
  <c r="AF19" i="22"/>
  <c r="AG19" s="1"/>
  <c r="AF17"/>
  <c r="AG17" s="1"/>
  <c r="AF20"/>
  <c r="AG20" s="1"/>
  <c r="L18" i="2"/>
  <c r="S18" i="22"/>
  <c r="AF18" s="1"/>
  <c r="Q26"/>
  <c r="Q36" s="1"/>
  <c r="P14"/>
  <c r="Q25"/>
  <c r="Q35" s="1"/>
  <c r="Q33"/>
  <c r="N23"/>
  <c r="K14" i="21"/>
  <c r="K23" s="1"/>
  <c r="J23"/>
  <c r="A29" i="2"/>
  <c r="A766" i="31" l="1"/>
  <c r="K765"/>
  <c r="L764"/>
  <c r="M764" s="1"/>
  <c r="D29" i="2"/>
  <c r="C29"/>
  <c r="B29"/>
  <c r="H29"/>
  <c r="J29" s="1"/>
  <c r="G29"/>
  <c r="F29"/>
  <c r="E29"/>
  <c r="L28"/>
  <c r="K28"/>
  <c r="Q37" i="22"/>
  <c r="S26"/>
  <c r="S36" s="1"/>
  <c r="P23"/>
  <c r="P25" s="1"/>
  <c r="P35" s="1"/>
  <c r="P37" s="1"/>
  <c r="R23"/>
  <c r="S14"/>
  <c r="S23" s="1"/>
  <c r="N25"/>
  <c r="N35" s="1"/>
  <c r="N37" s="1"/>
  <c r="N33"/>
  <c r="L14" i="21"/>
  <c r="L23" s="1"/>
  <c r="M23" s="1"/>
  <c r="M24" s="1"/>
  <c r="A30" i="2"/>
  <c r="A767" i="31" l="1"/>
  <c r="K766"/>
  <c r="L765"/>
  <c r="M765" s="1"/>
  <c r="L29" i="2"/>
  <c r="K29"/>
  <c r="B30"/>
  <c r="H30"/>
  <c r="J30" s="1"/>
  <c r="G30"/>
  <c r="F30"/>
  <c r="E30"/>
  <c r="D30"/>
  <c r="C30"/>
  <c r="AF14" i="22"/>
  <c r="AF23" s="1"/>
  <c r="AF25" s="1"/>
  <c r="P33"/>
  <c r="O9"/>
  <c r="AF26"/>
  <c r="AG18"/>
  <c r="R25"/>
  <c r="R35" s="1"/>
  <c r="R37" s="1"/>
  <c r="R33"/>
  <c r="R9"/>
  <c r="S25"/>
  <c r="S35" s="1"/>
  <c r="S37" s="1"/>
  <c r="S33"/>
  <c r="A31" i="2"/>
  <c r="A768" i="31" l="1"/>
  <c r="K767"/>
  <c r="L766"/>
  <c r="M766" s="1"/>
  <c r="E31" i="2"/>
  <c r="D31"/>
  <c r="C31"/>
  <c r="B31"/>
  <c r="H31"/>
  <c r="J31" s="1"/>
  <c r="G31"/>
  <c r="F31"/>
  <c r="K30"/>
  <c r="L30" s="1"/>
  <c r="AG14" i="22"/>
  <c r="AF33"/>
  <c r="AG23"/>
  <c r="AF36"/>
  <c r="AG26"/>
  <c r="A32" i="2"/>
  <c r="A769" i="31" l="1"/>
  <c r="K768"/>
  <c r="L767"/>
  <c r="M767" s="1"/>
  <c r="B32" i="2"/>
  <c r="H32"/>
  <c r="J32" s="1"/>
  <c r="K32" s="1"/>
  <c r="L32" s="1"/>
  <c r="G32"/>
  <c r="F32"/>
  <c r="E32"/>
  <c r="D32"/>
  <c r="C32"/>
  <c r="K31"/>
  <c r="L31" s="1"/>
  <c r="AF35" i="22"/>
  <c r="AF37" s="1"/>
  <c r="AF46" s="1"/>
  <c r="AG25"/>
  <c r="A33" i="2"/>
  <c r="A770" i="31" l="1"/>
  <c r="K769"/>
  <c r="L768"/>
  <c r="M768" s="1"/>
  <c r="E33" i="2"/>
  <c r="D33"/>
  <c r="C33"/>
  <c r="B33"/>
  <c r="H33"/>
  <c r="J33" s="1"/>
  <c r="G33"/>
  <c r="F33"/>
  <c r="A34"/>
  <c r="A771" i="31" l="1"/>
  <c r="K770"/>
  <c r="L769"/>
  <c r="M769" s="1"/>
  <c r="G34" i="2"/>
  <c r="F34"/>
  <c r="E34"/>
  <c r="D34"/>
  <c r="C34"/>
  <c r="H34"/>
  <c r="J34" s="1"/>
  <c r="B34"/>
  <c r="L33"/>
  <c r="K33"/>
  <c r="A35"/>
  <c r="A772" i="31" l="1"/>
  <c r="K771"/>
  <c r="L770"/>
  <c r="M770" s="1"/>
  <c r="E35" i="2"/>
  <c r="D35"/>
  <c r="C35"/>
  <c r="B35"/>
  <c r="H35"/>
  <c r="J35" s="1"/>
  <c r="G35"/>
  <c r="F35"/>
  <c r="K34"/>
  <c r="L34" s="1"/>
  <c r="A36"/>
  <c r="A773" i="31" l="1"/>
  <c r="K772"/>
  <c r="L771"/>
  <c r="M771" s="1"/>
  <c r="C36" i="2"/>
  <c r="B36"/>
  <c r="H36"/>
  <c r="J36" s="1"/>
  <c r="G36"/>
  <c r="F36"/>
  <c r="E36"/>
  <c r="D36"/>
  <c r="L35"/>
  <c r="K35"/>
  <c r="A37"/>
  <c r="A774" i="31" l="1"/>
  <c r="K773"/>
  <c r="L772"/>
  <c r="M772" s="1"/>
  <c r="L36" i="2"/>
  <c r="K36"/>
  <c r="F37"/>
  <c r="E37"/>
  <c r="D37"/>
  <c r="C37"/>
  <c r="B37"/>
  <c r="H37"/>
  <c r="J37" s="1"/>
  <c r="G37"/>
  <c r="A38"/>
  <c r="I17"/>
  <c r="I16"/>
  <c r="A775" i="31" l="1"/>
  <c r="K774"/>
  <c r="L773"/>
  <c r="M773" s="1"/>
  <c r="K37" i="2"/>
  <c r="L37" s="1"/>
  <c r="C38"/>
  <c r="B38"/>
  <c r="H38"/>
  <c r="J38" s="1"/>
  <c r="K38" s="1"/>
  <c r="L38" s="1"/>
  <c r="G38"/>
  <c r="F38"/>
  <c r="E38"/>
  <c r="D38"/>
  <c r="A39"/>
  <c r="J16"/>
  <c r="J17"/>
  <c r="K17" s="1"/>
  <c r="A776" i="31" l="1"/>
  <c r="K775"/>
  <c r="L774"/>
  <c r="M774" s="1"/>
  <c r="F39" i="2"/>
  <c r="E39"/>
  <c r="D39"/>
  <c r="C39"/>
  <c r="B39"/>
  <c r="H39"/>
  <c r="J39" s="1"/>
  <c r="G39"/>
  <c r="A40"/>
  <c r="K16"/>
  <c r="A777" i="31" l="1"/>
  <c r="K776"/>
  <c r="L775"/>
  <c r="M775" s="1"/>
  <c r="B40" i="2"/>
  <c r="H40"/>
  <c r="J40" s="1"/>
  <c r="G40"/>
  <c r="F40"/>
  <c r="E40"/>
  <c r="D40"/>
  <c r="C40"/>
  <c r="L39"/>
  <c r="K39"/>
  <c r="A41"/>
  <c r="L16"/>
  <c r="L17"/>
  <c r="B14"/>
  <c r="C14"/>
  <c r="F14"/>
  <c r="H14"/>
  <c r="H22" s="1"/>
  <c r="I14"/>
  <c r="I15"/>
  <c r="I27"/>
  <c r="A778" i="31" l="1"/>
  <c r="K777"/>
  <c r="L776"/>
  <c r="M776" s="1"/>
  <c r="K40" i="2"/>
  <c r="L40" s="1"/>
  <c r="F41"/>
  <c r="E41"/>
  <c r="D41"/>
  <c r="C41"/>
  <c r="B41"/>
  <c r="H41"/>
  <c r="J41" s="1"/>
  <c r="G41"/>
  <c r="I963"/>
  <c r="A42"/>
  <c r="H976"/>
  <c r="H978" s="1"/>
  <c r="G978" s="1"/>
  <c r="J27"/>
  <c r="J15"/>
  <c r="K15" s="1"/>
  <c r="J14"/>
  <c r="A779" i="31" l="1"/>
  <c r="K778"/>
  <c r="L777"/>
  <c r="M777" s="1"/>
  <c r="L41" i="2"/>
  <c r="K41"/>
  <c r="D42"/>
  <c r="C42"/>
  <c r="B42"/>
  <c r="H42"/>
  <c r="J42" s="1"/>
  <c r="G42"/>
  <c r="F42"/>
  <c r="E42"/>
  <c r="K27"/>
  <c r="J22"/>
  <c r="J976" s="1"/>
  <c r="J978" s="1"/>
  <c r="A43"/>
  <c r="K14"/>
  <c r="K22" s="1"/>
  <c r="L15"/>
  <c r="A780" i="31" l="1"/>
  <c r="K779"/>
  <c r="L778"/>
  <c r="M778" s="1"/>
  <c r="G43" i="2"/>
  <c r="F43"/>
  <c r="E43"/>
  <c r="D43"/>
  <c r="C43"/>
  <c r="H43"/>
  <c r="J43" s="1"/>
  <c r="B43"/>
  <c r="K42"/>
  <c r="L42" s="1"/>
  <c r="A44"/>
  <c r="L14"/>
  <c r="L27"/>
  <c r="A781" i="31" l="1"/>
  <c r="K780"/>
  <c r="L779"/>
  <c r="M779" s="1"/>
  <c r="D44" i="2"/>
  <c r="C44"/>
  <c r="B44"/>
  <c r="H44"/>
  <c r="J44" s="1"/>
  <c r="K44" s="1"/>
  <c r="L44" s="1"/>
  <c r="G44"/>
  <c r="F44"/>
  <c r="E44"/>
  <c r="K43"/>
  <c r="L43" s="1"/>
  <c r="L22"/>
  <c r="O14"/>
  <c r="A45"/>
  <c r="K976"/>
  <c r="K978" s="1"/>
  <c r="P22"/>
  <c r="A782" i="31" l="1"/>
  <c r="K781"/>
  <c r="L780"/>
  <c r="M780" s="1"/>
  <c r="G45" i="2"/>
  <c r="F45"/>
  <c r="E45"/>
  <c r="D45"/>
  <c r="C45"/>
  <c r="H45"/>
  <c r="J45" s="1"/>
  <c r="B45"/>
  <c r="A46"/>
  <c r="L976"/>
  <c r="L978" s="1"/>
  <c r="A783" i="31" l="1"/>
  <c r="K782"/>
  <c r="L781"/>
  <c r="M781" s="1"/>
  <c r="C46" i="2"/>
  <c r="B46"/>
  <c r="H46"/>
  <c r="J46" s="1"/>
  <c r="G46"/>
  <c r="F46"/>
  <c r="E46"/>
  <c r="D46"/>
  <c r="L45"/>
  <c r="K45"/>
  <c r="A47"/>
  <c r="A784" i="31" l="1"/>
  <c r="K783"/>
  <c r="L782"/>
  <c r="M782" s="1"/>
  <c r="L46" i="2"/>
  <c r="K46"/>
  <c r="G47"/>
  <c r="F47"/>
  <c r="E47"/>
  <c r="D47"/>
  <c r="C47"/>
  <c r="H47"/>
  <c r="J47" s="1"/>
  <c r="B47"/>
  <c r="A48"/>
  <c r="A785" i="31" l="1"/>
  <c r="K784"/>
  <c r="L783"/>
  <c r="M783" s="1"/>
  <c r="K47" i="2"/>
  <c r="L47" s="1"/>
  <c r="E48"/>
  <c r="D48"/>
  <c r="C48"/>
  <c r="B48"/>
  <c r="H48"/>
  <c r="J48" s="1"/>
  <c r="G48"/>
  <c r="F48"/>
  <c r="A49"/>
  <c r="A786" i="31" l="1"/>
  <c r="K785"/>
  <c r="L784"/>
  <c r="M784" s="1"/>
  <c r="K48" i="2"/>
  <c r="L48" s="1"/>
  <c r="B49"/>
  <c r="H49"/>
  <c r="J49" s="1"/>
  <c r="G49"/>
  <c r="F49"/>
  <c r="E49"/>
  <c r="D49"/>
  <c r="C49"/>
  <c r="A50"/>
  <c r="A787" i="31" l="1"/>
  <c r="K786"/>
  <c r="L785"/>
  <c r="M785" s="1"/>
  <c r="E50" i="2"/>
  <c r="D50"/>
  <c r="C50"/>
  <c r="B50"/>
  <c r="H50"/>
  <c r="J50" s="1"/>
  <c r="K50" s="1"/>
  <c r="L50" s="1"/>
  <c r="G50"/>
  <c r="F50"/>
  <c r="K49"/>
  <c r="L49" s="1"/>
  <c r="A51"/>
  <c r="A788" i="31" l="1"/>
  <c r="K787"/>
  <c r="L786"/>
  <c r="M786" s="1"/>
  <c r="B51" i="2"/>
  <c r="H51"/>
  <c r="J51" s="1"/>
  <c r="G51"/>
  <c r="F51"/>
  <c r="E51"/>
  <c r="D51"/>
  <c r="C51"/>
  <c r="A52"/>
  <c r="A789" i="31" l="1"/>
  <c r="K788"/>
  <c r="L787"/>
  <c r="M787" s="1"/>
  <c r="L51" i="2"/>
  <c r="K51"/>
  <c r="D52"/>
  <c r="C52"/>
  <c r="B52"/>
  <c r="H52"/>
  <c r="J52" s="1"/>
  <c r="G52"/>
  <c r="F52"/>
  <c r="E52"/>
  <c r="A53"/>
  <c r="A790" i="31" l="1"/>
  <c r="K789"/>
  <c r="L788"/>
  <c r="M788" s="1"/>
  <c r="B53" i="2"/>
  <c r="H53"/>
  <c r="J53" s="1"/>
  <c r="G53"/>
  <c r="F53"/>
  <c r="E53"/>
  <c r="D53"/>
  <c r="C53"/>
  <c r="K52"/>
  <c r="L52" s="1"/>
  <c r="A54"/>
  <c r="A791" i="31" l="1"/>
  <c r="K790"/>
  <c r="L789"/>
  <c r="M789" s="1"/>
  <c r="K53" i="2"/>
  <c r="L53" s="1"/>
  <c r="F54"/>
  <c r="E54"/>
  <c r="D54"/>
  <c r="C54"/>
  <c r="B54"/>
  <c r="H54"/>
  <c r="J54" s="1"/>
  <c r="G54"/>
  <c r="A55"/>
  <c r="A792" i="31" l="1"/>
  <c r="K791"/>
  <c r="L790"/>
  <c r="M790" s="1"/>
  <c r="L54" i="2"/>
  <c r="K54"/>
  <c r="C55"/>
  <c r="B55"/>
  <c r="H55"/>
  <c r="J55" s="1"/>
  <c r="G55"/>
  <c r="F55"/>
  <c r="E55"/>
  <c r="D55"/>
  <c r="A56"/>
  <c r="A793" i="31" l="1"/>
  <c r="K792"/>
  <c r="L791"/>
  <c r="M791" s="1"/>
  <c r="F56" i="2"/>
  <c r="E56"/>
  <c r="D56"/>
  <c r="C56"/>
  <c r="B56"/>
  <c r="H56"/>
  <c r="J56" s="1"/>
  <c r="K56" s="1"/>
  <c r="L56" s="1"/>
  <c r="G56"/>
  <c r="K55"/>
  <c r="L55" s="1"/>
  <c r="A57"/>
  <c r="A794" i="31" l="1"/>
  <c r="K793"/>
  <c r="L792"/>
  <c r="M792" s="1"/>
  <c r="C57" i="2"/>
  <c r="B57"/>
  <c r="H57"/>
  <c r="J57" s="1"/>
  <c r="G57"/>
  <c r="F57"/>
  <c r="E57"/>
  <c r="D57"/>
  <c r="A58"/>
  <c r="A795" i="31" l="1"/>
  <c r="K794"/>
  <c r="L793"/>
  <c r="M793" s="1"/>
  <c r="L57" i="2"/>
  <c r="K57"/>
  <c r="E58"/>
  <c r="D58"/>
  <c r="C58"/>
  <c r="B58"/>
  <c r="H58"/>
  <c r="J58" s="1"/>
  <c r="G58"/>
  <c r="F58"/>
  <c r="A59"/>
  <c r="A796" i="31" l="1"/>
  <c r="K795"/>
  <c r="L794"/>
  <c r="M794" s="1"/>
  <c r="K58" i="2"/>
  <c r="L58" s="1"/>
  <c r="C59"/>
  <c r="B59"/>
  <c r="H59"/>
  <c r="J59" s="1"/>
  <c r="G59"/>
  <c r="F59"/>
  <c r="E59"/>
  <c r="D59"/>
  <c r="A60"/>
  <c r="A797" i="31" l="1"/>
  <c r="K796"/>
  <c r="L795"/>
  <c r="M795" s="1"/>
  <c r="K59" i="2"/>
  <c r="L59" s="1"/>
  <c r="G60"/>
  <c r="F60"/>
  <c r="E60"/>
  <c r="D60"/>
  <c r="C60"/>
  <c r="H60"/>
  <c r="J60" s="1"/>
  <c r="B60"/>
  <c r="A61"/>
  <c r="A798" i="31" l="1"/>
  <c r="K797"/>
  <c r="L796"/>
  <c r="M796" s="1"/>
  <c r="K60" i="2"/>
  <c r="L60" s="1"/>
  <c r="D61"/>
  <c r="C61"/>
  <c r="B61"/>
  <c r="H61"/>
  <c r="J61" s="1"/>
  <c r="G61"/>
  <c r="F61"/>
  <c r="E61"/>
  <c r="A62"/>
  <c r="A799" i="31" l="1"/>
  <c r="K798"/>
  <c r="L797"/>
  <c r="M797" s="1"/>
  <c r="G62" i="2"/>
  <c r="F62"/>
  <c r="E62"/>
  <c r="D62"/>
  <c r="C62"/>
  <c r="B62"/>
  <c r="H62"/>
  <c r="J62" s="1"/>
  <c r="K62" s="1"/>
  <c r="L62" s="1"/>
  <c r="K61"/>
  <c r="L61" s="1"/>
  <c r="A63"/>
  <c r="A800" i="31" l="1"/>
  <c r="K799"/>
  <c r="L798"/>
  <c r="M798" s="1"/>
  <c r="D63" i="2"/>
  <c r="C63"/>
  <c r="B63"/>
  <c r="H63"/>
  <c r="J63" s="1"/>
  <c r="G63"/>
  <c r="F63"/>
  <c r="E63"/>
  <c r="A64"/>
  <c r="A801" i="31" l="1"/>
  <c r="K800"/>
  <c r="L799"/>
  <c r="M799" s="1"/>
  <c r="L63" i="2"/>
  <c r="K63"/>
  <c r="F64"/>
  <c r="E64"/>
  <c r="D64"/>
  <c r="C64"/>
  <c r="B64"/>
  <c r="H64"/>
  <c r="J64" s="1"/>
  <c r="G64"/>
  <c r="A65"/>
  <c r="A802" i="31" l="1"/>
  <c r="K801"/>
  <c r="L800"/>
  <c r="M800" s="1"/>
  <c r="L64" i="2"/>
  <c r="K64"/>
  <c r="D65"/>
  <c r="C65"/>
  <c r="B65"/>
  <c r="H65"/>
  <c r="J65" s="1"/>
  <c r="G65"/>
  <c r="F65"/>
  <c r="E65"/>
  <c r="A66"/>
  <c r="A803" i="31" l="1"/>
  <c r="K802"/>
  <c r="L801"/>
  <c r="M801" s="1"/>
  <c r="B66" i="2"/>
  <c r="H66"/>
  <c r="J66" s="1"/>
  <c r="G66"/>
  <c r="F66"/>
  <c r="E66"/>
  <c r="D66"/>
  <c r="C66"/>
  <c r="K65"/>
  <c r="L65" s="1"/>
  <c r="A67"/>
  <c r="A804" i="31" l="1"/>
  <c r="K803"/>
  <c r="L802"/>
  <c r="M802" s="1"/>
  <c r="E67" i="2"/>
  <c r="D67"/>
  <c r="C67"/>
  <c r="B67"/>
  <c r="H67"/>
  <c r="J67" s="1"/>
  <c r="G67"/>
  <c r="F67"/>
  <c r="K66"/>
  <c r="L66" s="1"/>
  <c r="A68"/>
  <c r="A805" i="31" l="1"/>
  <c r="K804"/>
  <c r="L803"/>
  <c r="M803" s="1"/>
  <c r="K67" i="2"/>
  <c r="L67" s="1"/>
  <c r="B68"/>
  <c r="H68"/>
  <c r="J68" s="1"/>
  <c r="K68" s="1"/>
  <c r="L68" s="1"/>
  <c r="G68"/>
  <c r="F68"/>
  <c r="E68"/>
  <c r="D68"/>
  <c r="C68"/>
  <c r="A69"/>
  <c r="A806" i="31" l="1"/>
  <c r="K805"/>
  <c r="L804"/>
  <c r="M804" s="1"/>
  <c r="E69" i="2"/>
  <c r="D69"/>
  <c r="C69"/>
  <c r="B69"/>
  <c r="H69"/>
  <c r="J69" s="1"/>
  <c r="G69"/>
  <c r="F69"/>
  <c r="A70"/>
  <c r="A807" i="31" l="1"/>
  <c r="K806"/>
  <c r="L805"/>
  <c r="M805" s="1"/>
  <c r="G70" i="2"/>
  <c r="F70"/>
  <c r="E70"/>
  <c r="D70"/>
  <c r="C70"/>
  <c r="B70"/>
  <c r="H70"/>
  <c r="J70" s="1"/>
  <c r="L69"/>
  <c r="K69"/>
  <c r="A71"/>
  <c r="L806" i="31" l="1"/>
  <c r="M806" s="1"/>
  <c r="A808"/>
  <c r="K807"/>
  <c r="K70" i="2"/>
  <c r="L70" s="1"/>
  <c r="E71"/>
  <c r="D71"/>
  <c r="C71"/>
  <c r="B71"/>
  <c r="H71"/>
  <c r="J71" s="1"/>
  <c r="G71"/>
  <c r="F71"/>
  <c r="A72"/>
  <c r="A809" i="31" l="1"/>
  <c r="K808"/>
  <c r="L807"/>
  <c r="M807" s="1"/>
  <c r="L71" i="2"/>
  <c r="K71"/>
  <c r="C72"/>
  <c r="B72"/>
  <c r="H72"/>
  <c r="J72" s="1"/>
  <c r="G72"/>
  <c r="F72"/>
  <c r="E72"/>
  <c r="D72"/>
  <c r="A73"/>
  <c r="L808" i="31" l="1"/>
  <c r="M808" s="1"/>
  <c r="A810"/>
  <c r="K809"/>
  <c r="F73" i="2"/>
  <c r="E73"/>
  <c r="D73"/>
  <c r="C73"/>
  <c r="B73"/>
  <c r="H73"/>
  <c r="J73" s="1"/>
  <c r="G73"/>
  <c r="L72"/>
  <c r="K72"/>
  <c r="A74"/>
  <c r="L809" i="31" l="1"/>
  <c r="M809" s="1"/>
  <c r="A811"/>
  <c r="K810"/>
  <c r="C74" i="2"/>
  <c r="B74"/>
  <c r="H74"/>
  <c r="J74" s="1"/>
  <c r="K74" s="1"/>
  <c r="L74" s="1"/>
  <c r="G74"/>
  <c r="F74"/>
  <c r="E74"/>
  <c r="D74"/>
  <c r="K73"/>
  <c r="L73" s="1"/>
  <c r="A75"/>
  <c r="A812" i="31" l="1"/>
  <c r="K811"/>
  <c r="L810"/>
  <c r="M810" s="1"/>
  <c r="F75" i="2"/>
  <c r="E75"/>
  <c r="D75"/>
  <c r="C75"/>
  <c r="B75"/>
  <c r="H75"/>
  <c r="J75" s="1"/>
  <c r="G75"/>
  <c r="A76"/>
  <c r="L811" i="31" l="1"/>
  <c r="M811" s="1"/>
  <c r="A813"/>
  <c r="K812"/>
  <c r="B76" i="2"/>
  <c r="H76"/>
  <c r="J76" s="1"/>
  <c r="G76"/>
  <c r="F76"/>
  <c r="E76"/>
  <c r="D76"/>
  <c r="C76"/>
  <c r="L75"/>
  <c r="K75"/>
  <c r="A77"/>
  <c r="A814" i="31" l="1"/>
  <c r="K813"/>
  <c r="L812"/>
  <c r="M812" s="1"/>
  <c r="K76" i="2"/>
  <c r="L76" s="1"/>
  <c r="F77"/>
  <c r="E77"/>
  <c r="D77"/>
  <c r="C77"/>
  <c r="B77"/>
  <c r="H77"/>
  <c r="J77" s="1"/>
  <c r="G77"/>
  <c r="A78"/>
  <c r="L813" i="31" l="1"/>
  <c r="M813" s="1"/>
  <c r="A815"/>
  <c r="K814"/>
  <c r="K77" i="2"/>
  <c r="L77" s="1"/>
  <c r="D78"/>
  <c r="C78"/>
  <c r="B78"/>
  <c r="H78"/>
  <c r="J78" s="1"/>
  <c r="G78"/>
  <c r="F78"/>
  <c r="E78"/>
  <c r="A79"/>
  <c r="A816" i="31" l="1"/>
  <c r="K815"/>
  <c r="L814"/>
  <c r="M814" s="1"/>
  <c r="G79" i="2"/>
  <c r="F79"/>
  <c r="E79"/>
  <c r="D79"/>
  <c r="C79"/>
  <c r="H79"/>
  <c r="J79" s="1"/>
  <c r="B79"/>
  <c r="K78"/>
  <c r="L78" s="1"/>
  <c r="A80"/>
  <c r="A817" i="31" l="1"/>
  <c r="K816"/>
  <c r="L815"/>
  <c r="M815" s="1"/>
  <c r="D80" i="2"/>
  <c r="C80"/>
  <c r="B80"/>
  <c r="H80"/>
  <c r="J80" s="1"/>
  <c r="K80" s="1"/>
  <c r="L80" s="1"/>
  <c r="G80"/>
  <c r="F80"/>
  <c r="E80"/>
  <c r="K79"/>
  <c r="L79" s="1"/>
  <c r="A81"/>
  <c r="A818" i="31" l="1"/>
  <c r="K817"/>
  <c r="L816"/>
  <c r="M816" s="1"/>
  <c r="G81" i="2"/>
  <c r="F81"/>
  <c r="E81"/>
  <c r="D81"/>
  <c r="C81"/>
  <c r="H81"/>
  <c r="J81" s="1"/>
  <c r="B81"/>
  <c r="A82"/>
  <c r="A819" i="31" l="1"/>
  <c r="K818"/>
  <c r="L817"/>
  <c r="M817" s="1"/>
  <c r="C82" i="2"/>
  <c r="B82"/>
  <c r="H82"/>
  <c r="J82" s="1"/>
  <c r="G82"/>
  <c r="F82"/>
  <c r="E82"/>
  <c r="D82"/>
  <c r="L81"/>
  <c r="K81"/>
  <c r="A83"/>
  <c r="A820" i="31" l="1"/>
  <c r="K819"/>
  <c r="M818"/>
  <c r="L818"/>
  <c r="L82" i="2"/>
  <c r="K82"/>
  <c r="G83"/>
  <c r="F83"/>
  <c r="E83"/>
  <c r="D83"/>
  <c r="C83"/>
  <c r="H83"/>
  <c r="J83" s="1"/>
  <c r="B83"/>
  <c r="A84"/>
  <c r="L819" i="31" l="1"/>
  <c r="M819" s="1"/>
  <c r="A821"/>
  <c r="K820"/>
  <c r="L83" i="2"/>
  <c r="K83"/>
  <c r="E84"/>
  <c r="D84"/>
  <c r="C84"/>
  <c r="B84"/>
  <c r="H84"/>
  <c r="J84" s="1"/>
  <c r="G84"/>
  <c r="F84"/>
  <c r="A85"/>
  <c r="A822" i="31" l="1"/>
  <c r="K821"/>
  <c r="L820"/>
  <c r="M820" s="1"/>
  <c r="K84" i="2"/>
  <c r="L84" s="1"/>
  <c r="B85"/>
  <c r="H85"/>
  <c r="J85" s="1"/>
  <c r="G85"/>
  <c r="F85"/>
  <c r="E85"/>
  <c r="D85"/>
  <c r="C85"/>
  <c r="A86"/>
  <c r="A823" i="31" l="1"/>
  <c r="K822"/>
  <c r="M821"/>
  <c r="L821"/>
  <c r="K85" i="2"/>
  <c r="L85" s="1"/>
  <c r="E86"/>
  <c r="D86"/>
  <c r="C86"/>
  <c r="B86"/>
  <c r="H86"/>
  <c r="J86" s="1"/>
  <c r="K86" s="1"/>
  <c r="L86" s="1"/>
  <c r="G86"/>
  <c r="F86"/>
  <c r="A87"/>
  <c r="L822" i="31" l="1"/>
  <c r="M822" s="1"/>
  <c r="A824"/>
  <c r="K823"/>
  <c r="B87" i="2"/>
  <c r="H87"/>
  <c r="J87" s="1"/>
  <c r="G87"/>
  <c r="F87"/>
  <c r="E87"/>
  <c r="D87"/>
  <c r="C87"/>
  <c r="A88"/>
  <c r="L823" i="31" l="1"/>
  <c r="M823" s="1"/>
  <c r="A825"/>
  <c r="K824"/>
  <c r="D88" i="2"/>
  <c r="C88"/>
  <c r="B88"/>
  <c r="H88"/>
  <c r="J88" s="1"/>
  <c r="G88"/>
  <c r="F88"/>
  <c r="E88"/>
  <c r="L87"/>
  <c r="K87"/>
  <c r="A89"/>
  <c r="A826" i="31" l="1"/>
  <c r="K825"/>
  <c r="M824"/>
  <c r="L824"/>
  <c r="K88" i="2"/>
  <c r="L88" s="1"/>
  <c r="B89"/>
  <c r="H89"/>
  <c r="J89" s="1"/>
  <c r="G89"/>
  <c r="F89"/>
  <c r="E89"/>
  <c r="D89"/>
  <c r="C89"/>
  <c r="A90"/>
  <c r="L825" i="31" l="1"/>
  <c r="M825" s="1"/>
  <c r="A827"/>
  <c r="K826"/>
  <c r="K89" i="2"/>
  <c r="L89" s="1"/>
  <c r="F90"/>
  <c r="E90"/>
  <c r="D90"/>
  <c r="C90"/>
  <c r="B90"/>
  <c r="H90"/>
  <c r="J90" s="1"/>
  <c r="G90"/>
  <c r="A91"/>
  <c r="A828" i="31" l="1"/>
  <c r="K827"/>
  <c r="L826"/>
  <c r="M826" s="1"/>
  <c r="L90" i="2"/>
  <c r="K90"/>
  <c r="C91"/>
  <c r="B91"/>
  <c r="H91"/>
  <c r="J91" s="1"/>
  <c r="G91"/>
  <c r="F91"/>
  <c r="E91"/>
  <c r="D91"/>
  <c r="A92"/>
  <c r="L827" i="31" l="1"/>
  <c r="M827" s="1"/>
  <c r="A829"/>
  <c r="K828"/>
  <c r="F92" i="2"/>
  <c r="E92"/>
  <c r="D92"/>
  <c r="C92"/>
  <c r="B92"/>
  <c r="H92"/>
  <c r="J92" s="1"/>
  <c r="K92" s="1"/>
  <c r="L92" s="1"/>
  <c r="G92"/>
  <c r="K91"/>
  <c r="L91" s="1"/>
  <c r="A93"/>
  <c r="A830" i="31" l="1"/>
  <c r="K829"/>
  <c r="L828"/>
  <c r="M828" s="1"/>
  <c r="C93" i="2"/>
  <c r="B93"/>
  <c r="H93"/>
  <c r="J93" s="1"/>
  <c r="G93"/>
  <c r="F93"/>
  <c r="E93"/>
  <c r="D93"/>
  <c r="A94"/>
  <c r="A831" i="31" l="1"/>
  <c r="K830"/>
  <c r="L829"/>
  <c r="M829" s="1"/>
  <c r="E94" i="2"/>
  <c r="D94"/>
  <c r="C94"/>
  <c r="B94"/>
  <c r="H94"/>
  <c r="J94" s="1"/>
  <c r="G94"/>
  <c r="F94"/>
  <c r="L93"/>
  <c r="K93"/>
  <c r="A95"/>
  <c r="M830" i="31" l="1"/>
  <c r="L830"/>
  <c r="A832"/>
  <c r="K831"/>
  <c r="C95" i="2"/>
  <c r="B95"/>
  <c r="H95"/>
  <c r="J95" s="1"/>
  <c r="G95"/>
  <c r="F95"/>
  <c r="E95"/>
  <c r="D95"/>
  <c r="K94"/>
  <c r="L94" s="1"/>
  <c r="A96"/>
  <c r="A833" i="31" l="1"/>
  <c r="K832"/>
  <c r="L831"/>
  <c r="M831" s="1"/>
  <c r="K95" i="2"/>
  <c r="L95" s="1"/>
  <c r="G96"/>
  <c r="F96"/>
  <c r="E96"/>
  <c r="D96"/>
  <c r="C96"/>
  <c r="B96"/>
  <c r="H96"/>
  <c r="J96" s="1"/>
  <c r="A97"/>
  <c r="L832" i="31" l="1"/>
  <c r="M832" s="1"/>
  <c r="A834"/>
  <c r="K833"/>
  <c r="K96" i="2"/>
  <c r="L96" s="1"/>
  <c r="D97"/>
  <c r="C97"/>
  <c r="B97"/>
  <c r="H97"/>
  <c r="J97" s="1"/>
  <c r="G97"/>
  <c r="F97"/>
  <c r="E97"/>
  <c r="A98"/>
  <c r="A835" i="31" l="1"/>
  <c r="K834"/>
  <c r="L833"/>
  <c r="M833" s="1"/>
  <c r="G98" i="2"/>
  <c r="F98"/>
  <c r="E98"/>
  <c r="D98"/>
  <c r="C98"/>
  <c r="H98"/>
  <c r="J98" s="1"/>
  <c r="K98" s="1"/>
  <c r="L98" s="1"/>
  <c r="B98"/>
  <c r="K97"/>
  <c r="L97" s="1"/>
  <c r="A99"/>
  <c r="M834" i="31" l="1"/>
  <c r="L834"/>
  <c r="A836"/>
  <c r="K835"/>
  <c r="D99" i="2"/>
  <c r="C99"/>
  <c r="B99"/>
  <c r="H99"/>
  <c r="J99" s="1"/>
  <c r="G99"/>
  <c r="F99"/>
  <c r="E99"/>
  <c r="A100"/>
  <c r="A837" i="31" l="1"/>
  <c r="K836"/>
  <c r="L835"/>
  <c r="M835" s="1"/>
  <c r="L99" i="2"/>
  <c r="K99"/>
  <c r="F100"/>
  <c r="E100"/>
  <c r="D100"/>
  <c r="C100"/>
  <c r="B100"/>
  <c r="H100"/>
  <c r="J100" s="1"/>
  <c r="G100"/>
  <c r="A101"/>
  <c r="L836" i="31" l="1"/>
  <c r="M836" s="1"/>
  <c r="A838"/>
  <c r="K837"/>
  <c r="L100" i="2"/>
  <c r="K100"/>
  <c r="D101"/>
  <c r="C101"/>
  <c r="B101"/>
  <c r="H101"/>
  <c r="J101" s="1"/>
  <c r="G101"/>
  <c r="F101"/>
  <c r="E101"/>
  <c r="A102"/>
  <c r="A839" i="31" l="1"/>
  <c r="K838"/>
  <c r="L837"/>
  <c r="M837" s="1"/>
  <c r="B102" i="2"/>
  <c r="H102"/>
  <c r="J102" s="1"/>
  <c r="G102"/>
  <c r="F102"/>
  <c r="E102"/>
  <c r="D102"/>
  <c r="C102"/>
  <c r="K101"/>
  <c r="L101" s="1"/>
  <c r="A103"/>
  <c r="L838" i="31" l="1"/>
  <c r="M838" s="1"/>
  <c r="A840"/>
  <c r="K839"/>
  <c r="K102" i="2"/>
  <c r="L102" s="1"/>
  <c r="E103"/>
  <c r="D103"/>
  <c r="C103"/>
  <c r="B103"/>
  <c r="H103"/>
  <c r="J103" s="1"/>
  <c r="G103"/>
  <c r="F103"/>
  <c r="A104"/>
  <c r="A841" i="31" l="1"/>
  <c r="K840"/>
  <c r="L839"/>
  <c r="M839" s="1"/>
  <c r="K103" i="2"/>
  <c r="L103" s="1"/>
  <c r="B104"/>
  <c r="H104"/>
  <c r="J104" s="1"/>
  <c r="K104" s="1"/>
  <c r="L104" s="1"/>
  <c r="G104"/>
  <c r="F104"/>
  <c r="E104"/>
  <c r="D104"/>
  <c r="C104"/>
  <c r="A105"/>
  <c r="M840" i="31" l="1"/>
  <c r="L840"/>
  <c r="A842"/>
  <c r="K841"/>
  <c r="E105" i="2"/>
  <c r="D105"/>
  <c r="C105"/>
  <c r="B105"/>
  <c r="H105"/>
  <c r="J105" s="1"/>
  <c r="G105"/>
  <c r="F105"/>
  <c r="A106"/>
  <c r="A843" i="31" l="1"/>
  <c r="K842"/>
  <c r="L841"/>
  <c r="M841" s="1"/>
  <c r="G106" i="2"/>
  <c r="F106"/>
  <c r="E106"/>
  <c r="D106"/>
  <c r="C106"/>
  <c r="H106"/>
  <c r="J106" s="1"/>
  <c r="B106"/>
  <c r="L105"/>
  <c r="K105"/>
  <c r="A107"/>
  <c r="L842" i="31" l="1"/>
  <c r="M842" s="1"/>
  <c r="A844"/>
  <c r="K843"/>
  <c r="E107" i="2"/>
  <c r="D107"/>
  <c r="C107"/>
  <c r="B107"/>
  <c r="H107"/>
  <c r="J107" s="1"/>
  <c r="G107"/>
  <c r="F107"/>
  <c r="K106"/>
  <c r="L106" s="1"/>
  <c r="A108"/>
  <c r="A845" i="31" l="1"/>
  <c r="K844"/>
  <c r="M843"/>
  <c r="L843"/>
  <c r="C108" i="2"/>
  <c r="B108"/>
  <c r="H108"/>
  <c r="J108" s="1"/>
  <c r="G108"/>
  <c r="F108"/>
  <c r="E108"/>
  <c r="D108"/>
  <c r="L107"/>
  <c r="K107"/>
  <c r="A109"/>
  <c r="L844" i="31" l="1"/>
  <c r="M844" s="1"/>
  <c r="A846"/>
  <c r="K845"/>
  <c r="L108" i="2"/>
  <c r="K108"/>
  <c r="F109"/>
  <c r="E109"/>
  <c r="D109"/>
  <c r="C109"/>
  <c r="B109"/>
  <c r="H109"/>
  <c r="J109" s="1"/>
  <c r="G109"/>
  <c r="A110"/>
  <c r="A847" i="31" l="1"/>
  <c r="K846"/>
  <c r="L845"/>
  <c r="M845" s="1"/>
  <c r="K109" i="2"/>
  <c r="L109" s="1"/>
  <c r="C110"/>
  <c r="B110"/>
  <c r="H110"/>
  <c r="J110" s="1"/>
  <c r="K110" s="1"/>
  <c r="L110" s="1"/>
  <c r="G110"/>
  <c r="F110"/>
  <c r="E110"/>
  <c r="D110"/>
  <c r="A111"/>
  <c r="M846" i="31" l="1"/>
  <c r="L846"/>
  <c r="A848"/>
  <c r="K847"/>
  <c r="F111" i="2"/>
  <c r="E111"/>
  <c r="D111"/>
  <c r="C111"/>
  <c r="B111"/>
  <c r="H111"/>
  <c r="J111" s="1"/>
  <c r="G111"/>
  <c r="A112"/>
  <c r="A849" i="31" l="1"/>
  <c r="K848"/>
  <c r="L847"/>
  <c r="M847" s="1"/>
  <c r="B112" i="2"/>
  <c r="H112"/>
  <c r="J112" s="1"/>
  <c r="G112"/>
  <c r="F112"/>
  <c r="E112"/>
  <c r="D112"/>
  <c r="C112"/>
  <c r="L111"/>
  <c r="K111"/>
  <c r="A113"/>
  <c r="L848" i="31" l="1"/>
  <c r="M848" s="1"/>
  <c r="A850"/>
  <c r="K849"/>
  <c r="K112" i="2"/>
  <c r="L112" s="1"/>
  <c r="F113"/>
  <c r="E113"/>
  <c r="D113"/>
  <c r="C113"/>
  <c r="B113"/>
  <c r="H113"/>
  <c r="J113" s="1"/>
  <c r="G113"/>
  <c r="A114"/>
  <c r="A851" i="31" l="1"/>
  <c r="K850"/>
  <c r="M849"/>
  <c r="L849"/>
  <c r="K113" i="2"/>
  <c r="L113" s="1"/>
  <c r="D114"/>
  <c r="C114"/>
  <c r="B114"/>
  <c r="H114"/>
  <c r="J114" s="1"/>
  <c r="G114"/>
  <c r="F114"/>
  <c r="E114"/>
  <c r="A115"/>
  <c r="L850" i="31" l="1"/>
  <c r="M850" s="1"/>
  <c r="A852"/>
  <c r="K851"/>
  <c r="G115" i="2"/>
  <c r="F115"/>
  <c r="E115"/>
  <c r="D115"/>
  <c r="C115"/>
  <c r="H115"/>
  <c r="J115" s="1"/>
  <c r="B115"/>
  <c r="K114"/>
  <c r="L114" s="1"/>
  <c r="A116"/>
  <c r="A853" i="31" l="1"/>
  <c r="K852"/>
  <c r="L851"/>
  <c r="M851" s="1"/>
  <c r="D116" i="2"/>
  <c r="C116"/>
  <c r="B116"/>
  <c r="H116"/>
  <c r="J116" s="1"/>
  <c r="K116" s="1"/>
  <c r="L116" s="1"/>
  <c r="G116"/>
  <c r="F116"/>
  <c r="E116"/>
  <c r="K115"/>
  <c r="L115" s="1"/>
  <c r="A117"/>
  <c r="M852" i="31" l="1"/>
  <c r="L852"/>
  <c r="A854"/>
  <c r="K853"/>
  <c r="G117" i="2"/>
  <c r="F117"/>
  <c r="E117"/>
  <c r="D117"/>
  <c r="C117"/>
  <c r="H117"/>
  <c r="J117" s="1"/>
  <c r="B117"/>
  <c r="A118"/>
  <c r="A855" i="31" l="1"/>
  <c r="K854"/>
  <c r="L853"/>
  <c r="M853" s="1"/>
  <c r="C118" i="2"/>
  <c r="B118"/>
  <c r="H118"/>
  <c r="J118" s="1"/>
  <c r="G118"/>
  <c r="F118"/>
  <c r="E118"/>
  <c r="D118"/>
  <c r="L117"/>
  <c r="K117"/>
  <c r="A119"/>
  <c r="L854" i="31" l="1"/>
  <c r="M854" s="1"/>
  <c r="A856"/>
  <c r="K855"/>
  <c r="G119" i="2"/>
  <c r="F119"/>
  <c r="E119"/>
  <c r="D119"/>
  <c r="C119"/>
  <c r="B119"/>
  <c r="H119"/>
  <c r="J119" s="1"/>
  <c r="L118"/>
  <c r="K118"/>
  <c r="A120"/>
  <c r="A857" i="31" l="1"/>
  <c r="K856"/>
  <c r="M855"/>
  <c r="L855"/>
  <c r="K119" i="2"/>
  <c r="L119" s="1"/>
  <c r="E120"/>
  <c r="D120"/>
  <c r="C120"/>
  <c r="B120"/>
  <c r="H120"/>
  <c r="J120" s="1"/>
  <c r="G120"/>
  <c r="F120"/>
  <c r="A121"/>
  <c r="A858" i="31" l="1"/>
  <c r="K857"/>
  <c r="L856"/>
  <c r="M856" s="1"/>
  <c r="K120" i="2"/>
  <c r="L120" s="1"/>
  <c r="B121"/>
  <c r="H121"/>
  <c r="J121" s="1"/>
  <c r="G121"/>
  <c r="F121"/>
  <c r="E121"/>
  <c r="D121"/>
  <c r="C121"/>
  <c r="A122"/>
  <c r="A859" i="31" l="1"/>
  <c r="K858"/>
  <c r="L857"/>
  <c r="M857" s="1"/>
  <c r="K121" i="2"/>
  <c r="L121" s="1"/>
  <c r="E122"/>
  <c r="D122"/>
  <c r="C122"/>
  <c r="B122"/>
  <c r="H122"/>
  <c r="J122" s="1"/>
  <c r="K122" s="1"/>
  <c r="L122" s="1"/>
  <c r="G122"/>
  <c r="F122"/>
  <c r="A123"/>
  <c r="A860" i="31" l="1"/>
  <c r="K859"/>
  <c r="L858"/>
  <c r="M858" s="1"/>
  <c r="B123" i="2"/>
  <c r="H123"/>
  <c r="J123" s="1"/>
  <c r="G123"/>
  <c r="F123"/>
  <c r="E123"/>
  <c r="D123"/>
  <c r="C123"/>
  <c r="A124"/>
  <c r="A861" i="31" l="1"/>
  <c r="K860"/>
  <c r="L859"/>
  <c r="M859" s="1"/>
  <c r="D124" i="2"/>
  <c r="C124"/>
  <c r="B124"/>
  <c r="H124"/>
  <c r="J124" s="1"/>
  <c r="G124"/>
  <c r="F124"/>
  <c r="E124"/>
  <c r="L123"/>
  <c r="K123"/>
  <c r="A125"/>
  <c r="L860" i="31" l="1"/>
  <c r="M860" s="1"/>
  <c r="A862"/>
  <c r="K861"/>
  <c r="K124" i="2"/>
  <c r="L124" s="1"/>
  <c r="B125"/>
  <c r="H125"/>
  <c r="J125" s="1"/>
  <c r="G125"/>
  <c r="F125"/>
  <c r="E125"/>
  <c r="D125"/>
  <c r="C125"/>
  <c r="A126"/>
  <c r="A863" i="31" l="1"/>
  <c r="K862"/>
  <c r="M861"/>
  <c r="L861"/>
  <c r="L125" i="2"/>
  <c r="K125"/>
  <c r="F126"/>
  <c r="E126"/>
  <c r="D126"/>
  <c r="C126"/>
  <c r="B126"/>
  <c r="H126"/>
  <c r="J126" s="1"/>
  <c r="G126"/>
  <c r="A127"/>
  <c r="L862" i="31" l="1"/>
  <c r="M862" s="1"/>
  <c r="A864"/>
  <c r="K863"/>
  <c r="L126" i="2"/>
  <c r="K126"/>
  <c r="C127"/>
  <c r="B127"/>
  <c r="H127"/>
  <c r="J127" s="1"/>
  <c r="G127"/>
  <c r="F127"/>
  <c r="E127"/>
  <c r="D127"/>
  <c r="A128"/>
  <c r="A865" i="31" l="1"/>
  <c r="K864"/>
  <c r="L863"/>
  <c r="M863" s="1"/>
  <c r="F128" i="2"/>
  <c r="E128"/>
  <c r="D128"/>
  <c r="C128"/>
  <c r="B128"/>
  <c r="H128"/>
  <c r="J128" s="1"/>
  <c r="K128" s="1"/>
  <c r="L128" s="1"/>
  <c r="G128"/>
  <c r="K127"/>
  <c r="L127" s="1"/>
  <c r="A129"/>
  <c r="M864" i="31" l="1"/>
  <c r="L864"/>
  <c r="A866"/>
  <c r="K865"/>
  <c r="C129" i="2"/>
  <c r="B129"/>
  <c r="H129"/>
  <c r="J129" s="1"/>
  <c r="G129"/>
  <c r="F129"/>
  <c r="E129"/>
  <c r="D129"/>
  <c r="A130"/>
  <c r="A867" i="31" l="1"/>
  <c r="K866"/>
  <c r="L865"/>
  <c r="M865" s="1"/>
  <c r="E130" i="2"/>
  <c r="D130"/>
  <c r="C130"/>
  <c r="B130"/>
  <c r="H130"/>
  <c r="J130" s="1"/>
  <c r="G130"/>
  <c r="F130"/>
  <c r="L129"/>
  <c r="K129"/>
  <c r="A131"/>
  <c r="L866" i="31" l="1"/>
  <c r="M866" s="1"/>
  <c r="A868"/>
  <c r="K867"/>
  <c r="C131" i="2"/>
  <c r="B131"/>
  <c r="H131"/>
  <c r="J131" s="1"/>
  <c r="G131"/>
  <c r="F131"/>
  <c r="E131"/>
  <c r="D131"/>
  <c r="K130"/>
  <c r="L130" s="1"/>
  <c r="A132"/>
  <c r="A869" i="31" l="1"/>
  <c r="K868"/>
  <c r="M867"/>
  <c r="L867"/>
  <c r="K131" i="2"/>
  <c r="L131" s="1"/>
  <c r="G132"/>
  <c r="F132"/>
  <c r="E132"/>
  <c r="D132"/>
  <c r="C132"/>
  <c r="H132"/>
  <c r="J132" s="1"/>
  <c r="B132"/>
  <c r="A133"/>
  <c r="L868" i="31" l="1"/>
  <c r="M868" s="1"/>
  <c r="A870"/>
  <c r="K869"/>
  <c r="K132" i="2"/>
  <c r="L132" s="1"/>
  <c r="D133"/>
  <c r="C133"/>
  <c r="B133"/>
  <c r="H133"/>
  <c r="J133" s="1"/>
  <c r="G133"/>
  <c r="F133"/>
  <c r="E133"/>
  <c r="A134"/>
  <c r="A871" i="31" l="1"/>
  <c r="K870"/>
  <c r="M869"/>
  <c r="L869"/>
  <c r="G134" i="2"/>
  <c r="F134"/>
  <c r="E134"/>
  <c r="D134"/>
  <c r="C134"/>
  <c r="H134"/>
  <c r="J134" s="1"/>
  <c r="K134" s="1"/>
  <c r="L134" s="1"/>
  <c r="B134"/>
  <c r="K133"/>
  <c r="L133" s="1"/>
  <c r="A135"/>
  <c r="L870" i="31" l="1"/>
  <c r="M870" s="1"/>
  <c r="A872"/>
  <c r="K871"/>
  <c r="D135" i="2"/>
  <c r="C135"/>
  <c r="B135"/>
  <c r="H135"/>
  <c r="J135" s="1"/>
  <c r="G135"/>
  <c r="F135"/>
  <c r="E135"/>
  <c r="A136"/>
  <c r="A873" i="31" l="1"/>
  <c r="K872"/>
  <c r="L871"/>
  <c r="M871" s="1"/>
  <c r="F136" i="2"/>
  <c r="E136"/>
  <c r="D136"/>
  <c r="C136"/>
  <c r="B136"/>
  <c r="H136"/>
  <c r="J136" s="1"/>
  <c r="G136"/>
  <c r="L135"/>
  <c r="K135"/>
  <c r="A137"/>
  <c r="A874" i="31" l="1"/>
  <c r="K873"/>
  <c r="L872"/>
  <c r="M872" s="1"/>
  <c r="D137" i="2"/>
  <c r="C137"/>
  <c r="B137"/>
  <c r="H137"/>
  <c r="J137" s="1"/>
  <c r="G137"/>
  <c r="F137"/>
  <c r="E137"/>
  <c r="L136"/>
  <c r="K136"/>
  <c r="A138"/>
  <c r="L873" i="31" l="1"/>
  <c r="M873" s="1"/>
  <c r="A875"/>
  <c r="K874"/>
  <c r="K137" i="2"/>
  <c r="L137" s="1"/>
  <c r="B138"/>
  <c r="H138"/>
  <c r="J138" s="1"/>
  <c r="G138"/>
  <c r="F138"/>
  <c r="E138"/>
  <c r="D138"/>
  <c r="C138"/>
  <c r="A139"/>
  <c r="A876" i="31" l="1"/>
  <c r="K875"/>
  <c r="L874"/>
  <c r="M874" s="1"/>
  <c r="K138" i="2"/>
  <c r="L138" s="1"/>
  <c r="E139"/>
  <c r="D139"/>
  <c r="C139"/>
  <c r="B139"/>
  <c r="H139"/>
  <c r="J139" s="1"/>
  <c r="G139"/>
  <c r="F139"/>
  <c r="A140"/>
  <c r="L875" i="31" l="1"/>
  <c r="M875" s="1"/>
  <c r="A877"/>
  <c r="K876"/>
  <c r="K139" i="2"/>
  <c r="L139" s="1"/>
  <c r="B140"/>
  <c r="H140"/>
  <c r="J140" s="1"/>
  <c r="K140" s="1"/>
  <c r="L140" s="1"/>
  <c r="G140"/>
  <c r="F140"/>
  <c r="E140"/>
  <c r="D140"/>
  <c r="C140"/>
  <c r="A141"/>
  <c r="A878" i="31" l="1"/>
  <c r="K877"/>
  <c r="L876"/>
  <c r="M876" s="1"/>
  <c r="E141" i="2"/>
  <c r="D141"/>
  <c r="C141"/>
  <c r="B141"/>
  <c r="H141"/>
  <c r="J141" s="1"/>
  <c r="G141"/>
  <c r="F141"/>
  <c r="A142"/>
  <c r="A879" i="31" l="1"/>
  <c r="K878"/>
  <c r="L877"/>
  <c r="M877" s="1"/>
  <c r="G142" i="2"/>
  <c r="F142"/>
  <c r="E142"/>
  <c r="D142"/>
  <c r="C142"/>
  <c r="H142"/>
  <c r="J142" s="1"/>
  <c r="B142"/>
  <c r="L141"/>
  <c r="K141"/>
  <c r="A143"/>
  <c r="L878" i="31" l="1"/>
  <c r="M878" s="1"/>
  <c r="A880"/>
  <c r="K879"/>
  <c r="E143" i="2"/>
  <c r="D143"/>
  <c r="C143"/>
  <c r="B143"/>
  <c r="H143"/>
  <c r="J143" s="1"/>
  <c r="G143"/>
  <c r="F143"/>
  <c r="K142"/>
  <c r="L142" s="1"/>
  <c r="A144"/>
  <c r="A881" i="31" l="1"/>
  <c r="K880"/>
  <c r="L879"/>
  <c r="M879" s="1"/>
  <c r="C144" i="2"/>
  <c r="B144"/>
  <c r="H144"/>
  <c r="J144" s="1"/>
  <c r="G144"/>
  <c r="F144"/>
  <c r="E144"/>
  <c r="D144"/>
  <c r="L143"/>
  <c r="K143"/>
  <c r="A145"/>
  <c r="L880" i="31" l="1"/>
  <c r="M880" s="1"/>
  <c r="A882"/>
  <c r="K881"/>
  <c r="L144" i="2"/>
  <c r="K144"/>
  <c r="F145"/>
  <c r="E145"/>
  <c r="D145"/>
  <c r="C145"/>
  <c r="B145"/>
  <c r="H145"/>
  <c r="J145" s="1"/>
  <c r="G145"/>
  <c r="A146"/>
  <c r="A883" i="31" l="1"/>
  <c r="K882"/>
  <c r="L881"/>
  <c r="M881" s="1"/>
  <c r="K145" i="2"/>
  <c r="L145" s="1"/>
  <c r="C146"/>
  <c r="B146"/>
  <c r="H146"/>
  <c r="J146" s="1"/>
  <c r="K146" s="1"/>
  <c r="L146" s="1"/>
  <c r="G146"/>
  <c r="F146"/>
  <c r="E146"/>
  <c r="D146"/>
  <c r="A147"/>
  <c r="L882" i="31" l="1"/>
  <c r="M882" s="1"/>
  <c r="A884"/>
  <c r="K883"/>
  <c r="F147" i="2"/>
  <c r="E147"/>
  <c r="D147"/>
  <c r="C147"/>
  <c r="B147"/>
  <c r="H147"/>
  <c r="J147" s="1"/>
  <c r="G147"/>
  <c r="A148"/>
  <c r="A885" i="31" l="1"/>
  <c r="K884"/>
  <c r="L883"/>
  <c r="M883" s="1"/>
  <c r="B148" i="2"/>
  <c r="H148"/>
  <c r="J148" s="1"/>
  <c r="G148"/>
  <c r="F148"/>
  <c r="E148"/>
  <c r="D148"/>
  <c r="C148"/>
  <c r="L147"/>
  <c r="K147"/>
  <c r="A149"/>
  <c r="L884" i="31" l="1"/>
  <c r="M884" s="1"/>
  <c r="A886"/>
  <c r="K885"/>
  <c r="K148" i="2"/>
  <c r="L148" s="1"/>
  <c r="F149"/>
  <c r="E149"/>
  <c r="D149"/>
  <c r="C149"/>
  <c r="B149"/>
  <c r="H149"/>
  <c r="J149" s="1"/>
  <c r="G149"/>
  <c r="A150"/>
  <c r="A887" i="31" l="1"/>
  <c r="K886"/>
  <c r="L885"/>
  <c r="M885" s="1"/>
  <c r="K149" i="2"/>
  <c r="L149" s="1"/>
  <c r="D150"/>
  <c r="C150"/>
  <c r="B150"/>
  <c r="H150"/>
  <c r="J150" s="1"/>
  <c r="G150"/>
  <c r="F150"/>
  <c r="E150"/>
  <c r="A151"/>
  <c r="L886" i="31" l="1"/>
  <c r="M886" s="1"/>
  <c r="A888"/>
  <c r="K887"/>
  <c r="G151" i="2"/>
  <c r="F151"/>
  <c r="E151"/>
  <c r="D151"/>
  <c r="C151"/>
  <c r="H151"/>
  <c r="J151" s="1"/>
  <c r="B151"/>
  <c r="K150"/>
  <c r="L150" s="1"/>
  <c r="A152"/>
  <c r="A889" i="31" l="1"/>
  <c r="K888"/>
  <c r="L887"/>
  <c r="M887" s="1"/>
  <c r="D152" i="2"/>
  <c r="C152"/>
  <c r="B152"/>
  <c r="H152"/>
  <c r="J152" s="1"/>
  <c r="K152" s="1"/>
  <c r="L152" s="1"/>
  <c r="G152"/>
  <c r="F152"/>
  <c r="E152"/>
  <c r="K151"/>
  <c r="L151" s="1"/>
  <c r="A153"/>
  <c r="L888" i="31" l="1"/>
  <c r="M888" s="1"/>
  <c r="A890"/>
  <c r="K889"/>
  <c r="G153" i="2"/>
  <c r="F153"/>
  <c r="E153"/>
  <c r="D153"/>
  <c r="C153"/>
  <c r="B153"/>
  <c r="H153"/>
  <c r="J153" s="1"/>
  <c r="A154"/>
  <c r="A891" i="31" l="1"/>
  <c r="K890"/>
  <c r="L889"/>
  <c r="M889" s="1"/>
  <c r="L153" i="2"/>
  <c r="K153"/>
  <c r="C154"/>
  <c r="B154"/>
  <c r="H154"/>
  <c r="J154" s="1"/>
  <c r="G154"/>
  <c r="F154"/>
  <c r="E154"/>
  <c r="D154"/>
  <c r="A155"/>
  <c r="L890" i="31" l="1"/>
  <c r="M890" s="1"/>
  <c r="A892"/>
  <c r="K891"/>
  <c r="G155" i="2"/>
  <c r="F155"/>
  <c r="E155"/>
  <c r="D155"/>
  <c r="C155"/>
  <c r="H155"/>
  <c r="J155" s="1"/>
  <c r="B155"/>
  <c r="L154"/>
  <c r="K154"/>
  <c r="A156"/>
  <c r="A893" i="31" l="1"/>
  <c r="K892"/>
  <c r="L891"/>
  <c r="M891" s="1"/>
  <c r="E156" i="2"/>
  <c r="D156"/>
  <c r="C156"/>
  <c r="B156"/>
  <c r="H156"/>
  <c r="J156" s="1"/>
  <c r="G156"/>
  <c r="F156"/>
  <c r="K155"/>
  <c r="L155" s="1"/>
  <c r="A157"/>
  <c r="A894" i="31" l="1"/>
  <c r="K893"/>
  <c r="L892"/>
  <c r="M892" s="1"/>
  <c r="B157" i="2"/>
  <c r="H157"/>
  <c r="J157" s="1"/>
  <c r="G157"/>
  <c r="F157"/>
  <c r="E157"/>
  <c r="D157"/>
  <c r="C157"/>
  <c r="K156"/>
  <c r="L156" s="1"/>
  <c r="A158"/>
  <c r="A895" i="31" l="1"/>
  <c r="K894"/>
  <c r="L893"/>
  <c r="M893" s="1"/>
  <c r="K157" i="2"/>
  <c r="L157" s="1"/>
  <c r="E158"/>
  <c r="D158"/>
  <c r="C158"/>
  <c r="B158"/>
  <c r="H158"/>
  <c r="J158" s="1"/>
  <c r="K158" s="1"/>
  <c r="L158" s="1"/>
  <c r="G158"/>
  <c r="F158"/>
  <c r="A159"/>
  <c r="A896" i="31" l="1"/>
  <c r="K895"/>
  <c r="L894"/>
  <c r="M894" s="1"/>
  <c r="B159" i="2"/>
  <c r="H159"/>
  <c r="J159" s="1"/>
  <c r="G159"/>
  <c r="F159"/>
  <c r="E159"/>
  <c r="D159"/>
  <c r="C159"/>
  <c r="A160"/>
  <c r="A897" i="31" l="1"/>
  <c r="K896"/>
  <c r="L895"/>
  <c r="M895" s="1"/>
  <c r="L159" i="2"/>
  <c r="K159"/>
  <c r="D160"/>
  <c r="C160"/>
  <c r="B160"/>
  <c r="H160"/>
  <c r="J160" s="1"/>
  <c r="G160"/>
  <c r="F160"/>
  <c r="E160"/>
  <c r="A161"/>
  <c r="A898" i="31" l="1"/>
  <c r="K897"/>
  <c r="L896"/>
  <c r="M896" s="1"/>
  <c r="B161" i="2"/>
  <c r="H161"/>
  <c r="J161" s="1"/>
  <c r="G161"/>
  <c r="F161"/>
  <c r="E161"/>
  <c r="D161"/>
  <c r="C161"/>
  <c r="K160"/>
  <c r="L160" s="1"/>
  <c r="A162"/>
  <c r="A899" i="31" l="1"/>
  <c r="K898"/>
  <c r="L897"/>
  <c r="M897" s="1"/>
  <c r="K161" i="2"/>
  <c r="L161" s="1"/>
  <c r="F162"/>
  <c r="E162"/>
  <c r="D162"/>
  <c r="C162"/>
  <c r="B162"/>
  <c r="H162"/>
  <c r="J162" s="1"/>
  <c r="G162"/>
  <c r="A163"/>
  <c r="A900" i="31" l="1"/>
  <c r="K899"/>
  <c r="L898"/>
  <c r="M898" s="1"/>
  <c r="L162" i="2"/>
  <c r="K162"/>
  <c r="C163"/>
  <c r="B163"/>
  <c r="H163"/>
  <c r="J163" s="1"/>
  <c r="G163"/>
  <c r="F163"/>
  <c r="E163"/>
  <c r="D163"/>
  <c r="A164"/>
  <c r="A901" i="31" l="1"/>
  <c r="K900"/>
  <c r="L899"/>
  <c r="M899" s="1"/>
  <c r="F164" i="2"/>
  <c r="E164"/>
  <c r="D164"/>
  <c r="C164"/>
  <c r="B164"/>
  <c r="H164"/>
  <c r="J164" s="1"/>
  <c r="K164" s="1"/>
  <c r="L164" s="1"/>
  <c r="G164"/>
  <c r="K163"/>
  <c r="L163" s="1"/>
  <c r="A165"/>
  <c r="A902" i="31" l="1"/>
  <c r="K901"/>
  <c r="L900"/>
  <c r="M900" s="1"/>
  <c r="C165" i="2"/>
  <c r="B165"/>
  <c r="H165"/>
  <c r="J165" s="1"/>
  <c r="G165"/>
  <c r="F165"/>
  <c r="E165"/>
  <c r="D165"/>
  <c r="A166"/>
  <c r="L901" i="31" l="1"/>
  <c r="M901" s="1"/>
  <c r="A903"/>
  <c r="K902"/>
  <c r="L165" i="2"/>
  <c r="K165"/>
  <c r="E166"/>
  <c r="D166"/>
  <c r="C166"/>
  <c r="B166"/>
  <c r="H166"/>
  <c r="J166" s="1"/>
  <c r="G166"/>
  <c r="F166"/>
  <c r="A167"/>
  <c r="A904" i="31" l="1"/>
  <c r="K903"/>
  <c r="L902"/>
  <c r="M902" s="1"/>
  <c r="K166" i="2"/>
  <c r="L166" s="1"/>
  <c r="C167"/>
  <c r="B167"/>
  <c r="H167"/>
  <c r="J167" s="1"/>
  <c r="G167"/>
  <c r="F167"/>
  <c r="E167"/>
  <c r="D167"/>
  <c r="A168"/>
  <c r="A905" i="31" l="1"/>
  <c r="K904"/>
  <c r="L903"/>
  <c r="M903" s="1"/>
  <c r="G168" i="2"/>
  <c r="F168"/>
  <c r="E168"/>
  <c r="D168"/>
  <c r="C168"/>
  <c r="H168"/>
  <c r="J168" s="1"/>
  <c r="B168"/>
  <c r="K167"/>
  <c r="L167" s="1"/>
  <c r="A169"/>
  <c r="A906" i="31" l="1"/>
  <c r="K905"/>
  <c r="L904"/>
  <c r="M904" s="1"/>
  <c r="D169" i="2"/>
  <c r="C169"/>
  <c r="B169"/>
  <c r="H169"/>
  <c r="J169" s="1"/>
  <c r="G169"/>
  <c r="F169"/>
  <c r="E169"/>
  <c r="K168"/>
  <c r="L168" s="1"/>
  <c r="A170"/>
  <c r="A907" i="31" l="1"/>
  <c r="K906"/>
  <c r="L905"/>
  <c r="M905" s="1"/>
  <c r="K169" i="2"/>
  <c r="L169" s="1"/>
  <c r="G170"/>
  <c r="F170"/>
  <c r="E170"/>
  <c r="D170"/>
  <c r="C170"/>
  <c r="H170"/>
  <c r="J170" s="1"/>
  <c r="K170" s="1"/>
  <c r="L170" s="1"/>
  <c r="B170"/>
  <c r="A171"/>
  <c r="A908" i="31" l="1"/>
  <c r="K907"/>
  <c r="L906"/>
  <c r="M906" s="1"/>
  <c r="D171" i="2"/>
  <c r="C171"/>
  <c r="B171"/>
  <c r="H171"/>
  <c r="J171" s="1"/>
  <c r="G171"/>
  <c r="F171"/>
  <c r="E171"/>
  <c r="A172"/>
  <c r="A909" i="31" l="1"/>
  <c r="K908"/>
  <c r="L907"/>
  <c r="M907" s="1"/>
  <c r="L171" i="2"/>
  <c r="K171"/>
  <c r="F172"/>
  <c r="E172"/>
  <c r="D172"/>
  <c r="C172"/>
  <c r="B172"/>
  <c r="H172"/>
  <c r="J172" s="1"/>
  <c r="G172"/>
  <c r="A173"/>
  <c r="A910" i="31" l="1"/>
  <c r="K909"/>
  <c r="L908"/>
  <c r="M908" s="1"/>
  <c r="L172" i="2"/>
  <c r="K172"/>
  <c r="D173"/>
  <c r="C173"/>
  <c r="B173"/>
  <c r="H173"/>
  <c r="J173" s="1"/>
  <c r="G173"/>
  <c r="F173"/>
  <c r="E173"/>
  <c r="A174"/>
  <c r="A911" i="31" l="1"/>
  <c r="K910"/>
  <c r="L909"/>
  <c r="M909" s="1"/>
  <c r="B174" i="2"/>
  <c r="H174"/>
  <c r="J174" s="1"/>
  <c r="G174"/>
  <c r="F174"/>
  <c r="E174"/>
  <c r="D174"/>
  <c r="C174"/>
  <c r="K173"/>
  <c r="L173" s="1"/>
  <c r="A175"/>
  <c r="A912" i="31" l="1"/>
  <c r="K911"/>
  <c r="L910"/>
  <c r="M910" s="1"/>
  <c r="K174" i="2"/>
  <c r="L174" s="1"/>
  <c r="E175"/>
  <c r="D175"/>
  <c r="C175"/>
  <c r="B175"/>
  <c r="H175"/>
  <c r="J175" s="1"/>
  <c r="G175"/>
  <c r="F175"/>
  <c r="A176"/>
  <c r="A913" i="31" l="1"/>
  <c r="K912"/>
  <c r="L911"/>
  <c r="M911" s="1"/>
  <c r="K175" i="2"/>
  <c r="L175" s="1"/>
  <c r="B176"/>
  <c r="H176"/>
  <c r="J176" s="1"/>
  <c r="K176" s="1"/>
  <c r="L176" s="1"/>
  <c r="G176"/>
  <c r="F176"/>
  <c r="E176"/>
  <c r="D176"/>
  <c r="C176"/>
  <c r="A177"/>
  <c r="A914" i="31" l="1"/>
  <c r="K913"/>
  <c r="L912"/>
  <c r="M912" s="1"/>
  <c r="E177" i="2"/>
  <c r="D177"/>
  <c r="C177"/>
  <c r="B177"/>
  <c r="H177"/>
  <c r="J177" s="1"/>
  <c r="G177"/>
  <c r="F177"/>
  <c r="A178"/>
  <c r="A915" i="31" l="1"/>
  <c r="K914"/>
  <c r="L913"/>
  <c r="M913" s="1"/>
  <c r="G178" i="2"/>
  <c r="F178"/>
  <c r="E178"/>
  <c r="D178"/>
  <c r="C178"/>
  <c r="H178"/>
  <c r="J178" s="1"/>
  <c r="B178"/>
  <c r="L177"/>
  <c r="K177"/>
  <c r="A179"/>
  <c r="A916" i="31" l="1"/>
  <c r="K915"/>
  <c r="L914"/>
  <c r="M914" s="1"/>
  <c r="E179" i="2"/>
  <c r="D179"/>
  <c r="C179"/>
  <c r="B179"/>
  <c r="H179"/>
  <c r="J179" s="1"/>
  <c r="G179"/>
  <c r="F179"/>
  <c r="K178"/>
  <c r="L178" s="1"/>
  <c r="A180"/>
  <c r="A917" i="31" l="1"/>
  <c r="K916"/>
  <c r="L915"/>
  <c r="M915" s="1"/>
  <c r="C180" i="2"/>
  <c r="B180"/>
  <c r="H180"/>
  <c r="J180" s="1"/>
  <c r="G180"/>
  <c r="F180"/>
  <c r="E180"/>
  <c r="D180"/>
  <c r="K179"/>
  <c r="L179" s="1"/>
  <c r="A181"/>
  <c r="A918" i="31" l="1"/>
  <c r="K917"/>
  <c r="L916"/>
  <c r="M916" s="1"/>
  <c r="L180" i="2"/>
  <c r="K180"/>
  <c r="F181"/>
  <c r="E181"/>
  <c r="D181"/>
  <c r="C181"/>
  <c r="B181"/>
  <c r="H181"/>
  <c r="J181" s="1"/>
  <c r="G181"/>
  <c r="A182"/>
  <c r="A919" i="31" l="1"/>
  <c r="K918"/>
  <c r="L917"/>
  <c r="M917" s="1"/>
  <c r="K181" i="2"/>
  <c r="L181" s="1"/>
  <c r="C182"/>
  <c r="B182"/>
  <c r="H182"/>
  <c r="J182" s="1"/>
  <c r="K182" s="1"/>
  <c r="L182" s="1"/>
  <c r="G182"/>
  <c r="F182"/>
  <c r="E182"/>
  <c r="D182"/>
  <c r="A183"/>
  <c r="A920" i="31" l="1"/>
  <c r="K919"/>
  <c r="L918"/>
  <c r="M918" s="1"/>
  <c r="F183" i="2"/>
  <c r="E183"/>
  <c r="D183"/>
  <c r="C183"/>
  <c r="B183"/>
  <c r="H183"/>
  <c r="J183" s="1"/>
  <c r="G183"/>
  <c r="A184"/>
  <c r="A921" i="31" l="1"/>
  <c r="K920"/>
  <c r="L919"/>
  <c r="M919" s="1"/>
  <c r="B184" i="2"/>
  <c r="H184"/>
  <c r="J184" s="1"/>
  <c r="G184"/>
  <c r="F184"/>
  <c r="E184"/>
  <c r="D184"/>
  <c r="C184"/>
  <c r="K183"/>
  <c r="L183" s="1"/>
  <c r="A185"/>
  <c r="A922" i="31" l="1"/>
  <c r="K921"/>
  <c r="L920"/>
  <c r="M920" s="1"/>
  <c r="K184" i="2"/>
  <c r="L184" s="1"/>
  <c r="F185"/>
  <c r="E185"/>
  <c r="D185"/>
  <c r="C185"/>
  <c r="B185"/>
  <c r="H185"/>
  <c r="J185" s="1"/>
  <c r="G185"/>
  <c r="A186"/>
  <c r="A923" i="31" l="1"/>
  <c r="K922"/>
  <c r="L921"/>
  <c r="M921" s="1"/>
  <c r="L185" i="2"/>
  <c r="K185"/>
  <c r="D186"/>
  <c r="C186"/>
  <c r="B186"/>
  <c r="H186"/>
  <c r="J186" s="1"/>
  <c r="G186"/>
  <c r="F186"/>
  <c r="E186"/>
  <c r="A187"/>
  <c r="L922" i="31" l="1"/>
  <c r="M922" s="1"/>
  <c r="A924"/>
  <c r="K923"/>
  <c r="G187" i="2"/>
  <c r="F187"/>
  <c r="E187"/>
  <c r="D187"/>
  <c r="C187"/>
  <c r="B187"/>
  <c r="H187"/>
  <c r="J187" s="1"/>
  <c r="K186"/>
  <c r="L186" s="1"/>
  <c r="A188"/>
  <c r="A925" i="31" l="1"/>
  <c r="K924"/>
  <c r="L923"/>
  <c r="M923" s="1"/>
  <c r="K187" i="2"/>
  <c r="L187" s="1"/>
  <c r="D188"/>
  <c r="C188"/>
  <c r="B188"/>
  <c r="H188"/>
  <c r="J188" s="1"/>
  <c r="K188" s="1"/>
  <c r="L188" s="1"/>
  <c r="G188"/>
  <c r="F188"/>
  <c r="E188"/>
  <c r="A189"/>
  <c r="A926" i="31" l="1"/>
  <c r="K925"/>
  <c r="L924"/>
  <c r="M924" s="1"/>
  <c r="G189" i="2"/>
  <c r="F189"/>
  <c r="E189"/>
  <c r="D189"/>
  <c r="C189"/>
  <c r="H189"/>
  <c r="J189" s="1"/>
  <c r="B189"/>
  <c r="A190"/>
  <c r="A927" i="31" l="1"/>
  <c r="K926"/>
  <c r="L925"/>
  <c r="M925" s="1"/>
  <c r="C190" i="2"/>
  <c r="B190"/>
  <c r="H190"/>
  <c r="J190" s="1"/>
  <c r="G190"/>
  <c r="F190"/>
  <c r="E190"/>
  <c r="D190"/>
  <c r="L189"/>
  <c r="K189"/>
  <c r="A191"/>
  <c r="A928" i="31" l="1"/>
  <c r="K927"/>
  <c r="L926"/>
  <c r="M926" s="1"/>
  <c r="L190" i="2"/>
  <c r="K190"/>
  <c r="G191"/>
  <c r="F191"/>
  <c r="E191"/>
  <c r="D191"/>
  <c r="C191"/>
  <c r="H191"/>
  <c r="J191" s="1"/>
  <c r="B191"/>
  <c r="A192"/>
  <c r="A929" i="31" l="1"/>
  <c r="K928"/>
  <c r="L927"/>
  <c r="M927" s="1"/>
  <c r="K191" i="2"/>
  <c r="L191" s="1"/>
  <c r="E192"/>
  <c r="D192"/>
  <c r="C192"/>
  <c r="B192"/>
  <c r="H192"/>
  <c r="J192" s="1"/>
  <c r="G192"/>
  <c r="F192"/>
  <c r="A193"/>
  <c r="A930" i="31" l="1"/>
  <c r="K929"/>
  <c r="L928"/>
  <c r="M928" s="1"/>
  <c r="K192" i="2"/>
  <c r="L192" s="1"/>
  <c r="B193"/>
  <c r="H193"/>
  <c r="J193" s="1"/>
  <c r="G193"/>
  <c r="F193"/>
  <c r="E193"/>
  <c r="D193"/>
  <c r="C193"/>
  <c r="A194"/>
  <c r="A931" i="31" l="1"/>
  <c r="K930"/>
  <c r="L929"/>
  <c r="M929" s="1"/>
  <c r="K193" i="2"/>
  <c r="L193" s="1"/>
  <c r="E194"/>
  <c r="D194"/>
  <c r="C194"/>
  <c r="B194"/>
  <c r="H194"/>
  <c r="J194" s="1"/>
  <c r="K194" s="1"/>
  <c r="L194" s="1"/>
  <c r="G194"/>
  <c r="F194"/>
  <c r="A195"/>
  <c r="A932" i="31" l="1"/>
  <c r="K931"/>
  <c r="L930"/>
  <c r="M930" s="1"/>
  <c r="B195" i="2"/>
  <c r="H195"/>
  <c r="J195" s="1"/>
  <c r="G195"/>
  <c r="F195"/>
  <c r="E195"/>
  <c r="D195"/>
  <c r="C195"/>
  <c r="A196"/>
  <c r="A933" i="31" l="1"/>
  <c r="K932"/>
  <c r="L931"/>
  <c r="M931" s="1"/>
  <c r="L195" i="2"/>
  <c r="K195"/>
  <c r="D196"/>
  <c r="C196"/>
  <c r="B196"/>
  <c r="H196"/>
  <c r="J196" s="1"/>
  <c r="G196"/>
  <c r="F196"/>
  <c r="E196"/>
  <c r="A197"/>
  <c r="L932" i="31" l="1"/>
  <c r="M932" s="1"/>
  <c r="A934"/>
  <c r="K933"/>
  <c r="B197" i="2"/>
  <c r="H197"/>
  <c r="J197" s="1"/>
  <c r="G197"/>
  <c r="F197"/>
  <c r="E197"/>
  <c r="D197"/>
  <c r="C197"/>
  <c r="K196"/>
  <c r="L196" s="1"/>
  <c r="A198"/>
  <c r="A935" i="31" l="1"/>
  <c r="K934"/>
  <c r="L933"/>
  <c r="M933" s="1"/>
  <c r="K197" i="2"/>
  <c r="L197" s="1"/>
  <c r="F198"/>
  <c r="E198"/>
  <c r="D198"/>
  <c r="C198"/>
  <c r="B198"/>
  <c r="H198"/>
  <c r="J198" s="1"/>
  <c r="G198"/>
  <c r="A199"/>
  <c r="A936" i="31" l="1"/>
  <c r="K935"/>
  <c r="L934"/>
  <c r="M934" s="1"/>
  <c r="L198" i="2"/>
  <c r="K198"/>
  <c r="C199"/>
  <c r="B199"/>
  <c r="H199"/>
  <c r="J199" s="1"/>
  <c r="G199"/>
  <c r="F199"/>
  <c r="E199"/>
  <c r="D199"/>
  <c r="A200"/>
  <c r="A937" i="31" l="1"/>
  <c r="K936"/>
  <c r="L935"/>
  <c r="M935" s="1"/>
  <c r="F200" i="2"/>
  <c r="E200"/>
  <c r="D200"/>
  <c r="C200"/>
  <c r="B200"/>
  <c r="H200"/>
  <c r="J200" s="1"/>
  <c r="K200" s="1"/>
  <c r="L200" s="1"/>
  <c r="G200"/>
  <c r="K199"/>
  <c r="L199" s="1"/>
  <c r="A201"/>
  <c r="A938" i="31" l="1"/>
  <c r="K937"/>
  <c r="L936"/>
  <c r="M936" s="1"/>
  <c r="C201" i="2"/>
  <c r="B201"/>
  <c r="H201"/>
  <c r="J201" s="1"/>
  <c r="G201"/>
  <c r="F201"/>
  <c r="E201"/>
  <c r="D201"/>
  <c r="A202"/>
  <c r="L937" i="31" l="1"/>
  <c r="M937" s="1"/>
  <c r="E202" i="2"/>
  <c r="D202"/>
  <c r="C202"/>
  <c r="B202"/>
  <c r="H202"/>
  <c r="J202" s="1"/>
  <c r="G202"/>
  <c r="F202"/>
  <c r="L201"/>
  <c r="K201"/>
  <c r="A203"/>
  <c r="K938" i="31" l="1"/>
  <c r="I941"/>
  <c r="I943" s="1"/>
  <c r="I958"/>
  <c r="I951"/>
  <c r="I959"/>
  <c r="I963" s="1"/>
  <c r="C203" i="2"/>
  <c r="B203"/>
  <c r="H203"/>
  <c r="J203" s="1"/>
  <c r="G203"/>
  <c r="F203"/>
  <c r="E203"/>
  <c r="D203"/>
  <c r="K202"/>
  <c r="L202" s="1"/>
  <c r="A204"/>
  <c r="L938" i="31" l="1"/>
  <c r="K941"/>
  <c r="K943" s="1"/>
  <c r="K958"/>
  <c r="K951"/>
  <c r="K959"/>
  <c r="K963" s="1"/>
  <c r="I950"/>
  <c r="I952" s="1"/>
  <c r="I969"/>
  <c r="I960"/>
  <c r="I964" s="1"/>
  <c r="I962"/>
  <c r="L203" i="2"/>
  <c r="K203"/>
  <c r="G204"/>
  <c r="F204"/>
  <c r="E204"/>
  <c r="D204"/>
  <c r="C204"/>
  <c r="B204"/>
  <c r="H204"/>
  <c r="J204" s="1"/>
  <c r="A205"/>
  <c r="L941" i="31" l="1"/>
  <c r="L943" s="1"/>
  <c r="L958"/>
  <c r="L951"/>
  <c r="L959"/>
  <c r="L963" s="1"/>
  <c r="K950"/>
  <c r="K952" s="1"/>
  <c r="K969"/>
  <c r="K972" s="1"/>
  <c r="M938"/>
  <c r="K960"/>
  <c r="K964" s="1"/>
  <c r="K962"/>
  <c r="K204" i="2"/>
  <c r="L204" s="1"/>
  <c r="D205"/>
  <c r="C205"/>
  <c r="B205"/>
  <c r="H205"/>
  <c r="J205" s="1"/>
  <c r="G205"/>
  <c r="F205"/>
  <c r="E205"/>
  <c r="A206"/>
  <c r="M958" i="31" l="1"/>
  <c r="M941"/>
  <c r="M943" s="1"/>
  <c r="M951"/>
  <c r="M959"/>
  <c r="M963" s="1"/>
  <c r="L969"/>
  <c r="L950"/>
  <c r="L952" s="1"/>
  <c r="L960"/>
  <c r="L964" s="1"/>
  <c r="L962"/>
  <c r="G206" i="2"/>
  <c r="F206"/>
  <c r="E206"/>
  <c r="D206"/>
  <c r="C206"/>
  <c r="H206"/>
  <c r="J206" s="1"/>
  <c r="K206" s="1"/>
  <c r="L206" s="1"/>
  <c r="B206"/>
  <c r="K205"/>
  <c r="L205" s="1"/>
  <c r="A207"/>
  <c r="M960" i="31" l="1"/>
  <c r="M964" s="1"/>
  <c r="M962"/>
  <c r="M950"/>
  <c r="M952" s="1"/>
  <c r="M969"/>
  <c r="D207" i="2"/>
  <c r="C207"/>
  <c r="B207"/>
  <c r="H207"/>
  <c r="J207" s="1"/>
  <c r="G207"/>
  <c r="F207"/>
  <c r="E207"/>
  <c r="A208"/>
  <c r="F208" l="1"/>
  <c r="E208"/>
  <c r="D208"/>
  <c r="C208"/>
  <c r="B208"/>
  <c r="H208"/>
  <c r="J208" s="1"/>
  <c r="G208"/>
  <c r="L207"/>
  <c r="K207"/>
  <c r="A209"/>
  <c r="L208" l="1"/>
  <c r="K208"/>
  <c r="D209"/>
  <c r="C209"/>
  <c r="B209"/>
  <c r="H209"/>
  <c r="J209" s="1"/>
  <c r="G209"/>
  <c r="F209"/>
  <c r="E209"/>
  <c r="A210"/>
  <c r="B210" l="1"/>
  <c r="H210"/>
  <c r="J210" s="1"/>
  <c r="G210"/>
  <c r="F210"/>
  <c r="E210"/>
  <c r="D210"/>
  <c r="C210"/>
  <c r="K209"/>
  <c r="L209" s="1"/>
  <c r="A211"/>
  <c r="K210" l="1"/>
  <c r="L210" s="1"/>
  <c r="E211"/>
  <c r="D211"/>
  <c r="C211"/>
  <c r="B211"/>
  <c r="H211"/>
  <c r="J211" s="1"/>
  <c r="G211"/>
  <c r="F211"/>
  <c r="A212"/>
  <c r="K211" l="1"/>
  <c r="L211" s="1"/>
  <c r="B212"/>
  <c r="H212"/>
  <c r="J212" s="1"/>
  <c r="K212" s="1"/>
  <c r="L212" s="1"/>
  <c r="G212"/>
  <c r="F212"/>
  <c r="E212"/>
  <c r="D212"/>
  <c r="C212"/>
  <c r="A213"/>
  <c r="E213" l="1"/>
  <c r="D213"/>
  <c r="C213"/>
  <c r="B213"/>
  <c r="H213"/>
  <c r="J213" s="1"/>
  <c r="G213"/>
  <c r="F213"/>
  <c r="A214"/>
  <c r="G214" l="1"/>
  <c r="F214"/>
  <c r="E214"/>
  <c r="D214"/>
  <c r="C214"/>
  <c r="H214"/>
  <c r="J214" s="1"/>
  <c r="B214"/>
  <c r="L213"/>
  <c r="K213"/>
  <c r="A215"/>
  <c r="E215" l="1"/>
  <c r="D215"/>
  <c r="C215"/>
  <c r="B215"/>
  <c r="H215"/>
  <c r="J215" s="1"/>
  <c r="G215"/>
  <c r="F215"/>
  <c r="K214"/>
  <c r="L214" s="1"/>
  <c r="A216"/>
  <c r="C216" l="1"/>
  <c r="B216"/>
  <c r="H216"/>
  <c r="J216" s="1"/>
  <c r="G216"/>
  <c r="F216"/>
  <c r="E216"/>
  <c r="D216"/>
  <c r="K215"/>
  <c r="L215" s="1"/>
  <c r="A217"/>
  <c r="L216" l="1"/>
  <c r="K216"/>
  <c r="F217"/>
  <c r="E217"/>
  <c r="D217"/>
  <c r="C217"/>
  <c r="B217"/>
  <c r="H217"/>
  <c r="J217" s="1"/>
  <c r="G217"/>
  <c r="A218"/>
  <c r="K217" l="1"/>
  <c r="L217" s="1"/>
  <c r="C218"/>
  <c r="B218"/>
  <c r="H218"/>
  <c r="J218" s="1"/>
  <c r="K218" s="1"/>
  <c r="L218" s="1"/>
  <c r="G218"/>
  <c r="F218"/>
  <c r="E218"/>
  <c r="D218"/>
  <c r="A219"/>
  <c r="F219" l="1"/>
  <c r="E219"/>
  <c r="D219"/>
  <c r="C219"/>
  <c r="B219"/>
  <c r="H219"/>
  <c r="J219" s="1"/>
  <c r="G219"/>
  <c r="A220"/>
  <c r="B220" l="1"/>
  <c r="H220"/>
  <c r="J220" s="1"/>
  <c r="G220"/>
  <c r="E220"/>
  <c r="D220"/>
  <c r="F220"/>
  <c r="C220"/>
  <c r="L219"/>
  <c r="K219"/>
  <c r="A221"/>
  <c r="K220" l="1"/>
  <c r="L220" s="1"/>
  <c r="B221"/>
  <c r="G221"/>
  <c r="F221"/>
  <c r="D221"/>
  <c r="C221"/>
  <c r="H221"/>
  <c r="J221" s="1"/>
  <c r="K221" s="1"/>
  <c r="L221" s="1"/>
  <c r="E221"/>
  <c r="A222"/>
  <c r="E222" l="1"/>
  <c r="D222"/>
  <c r="B222"/>
  <c r="H222"/>
  <c r="J222" s="1"/>
  <c r="G222"/>
  <c r="F222"/>
  <c r="C222"/>
  <c r="A223"/>
  <c r="B223" l="1"/>
  <c r="H223"/>
  <c r="J223" s="1"/>
  <c r="G223"/>
  <c r="E223"/>
  <c r="D223"/>
  <c r="F223"/>
  <c r="C223"/>
  <c r="K222"/>
  <c r="L222" s="1"/>
  <c r="A224"/>
  <c r="K223" l="1"/>
  <c r="L223" s="1"/>
  <c r="E224"/>
  <c r="D224"/>
  <c r="B224"/>
  <c r="H224"/>
  <c r="J224" s="1"/>
  <c r="K224" s="1"/>
  <c r="L224" s="1"/>
  <c r="G224"/>
  <c r="F224"/>
  <c r="C224"/>
  <c r="A225"/>
  <c r="B225" l="1"/>
  <c r="H225"/>
  <c r="J225" s="1"/>
  <c r="G225"/>
  <c r="E225"/>
  <c r="D225"/>
  <c r="F225"/>
  <c r="C225"/>
  <c r="A226"/>
  <c r="L225" l="1"/>
  <c r="K225"/>
  <c r="D226"/>
  <c r="C226"/>
  <c r="G226"/>
  <c r="F226"/>
  <c r="H226"/>
  <c r="J226" s="1"/>
  <c r="E226"/>
  <c r="B226"/>
  <c r="A227"/>
  <c r="L226" l="1"/>
  <c r="K226"/>
  <c r="B227"/>
  <c r="H227"/>
  <c r="J227" s="1"/>
  <c r="G227"/>
  <c r="E227"/>
  <c r="D227"/>
  <c r="F227"/>
  <c r="C227"/>
  <c r="A228"/>
  <c r="K227" l="1"/>
  <c r="L227" s="1"/>
  <c r="F228"/>
  <c r="E228"/>
  <c r="C228"/>
  <c r="B228"/>
  <c r="H228"/>
  <c r="J228" s="1"/>
  <c r="G228"/>
  <c r="D228"/>
  <c r="A229"/>
  <c r="K228" l="1"/>
  <c r="L228" s="1"/>
  <c r="C229"/>
  <c r="B229"/>
  <c r="H229"/>
  <c r="J229" s="1"/>
  <c r="F229"/>
  <c r="E229"/>
  <c r="G229"/>
  <c r="D229"/>
  <c r="A230"/>
  <c r="K229" l="1"/>
  <c r="L229" s="1"/>
  <c r="F230"/>
  <c r="E230"/>
  <c r="C230"/>
  <c r="B230"/>
  <c r="H230"/>
  <c r="J230" s="1"/>
  <c r="K230" s="1"/>
  <c r="L230" s="1"/>
  <c r="G230"/>
  <c r="D230"/>
  <c r="A231"/>
  <c r="C231" l="1"/>
  <c r="B231"/>
  <c r="H231"/>
  <c r="J231" s="1"/>
  <c r="F231"/>
  <c r="E231"/>
  <c r="G231"/>
  <c r="D231"/>
  <c r="A232"/>
  <c r="E232" l="1"/>
  <c r="D232"/>
  <c r="B232"/>
  <c r="H232"/>
  <c r="J232" s="1"/>
  <c r="G232"/>
  <c r="F232"/>
  <c r="C232"/>
  <c r="L231"/>
  <c r="K231"/>
  <c r="A233"/>
  <c r="K232" l="1"/>
  <c r="L232" s="1"/>
  <c r="C233"/>
  <c r="B233"/>
  <c r="H233"/>
  <c r="J233" s="1"/>
  <c r="F233"/>
  <c r="E233"/>
  <c r="D233"/>
  <c r="G233"/>
  <c r="A234"/>
  <c r="G234" l="1"/>
  <c r="F234"/>
  <c r="D234"/>
  <c r="C234"/>
  <c r="H234"/>
  <c r="J234" s="1"/>
  <c r="E234"/>
  <c r="B234"/>
  <c r="L233"/>
  <c r="K233"/>
  <c r="A235"/>
  <c r="L234" l="1"/>
  <c r="K234"/>
  <c r="D235"/>
  <c r="C235"/>
  <c r="G235"/>
  <c r="F235"/>
  <c r="H235"/>
  <c r="J235" s="1"/>
  <c r="E235"/>
  <c r="B235"/>
  <c r="A236"/>
  <c r="G236" l="1"/>
  <c r="F236"/>
  <c r="D236"/>
  <c r="C236"/>
  <c r="E236"/>
  <c r="B236"/>
  <c r="H236"/>
  <c r="J236" s="1"/>
  <c r="K236" s="1"/>
  <c r="L236" s="1"/>
  <c r="K235"/>
  <c r="L235" s="1"/>
  <c r="A237"/>
  <c r="D237" l="1"/>
  <c r="C237"/>
  <c r="G237"/>
  <c r="F237"/>
  <c r="H237"/>
  <c r="J237" s="1"/>
  <c r="E237"/>
  <c r="B237"/>
  <c r="A238"/>
  <c r="F238" l="1"/>
  <c r="E238"/>
  <c r="C238"/>
  <c r="B238"/>
  <c r="H238"/>
  <c r="J238" s="1"/>
  <c r="G238"/>
  <c r="D238"/>
  <c r="L237"/>
  <c r="K237"/>
  <c r="A239"/>
  <c r="K238" l="1"/>
  <c r="L238" s="1"/>
  <c r="D239"/>
  <c r="C239"/>
  <c r="G239"/>
  <c r="F239"/>
  <c r="E239"/>
  <c r="B239"/>
  <c r="H239"/>
  <c r="J239" s="1"/>
  <c r="A240"/>
  <c r="B240" l="1"/>
  <c r="H240"/>
  <c r="J240" s="1"/>
  <c r="G240"/>
  <c r="E240"/>
  <c r="D240"/>
  <c r="F240"/>
  <c r="C240"/>
  <c r="L239"/>
  <c r="K239"/>
  <c r="A241"/>
  <c r="K240" l="1"/>
  <c r="L240" s="1"/>
  <c r="E241"/>
  <c r="D241"/>
  <c r="B241"/>
  <c r="H241"/>
  <c r="J241" s="1"/>
  <c r="G241"/>
  <c r="C241"/>
  <c r="F241"/>
  <c r="A242"/>
  <c r="B242" l="1"/>
  <c r="H242"/>
  <c r="J242" s="1"/>
  <c r="K242" s="1"/>
  <c r="L242" s="1"/>
  <c r="G242"/>
  <c r="E242"/>
  <c r="D242"/>
  <c r="F242"/>
  <c r="C242"/>
  <c r="K241"/>
  <c r="L241" s="1"/>
  <c r="A243"/>
  <c r="E243" l="1"/>
  <c r="D243"/>
  <c r="B243"/>
  <c r="H243"/>
  <c r="J243" s="1"/>
  <c r="G243"/>
  <c r="C243"/>
  <c r="F243"/>
  <c r="A244"/>
  <c r="G244" l="1"/>
  <c r="F244"/>
  <c r="D244"/>
  <c r="C244"/>
  <c r="H244"/>
  <c r="J244" s="1"/>
  <c r="E244"/>
  <c r="B244"/>
  <c r="L243"/>
  <c r="K243"/>
  <c r="A245"/>
  <c r="L244" l="1"/>
  <c r="K244"/>
  <c r="E245"/>
  <c r="D245"/>
  <c r="B245"/>
  <c r="H245"/>
  <c r="J245" s="1"/>
  <c r="G245"/>
  <c r="F245"/>
  <c r="C245"/>
  <c r="A246"/>
  <c r="C246" l="1"/>
  <c r="B246"/>
  <c r="H246"/>
  <c r="J246" s="1"/>
  <c r="F246"/>
  <c r="E246"/>
  <c r="G246"/>
  <c r="D246"/>
  <c r="L245"/>
  <c r="K245"/>
  <c r="A247"/>
  <c r="K246" l="1"/>
  <c r="L246" s="1"/>
  <c r="F247"/>
  <c r="E247"/>
  <c r="C247"/>
  <c r="B247"/>
  <c r="H247"/>
  <c r="J247" s="1"/>
  <c r="G247"/>
  <c r="D247"/>
  <c r="A248"/>
  <c r="K247" l="1"/>
  <c r="L247" s="1"/>
  <c r="C248"/>
  <c r="B248"/>
  <c r="H248"/>
  <c r="J248" s="1"/>
  <c r="K248" s="1"/>
  <c r="L248" s="1"/>
  <c r="F248"/>
  <c r="E248"/>
  <c r="D248"/>
  <c r="G248"/>
  <c r="A249"/>
  <c r="F249" l="1"/>
  <c r="E249"/>
  <c r="C249"/>
  <c r="B249"/>
  <c r="H249"/>
  <c r="J249" s="1"/>
  <c r="G249"/>
  <c r="D249"/>
  <c r="A250"/>
  <c r="L249" l="1"/>
  <c r="K249"/>
  <c r="B250"/>
  <c r="H250"/>
  <c r="J250" s="1"/>
  <c r="G250"/>
  <c r="E250"/>
  <c r="D250"/>
  <c r="F250"/>
  <c r="C250"/>
  <c r="A251"/>
  <c r="F251" l="1"/>
  <c r="E251"/>
  <c r="C251"/>
  <c r="B251"/>
  <c r="H251"/>
  <c r="J251" s="1"/>
  <c r="G251"/>
  <c r="D251"/>
  <c r="K250"/>
  <c r="L250" s="1"/>
  <c r="A252"/>
  <c r="D252" l="1"/>
  <c r="C252"/>
  <c r="G252"/>
  <c r="F252"/>
  <c r="H252"/>
  <c r="J252" s="1"/>
  <c r="E252"/>
  <c r="B252"/>
  <c r="K251"/>
  <c r="L251" s="1"/>
  <c r="A253"/>
  <c r="G253" l="1"/>
  <c r="F253"/>
  <c r="D253"/>
  <c r="C253"/>
  <c r="B253"/>
  <c r="H253"/>
  <c r="J253" s="1"/>
  <c r="E253"/>
  <c r="L252"/>
  <c r="K252"/>
  <c r="A254"/>
  <c r="D254" l="1"/>
  <c r="C254"/>
  <c r="G254"/>
  <c r="F254"/>
  <c r="H254"/>
  <c r="J254" s="1"/>
  <c r="K254" s="1"/>
  <c r="L254" s="1"/>
  <c r="E254"/>
  <c r="B254"/>
  <c r="K253"/>
  <c r="L253" s="1"/>
  <c r="A255"/>
  <c r="G255" l="1"/>
  <c r="F255"/>
  <c r="D255"/>
  <c r="C255"/>
  <c r="H255"/>
  <c r="J255" s="1"/>
  <c r="E255"/>
  <c r="B255"/>
  <c r="A256"/>
  <c r="L255" l="1"/>
  <c r="K255"/>
  <c r="C256"/>
  <c r="B256"/>
  <c r="H256"/>
  <c r="J256" s="1"/>
  <c r="F256"/>
  <c r="E256"/>
  <c r="G256"/>
  <c r="D256"/>
  <c r="A257"/>
  <c r="K256" l="1"/>
  <c r="L256" s="1"/>
  <c r="G257"/>
  <c r="F257"/>
  <c r="D257"/>
  <c r="C257"/>
  <c r="H257"/>
  <c r="J257" s="1"/>
  <c r="E257"/>
  <c r="B257"/>
  <c r="A258"/>
  <c r="K257" l="1"/>
  <c r="L257" s="1"/>
  <c r="E258"/>
  <c r="D258"/>
  <c r="B258"/>
  <c r="H258"/>
  <c r="J258" s="1"/>
  <c r="G258"/>
  <c r="F258"/>
  <c r="C258"/>
  <c r="A259"/>
  <c r="B259" l="1"/>
  <c r="H259"/>
  <c r="J259" s="1"/>
  <c r="G259"/>
  <c r="E259"/>
  <c r="D259"/>
  <c r="F259"/>
  <c r="C259"/>
  <c r="K258"/>
  <c r="L258" s="1"/>
  <c r="A260"/>
  <c r="K259" l="1"/>
  <c r="L259" s="1"/>
  <c r="E260"/>
  <c r="D260"/>
  <c r="B260"/>
  <c r="H260"/>
  <c r="J260" s="1"/>
  <c r="K260" s="1"/>
  <c r="L260" s="1"/>
  <c r="G260"/>
  <c r="F260"/>
  <c r="C260"/>
  <c r="A261"/>
  <c r="B261" l="1"/>
  <c r="H261"/>
  <c r="J261" s="1"/>
  <c r="G261"/>
  <c r="E261"/>
  <c r="D261"/>
  <c r="F261"/>
  <c r="C261"/>
  <c r="A262"/>
  <c r="D262" l="1"/>
  <c r="C262"/>
  <c r="G262"/>
  <c r="F262"/>
  <c r="H262"/>
  <c r="J262" s="1"/>
  <c r="E262"/>
  <c r="B262"/>
  <c r="L261"/>
  <c r="K261"/>
  <c r="A263"/>
  <c r="B263" l="1"/>
  <c r="H263"/>
  <c r="J263" s="1"/>
  <c r="G263"/>
  <c r="E263"/>
  <c r="D263"/>
  <c r="C263"/>
  <c r="F263"/>
  <c r="L262"/>
  <c r="K262"/>
  <c r="A264"/>
  <c r="F264" l="1"/>
  <c r="E264"/>
  <c r="C264"/>
  <c r="B264"/>
  <c r="H264"/>
  <c r="J264" s="1"/>
  <c r="G264"/>
  <c r="D264"/>
  <c r="K263"/>
  <c r="L263" s="1"/>
  <c r="A265"/>
  <c r="C265" l="1"/>
  <c r="B265"/>
  <c r="H265"/>
  <c r="J265" s="1"/>
  <c r="F265"/>
  <c r="E265"/>
  <c r="G265"/>
  <c r="D265"/>
  <c r="K264"/>
  <c r="L264" s="1"/>
  <c r="A266"/>
  <c r="K265" l="1"/>
  <c r="L265" s="1"/>
  <c r="F266"/>
  <c r="E266"/>
  <c r="C266"/>
  <c r="B266"/>
  <c r="H266"/>
  <c r="J266" s="1"/>
  <c r="K266" s="1"/>
  <c r="L266" s="1"/>
  <c r="G266"/>
  <c r="D266"/>
  <c r="A267"/>
  <c r="C267" l="1"/>
  <c r="B267"/>
  <c r="H267"/>
  <c r="J267" s="1"/>
  <c r="F267"/>
  <c r="E267"/>
  <c r="G267"/>
  <c r="D267"/>
  <c r="A268"/>
  <c r="E268" l="1"/>
  <c r="D268"/>
  <c r="B268"/>
  <c r="H268"/>
  <c r="J268" s="1"/>
  <c r="G268"/>
  <c r="F268"/>
  <c r="C268"/>
  <c r="L267"/>
  <c r="K267"/>
  <c r="A269"/>
  <c r="K268" l="1"/>
  <c r="L268" s="1"/>
  <c r="C269"/>
  <c r="B269"/>
  <c r="H269"/>
  <c r="J269" s="1"/>
  <c r="F269"/>
  <c r="E269"/>
  <c r="G269"/>
  <c r="D269"/>
  <c r="A270"/>
  <c r="G270" l="1"/>
  <c r="F270"/>
  <c r="D270"/>
  <c r="C270"/>
  <c r="H270"/>
  <c r="J270" s="1"/>
  <c r="E270"/>
  <c r="B270"/>
  <c r="K269"/>
  <c r="L269" s="1"/>
  <c r="A271"/>
  <c r="D271" l="1"/>
  <c r="C271"/>
  <c r="G271"/>
  <c r="F271"/>
  <c r="E271"/>
  <c r="B271"/>
  <c r="H271"/>
  <c r="J271" s="1"/>
  <c r="L270"/>
  <c r="K270"/>
  <c r="A272"/>
  <c r="G272" l="1"/>
  <c r="F272"/>
  <c r="D272"/>
  <c r="C272"/>
  <c r="H272"/>
  <c r="J272" s="1"/>
  <c r="K272" s="1"/>
  <c r="L272" s="1"/>
  <c r="E272"/>
  <c r="B272"/>
  <c r="K271"/>
  <c r="L271" s="1"/>
  <c r="A273"/>
  <c r="D273" l="1"/>
  <c r="C273"/>
  <c r="G273"/>
  <c r="F273"/>
  <c r="H273"/>
  <c r="J273" s="1"/>
  <c r="E273"/>
  <c r="B273"/>
  <c r="A274"/>
  <c r="K273" l="1"/>
  <c r="L273" s="1"/>
  <c r="F274"/>
  <c r="E274"/>
  <c r="C274"/>
  <c r="B274"/>
  <c r="H274"/>
  <c r="J274" s="1"/>
  <c r="D274"/>
  <c r="G274"/>
  <c r="A275"/>
  <c r="D275" l="1"/>
  <c r="C275"/>
  <c r="G275"/>
  <c r="F275"/>
  <c r="H275"/>
  <c r="J275" s="1"/>
  <c r="E275"/>
  <c r="B275"/>
  <c r="K274"/>
  <c r="L274" s="1"/>
  <c r="A276"/>
  <c r="K275" l="1"/>
  <c r="L275" s="1"/>
  <c r="B276"/>
  <c r="H276"/>
  <c r="J276" s="1"/>
  <c r="G276"/>
  <c r="E276"/>
  <c r="D276"/>
  <c r="F276"/>
  <c r="C276"/>
  <c r="A277"/>
  <c r="K276" l="1"/>
  <c r="L276" s="1"/>
  <c r="E277"/>
  <c r="D277"/>
  <c r="B277"/>
  <c r="H277"/>
  <c r="J277" s="1"/>
  <c r="G277"/>
  <c r="F277"/>
  <c r="C277"/>
  <c r="A278"/>
  <c r="B278" l="1"/>
  <c r="H278"/>
  <c r="J278" s="1"/>
  <c r="K278" s="1"/>
  <c r="L278" s="1"/>
  <c r="G278"/>
  <c r="E278"/>
  <c r="D278"/>
  <c r="F278"/>
  <c r="C278"/>
  <c r="K277"/>
  <c r="L277" s="1"/>
  <c r="A279"/>
  <c r="E279" l="1"/>
  <c r="D279"/>
  <c r="B279"/>
  <c r="H279"/>
  <c r="J279" s="1"/>
  <c r="G279"/>
  <c r="F279"/>
  <c r="C279"/>
  <c r="A280"/>
  <c r="L279" l="1"/>
  <c r="K279"/>
  <c r="G280"/>
  <c r="F280"/>
  <c r="D280"/>
  <c r="C280"/>
  <c r="H280"/>
  <c r="J280" s="1"/>
  <c r="E280"/>
  <c r="B280"/>
  <c r="A281"/>
  <c r="L280" l="1"/>
  <c r="K280"/>
  <c r="E281"/>
  <c r="D281"/>
  <c r="B281"/>
  <c r="H281"/>
  <c r="J281" s="1"/>
  <c r="G281"/>
  <c r="F281"/>
  <c r="C281"/>
  <c r="A282"/>
  <c r="C282" l="1"/>
  <c r="B282"/>
  <c r="H282"/>
  <c r="J282" s="1"/>
  <c r="F282"/>
  <c r="E282"/>
  <c r="G282"/>
  <c r="D282"/>
  <c r="K281"/>
  <c r="L281" s="1"/>
  <c r="A283"/>
  <c r="K282" l="1"/>
  <c r="L282" s="1"/>
  <c r="F283"/>
  <c r="E283"/>
  <c r="C283"/>
  <c r="B283"/>
  <c r="H283"/>
  <c r="J283" s="1"/>
  <c r="D283"/>
  <c r="G283"/>
  <c r="A284"/>
  <c r="K283" l="1"/>
  <c r="L283" s="1"/>
  <c r="C284"/>
  <c r="B284"/>
  <c r="H284"/>
  <c r="J284" s="1"/>
  <c r="K284" s="1"/>
  <c r="L284" s="1"/>
  <c r="F284"/>
  <c r="E284"/>
  <c r="G284"/>
  <c r="D284"/>
  <c r="A285"/>
  <c r="F285" l="1"/>
  <c r="E285"/>
  <c r="C285"/>
  <c r="B285"/>
  <c r="H285"/>
  <c r="J285" s="1"/>
  <c r="G285"/>
  <c r="D285"/>
  <c r="A286"/>
  <c r="B286" l="1"/>
  <c r="H286"/>
  <c r="J286" s="1"/>
  <c r="G286"/>
  <c r="E286"/>
  <c r="D286"/>
  <c r="C286"/>
  <c r="F286"/>
  <c r="L285"/>
  <c r="K285"/>
  <c r="A287"/>
  <c r="K286" l="1"/>
  <c r="L286" s="1"/>
  <c r="F287"/>
  <c r="E287"/>
  <c r="C287"/>
  <c r="B287"/>
  <c r="H287"/>
  <c r="J287" s="1"/>
  <c r="G287"/>
  <c r="D287"/>
  <c r="A288"/>
  <c r="L287" l="1"/>
  <c r="K287"/>
  <c r="D288"/>
  <c r="C288"/>
  <c r="G288"/>
  <c r="F288"/>
  <c r="B288"/>
  <c r="H288"/>
  <c r="J288" s="1"/>
  <c r="E288"/>
  <c r="A289"/>
  <c r="L288" l="1"/>
  <c r="K288"/>
  <c r="G289"/>
  <c r="F289"/>
  <c r="D289"/>
  <c r="C289"/>
  <c r="H289"/>
  <c r="J289" s="1"/>
  <c r="E289"/>
  <c r="B289"/>
  <c r="A290"/>
  <c r="K289" l="1"/>
  <c r="L289" s="1"/>
  <c r="D290"/>
  <c r="C290"/>
  <c r="G290"/>
  <c r="F290"/>
  <c r="H290"/>
  <c r="J290" s="1"/>
  <c r="K290" s="1"/>
  <c r="L290" s="1"/>
  <c r="E290"/>
  <c r="B290"/>
  <c r="A291"/>
  <c r="F291" l="1"/>
  <c r="D291"/>
  <c r="C291"/>
  <c r="H291"/>
  <c r="J291" s="1"/>
  <c r="G291"/>
  <c r="E291"/>
  <c r="B291"/>
  <c r="A292"/>
  <c r="B292" l="1"/>
  <c r="H292"/>
  <c r="J292" s="1"/>
  <c r="F292"/>
  <c r="E292"/>
  <c r="G292"/>
  <c r="D292"/>
  <c r="C292"/>
  <c r="K291"/>
  <c r="L291" s="1"/>
  <c r="A293"/>
  <c r="K292" l="1"/>
  <c r="L292" s="1"/>
  <c r="F293"/>
  <c r="D293"/>
  <c r="C293"/>
  <c r="E293"/>
  <c r="B293"/>
  <c r="H293"/>
  <c r="J293" s="1"/>
  <c r="G293"/>
  <c r="A294"/>
  <c r="L293" l="1"/>
  <c r="K293"/>
  <c r="D294"/>
  <c r="B294"/>
  <c r="H294"/>
  <c r="J294" s="1"/>
  <c r="G294"/>
  <c r="F294"/>
  <c r="E294"/>
  <c r="C294"/>
  <c r="A295"/>
  <c r="G295" l="1"/>
  <c r="E295"/>
  <c r="D295"/>
  <c r="H295"/>
  <c r="J295" s="1"/>
  <c r="F295"/>
  <c r="C295"/>
  <c r="B295"/>
  <c r="K294"/>
  <c r="L294" s="1"/>
  <c r="A296"/>
  <c r="K295" l="1"/>
  <c r="L295" s="1"/>
  <c r="D296"/>
  <c r="B296"/>
  <c r="H296"/>
  <c r="J296" s="1"/>
  <c r="K296" s="1"/>
  <c r="L296" s="1"/>
  <c r="G296"/>
  <c r="F296"/>
  <c r="E296"/>
  <c r="C296"/>
  <c r="A297"/>
  <c r="G297" l="1"/>
  <c r="E297"/>
  <c r="D297"/>
  <c r="C297"/>
  <c r="B297"/>
  <c r="H297"/>
  <c r="J297" s="1"/>
  <c r="F297"/>
  <c r="A298"/>
  <c r="C298" l="1"/>
  <c r="G298"/>
  <c r="F298"/>
  <c r="E298"/>
  <c r="D298"/>
  <c r="B298"/>
  <c r="H298"/>
  <c r="J298" s="1"/>
  <c r="L297"/>
  <c r="K297"/>
  <c r="A299"/>
  <c r="L298" l="1"/>
  <c r="K298"/>
  <c r="G299"/>
  <c r="E299"/>
  <c r="D299"/>
  <c r="H299"/>
  <c r="J299" s="1"/>
  <c r="F299"/>
  <c r="C299"/>
  <c r="B299"/>
  <c r="A300"/>
  <c r="E300" l="1"/>
  <c r="C300"/>
  <c r="B300"/>
  <c r="H300"/>
  <c r="J300" s="1"/>
  <c r="G300"/>
  <c r="F300"/>
  <c r="D300"/>
  <c r="K299"/>
  <c r="L299" s="1"/>
  <c r="A301"/>
  <c r="K300" l="1"/>
  <c r="L300" s="1"/>
  <c r="B301"/>
  <c r="H301"/>
  <c r="J301" s="1"/>
  <c r="F301"/>
  <c r="E301"/>
  <c r="G301"/>
  <c r="D301"/>
  <c r="C301"/>
  <c r="A302"/>
  <c r="K301" l="1"/>
  <c r="L301" s="1"/>
  <c r="E302"/>
  <c r="C302"/>
  <c r="B302"/>
  <c r="H302"/>
  <c r="J302" s="1"/>
  <c r="K302" s="1"/>
  <c r="L302" s="1"/>
  <c r="D302"/>
  <c r="G302"/>
  <c r="F302"/>
  <c r="A303"/>
  <c r="B303" l="1"/>
  <c r="H303"/>
  <c r="J303" s="1"/>
  <c r="F303"/>
  <c r="E303"/>
  <c r="D303"/>
  <c r="C303"/>
  <c r="G303"/>
  <c r="A304"/>
  <c r="D304" l="1"/>
  <c r="B304"/>
  <c r="H304"/>
  <c r="J304" s="1"/>
  <c r="G304"/>
  <c r="F304"/>
  <c r="E304"/>
  <c r="C304"/>
  <c r="L303"/>
  <c r="K303"/>
  <c r="A305"/>
  <c r="K304" l="1"/>
  <c r="L304" s="1"/>
  <c r="B305"/>
  <c r="H305"/>
  <c r="J305" s="1"/>
  <c r="F305"/>
  <c r="E305"/>
  <c r="G305"/>
  <c r="D305"/>
  <c r="C305"/>
  <c r="A306"/>
  <c r="K305" l="1"/>
  <c r="L305" s="1"/>
  <c r="F306"/>
  <c r="D306"/>
  <c r="C306"/>
  <c r="B306"/>
  <c r="H306"/>
  <c r="J306" s="1"/>
  <c r="G306"/>
  <c r="E306"/>
  <c r="A307"/>
  <c r="L306" l="1"/>
  <c r="K306"/>
  <c r="C307"/>
  <c r="G307"/>
  <c r="F307"/>
  <c r="D307"/>
  <c r="B307"/>
  <c r="H307"/>
  <c r="J307" s="1"/>
  <c r="E307"/>
  <c r="A308"/>
  <c r="K307" l="1"/>
  <c r="L307" s="1"/>
  <c r="F308"/>
  <c r="D308"/>
  <c r="C308"/>
  <c r="E308"/>
  <c r="B308"/>
  <c r="H308"/>
  <c r="J308" s="1"/>
  <c r="K308" s="1"/>
  <c r="L308" s="1"/>
  <c r="G308"/>
  <c r="A309"/>
  <c r="C309" l="1"/>
  <c r="G309"/>
  <c r="F309"/>
  <c r="E309"/>
  <c r="D309"/>
  <c r="B309"/>
  <c r="H309"/>
  <c r="J309" s="1"/>
  <c r="A310"/>
  <c r="K309" l="1"/>
  <c r="L309" s="1"/>
  <c r="E310"/>
  <c r="C310"/>
  <c r="B310"/>
  <c r="H310"/>
  <c r="J310" s="1"/>
  <c r="F310"/>
  <c r="D310"/>
  <c r="G310"/>
  <c r="A311"/>
  <c r="C311" l="1"/>
  <c r="G311"/>
  <c r="F311"/>
  <c r="H311"/>
  <c r="J311" s="1"/>
  <c r="E311"/>
  <c r="D311"/>
  <c r="B311"/>
  <c r="K310"/>
  <c r="L310" s="1"/>
  <c r="A312"/>
  <c r="K311" l="1"/>
  <c r="L311" s="1"/>
  <c r="G312"/>
  <c r="E312"/>
  <c r="D312"/>
  <c r="H312"/>
  <c r="J312" s="1"/>
  <c r="F312"/>
  <c r="C312"/>
  <c r="B312"/>
  <c r="A313"/>
  <c r="D313" l="1"/>
  <c r="B313"/>
  <c r="H313"/>
  <c r="J313" s="1"/>
  <c r="G313"/>
  <c r="F313"/>
  <c r="E313"/>
  <c r="C313"/>
  <c r="K312"/>
  <c r="L312" s="1"/>
  <c r="A314"/>
  <c r="K313" l="1"/>
  <c r="L313" s="1"/>
  <c r="G314"/>
  <c r="E314"/>
  <c r="D314"/>
  <c r="C314"/>
  <c r="B314"/>
  <c r="H314"/>
  <c r="J314" s="1"/>
  <c r="K314" s="1"/>
  <c r="L314" s="1"/>
  <c r="F314"/>
  <c r="A315"/>
  <c r="D315" l="1"/>
  <c r="B315"/>
  <c r="H315"/>
  <c r="J315" s="1"/>
  <c r="G315"/>
  <c r="F315"/>
  <c r="E315"/>
  <c r="C315"/>
  <c r="A316"/>
  <c r="F316" l="1"/>
  <c r="D316"/>
  <c r="C316"/>
  <c r="H316"/>
  <c r="J316" s="1"/>
  <c r="G316"/>
  <c r="E316"/>
  <c r="B316"/>
  <c r="L315"/>
  <c r="K315"/>
  <c r="A317"/>
  <c r="L316" l="1"/>
  <c r="K316"/>
  <c r="D317"/>
  <c r="B317"/>
  <c r="H317"/>
  <c r="J317" s="1"/>
  <c r="G317"/>
  <c r="F317"/>
  <c r="E317"/>
  <c r="C317"/>
  <c r="A318"/>
  <c r="B318" l="1"/>
  <c r="H318"/>
  <c r="J318" s="1"/>
  <c r="F318"/>
  <c r="E318"/>
  <c r="C318"/>
  <c r="G318"/>
  <c r="D318"/>
  <c r="L317"/>
  <c r="K317"/>
  <c r="A319"/>
  <c r="K318" l="1"/>
  <c r="L318" s="1"/>
  <c r="E319"/>
  <c r="C319"/>
  <c r="B319"/>
  <c r="H319"/>
  <c r="J319" s="1"/>
  <c r="F319"/>
  <c r="D319"/>
  <c r="G319"/>
  <c r="A320"/>
  <c r="B320" l="1"/>
  <c r="H320"/>
  <c r="J320" s="1"/>
  <c r="K320" s="1"/>
  <c r="L320" s="1"/>
  <c r="F320"/>
  <c r="E320"/>
  <c r="G320"/>
  <c r="D320"/>
  <c r="C320"/>
  <c r="K319"/>
  <c r="L319" s="1"/>
  <c r="A321"/>
  <c r="E321" l="1"/>
  <c r="C321"/>
  <c r="B321"/>
  <c r="H321"/>
  <c r="J321" s="1"/>
  <c r="G321"/>
  <c r="F321"/>
  <c r="D321"/>
  <c r="A322"/>
  <c r="G322" l="1"/>
  <c r="E322"/>
  <c r="D322"/>
  <c r="H322"/>
  <c r="J322" s="1"/>
  <c r="F322"/>
  <c r="C322"/>
  <c r="B322"/>
  <c r="L321"/>
  <c r="K321"/>
  <c r="A323"/>
  <c r="K322" l="1"/>
  <c r="L322" s="1"/>
  <c r="E323"/>
  <c r="C323"/>
  <c r="B323"/>
  <c r="H323"/>
  <c r="J323" s="1"/>
  <c r="G323"/>
  <c r="F323"/>
  <c r="D323"/>
  <c r="A324"/>
  <c r="C324" l="1"/>
  <c r="G324"/>
  <c r="F324"/>
  <c r="D324"/>
  <c r="B324"/>
  <c r="H324"/>
  <c r="J324" s="1"/>
  <c r="E324"/>
  <c r="K323"/>
  <c r="L323" s="1"/>
  <c r="A325"/>
  <c r="F325" l="1"/>
  <c r="D325"/>
  <c r="C325"/>
  <c r="E325"/>
  <c r="B325"/>
  <c r="H325"/>
  <c r="J325" s="1"/>
  <c r="G325"/>
  <c r="L324"/>
  <c r="K324"/>
  <c r="A326"/>
  <c r="C326" l="1"/>
  <c r="G326"/>
  <c r="F326"/>
  <c r="E326"/>
  <c r="D326"/>
  <c r="B326"/>
  <c r="H326"/>
  <c r="J326" s="1"/>
  <c r="K326" s="1"/>
  <c r="L326" s="1"/>
  <c r="K325"/>
  <c r="L325" s="1"/>
  <c r="A327"/>
  <c r="F327" l="1"/>
  <c r="D327"/>
  <c r="C327"/>
  <c r="G327"/>
  <c r="E327"/>
  <c r="B327"/>
  <c r="H327"/>
  <c r="J327" s="1"/>
  <c r="A328"/>
  <c r="B328" l="1"/>
  <c r="H328"/>
  <c r="J328" s="1"/>
  <c r="F328"/>
  <c r="E328"/>
  <c r="G328"/>
  <c r="D328"/>
  <c r="C328"/>
  <c r="L327"/>
  <c r="K327"/>
  <c r="A329"/>
  <c r="K328" l="1"/>
  <c r="L328" s="1"/>
  <c r="F329"/>
  <c r="D329"/>
  <c r="C329"/>
  <c r="H329"/>
  <c r="J329" s="1"/>
  <c r="G329"/>
  <c r="E329"/>
  <c r="B329"/>
  <c r="A330"/>
  <c r="K329" l="1"/>
  <c r="L329" s="1"/>
  <c r="D330"/>
  <c r="B330"/>
  <c r="H330"/>
  <c r="J330" s="1"/>
  <c r="G330"/>
  <c r="F330"/>
  <c r="E330"/>
  <c r="C330"/>
  <c r="A331"/>
  <c r="G331" l="1"/>
  <c r="E331"/>
  <c r="D331"/>
  <c r="C331"/>
  <c r="B331"/>
  <c r="H331"/>
  <c r="J331" s="1"/>
  <c r="F331"/>
  <c r="K330"/>
  <c r="L330" s="1"/>
  <c r="A332"/>
  <c r="D332" l="1"/>
  <c r="B332"/>
  <c r="H332"/>
  <c r="J332" s="1"/>
  <c r="K332" s="1"/>
  <c r="L332" s="1"/>
  <c r="G332"/>
  <c r="F332"/>
  <c r="E332"/>
  <c r="C332"/>
  <c r="K331"/>
  <c r="L331" s="1"/>
  <c r="A333"/>
  <c r="G333" l="1"/>
  <c r="E333"/>
  <c r="D333"/>
  <c r="H333"/>
  <c r="J333" s="1"/>
  <c r="F333"/>
  <c r="C333"/>
  <c r="B333"/>
  <c r="A334"/>
  <c r="C334" l="1"/>
  <c r="G334"/>
  <c r="F334"/>
  <c r="H334"/>
  <c r="J334" s="1"/>
  <c r="E334"/>
  <c r="D334"/>
  <c r="B334"/>
  <c r="L333"/>
  <c r="K333"/>
  <c r="A335"/>
  <c r="L334" l="1"/>
  <c r="K334"/>
  <c r="G335"/>
  <c r="E335"/>
  <c r="D335"/>
  <c r="B335"/>
  <c r="H335"/>
  <c r="J335" s="1"/>
  <c r="F335"/>
  <c r="C335"/>
  <c r="A336"/>
  <c r="K335" l="1"/>
  <c r="L335" s="1"/>
  <c r="E336"/>
  <c r="C336"/>
  <c r="B336"/>
  <c r="H336"/>
  <c r="J336" s="1"/>
  <c r="F336"/>
  <c r="D336"/>
  <c r="G336"/>
  <c r="A337"/>
  <c r="B337" l="1"/>
  <c r="H337"/>
  <c r="J337" s="1"/>
  <c r="F337"/>
  <c r="E337"/>
  <c r="G337"/>
  <c r="D337"/>
  <c r="C337"/>
  <c r="K336"/>
  <c r="L336" s="1"/>
  <c r="A338"/>
  <c r="K337" l="1"/>
  <c r="L337" s="1"/>
  <c r="E338"/>
  <c r="C338"/>
  <c r="B338"/>
  <c r="H338"/>
  <c r="J338" s="1"/>
  <c r="K338" s="1"/>
  <c r="L338" s="1"/>
  <c r="G338"/>
  <c r="F338"/>
  <c r="D338"/>
  <c r="A339"/>
  <c r="B339" l="1"/>
  <c r="H339"/>
  <c r="J339" s="1"/>
  <c r="F339"/>
  <c r="E339"/>
  <c r="G339"/>
  <c r="D339"/>
  <c r="C339"/>
  <c r="A340"/>
  <c r="L339" l="1"/>
  <c r="K339"/>
  <c r="D340"/>
  <c r="B340"/>
  <c r="H340"/>
  <c r="J340" s="1"/>
  <c r="G340"/>
  <c r="F340"/>
  <c r="E340"/>
  <c r="C340"/>
  <c r="A341"/>
  <c r="B341" l="1"/>
  <c r="H341"/>
  <c r="J341" s="1"/>
  <c r="F341"/>
  <c r="E341"/>
  <c r="D341"/>
  <c r="C341"/>
  <c r="G341"/>
  <c r="K340"/>
  <c r="L340" s="1"/>
  <c r="A342"/>
  <c r="K341" l="1"/>
  <c r="L341" s="1"/>
  <c r="F342"/>
  <c r="D342"/>
  <c r="C342"/>
  <c r="H342"/>
  <c r="J342" s="1"/>
  <c r="G342"/>
  <c r="E342"/>
  <c r="B342"/>
  <c r="A343"/>
  <c r="C343" l="1"/>
  <c r="G343"/>
  <c r="F343"/>
  <c r="H343"/>
  <c r="J343" s="1"/>
  <c r="E343"/>
  <c r="D343"/>
  <c r="B343"/>
  <c r="L342"/>
  <c r="K342"/>
  <c r="A344"/>
  <c r="K343" l="1"/>
  <c r="L343" s="1"/>
  <c r="F344"/>
  <c r="D344"/>
  <c r="C344"/>
  <c r="H344"/>
  <c r="J344" s="1"/>
  <c r="K344" s="1"/>
  <c r="L344" s="1"/>
  <c r="G344"/>
  <c r="E344"/>
  <c r="B344"/>
  <c r="A345"/>
  <c r="C345" l="1"/>
  <c r="G345"/>
  <c r="F345"/>
  <c r="H345"/>
  <c r="J345" s="1"/>
  <c r="E345"/>
  <c r="D345"/>
  <c r="B345"/>
  <c r="A346"/>
  <c r="L345" l="1"/>
  <c r="K345"/>
  <c r="E346"/>
  <c r="C346"/>
  <c r="B346"/>
  <c r="H346"/>
  <c r="J346" s="1"/>
  <c r="G346"/>
  <c r="F346"/>
  <c r="D346"/>
  <c r="A347"/>
  <c r="C347" l="1"/>
  <c r="G347"/>
  <c r="F347"/>
  <c r="B347"/>
  <c r="H347"/>
  <c r="J347" s="1"/>
  <c r="E347"/>
  <c r="D347"/>
  <c r="K346"/>
  <c r="L346" s="1"/>
  <c r="A348"/>
  <c r="G348" l="1"/>
  <c r="E348"/>
  <c r="D348"/>
  <c r="C348"/>
  <c r="B348"/>
  <c r="H348"/>
  <c r="J348" s="1"/>
  <c r="F348"/>
  <c r="K347"/>
  <c r="L347" s="1"/>
  <c r="A349"/>
  <c r="K348" l="1"/>
  <c r="L348" s="1"/>
  <c r="D349"/>
  <c r="B349"/>
  <c r="H349"/>
  <c r="J349" s="1"/>
  <c r="G349"/>
  <c r="F349"/>
  <c r="E349"/>
  <c r="C349"/>
  <c r="A350"/>
  <c r="G350" l="1"/>
  <c r="E350"/>
  <c r="D350"/>
  <c r="H350"/>
  <c r="J350" s="1"/>
  <c r="K350" s="1"/>
  <c r="L350" s="1"/>
  <c r="F350"/>
  <c r="C350"/>
  <c r="B350"/>
  <c r="K349"/>
  <c r="L349" s="1"/>
  <c r="A351"/>
  <c r="D351" l="1"/>
  <c r="B351"/>
  <c r="H351"/>
  <c r="J351" s="1"/>
  <c r="G351"/>
  <c r="F351"/>
  <c r="E351"/>
  <c r="C351"/>
  <c r="A352"/>
  <c r="F352" l="1"/>
  <c r="D352"/>
  <c r="C352"/>
  <c r="B352"/>
  <c r="H352"/>
  <c r="J352" s="1"/>
  <c r="G352"/>
  <c r="E352"/>
  <c r="L351"/>
  <c r="K351"/>
  <c r="A353"/>
  <c r="D353" l="1"/>
  <c r="B353"/>
  <c r="H353"/>
  <c r="J353" s="1"/>
  <c r="G353"/>
  <c r="E353"/>
  <c r="C353"/>
  <c r="F353"/>
  <c r="L352"/>
  <c r="K352"/>
  <c r="A354"/>
  <c r="K353" l="1"/>
  <c r="L353" s="1"/>
  <c r="B354"/>
  <c r="H354"/>
  <c r="J354" s="1"/>
  <c r="F354"/>
  <c r="E354"/>
  <c r="G354"/>
  <c r="D354"/>
  <c r="C354"/>
  <c r="A355"/>
  <c r="K354" l="1"/>
  <c r="L354" s="1"/>
  <c r="E355"/>
  <c r="C355"/>
  <c r="B355"/>
  <c r="H355"/>
  <c r="J355" s="1"/>
  <c r="G355"/>
  <c r="F355"/>
  <c r="D355"/>
  <c r="A356"/>
  <c r="B356" l="1"/>
  <c r="H356"/>
  <c r="J356" s="1"/>
  <c r="K356" s="1"/>
  <c r="L356" s="1"/>
  <c r="F356"/>
  <c r="E356"/>
  <c r="G356"/>
  <c r="D356"/>
  <c r="C356"/>
  <c r="K355"/>
  <c r="L355" s="1"/>
  <c r="A357"/>
  <c r="E357" l="1"/>
  <c r="C357"/>
  <c r="B357"/>
  <c r="H357"/>
  <c r="J357" s="1"/>
  <c r="D357"/>
  <c r="G357"/>
  <c r="F357"/>
  <c r="A358"/>
  <c r="G358" l="1"/>
  <c r="E358"/>
  <c r="D358"/>
  <c r="C358"/>
  <c r="B358"/>
  <c r="H358"/>
  <c r="J358" s="1"/>
  <c r="F358"/>
  <c r="L357"/>
  <c r="K357"/>
  <c r="A359"/>
  <c r="E359" l="1"/>
  <c r="C359"/>
  <c r="B359"/>
  <c r="H359"/>
  <c r="J359" s="1"/>
  <c r="G359"/>
  <c r="F359"/>
  <c r="D359"/>
  <c r="K358"/>
  <c r="L358" s="1"/>
  <c r="A360"/>
  <c r="K359" l="1"/>
  <c r="L359" s="1"/>
  <c r="C360"/>
  <c r="G360"/>
  <c r="F360"/>
  <c r="H360"/>
  <c r="J360" s="1"/>
  <c r="E360"/>
  <c r="D360"/>
  <c r="B360"/>
  <c r="A361"/>
  <c r="F361" l="1"/>
  <c r="D361"/>
  <c r="C361"/>
  <c r="H361"/>
  <c r="J361" s="1"/>
  <c r="G361"/>
  <c r="E361"/>
  <c r="B361"/>
  <c r="L360"/>
  <c r="K360"/>
  <c r="A362"/>
  <c r="K361" l="1"/>
  <c r="L361" s="1"/>
  <c r="C362"/>
  <c r="G362"/>
  <c r="F362"/>
  <c r="H362"/>
  <c r="J362" s="1"/>
  <c r="K362" s="1"/>
  <c r="L362" s="1"/>
  <c r="E362"/>
  <c r="D362"/>
  <c r="B362"/>
  <c r="A363"/>
  <c r="F363" l="1"/>
  <c r="D363"/>
  <c r="C363"/>
  <c r="H363"/>
  <c r="J363" s="1"/>
  <c r="G363"/>
  <c r="E363"/>
  <c r="B363"/>
  <c r="A364"/>
  <c r="K363" l="1"/>
  <c r="L363" s="1"/>
  <c r="B364"/>
  <c r="H364"/>
  <c r="J364" s="1"/>
  <c r="F364"/>
  <c r="E364"/>
  <c r="G364"/>
  <c r="D364"/>
  <c r="C364"/>
  <c r="A365"/>
  <c r="K364" l="1"/>
  <c r="L364" s="1"/>
  <c r="F365"/>
  <c r="D365"/>
  <c r="C365"/>
  <c r="E365"/>
  <c r="B365"/>
  <c r="H365"/>
  <c r="J365" s="1"/>
  <c r="G365"/>
  <c r="A366"/>
  <c r="D366" l="1"/>
  <c r="B366"/>
  <c r="H366"/>
  <c r="J366" s="1"/>
  <c r="G366"/>
  <c r="F366"/>
  <c r="E366"/>
  <c r="C366"/>
  <c r="K365"/>
  <c r="L365" s="1"/>
  <c r="A367"/>
  <c r="K366" l="1"/>
  <c r="L366" s="1"/>
  <c r="G367"/>
  <c r="E367"/>
  <c r="D367"/>
  <c r="H367"/>
  <c r="J367" s="1"/>
  <c r="F367"/>
  <c r="C367"/>
  <c r="B367"/>
  <c r="A368"/>
  <c r="D368" l="1"/>
  <c r="B368"/>
  <c r="H368"/>
  <c r="J368" s="1"/>
  <c r="K368" s="1"/>
  <c r="L368" s="1"/>
  <c r="G368"/>
  <c r="F368"/>
  <c r="E368"/>
  <c r="C368"/>
  <c r="K367"/>
  <c r="L367" s="1"/>
  <c r="A369"/>
  <c r="G369" l="1"/>
  <c r="E369"/>
  <c r="D369"/>
  <c r="C369"/>
  <c r="B369"/>
  <c r="H369"/>
  <c r="J369" s="1"/>
  <c r="F369"/>
  <c r="A370"/>
  <c r="C370" l="1"/>
  <c r="G370"/>
  <c r="F370"/>
  <c r="E370"/>
  <c r="D370"/>
  <c r="B370"/>
  <c r="H370"/>
  <c r="J370" s="1"/>
  <c r="L369"/>
  <c r="K369"/>
  <c r="A371"/>
  <c r="L370" l="1"/>
  <c r="K370"/>
  <c r="G371"/>
  <c r="E371"/>
  <c r="D371"/>
  <c r="H371"/>
  <c r="J371" s="1"/>
  <c r="F371"/>
  <c r="C371"/>
  <c r="B371"/>
  <c r="A372"/>
  <c r="E372" l="1"/>
  <c r="C372"/>
  <c r="B372"/>
  <c r="H372"/>
  <c r="J372" s="1"/>
  <c r="G372"/>
  <c r="F372"/>
  <c r="D372"/>
  <c r="K371"/>
  <c r="L371" s="1"/>
  <c r="A373"/>
  <c r="K372" l="1"/>
  <c r="L372" s="1"/>
  <c r="B373"/>
  <c r="H373"/>
  <c r="J373" s="1"/>
  <c r="F373"/>
  <c r="E373"/>
  <c r="G373"/>
  <c r="D373"/>
  <c r="C373"/>
  <c r="A374"/>
  <c r="K373" l="1"/>
  <c r="L373" s="1"/>
  <c r="E374"/>
  <c r="C374"/>
  <c r="B374"/>
  <c r="H374"/>
  <c r="J374" s="1"/>
  <c r="K374" s="1"/>
  <c r="L374" s="1"/>
  <c r="D374"/>
  <c r="G374"/>
  <c r="F374"/>
  <c r="A375"/>
  <c r="B375" l="1"/>
  <c r="H375"/>
  <c r="J375" s="1"/>
  <c r="F375"/>
  <c r="E375"/>
  <c r="D375"/>
  <c r="C375"/>
  <c r="G375"/>
  <c r="A376"/>
  <c r="D376" l="1"/>
  <c r="B376"/>
  <c r="H376"/>
  <c r="J376" s="1"/>
  <c r="G376"/>
  <c r="F376"/>
  <c r="E376"/>
  <c r="C376"/>
  <c r="L375"/>
  <c r="K375"/>
  <c r="A377"/>
  <c r="K376" l="1"/>
  <c r="L376" s="1"/>
  <c r="B377"/>
  <c r="H377"/>
  <c r="J377" s="1"/>
  <c r="F377"/>
  <c r="E377"/>
  <c r="G377"/>
  <c r="D377"/>
  <c r="C377"/>
  <c r="A378"/>
  <c r="K377" l="1"/>
  <c r="L377" s="1"/>
  <c r="F378"/>
  <c r="D378"/>
  <c r="C378"/>
  <c r="B378"/>
  <c r="H378"/>
  <c r="J378" s="1"/>
  <c r="G378"/>
  <c r="E378"/>
  <c r="A379"/>
  <c r="L378" l="1"/>
  <c r="K378"/>
  <c r="C379"/>
  <c r="G379"/>
  <c r="F379"/>
  <c r="D379"/>
  <c r="B379"/>
  <c r="H379"/>
  <c r="J379" s="1"/>
  <c r="E379"/>
  <c r="A380"/>
  <c r="K379" l="1"/>
  <c r="L379" s="1"/>
  <c r="F380"/>
  <c r="D380"/>
  <c r="C380"/>
  <c r="E380"/>
  <c r="B380"/>
  <c r="H380"/>
  <c r="J380" s="1"/>
  <c r="K380" s="1"/>
  <c r="L380" s="1"/>
  <c r="G380"/>
  <c r="A381"/>
  <c r="C381" l="1"/>
  <c r="G381"/>
  <c r="F381"/>
  <c r="E381"/>
  <c r="D381"/>
  <c r="B381"/>
  <c r="H381"/>
  <c r="J381" s="1"/>
  <c r="A382"/>
  <c r="L381" l="1"/>
  <c r="K381"/>
  <c r="E382"/>
  <c r="C382"/>
  <c r="B382"/>
  <c r="H382"/>
  <c r="J382" s="1"/>
  <c r="F382"/>
  <c r="D382"/>
  <c r="G382"/>
  <c r="A383"/>
  <c r="K382" l="1"/>
  <c r="L382" s="1"/>
  <c r="C383"/>
  <c r="G383"/>
  <c r="F383"/>
  <c r="H383"/>
  <c r="J383" s="1"/>
  <c r="E383"/>
  <c r="D383"/>
  <c r="B383"/>
  <c r="A384"/>
  <c r="F384" l="1"/>
  <c r="E384"/>
  <c r="D384"/>
  <c r="C384"/>
  <c r="B384"/>
  <c r="H384"/>
  <c r="J384" s="1"/>
  <c r="G384"/>
  <c r="L383"/>
  <c r="K383"/>
  <c r="A385"/>
  <c r="C385" l="1"/>
  <c r="B385"/>
  <c r="H385"/>
  <c r="J385" s="1"/>
  <c r="G385"/>
  <c r="F385"/>
  <c r="E385"/>
  <c r="D385"/>
  <c r="K384"/>
  <c r="L384" s="1"/>
  <c r="A386"/>
  <c r="K385" l="1"/>
  <c r="L385" s="1"/>
  <c r="F386"/>
  <c r="E386"/>
  <c r="D386"/>
  <c r="C386"/>
  <c r="B386"/>
  <c r="H386"/>
  <c r="J386" s="1"/>
  <c r="K386" s="1"/>
  <c r="L386" s="1"/>
  <c r="G386"/>
  <c r="A387"/>
  <c r="C387" l="1"/>
  <c r="B387"/>
  <c r="H387"/>
  <c r="J387" s="1"/>
  <c r="G387"/>
  <c r="F387"/>
  <c r="E387"/>
  <c r="D387"/>
  <c r="A388"/>
  <c r="G388" l="1"/>
  <c r="F388"/>
  <c r="E388"/>
  <c r="D388"/>
  <c r="C388"/>
  <c r="H388"/>
  <c r="J388" s="1"/>
  <c r="K388" s="1"/>
  <c r="L388" s="1"/>
  <c r="B388"/>
  <c r="K387"/>
  <c r="L387" s="1"/>
  <c r="A389"/>
  <c r="E389" l="1"/>
  <c r="D389"/>
  <c r="C389"/>
  <c r="B389"/>
  <c r="H389"/>
  <c r="J389" s="1"/>
  <c r="G389"/>
  <c r="F389"/>
  <c r="A390"/>
  <c r="C390" l="1"/>
  <c r="B390"/>
  <c r="H390"/>
  <c r="J390" s="1"/>
  <c r="K390" s="1"/>
  <c r="L390" s="1"/>
  <c r="G390"/>
  <c r="F390"/>
  <c r="E390"/>
  <c r="D390"/>
  <c r="K389"/>
  <c r="L389" s="1"/>
  <c r="A391"/>
  <c r="F391" l="1"/>
  <c r="E391"/>
  <c r="D391"/>
  <c r="C391"/>
  <c r="B391"/>
  <c r="H391"/>
  <c r="J391" s="1"/>
  <c r="G391"/>
  <c r="A392"/>
  <c r="C392" l="1"/>
  <c r="B392"/>
  <c r="H392"/>
  <c r="J392" s="1"/>
  <c r="K392" s="1"/>
  <c r="L392" s="1"/>
  <c r="G392"/>
  <c r="F392"/>
  <c r="E392"/>
  <c r="D392"/>
  <c r="K391"/>
  <c r="L391" s="1"/>
  <c r="A393"/>
  <c r="F393" l="1"/>
  <c r="E393"/>
  <c r="D393"/>
  <c r="C393"/>
  <c r="B393"/>
  <c r="H393"/>
  <c r="J393" s="1"/>
  <c r="G393"/>
  <c r="A394"/>
  <c r="D394" l="1"/>
  <c r="C394"/>
  <c r="B394"/>
  <c r="H394"/>
  <c r="J394" s="1"/>
  <c r="G394"/>
  <c r="F394"/>
  <c r="E394"/>
  <c r="L393"/>
  <c r="K393"/>
  <c r="A395"/>
  <c r="K394" l="1"/>
  <c r="L394" s="1"/>
  <c r="B395"/>
  <c r="H395"/>
  <c r="J395" s="1"/>
  <c r="G395"/>
  <c r="F395"/>
  <c r="E395"/>
  <c r="D395"/>
  <c r="C395"/>
  <c r="A396"/>
  <c r="K395" l="1"/>
  <c r="L395" s="1"/>
  <c r="F396"/>
  <c r="E396"/>
  <c r="D396"/>
  <c r="C396"/>
  <c r="B396"/>
  <c r="H396"/>
  <c r="J396" s="1"/>
  <c r="G396"/>
  <c r="A397"/>
  <c r="K396" l="1"/>
  <c r="L396" s="1"/>
  <c r="C397"/>
  <c r="B397"/>
  <c r="H397"/>
  <c r="J397" s="1"/>
  <c r="G397"/>
  <c r="F397"/>
  <c r="E397"/>
  <c r="D397"/>
  <c r="A398"/>
  <c r="G398" l="1"/>
  <c r="F398"/>
  <c r="E398"/>
  <c r="D398"/>
  <c r="C398"/>
  <c r="H398"/>
  <c r="J398" s="1"/>
  <c r="B398"/>
  <c r="K397"/>
  <c r="L397" s="1"/>
  <c r="A399"/>
  <c r="C399" l="1"/>
  <c r="B399"/>
  <c r="H399"/>
  <c r="J399" s="1"/>
  <c r="K399" s="1"/>
  <c r="L399" s="1"/>
  <c r="G399"/>
  <c r="F399"/>
  <c r="E399"/>
  <c r="D399"/>
  <c r="K398"/>
  <c r="L398" s="1"/>
  <c r="A400"/>
  <c r="G400" l="1"/>
  <c r="F400"/>
  <c r="E400"/>
  <c r="D400"/>
  <c r="C400"/>
  <c r="B400"/>
  <c r="H400"/>
  <c r="J400" s="1"/>
  <c r="A401"/>
  <c r="L400" l="1"/>
  <c r="K400"/>
  <c r="E401"/>
  <c r="D401"/>
  <c r="C401"/>
  <c r="B401"/>
  <c r="H401"/>
  <c r="J401" s="1"/>
  <c r="G401"/>
  <c r="F401"/>
  <c r="A402"/>
  <c r="K401" l="1"/>
  <c r="L401" s="1"/>
  <c r="C402"/>
  <c r="B402"/>
  <c r="H402"/>
  <c r="J402" s="1"/>
  <c r="G402"/>
  <c r="F402"/>
  <c r="E402"/>
  <c r="D402"/>
  <c r="A403"/>
  <c r="F403" l="1"/>
  <c r="E403"/>
  <c r="D403"/>
  <c r="C403"/>
  <c r="B403"/>
  <c r="H403"/>
  <c r="J403" s="1"/>
  <c r="G403"/>
  <c r="K402"/>
  <c r="L402" s="1"/>
  <c r="A404"/>
  <c r="C404" l="1"/>
  <c r="B404"/>
  <c r="H404"/>
  <c r="J404" s="1"/>
  <c r="K404" s="1"/>
  <c r="L404" s="1"/>
  <c r="G404"/>
  <c r="F404"/>
  <c r="E404"/>
  <c r="D404"/>
  <c r="K403"/>
  <c r="L403" s="1"/>
  <c r="A405"/>
  <c r="F405" l="1"/>
  <c r="E405"/>
  <c r="D405"/>
  <c r="C405"/>
  <c r="B405"/>
  <c r="H405"/>
  <c r="J405" s="1"/>
  <c r="G405"/>
  <c r="A406"/>
  <c r="B406" l="1"/>
  <c r="H406"/>
  <c r="J406" s="1"/>
  <c r="G406"/>
  <c r="F406"/>
  <c r="E406"/>
  <c r="D406"/>
  <c r="C406"/>
  <c r="L405"/>
  <c r="K405"/>
  <c r="A407"/>
  <c r="K406" l="1"/>
  <c r="L406" s="1"/>
  <c r="F407"/>
  <c r="E407"/>
  <c r="D407"/>
  <c r="C407"/>
  <c r="B407"/>
  <c r="H407"/>
  <c r="J407" s="1"/>
  <c r="G407"/>
  <c r="A408"/>
  <c r="K407" l="1"/>
  <c r="L407" s="1"/>
  <c r="D408"/>
  <c r="C408"/>
  <c r="B408"/>
  <c r="H408"/>
  <c r="J408" s="1"/>
  <c r="G408"/>
  <c r="F408"/>
  <c r="E408"/>
  <c r="A409"/>
  <c r="G409" l="1"/>
  <c r="F409"/>
  <c r="E409"/>
  <c r="D409"/>
  <c r="C409"/>
  <c r="H409"/>
  <c r="J409" s="1"/>
  <c r="B409"/>
  <c r="L408"/>
  <c r="K408"/>
  <c r="A410"/>
  <c r="K409" l="1"/>
  <c r="L409" s="1"/>
  <c r="D410"/>
  <c r="C410"/>
  <c r="B410"/>
  <c r="H410"/>
  <c r="J410" s="1"/>
  <c r="K410" s="1"/>
  <c r="L410" s="1"/>
  <c r="G410"/>
  <c r="F410"/>
  <c r="E410"/>
  <c r="A411"/>
  <c r="G411" l="1"/>
  <c r="F411"/>
  <c r="E411"/>
  <c r="D411"/>
  <c r="C411"/>
  <c r="H411"/>
  <c r="J411" s="1"/>
  <c r="B411"/>
  <c r="A412"/>
  <c r="E412" l="1"/>
  <c r="D412"/>
  <c r="C412"/>
  <c r="B412"/>
  <c r="H412"/>
  <c r="J412" s="1"/>
  <c r="K412" s="1"/>
  <c r="L412" s="1"/>
  <c r="G412"/>
  <c r="F412"/>
  <c r="K411"/>
  <c r="L411" s="1"/>
  <c r="A413"/>
  <c r="C413" l="1"/>
  <c r="B413"/>
  <c r="H413"/>
  <c r="J413" s="1"/>
  <c r="G413"/>
  <c r="F413"/>
  <c r="E413"/>
  <c r="D413"/>
  <c r="A414"/>
  <c r="G414" l="1"/>
  <c r="F414"/>
  <c r="E414"/>
  <c r="D414"/>
  <c r="C414"/>
  <c r="H414"/>
  <c r="J414" s="1"/>
  <c r="K414" s="1"/>
  <c r="L414" s="1"/>
  <c r="B414"/>
  <c r="K413"/>
  <c r="L413" s="1"/>
  <c r="A415"/>
  <c r="D415" l="1"/>
  <c r="C415"/>
  <c r="B415"/>
  <c r="H415"/>
  <c r="J415" s="1"/>
  <c r="G415"/>
  <c r="F415"/>
  <c r="E415"/>
  <c r="A416"/>
  <c r="G416" l="1"/>
  <c r="F416"/>
  <c r="E416"/>
  <c r="D416"/>
  <c r="C416"/>
  <c r="H416"/>
  <c r="J416" s="1"/>
  <c r="K416" s="1"/>
  <c r="L416" s="1"/>
  <c r="B416"/>
  <c r="K415"/>
  <c r="L415" s="1"/>
  <c r="A417"/>
  <c r="D417" l="1"/>
  <c r="C417"/>
  <c r="B417"/>
  <c r="H417"/>
  <c r="J417" s="1"/>
  <c r="G417"/>
  <c r="F417"/>
  <c r="E417"/>
  <c r="A418"/>
  <c r="B418" l="1"/>
  <c r="H418"/>
  <c r="J418" s="1"/>
  <c r="G418"/>
  <c r="F418"/>
  <c r="E418"/>
  <c r="D418"/>
  <c r="C418"/>
  <c r="L417"/>
  <c r="K417"/>
  <c r="A419"/>
  <c r="K418" l="1"/>
  <c r="L418" s="1"/>
  <c r="F419"/>
  <c r="E419"/>
  <c r="C419"/>
  <c r="B419"/>
  <c r="H419"/>
  <c r="J419" s="1"/>
  <c r="G419"/>
  <c r="D419"/>
  <c r="A420"/>
  <c r="K419" l="1"/>
  <c r="L419" s="1"/>
  <c r="D420"/>
  <c r="C420"/>
  <c r="G420"/>
  <c r="F420"/>
  <c r="B420"/>
  <c r="H420"/>
  <c r="J420" s="1"/>
  <c r="E420"/>
  <c r="A421"/>
  <c r="L420" l="1"/>
  <c r="K420"/>
  <c r="G421"/>
  <c r="F421"/>
  <c r="D421"/>
  <c r="C421"/>
  <c r="H421"/>
  <c r="J421" s="1"/>
  <c r="E421"/>
  <c r="B421"/>
  <c r="A422"/>
  <c r="K421" l="1"/>
  <c r="L421" s="1"/>
  <c r="E422"/>
  <c r="D422"/>
  <c r="B422"/>
  <c r="H422"/>
  <c r="J422" s="1"/>
  <c r="G422"/>
  <c r="F422"/>
  <c r="C422"/>
  <c r="A423"/>
  <c r="G423" l="1"/>
  <c r="F423"/>
  <c r="D423"/>
  <c r="C423"/>
  <c r="E423"/>
  <c r="B423"/>
  <c r="H423"/>
  <c r="J423" s="1"/>
  <c r="K423" s="1"/>
  <c r="L423" s="1"/>
  <c r="K422"/>
  <c r="L422" s="1"/>
  <c r="A424"/>
  <c r="E424" l="1"/>
  <c r="D424"/>
  <c r="B424"/>
  <c r="H424"/>
  <c r="J424" s="1"/>
  <c r="G424"/>
  <c r="F424"/>
  <c r="C424"/>
  <c r="A425"/>
  <c r="K424" l="1"/>
  <c r="L424" s="1"/>
  <c r="C425"/>
  <c r="B425"/>
  <c r="H425"/>
  <c r="J425" s="1"/>
  <c r="F425"/>
  <c r="E425"/>
  <c r="D425"/>
  <c r="G425"/>
  <c r="A426"/>
  <c r="G426" l="1"/>
  <c r="F426"/>
  <c r="D426"/>
  <c r="C426"/>
  <c r="H426"/>
  <c r="J426" s="1"/>
  <c r="E426"/>
  <c r="B426"/>
  <c r="K425"/>
  <c r="L425" s="1"/>
  <c r="A427"/>
  <c r="D427" l="1"/>
  <c r="C427"/>
  <c r="G427"/>
  <c r="F427"/>
  <c r="H427"/>
  <c r="J427" s="1"/>
  <c r="E427"/>
  <c r="B427"/>
  <c r="L426"/>
  <c r="K426"/>
  <c r="A428"/>
  <c r="G428" l="1"/>
  <c r="F428"/>
  <c r="D428"/>
  <c r="C428"/>
  <c r="E428"/>
  <c r="B428"/>
  <c r="H428"/>
  <c r="J428" s="1"/>
  <c r="K427"/>
  <c r="L427" s="1"/>
  <c r="A429"/>
  <c r="K428" l="1"/>
  <c r="L428" s="1"/>
  <c r="D429"/>
  <c r="C429"/>
  <c r="G429"/>
  <c r="F429"/>
  <c r="H429"/>
  <c r="J429" s="1"/>
  <c r="E429"/>
  <c r="B429"/>
  <c r="A430"/>
  <c r="K429" l="1"/>
  <c r="L429" s="1"/>
  <c r="B430"/>
  <c r="H430"/>
  <c r="J430" s="1"/>
  <c r="G430"/>
  <c r="E430"/>
  <c r="D430"/>
  <c r="F430"/>
  <c r="C430"/>
  <c r="A431"/>
  <c r="L430" l="1"/>
  <c r="K430"/>
  <c r="F431"/>
  <c r="E431"/>
  <c r="C431"/>
  <c r="B431"/>
  <c r="H431"/>
  <c r="J431" s="1"/>
  <c r="G431"/>
  <c r="D431"/>
  <c r="A432"/>
  <c r="L431" l="1"/>
  <c r="K431"/>
  <c r="D432"/>
  <c r="C432"/>
  <c r="G432"/>
  <c r="F432"/>
  <c r="H432"/>
  <c r="J432" s="1"/>
  <c r="E432"/>
  <c r="B432"/>
  <c r="A433"/>
  <c r="K432" l="1"/>
  <c r="L432" s="1"/>
  <c r="G433"/>
  <c r="F433"/>
  <c r="D433"/>
  <c r="C433"/>
  <c r="E433"/>
  <c r="B433"/>
  <c r="H433"/>
  <c r="J433" s="1"/>
  <c r="A434"/>
  <c r="L433" l="1"/>
  <c r="K433"/>
  <c r="C434"/>
  <c r="B434"/>
  <c r="H434"/>
  <c r="J434" s="1"/>
  <c r="F434"/>
  <c r="E434"/>
  <c r="G434"/>
  <c r="D434"/>
  <c r="A435"/>
  <c r="F435" l="1"/>
  <c r="E435"/>
  <c r="C435"/>
  <c r="B435"/>
  <c r="H435"/>
  <c r="J435" s="1"/>
  <c r="G435"/>
  <c r="D435"/>
  <c r="K434"/>
  <c r="L434" s="1"/>
  <c r="A436"/>
  <c r="K435" l="1"/>
  <c r="L435" s="1"/>
  <c r="D436"/>
  <c r="C436"/>
  <c r="G436"/>
  <c r="F436"/>
  <c r="E436"/>
  <c r="B436"/>
  <c r="H436"/>
  <c r="J436" s="1"/>
  <c r="A437"/>
  <c r="K436" l="1"/>
  <c r="L436" s="1"/>
  <c r="B437"/>
  <c r="H437"/>
  <c r="J437" s="1"/>
  <c r="G437"/>
  <c r="E437"/>
  <c r="D437"/>
  <c r="F437"/>
  <c r="C437"/>
  <c r="A438"/>
  <c r="K437" l="1"/>
  <c r="L437" s="1"/>
  <c r="F438"/>
  <c r="E438"/>
  <c r="C438"/>
  <c r="B438"/>
  <c r="H438"/>
  <c r="J438" s="1"/>
  <c r="D438"/>
  <c r="G438"/>
  <c r="A439"/>
  <c r="K438" l="1"/>
  <c r="L438" s="1"/>
  <c r="C439"/>
  <c r="B439"/>
  <c r="H439"/>
  <c r="J439" s="1"/>
  <c r="F439"/>
  <c r="E439"/>
  <c r="G439"/>
  <c r="D439"/>
  <c r="A440"/>
  <c r="F440" l="1"/>
  <c r="E440"/>
  <c r="C440"/>
  <c r="B440"/>
  <c r="H440"/>
  <c r="J440" s="1"/>
  <c r="G440"/>
  <c r="D440"/>
  <c r="K439"/>
  <c r="L439" s="1"/>
  <c r="A441"/>
  <c r="C441" l="1"/>
  <c r="B441"/>
  <c r="H441"/>
  <c r="J441" s="1"/>
  <c r="F441"/>
  <c r="E441"/>
  <c r="D441"/>
  <c r="G441"/>
  <c r="K440"/>
  <c r="L440" s="1"/>
  <c r="A442"/>
  <c r="L441" l="1"/>
  <c r="K441"/>
  <c r="G442"/>
  <c r="F442"/>
  <c r="D442"/>
  <c r="C442"/>
  <c r="H442"/>
  <c r="J442" s="1"/>
  <c r="K442" s="1"/>
  <c r="L442" s="1"/>
  <c r="E442"/>
  <c r="B442"/>
  <c r="A443"/>
  <c r="E443" l="1"/>
  <c r="D443"/>
  <c r="B443"/>
  <c r="H443"/>
  <c r="J443" s="1"/>
  <c r="G443"/>
  <c r="F443"/>
  <c r="C443"/>
  <c r="A444"/>
  <c r="C444" l="1"/>
  <c r="B444"/>
  <c r="H444"/>
  <c r="J444" s="1"/>
  <c r="K444" s="1"/>
  <c r="L444" s="1"/>
  <c r="F444"/>
  <c r="E444"/>
  <c r="G444"/>
  <c r="D444"/>
  <c r="K443"/>
  <c r="L443" s="1"/>
  <c r="A445"/>
  <c r="F445" l="1"/>
  <c r="E445"/>
  <c r="C445"/>
  <c r="B445"/>
  <c r="H445"/>
  <c r="J445" s="1"/>
  <c r="G445"/>
  <c r="D445"/>
  <c r="A446"/>
  <c r="C446" l="1"/>
  <c r="B446"/>
  <c r="H446"/>
  <c r="J446" s="1"/>
  <c r="F446"/>
  <c r="E446"/>
  <c r="D446"/>
  <c r="G446"/>
  <c r="K445"/>
  <c r="L445" s="1"/>
  <c r="A447"/>
  <c r="K446" l="1"/>
  <c r="L446" s="1"/>
  <c r="F447"/>
  <c r="E447"/>
  <c r="C447"/>
  <c r="B447"/>
  <c r="H447"/>
  <c r="J447" s="1"/>
  <c r="K447" s="1"/>
  <c r="L447" s="1"/>
  <c r="G447"/>
  <c r="D447"/>
  <c r="A448"/>
  <c r="D448" l="1"/>
  <c r="C448"/>
  <c r="G448"/>
  <c r="F448"/>
  <c r="H448"/>
  <c r="J448" s="1"/>
  <c r="E448"/>
  <c r="B448"/>
  <c r="A449"/>
  <c r="L448" l="1"/>
  <c r="K448"/>
  <c r="B449"/>
  <c r="H449"/>
  <c r="J449" s="1"/>
  <c r="G449"/>
  <c r="E449"/>
  <c r="D449"/>
  <c r="F449"/>
  <c r="C449"/>
  <c r="A450"/>
  <c r="F450" l="1"/>
  <c r="E450"/>
  <c r="C450"/>
  <c r="B450"/>
  <c r="H450"/>
  <c r="J450" s="1"/>
  <c r="G450"/>
  <c r="D450"/>
  <c r="L449"/>
  <c r="K449"/>
  <c r="A451"/>
  <c r="C451" l="1"/>
  <c r="B451"/>
  <c r="H451"/>
  <c r="J451" s="1"/>
  <c r="F451"/>
  <c r="E451"/>
  <c r="D451"/>
  <c r="G451"/>
  <c r="K450"/>
  <c r="L450" s="1"/>
  <c r="A452"/>
  <c r="K451" l="1"/>
  <c r="L451" s="1"/>
  <c r="F452"/>
  <c r="E452"/>
  <c r="C452"/>
  <c r="B452"/>
  <c r="H452"/>
  <c r="J452" s="1"/>
  <c r="G452"/>
  <c r="D452"/>
  <c r="A453"/>
  <c r="K452" l="1"/>
  <c r="L452" s="1"/>
  <c r="C453"/>
  <c r="B453"/>
  <c r="H453"/>
  <c r="J453" s="1"/>
  <c r="F453"/>
  <c r="E453"/>
  <c r="G453"/>
  <c r="D453"/>
  <c r="A454"/>
  <c r="K453" l="1"/>
  <c r="L453" s="1"/>
  <c r="G454"/>
  <c r="F454"/>
  <c r="D454"/>
  <c r="C454"/>
  <c r="E454"/>
  <c r="B454"/>
  <c r="H454"/>
  <c r="J454" s="1"/>
  <c r="K454" s="1"/>
  <c r="L454" s="1"/>
  <c r="A455"/>
  <c r="E455" l="1"/>
  <c r="D455"/>
  <c r="B455"/>
  <c r="H455"/>
  <c r="J455" s="1"/>
  <c r="G455"/>
  <c r="F455"/>
  <c r="C455"/>
  <c r="A456"/>
  <c r="K455" l="1"/>
  <c r="L455" s="1"/>
  <c r="C456"/>
  <c r="B456"/>
  <c r="H456"/>
  <c r="J456" s="1"/>
  <c r="K456" s="1"/>
  <c r="L456" s="1"/>
  <c r="F456"/>
  <c r="E456"/>
  <c r="D456"/>
  <c r="G456"/>
  <c r="A457"/>
  <c r="F457" l="1"/>
  <c r="E457"/>
  <c r="C457"/>
  <c r="B457"/>
  <c r="H457"/>
  <c r="J457" s="1"/>
  <c r="G457"/>
  <c r="D457"/>
  <c r="A458"/>
  <c r="C458" l="1"/>
  <c r="B458"/>
  <c r="H458"/>
  <c r="J458" s="1"/>
  <c r="F458"/>
  <c r="E458"/>
  <c r="G458"/>
  <c r="D458"/>
  <c r="K457"/>
  <c r="L457" s="1"/>
  <c r="A459"/>
  <c r="K458" l="1"/>
  <c r="L458" s="1"/>
  <c r="F459"/>
  <c r="E459"/>
  <c r="C459"/>
  <c r="B459"/>
  <c r="H459"/>
  <c r="J459" s="1"/>
  <c r="K459" s="1"/>
  <c r="L459" s="1"/>
  <c r="D459"/>
  <c r="G459"/>
  <c r="A460"/>
  <c r="D460" l="1"/>
  <c r="C460"/>
  <c r="G460"/>
  <c r="F460"/>
  <c r="H460"/>
  <c r="J460" s="1"/>
  <c r="E460"/>
  <c r="B460"/>
  <c r="A461"/>
  <c r="B461" l="1"/>
  <c r="H461"/>
  <c r="J461" s="1"/>
  <c r="G461"/>
  <c r="E461"/>
  <c r="D461"/>
  <c r="F461"/>
  <c r="C461"/>
  <c r="K460"/>
  <c r="L460" s="1"/>
  <c r="A462"/>
  <c r="K461" l="1"/>
  <c r="L461" s="1"/>
  <c r="F462"/>
  <c r="E462"/>
  <c r="C462"/>
  <c r="B462"/>
  <c r="H462"/>
  <c r="J462" s="1"/>
  <c r="G462"/>
  <c r="D462"/>
  <c r="A463"/>
  <c r="K462" l="1"/>
  <c r="L462" s="1"/>
  <c r="C463"/>
  <c r="B463"/>
  <c r="H463"/>
  <c r="J463" s="1"/>
  <c r="F463"/>
  <c r="E463"/>
  <c r="G463"/>
  <c r="D463"/>
  <c r="A464"/>
  <c r="E464" l="1"/>
  <c r="D464"/>
  <c r="B464"/>
  <c r="H464"/>
  <c r="J464" s="1"/>
  <c r="G464"/>
  <c r="C464"/>
  <c r="F464"/>
  <c r="L463"/>
  <c r="K463"/>
  <c r="A465"/>
  <c r="K464" l="1"/>
  <c r="L464" s="1"/>
  <c r="F465"/>
  <c r="E465"/>
  <c r="C465"/>
  <c r="B465"/>
  <c r="H465"/>
  <c r="J465" s="1"/>
  <c r="G465"/>
  <c r="D465"/>
  <c r="A466"/>
  <c r="L465" l="1"/>
  <c r="K465"/>
  <c r="D466"/>
  <c r="C466"/>
  <c r="G466"/>
  <c r="F466"/>
  <c r="H466"/>
  <c r="J466" s="1"/>
  <c r="E466"/>
  <c r="B466"/>
  <c r="A467"/>
  <c r="K466" l="1"/>
  <c r="L466" s="1"/>
  <c r="B467"/>
  <c r="H467"/>
  <c r="J467" s="1"/>
  <c r="G467"/>
  <c r="E467"/>
  <c r="D467"/>
  <c r="F467"/>
  <c r="C467"/>
  <c r="A468"/>
  <c r="K467" l="1"/>
  <c r="L467" s="1"/>
  <c r="F468"/>
  <c r="E468"/>
  <c r="C468"/>
  <c r="B468"/>
  <c r="H468"/>
  <c r="J468" s="1"/>
  <c r="G468"/>
  <c r="D468"/>
  <c r="A469"/>
  <c r="K468" l="1"/>
  <c r="L468" s="1"/>
  <c r="C469"/>
  <c r="B469"/>
  <c r="H469"/>
  <c r="J469" s="1"/>
  <c r="F469"/>
  <c r="E469"/>
  <c r="D469"/>
  <c r="G469"/>
  <c r="A470"/>
  <c r="F470" l="1"/>
  <c r="E470"/>
  <c r="C470"/>
  <c r="B470"/>
  <c r="H470"/>
  <c r="J470" s="1"/>
  <c r="K470" s="1"/>
  <c r="L470" s="1"/>
  <c r="G470"/>
  <c r="D470"/>
  <c r="K469"/>
  <c r="L469" s="1"/>
  <c r="A471"/>
  <c r="C471" l="1"/>
  <c r="B471"/>
  <c r="H471"/>
  <c r="J471" s="1"/>
  <c r="K471" s="1"/>
  <c r="L471" s="1"/>
  <c r="F471"/>
  <c r="E471"/>
  <c r="G471"/>
  <c r="D471"/>
  <c r="A472"/>
  <c r="E472" l="1"/>
  <c r="D472"/>
  <c r="B472"/>
  <c r="H472"/>
  <c r="J472" s="1"/>
  <c r="G472"/>
  <c r="C472"/>
  <c r="F472"/>
  <c r="A473"/>
  <c r="C473" l="1"/>
  <c r="B473"/>
  <c r="H473"/>
  <c r="J473" s="1"/>
  <c r="F473"/>
  <c r="E473"/>
  <c r="G473"/>
  <c r="D473"/>
  <c r="L472"/>
  <c r="K472"/>
  <c r="A474"/>
  <c r="K473" l="1"/>
  <c r="L473" s="1"/>
  <c r="G474"/>
  <c r="F474"/>
  <c r="D474"/>
  <c r="C474"/>
  <c r="B474"/>
  <c r="H474"/>
  <c r="J474" s="1"/>
  <c r="E474"/>
  <c r="A475"/>
  <c r="K474" l="1"/>
  <c r="L474" s="1"/>
  <c r="D475"/>
  <c r="C475"/>
  <c r="G475"/>
  <c r="F475"/>
  <c r="H475"/>
  <c r="J475" s="1"/>
  <c r="E475"/>
  <c r="B475"/>
  <c r="A476"/>
  <c r="F476" l="1"/>
  <c r="E476"/>
  <c r="C476"/>
  <c r="B476"/>
  <c r="H476"/>
  <c r="J476" s="1"/>
  <c r="G476"/>
  <c r="D476"/>
  <c r="L475"/>
  <c r="K475"/>
  <c r="A477"/>
  <c r="G477" l="1"/>
  <c r="F477"/>
  <c r="D477"/>
  <c r="C477"/>
  <c r="H477"/>
  <c r="J477" s="1"/>
  <c r="E477"/>
  <c r="B477"/>
  <c r="L476"/>
  <c r="K476"/>
  <c r="A478"/>
  <c r="B478" l="1"/>
  <c r="H478"/>
  <c r="J478" s="1"/>
  <c r="G478"/>
  <c r="E478"/>
  <c r="D478"/>
  <c r="C478"/>
  <c r="F478"/>
  <c r="L477"/>
  <c r="K477"/>
  <c r="A479"/>
  <c r="F479" l="1"/>
  <c r="E479"/>
  <c r="C479"/>
  <c r="B479"/>
  <c r="H479"/>
  <c r="J479" s="1"/>
  <c r="G479"/>
  <c r="D479"/>
  <c r="K478"/>
  <c r="L478" s="1"/>
  <c r="A480"/>
  <c r="D480" l="1"/>
  <c r="C480"/>
  <c r="G480"/>
  <c r="F480"/>
  <c r="B480"/>
  <c r="H480"/>
  <c r="J480" s="1"/>
  <c r="K480" s="1"/>
  <c r="L480" s="1"/>
  <c r="E480"/>
  <c r="K479"/>
  <c r="L479" s="1"/>
  <c r="A481"/>
  <c r="G481" l="1"/>
  <c r="F481"/>
  <c r="D481"/>
  <c r="C481"/>
  <c r="H481"/>
  <c r="J481" s="1"/>
  <c r="K481" s="1"/>
  <c r="L481" s="1"/>
  <c r="E481"/>
  <c r="B481"/>
  <c r="A482"/>
  <c r="E482" l="1"/>
  <c r="D482"/>
  <c r="B482"/>
  <c r="H482"/>
  <c r="J482" s="1"/>
  <c r="K482" s="1"/>
  <c r="L482" s="1"/>
  <c r="G482"/>
  <c r="F482"/>
  <c r="C482"/>
  <c r="A483"/>
  <c r="B483" l="1"/>
  <c r="H483"/>
  <c r="J483" s="1"/>
  <c r="K483" s="1"/>
  <c r="L483" s="1"/>
  <c r="G483"/>
  <c r="E483"/>
  <c r="D483"/>
  <c r="F483"/>
  <c r="C483"/>
  <c r="A484"/>
  <c r="D484" l="1"/>
  <c r="C484"/>
  <c r="G484"/>
  <c r="F484"/>
  <c r="H484"/>
  <c r="J484" s="1"/>
  <c r="K484" s="1"/>
  <c r="L484" s="1"/>
  <c r="E484"/>
  <c r="B484"/>
  <c r="A485"/>
  <c r="B485" l="1"/>
  <c r="H485"/>
  <c r="J485" s="1"/>
  <c r="G485"/>
  <c r="E485"/>
  <c r="D485"/>
  <c r="C485"/>
  <c r="F485"/>
  <c r="A486"/>
  <c r="F486" l="1"/>
  <c r="E486"/>
  <c r="C486"/>
  <c r="B486"/>
  <c r="H486"/>
  <c r="J486" s="1"/>
  <c r="G486"/>
  <c r="D486"/>
  <c r="K485"/>
  <c r="L485" s="1"/>
  <c r="A487"/>
  <c r="C487" l="1"/>
  <c r="B487"/>
  <c r="H487"/>
  <c r="J487" s="1"/>
  <c r="F487"/>
  <c r="E487"/>
  <c r="G487"/>
  <c r="D487"/>
  <c r="L486"/>
  <c r="K486"/>
  <c r="A488"/>
  <c r="K487" l="1"/>
  <c r="L487" s="1"/>
  <c r="G488"/>
  <c r="F488"/>
  <c r="D488"/>
  <c r="C488"/>
  <c r="H488"/>
  <c r="J488" s="1"/>
  <c r="K488" s="1"/>
  <c r="L488" s="1"/>
  <c r="E488"/>
  <c r="B488"/>
  <c r="A489"/>
  <c r="D489" l="1"/>
  <c r="C489"/>
  <c r="G489"/>
  <c r="F489"/>
  <c r="H489"/>
  <c r="J489" s="1"/>
  <c r="K489" s="1"/>
  <c r="L489" s="1"/>
  <c r="E489"/>
  <c r="B489"/>
  <c r="A490"/>
  <c r="F490" l="1"/>
  <c r="E490"/>
  <c r="C490"/>
  <c r="B490"/>
  <c r="H490"/>
  <c r="J490" s="1"/>
  <c r="K490" s="1"/>
  <c r="L490" s="1"/>
  <c r="G490"/>
  <c r="D490"/>
  <c r="A491"/>
  <c r="D491" l="1"/>
  <c r="C491"/>
  <c r="G491"/>
  <c r="F491"/>
  <c r="H491"/>
  <c r="J491" s="1"/>
  <c r="E491"/>
  <c r="B491"/>
  <c r="A492"/>
  <c r="K491" l="1"/>
  <c r="L491" s="1"/>
  <c r="B492"/>
  <c r="H492"/>
  <c r="J492" s="1"/>
  <c r="K492" s="1"/>
  <c r="L492" s="1"/>
  <c r="G492"/>
  <c r="E492"/>
  <c r="D492"/>
  <c r="F492"/>
  <c r="C492"/>
  <c r="A493"/>
  <c r="E493" l="1"/>
  <c r="D493"/>
  <c r="B493"/>
  <c r="H493"/>
  <c r="J493" s="1"/>
  <c r="G493"/>
  <c r="F493"/>
  <c r="C493"/>
  <c r="A494"/>
  <c r="C494" l="1"/>
  <c r="B494"/>
  <c r="H494"/>
  <c r="J494" s="1"/>
  <c r="K494" s="1"/>
  <c r="L494" s="1"/>
  <c r="F494"/>
  <c r="E494"/>
  <c r="G494"/>
  <c r="D494"/>
  <c r="K493"/>
  <c r="L493" s="1"/>
  <c r="A495"/>
  <c r="F495" l="1"/>
  <c r="E495"/>
  <c r="C495"/>
  <c r="B495"/>
  <c r="H495"/>
  <c r="J495" s="1"/>
  <c r="D495"/>
  <c r="G495"/>
  <c r="A496"/>
  <c r="D496" l="1"/>
  <c r="C496"/>
  <c r="G496"/>
  <c r="F496"/>
  <c r="H496"/>
  <c r="J496" s="1"/>
  <c r="E496"/>
  <c r="B496"/>
  <c r="K495"/>
  <c r="L495" s="1"/>
  <c r="A497"/>
  <c r="B497" l="1"/>
  <c r="H497"/>
  <c r="J497" s="1"/>
  <c r="G497"/>
  <c r="E497"/>
  <c r="D497"/>
  <c r="F497"/>
  <c r="C497"/>
  <c r="L496"/>
  <c r="K496"/>
  <c r="A498"/>
  <c r="K497" l="1"/>
  <c r="L497" s="1"/>
  <c r="F498"/>
  <c r="E498"/>
  <c r="C498"/>
  <c r="B498"/>
  <c r="H498"/>
  <c r="J498" s="1"/>
  <c r="G498"/>
  <c r="D498"/>
  <c r="A499"/>
  <c r="C499" l="1"/>
  <c r="B499"/>
  <c r="H499"/>
  <c r="J499" s="1"/>
  <c r="F499"/>
  <c r="E499"/>
  <c r="G499"/>
  <c r="D499"/>
  <c r="L498"/>
  <c r="K498"/>
  <c r="A500"/>
  <c r="K499" l="1"/>
  <c r="L499" s="1"/>
  <c r="G500"/>
  <c r="F500"/>
  <c r="D500"/>
  <c r="C500"/>
  <c r="E500"/>
  <c r="B500"/>
  <c r="H500"/>
  <c r="J500" s="1"/>
  <c r="A501"/>
  <c r="K500" l="1"/>
  <c r="L500" s="1"/>
  <c r="C501"/>
  <c r="B501"/>
  <c r="H501"/>
  <c r="J501" s="1"/>
  <c r="F501"/>
  <c r="E501"/>
  <c r="G501"/>
  <c r="D501"/>
  <c r="A502"/>
  <c r="E502" l="1"/>
  <c r="D502"/>
  <c r="B502"/>
  <c r="H502"/>
  <c r="J502" s="1"/>
  <c r="G502"/>
  <c r="F502"/>
  <c r="C502"/>
  <c r="L501"/>
  <c r="K501"/>
  <c r="A503"/>
  <c r="K502" l="1"/>
  <c r="L502" s="1"/>
  <c r="C503"/>
  <c r="B503"/>
  <c r="H503"/>
  <c r="J503" s="1"/>
  <c r="K503" s="1"/>
  <c r="L503" s="1"/>
  <c r="F503"/>
  <c r="E503"/>
  <c r="G503"/>
  <c r="D503"/>
  <c r="A504"/>
  <c r="G504" l="1"/>
  <c r="F504"/>
  <c r="D504"/>
  <c r="C504"/>
  <c r="H504"/>
  <c r="J504" s="1"/>
  <c r="E504"/>
  <c r="B504"/>
  <c r="A505"/>
  <c r="D505" l="1"/>
  <c r="C505"/>
  <c r="G505"/>
  <c r="F505"/>
  <c r="B505"/>
  <c r="H505"/>
  <c r="J505" s="1"/>
  <c r="E505"/>
  <c r="K504"/>
  <c r="L504" s="1"/>
  <c r="A506"/>
  <c r="B506" l="1"/>
  <c r="H506"/>
  <c r="J506" s="1"/>
  <c r="G506"/>
  <c r="E506"/>
  <c r="D506"/>
  <c r="F506"/>
  <c r="C506"/>
  <c r="L505"/>
  <c r="K505"/>
  <c r="A507"/>
  <c r="K506" l="1"/>
  <c r="L506" s="1"/>
  <c r="D507"/>
  <c r="C507"/>
  <c r="G507"/>
  <c r="F507"/>
  <c r="H507"/>
  <c r="J507" s="1"/>
  <c r="K507" s="1"/>
  <c r="L507" s="1"/>
  <c r="E507"/>
  <c r="B507"/>
  <c r="A508"/>
  <c r="B508" l="1"/>
  <c r="H508"/>
  <c r="J508" s="1"/>
  <c r="G508"/>
  <c r="E508"/>
  <c r="D508"/>
  <c r="F508"/>
  <c r="C508"/>
  <c r="A509"/>
  <c r="F509" l="1"/>
  <c r="E509"/>
  <c r="C509"/>
  <c r="B509"/>
  <c r="H509"/>
  <c r="J509" s="1"/>
  <c r="G509"/>
  <c r="D509"/>
  <c r="L508"/>
  <c r="K508"/>
  <c r="A510"/>
  <c r="C510" l="1"/>
  <c r="G510"/>
  <c r="F510"/>
  <c r="D510"/>
  <c r="B510"/>
  <c r="H510"/>
  <c r="J510" s="1"/>
  <c r="E510"/>
  <c r="L509"/>
  <c r="K509"/>
  <c r="A511"/>
  <c r="F511" l="1"/>
  <c r="D511"/>
  <c r="C511"/>
  <c r="E511"/>
  <c r="B511"/>
  <c r="H511"/>
  <c r="J511" s="1"/>
  <c r="G511"/>
  <c r="K510"/>
  <c r="L510" s="1"/>
  <c r="A512"/>
  <c r="K511" l="1"/>
  <c r="L511" s="1"/>
  <c r="C512"/>
  <c r="G512"/>
  <c r="F512"/>
  <c r="E512"/>
  <c r="D512"/>
  <c r="B512"/>
  <c r="H512"/>
  <c r="J512" s="1"/>
  <c r="K512" s="1"/>
  <c r="L512" s="1"/>
  <c r="A513"/>
  <c r="F513" l="1"/>
  <c r="D513"/>
  <c r="C513"/>
  <c r="G513"/>
  <c r="E513"/>
  <c r="B513"/>
  <c r="H513"/>
  <c r="J513" s="1"/>
  <c r="A514"/>
  <c r="L513" l="1"/>
  <c r="K513"/>
  <c r="D514"/>
  <c r="B514"/>
  <c r="H514"/>
  <c r="J514" s="1"/>
  <c r="G514"/>
  <c r="F514"/>
  <c r="E514"/>
  <c r="C514"/>
  <c r="A515"/>
  <c r="B515" l="1"/>
  <c r="H515"/>
  <c r="J515" s="1"/>
  <c r="F515"/>
  <c r="E515"/>
  <c r="G515"/>
  <c r="D515"/>
  <c r="C515"/>
  <c r="K514"/>
  <c r="L514" s="1"/>
  <c r="A516"/>
  <c r="K515" l="1"/>
  <c r="L515" s="1"/>
  <c r="F516"/>
  <c r="D516"/>
  <c r="C516"/>
  <c r="E516"/>
  <c r="B516"/>
  <c r="H516"/>
  <c r="J516" s="1"/>
  <c r="K516" s="1"/>
  <c r="L516" s="1"/>
  <c r="G516"/>
  <c r="A517"/>
  <c r="C517" l="1"/>
  <c r="G517"/>
  <c r="F517"/>
  <c r="E517"/>
  <c r="D517"/>
  <c r="B517"/>
  <c r="H517"/>
  <c r="J517" s="1"/>
  <c r="A518"/>
  <c r="F518" l="1"/>
  <c r="D518"/>
  <c r="C518"/>
  <c r="G518"/>
  <c r="E518"/>
  <c r="B518"/>
  <c r="H518"/>
  <c r="J518" s="1"/>
  <c r="K517"/>
  <c r="L517" s="1"/>
  <c r="A519"/>
  <c r="K518" l="1"/>
  <c r="L518" s="1"/>
  <c r="C519"/>
  <c r="G519"/>
  <c r="F519"/>
  <c r="H519"/>
  <c r="J519" s="1"/>
  <c r="K519" s="1"/>
  <c r="L519" s="1"/>
  <c r="E519"/>
  <c r="D519"/>
  <c r="B519"/>
  <c r="A520"/>
  <c r="G520" l="1"/>
  <c r="E520"/>
  <c r="D520"/>
  <c r="H520"/>
  <c r="J520" s="1"/>
  <c r="F520"/>
  <c r="C520"/>
  <c r="B520"/>
  <c r="A521"/>
  <c r="E521" l="1"/>
  <c r="C521"/>
  <c r="B521"/>
  <c r="H521"/>
  <c r="J521" s="1"/>
  <c r="K521" s="1"/>
  <c r="L521" s="1"/>
  <c r="G521"/>
  <c r="F521"/>
  <c r="D521"/>
  <c r="K520"/>
  <c r="L520" s="1"/>
  <c r="A522"/>
  <c r="C522" l="1"/>
  <c r="G522"/>
  <c r="F522"/>
  <c r="D522"/>
  <c r="B522"/>
  <c r="H522"/>
  <c r="J522" s="1"/>
  <c r="E522"/>
  <c r="A523"/>
  <c r="K522" l="1"/>
  <c r="L522" s="1"/>
  <c r="F523"/>
  <c r="D523"/>
  <c r="C523"/>
  <c r="E523"/>
  <c r="B523"/>
  <c r="H523"/>
  <c r="J523" s="1"/>
  <c r="G523"/>
  <c r="A524"/>
  <c r="K523" l="1"/>
  <c r="L523" s="1"/>
  <c r="C524"/>
  <c r="G524"/>
  <c r="F524"/>
  <c r="E524"/>
  <c r="D524"/>
  <c r="B524"/>
  <c r="H524"/>
  <c r="J524" s="1"/>
  <c r="K524" s="1"/>
  <c r="L524" s="1"/>
  <c r="A525"/>
  <c r="F525" l="1"/>
  <c r="D525"/>
  <c r="C525"/>
  <c r="G525"/>
  <c r="E525"/>
  <c r="B525"/>
  <c r="H525"/>
  <c r="J525" s="1"/>
  <c r="A526"/>
  <c r="L525" l="1"/>
  <c r="K525"/>
  <c r="D526"/>
  <c r="B526"/>
  <c r="H526"/>
  <c r="J526" s="1"/>
  <c r="K526" s="1"/>
  <c r="L526" s="1"/>
  <c r="G526"/>
  <c r="F526"/>
  <c r="E526"/>
  <c r="C526"/>
  <c r="A527"/>
  <c r="B527" l="1"/>
  <c r="H527"/>
  <c r="J527" s="1"/>
  <c r="F527"/>
  <c r="E527"/>
  <c r="G527"/>
  <c r="D527"/>
  <c r="C527"/>
  <c r="A528"/>
  <c r="F528" l="1"/>
  <c r="D528"/>
  <c r="C528"/>
  <c r="E528"/>
  <c r="B528"/>
  <c r="H528"/>
  <c r="J528" s="1"/>
  <c r="G528"/>
  <c r="K527"/>
  <c r="L527" s="1"/>
  <c r="A529"/>
  <c r="C529" l="1"/>
  <c r="G529"/>
  <c r="F529"/>
  <c r="E529"/>
  <c r="D529"/>
  <c r="B529"/>
  <c r="H529"/>
  <c r="J529" s="1"/>
  <c r="K528"/>
  <c r="L528" s="1"/>
  <c r="A530"/>
  <c r="K529" l="1"/>
  <c r="L529" s="1"/>
  <c r="G530"/>
  <c r="E530"/>
  <c r="D530"/>
  <c r="H530"/>
  <c r="J530" s="1"/>
  <c r="F530"/>
  <c r="C530"/>
  <c r="B530"/>
  <c r="A531"/>
  <c r="C531" l="1"/>
  <c r="G531"/>
  <c r="F531"/>
  <c r="H531"/>
  <c r="J531" s="1"/>
  <c r="E531"/>
  <c r="D531"/>
  <c r="B531"/>
  <c r="K530"/>
  <c r="L530" s="1"/>
  <c r="A532"/>
  <c r="K531" l="1"/>
  <c r="L531" s="1"/>
  <c r="G532"/>
  <c r="E532"/>
  <c r="D532"/>
  <c r="H532"/>
  <c r="J532" s="1"/>
  <c r="F532"/>
  <c r="C532"/>
  <c r="B532"/>
  <c r="A533"/>
  <c r="E533" l="1"/>
  <c r="C533"/>
  <c r="B533"/>
  <c r="H533"/>
  <c r="J533" s="1"/>
  <c r="D533"/>
  <c r="G533"/>
  <c r="F533"/>
  <c r="K532"/>
  <c r="L532" s="1"/>
  <c r="A534"/>
  <c r="K533" l="1"/>
  <c r="L533" s="1"/>
  <c r="C534"/>
  <c r="G534"/>
  <c r="F534"/>
  <c r="E534"/>
  <c r="D534"/>
  <c r="B534"/>
  <c r="H534"/>
  <c r="J534" s="1"/>
  <c r="A535"/>
  <c r="K534" l="1"/>
  <c r="L534" s="1"/>
  <c r="F535"/>
  <c r="D535"/>
  <c r="C535"/>
  <c r="G535"/>
  <c r="E535"/>
  <c r="B535"/>
  <c r="H535"/>
  <c r="J535" s="1"/>
  <c r="A536"/>
  <c r="K535" l="1"/>
  <c r="L535" s="1"/>
  <c r="C536"/>
  <c r="G536"/>
  <c r="F536"/>
  <c r="H536"/>
  <c r="J536" s="1"/>
  <c r="E536"/>
  <c r="D536"/>
  <c r="B536"/>
  <c r="A537"/>
  <c r="E537" l="1"/>
  <c r="C537"/>
  <c r="B537"/>
  <c r="H537"/>
  <c r="J537" s="1"/>
  <c r="G537"/>
  <c r="F537"/>
  <c r="D537"/>
  <c r="K536"/>
  <c r="L536" s="1"/>
  <c r="A538"/>
  <c r="C538" l="1"/>
  <c r="G538"/>
  <c r="F538"/>
  <c r="H538"/>
  <c r="J538" s="1"/>
  <c r="E538"/>
  <c r="D538"/>
  <c r="B538"/>
  <c r="K537"/>
  <c r="L537" s="1"/>
  <c r="A539"/>
  <c r="K538" l="1"/>
  <c r="L538" s="1"/>
  <c r="F539"/>
  <c r="D539"/>
  <c r="C539"/>
  <c r="H539"/>
  <c r="J539" s="1"/>
  <c r="K539" s="1"/>
  <c r="L539" s="1"/>
  <c r="G539"/>
  <c r="E539"/>
  <c r="B539"/>
  <c r="A540"/>
  <c r="C540" l="1"/>
  <c r="G540"/>
  <c r="F540"/>
  <c r="H540"/>
  <c r="J540" s="1"/>
  <c r="E540"/>
  <c r="D540"/>
  <c r="B540"/>
  <c r="A541"/>
  <c r="G541" l="1"/>
  <c r="E541"/>
  <c r="D541"/>
  <c r="B541"/>
  <c r="H541"/>
  <c r="J541" s="1"/>
  <c r="K541" s="1"/>
  <c r="L541" s="1"/>
  <c r="F541"/>
  <c r="C541"/>
  <c r="K540"/>
  <c r="L540" s="1"/>
  <c r="A542"/>
  <c r="D542" l="1"/>
  <c r="B542"/>
  <c r="H542"/>
  <c r="J542" s="1"/>
  <c r="G542"/>
  <c r="E542"/>
  <c r="C542"/>
  <c r="F542"/>
  <c r="A543"/>
  <c r="F543" l="1"/>
  <c r="D543"/>
  <c r="C543"/>
  <c r="G543"/>
  <c r="E543"/>
  <c r="B543"/>
  <c r="H543"/>
  <c r="J543" s="1"/>
  <c r="K543" s="1"/>
  <c r="L543" s="1"/>
  <c r="L542"/>
  <c r="K542"/>
  <c r="A544"/>
  <c r="D544" l="1"/>
  <c r="B544"/>
  <c r="H544"/>
  <c r="J544" s="1"/>
  <c r="G544"/>
  <c r="F544"/>
  <c r="E544"/>
  <c r="C544"/>
  <c r="A545"/>
  <c r="B545" l="1"/>
  <c r="H545"/>
  <c r="J545" s="1"/>
  <c r="K545" s="1"/>
  <c r="L545" s="1"/>
  <c r="F545"/>
  <c r="E545"/>
  <c r="G545"/>
  <c r="D545"/>
  <c r="C545"/>
  <c r="L544"/>
  <c r="K544"/>
  <c r="A546"/>
  <c r="E546" l="1"/>
  <c r="C546"/>
  <c r="B546"/>
  <c r="H546"/>
  <c r="J546" s="1"/>
  <c r="D546"/>
  <c r="G546"/>
  <c r="F546"/>
  <c r="A547"/>
  <c r="C547" l="1"/>
  <c r="G547"/>
  <c r="F547"/>
  <c r="E547"/>
  <c r="D547"/>
  <c r="B547"/>
  <c r="H547"/>
  <c r="J547" s="1"/>
  <c r="K547" s="1"/>
  <c r="L547" s="1"/>
  <c r="L546"/>
  <c r="K546"/>
  <c r="A548"/>
  <c r="F548" l="1"/>
  <c r="D548"/>
  <c r="C548"/>
  <c r="G548"/>
  <c r="E548"/>
  <c r="B548"/>
  <c r="H548"/>
  <c r="J548" s="1"/>
  <c r="A549"/>
  <c r="L548" l="1"/>
  <c r="K548"/>
  <c r="B549"/>
  <c r="H549"/>
  <c r="J549" s="1"/>
  <c r="K549" s="1"/>
  <c r="L549" s="1"/>
  <c r="F549"/>
  <c r="E549"/>
  <c r="G549"/>
  <c r="D549"/>
  <c r="C549"/>
  <c r="A550"/>
  <c r="F550" l="1"/>
  <c r="D550"/>
  <c r="C550"/>
  <c r="H550"/>
  <c r="J550" s="1"/>
  <c r="G550"/>
  <c r="E550"/>
  <c r="B550"/>
  <c r="A551"/>
  <c r="K550" l="1"/>
  <c r="L550" s="1"/>
  <c r="D551"/>
  <c r="B551"/>
  <c r="H551"/>
  <c r="J551" s="1"/>
  <c r="K551" s="1"/>
  <c r="L551" s="1"/>
  <c r="G551"/>
  <c r="F551"/>
  <c r="E551"/>
  <c r="C551"/>
  <c r="A552"/>
  <c r="G552" l="1"/>
  <c r="E552"/>
  <c r="D552"/>
  <c r="C552"/>
  <c r="B552"/>
  <c r="H552"/>
  <c r="J552" s="1"/>
  <c r="K552" s="1"/>
  <c r="L552" s="1"/>
  <c r="F552"/>
  <c r="A553"/>
  <c r="E553" l="1"/>
  <c r="C553"/>
  <c r="B553"/>
  <c r="H553"/>
  <c r="J553" s="1"/>
  <c r="K553" s="1"/>
  <c r="L553" s="1"/>
  <c r="G553"/>
  <c r="F553"/>
  <c r="D553"/>
  <c r="A554"/>
  <c r="B554" l="1"/>
  <c r="H554"/>
  <c r="J554" s="1"/>
  <c r="F554"/>
  <c r="E554"/>
  <c r="G554"/>
  <c r="D554"/>
  <c r="C554"/>
  <c r="A555"/>
  <c r="L554" l="1"/>
  <c r="K554"/>
  <c r="D555"/>
  <c r="B555"/>
  <c r="H555"/>
  <c r="J555" s="1"/>
  <c r="G555"/>
  <c r="F555"/>
  <c r="E555"/>
  <c r="C555"/>
  <c r="A556"/>
  <c r="B556" l="1"/>
  <c r="H556"/>
  <c r="J556" s="1"/>
  <c r="F556"/>
  <c r="E556"/>
  <c r="C556"/>
  <c r="G556"/>
  <c r="D556"/>
  <c r="K555"/>
  <c r="L555" s="1"/>
  <c r="A557"/>
  <c r="K556" l="1"/>
  <c r="L556" s="1"/>
  <c r="F557"/>
  <c r="D557"/>
  <c r="C557"/>
  <c r="G557"/>
  <c r="E557"/>
  <c r="B557"/>
  <c r="H557"/>
  <c r="J557" s="1"/>
  <c r="A558"/>
  <c r="K557" l="1"/>
  <c r="L557" s="1"/>
  <c r="C558"/>
  <c r="G558"/>
  <c r="F558"/>
  <c r="H558"/>
  <c r="J558" s="1"/>
  <c r="E558"/>
  <c r="D558"/>
  <c r="B558"/>
  <c r="A559"/>
  <c r="G559" l="1"/>
  <c r="E559"/>
  <c r="D559"/>
  <c r="H559"/>
  <c r="J559" s="1"/>
  <c r="K559" s="1"/>
  <c r="L559" s="1"/>
  <c r="F559"/>
  <c r="C559"/>
  <c r="B559"/>
  <c r="K558"/>
  <c r="L558" s="1"/>
  <c r="A560"/>
  <c r="D560" l="1"/>
  <c r="B560"/>
  <c r="H560"/>
  <c r="J560" s="1"/>
  <c r="G560"/>
  <c r="F560"/>
  <c r="E560"/>
  <c r="C560"/>
  <c r="A561"/>
  <c r="F561" l="1"/>
  <c r="D561"/>
  <c r="C561"/>
  <c r="B561"/>
  <c r="H561"/>
  <c r="J561" s="1"/>
  <c r="G561"/>
  <c r="E561"/>
  <c r="L560"/>
  <c r="K560"/>
  <c r="A562"/>
  <c r="D562" l="1"/>
  <c r="B562"/>
  <c r="H562"/>
  <c r="J562" s="1"/>
  <c r="G562"/>
  <c r="E562"/>
  <c r="C562"/>
  <c r="F562"/>
  <c r="K561"/>
  <c r="L561" s="1"/>
  <c r="A563"/>
  <c r="K562" l="1"/>
  <c r="L562" s="1"/>
  <c r="B563"/>
  <c r="H563"/>
  <c r="J563" s="1"/>
  <c r="F563"/>
  <c r="E563"/>
  <c r="G563"/>
  <c r="D563"/>
  <c r="C563"/>
  <c r="A564"/>
  <c r="K563" l="1"/>
  <c r="L563" s="1"/>
  <c r="E564"/>
  <c r="C564"/>
  <c r="B564"/>
  <c r="H564"/>
  <c r="J564" s="1"/>
  <c r="K564" s="1"/>
  <c r="L564" s="1"/>
  <c r="G564"/>
  <c r="F564"/>
  <c r="D564"/>
  <c r="A565"/>
  <c r="C565" l="1"/>
  <c r="G565"/>
  <c r="F565"/>
  <c r="B565"/>
  <c r="H565"/>
  <c r="J565" s="1"/>
  <c r="K565" s="1"/>
  <c r="L565" s="1"/>
  <c r="E565"/>
  <c r="D565"/>
  <c r="A566"/>
  <c r="F566" l="1"/>
  <c r="D566"/>
  <c r="C566"/>
  <c r="B566"/>
  <c r="H566"/>
  <c r="J566" s="1"/>
  <c r="G566"/>
  <c r="E566"/>
  <c r="A567"/>
  <c r="B567" l="1"/>
  <c r="H567"/>
  <c r="J567" s="1"/>
  <c r="F567"/>
  <c r="E567"/>
  <c r="C567"/>
  <c r="G567"/>
  <c r="D567"/>
  <c r="L566"/>
  <c r="K566"/>
  <c r="A568"/>
  <c r="K567" l="1"/>
  <c r="L567" s="1"/>
  <c r="F568"/>
  <c r="D568"/>
  <c r="C568"/>
  <c r="G568"/>
  <c r="E568"/>
  <c r="B568"/>
  <c r="H568"/>
  <c r="J568" s="1"/>
  <c r="A569"/>
  <c r="K568" l="1"/>
  <c r="L568" s="1"/>
  <c r="D569"/>
  <c r="B569"/>
  <c r="H569"/>
  <c r="J569" s="1"/>
  <c r="K569" s="1"/>
  <c r="L569" s="1"/>
  <c r="G569"/>
  <c r="F569"/>
  <c r="E569"/>
  <c r="C569"/>
  <c r="A570"/>
  <c r="G570" l="1"/>
  <c r="E570"/>
  <c r="D570"/>
  <c r="H570"/>
  <c r="J570" s="1"/>
  <c r="K570" s="1"/>
  <c r="L570" s="1"/>
  <c r="F570"/>
  <c r="C570"/>
  <c r="B570"/>
  <c r="A571"/>
  <c r="E571" l="1"/>
  <c r="C571"/>
  <c r="B571"/>
  <c r="H571"/>
  <c r="J571" s="1"/>
  <c r="K571" s="1"/>
  <c r="L571" s="1"/>
  <c r="D571"/>
  <c r="G571"/>
  <c r="F571"/>
  <c r="A572"/>
  <c r="B572" l="1"/>
  <c r="H572"/>
  <c r="J572" s="1"/>
  <c r="F572"/>
  <c r="E572"/>
  <c r="D572"/>
  <c r="C572"/>
  <c r="G572"/>
  <c r="A573"/>
  <c r="L572" l="1"/>
  <c r="K572"/>
  <c r="D573"/>
  <c r="B573"/>
  <c r="H573"/>
  <c r="J573" s="1"/>
  <c r="G573"/>
  <c r="F573"/>
  <c r="E573"/>
  <c r="C573"/>
  <c r="A574"/>
  <c r="B574" l="1"/>
  <c r="H574"/>
  <c r="J574" s="1"/>
  <c r="K574" s="1"/>
  <c r="L574" s="1"/>
  <c r="F574"/>
  <c r="E574"/>
  <c r="G574"/>
  <c r="D574"/>
  <c r="C574"/>
  <c r="K573"/>
  <c r="L573" s="1"/>
  <c r="A575"/>
  <c r="F575" l="1"/>
  <c r="D575"/>
  <c r="C575"/>
  <c r="B575"/>
  <c r="H575"/>
  <c r="J575" s="1"/>
  <c r="K575" s="1"/>
  <c r="L575" s="1"/>
  <c r="G575"/>
  <c r="E575"/>
  <c r="A576"/>
  <c r="C576" l="1"/>
  <c r="G576"/>
  <c r="F576"/>
  <c r="D576"/>
  <c r="B576"/>
  <c r="H576"/>
  <c r="J576" s="1"/>
  <c r="E576"/>
  <c r="A577"/>
  <c r="G577" l="1"/>
  <c r="E577"/>
  <c r="D577"/>
  <c r="F577"/>
  <c r="C577"/>
  <c r="B577"/>
  <c r="H577"/>
  <c r="J577" s="1"/>
  <c r="K577" s="1"/>
  <c r="L577" s="1"/>
  <c r="L576"/>
  <c r="K576"/>
  <c r="A578"/>
  <c r="D578" l="1"/>
  <c r="B578"/>
  <c r="H578"/>
  <c r="J578" s="1"/>
  <c r="G578"/>
  <c r="F578"/>
  <c r="E578"/>
  <c r="C578"/>
  <c r="A579"/>
  <c r="F579" l="1"/>
  <c r="D579"/>
  <c r="C579"/>
  <c r="H579"/>
  <c r="J579" s="1"/>
  <c r="K579" s="1"/>
  <c r="L579" s="1"/>
  <c r="G579"/>
  <c r="E579"/>
  <c r="B579"/>
  <c r="L578"/>
  <c r="K578"/>
  <c r="A580"/>
  <c r="D580" l="1"/>
  <c r="B580"/>
  <c r="H580"/>
  <c r="J580" s="1"/>
  <c r="G580"/>
  <c r="F580"/>
  <c r="E580"/>
  <c r="C580"/>
  <c r="A581"/>
  <c r="B581" l="1"/>
  <c r="H581"/>
  <c r="J581" s="1"/>
  <c r="K581" s="1"/>
  <c r="L581" s="1"/>
  <c r="F581"/>
  <c r="E581"/>
  <c r="D581"/>
  <c r="C581"/>
  <c r="G581"/>
  <c r="K580"/>
  <c r="L580" s="1"/>
  <c r="A582"/>
  <c r="E582" l="1"/>
  <c r="C582"/>
  <c r="B582"/>
  <c r="H582"/>
  <c r="J582" s="1"/>
  <c r="G582"/>
  <c r="F582"/>
  <c r="D582"/>
  <c r="A583"/>
  <c r="K582" l="1"/>
  <c r="L582" s="1"/>
  <c r="C583"/>
  <c r="G583"/>
  <c r="F583"/>
  <c r="H583"/>
  <c r="J583" s="1"/>
  <c r="K583" s="1"/>
  <c r="L583" s="1"/>
  <c r="E583"/>
  <c r="D583"/>
  <c r="B583"/>
  <c r="A584"/>
  <c r="F584" l="1"/>
  <c r="D584"/>
  <c r="C584"/>
  <c r="H584"/>
  <c r="J584" s="1"/>
  <c r="G584"/>
  <c r="E584"/>
  <c r="B584"/>
  <c r="A585"/>
  <c r="L584" l="1"/>
  <c r="K584"/>
  <c r="B585"/>
  <c r="H585"/>
  <c r="J585" s="1"/>
  <c r="F585"/>
  <c r="E585"/>
  <c r="G585"/>
  <c r="D585"/>
  <c r="C585"/>
  <c r="A586"/>
  <c r="F586" l="1"/>
  <c r="D586"/>
  <c r="C586"/>
  <c r="B586"/>
  <c r="H586"/>
  <c r="J586" s="1"/>
  <c r="K586" s="1"/>
  <c r="L586" s="1"/>
  <c r="G586"/>
  <c r="E586"/>
  <c r="L585"/>
  <c r="K585"/>
  <c r="A587"/>
  <c r="D587" l="1"/>
  <c r="B587"/>
  <c r="H587"/>
  <c r="J587" s="1"/>
  <c r="K587" s="1"/>
  <c r="L587" s="1"/>
  <c r="G587"/>
  <c r="E587"/>
  <c r="C587"/>
  <c r="F587"/>
  <c r="A588"/>
  <c r="G588" l="1"/>
  <c r="E588"/>
  <c r="D588"/>
  <c r="H588"/>
  <c r="J588" s="1"/>
  <c r="F588"/>
  <c r="C588"/>
  <c r="B588"/>
  <c r="A589"/>
  <c r="K588" l="1"/>
  <c r="L588" s="1"/>
  <c r="E589"/>
  <c r="C589"/>
  <c r="B589"/>
  <c r="H589"/>
  <c r="J589" s="1"/>
  <c r="K589" s="1"/>
  <c r="L589" s="1"/>
  <c r="G589"/>
  <c r="F589"/>
  <c r="D589"/>
  <c r="A590"/>
  <c r="B590" l="1"/>
  <c r="H590"/>
  <c r="J590" s="1"/>
  <c r="F590"/>
  <c r="E590"/>
  <c r="G590"/>
  <c r="D590"/>
  <c r="C590"/>
  <c r="A591"/>
  <c r="D591" l="1"/>
  <c r="B591"/>
  <c r="H591"/>
  <c r="J591" s="1"/>
  <c r="G591"/>
  <c r="C591"/>
  <c r="F591"/>
  <c r="E591"/>
  <c r="L590"/>
  <c r="K590"/>
  <c r="A592"/>
  <c r="L591" l="1"/>
  <c r="K591"/>
  <c r="B592"/>
  <c r="H592"/>
  <c r="J592" s="1"/>
  <c r="K592" s="1"/>
  <c r="L592" s="1"/>
  <c r="F592"/>
  <c r="E592"/>
  <c r="G592"/>
  <c r="D592"/>
  <c r="C592"/>
  <c r="A593"/>
  <c r="F593" l="1"/>
  <c r="D593"/>
  <c r="C593"/>
  <c r="H593"/>
  <c r="J593" s="1"/>
  <c r="G593"/>
  <c r="E593"/>
  <c r="B593"/>
  <c r="A594"/>
  <c r="C594" l="1"/>
  <c r="G594"/>
  <c r="F594"/>
  <c r="H594"/>
  <c r="J594" s="1"/>
  <c r="E594"/>
  <c r="D594"/>
  <c r="B594"/>
  <c r="K593"/>
  <c r="L593" s="1"/>
  <c r="A595"/>
  <c r="K594" l="1"/>
  <c r="L594" s="1"/>
  <c r="F595"/>
  <c r="D595"/>
  <c r="C595"/>
  <c r="H595"/>
  <c r="J595" s="1"/>
  <c r="G595"/>
  <c r="E595"/>
  <c r="B595"/>
  <c r="A596"/>
  <c r="K595" l="1"/>
  <c r="L595" s="1"/>
  <c r="B596"/>
  <c r="H596"/>
  <c r="J596" s="1"/>
  <c r="F596"/>
  <c r="E596"/>
  <c r="G596"/>
  <c r="D596"/>
  <c r="C596"/>
  <c r="A597"/>
  <c r="L596" l="1"/>
  <c r="K596"/>
  <c r="D597"/>
  <c r="B597"/>
  <c r="H597"/>
  <c r="J597" s="1"/>
  <c r="G597"/>
  <c r="C597"/>
  <c r="F597"/>
  <c r="E597"/>
  <c r="A598"/>
  <c r="K597" l="1"/>
  <c r="L597" s="1"/>
  <c r="B598"/>
  <c r="H598"/>
  <c r="J598" s="1"/>
  <c r="K598" s="1"/>
  <c r="L598" s="1"/>
  <c r="F598"/>
  <c r="E598"/>
  <c r="G598"/>
  <c r="D598"/>
  <c r="C598"/>
  <c r="A599"/>
  <c r="F599" l="1"/>
  <c r="D599"/>
  <c r="C599"/>
  <c r="H599"/>
  <c r="J599" s="1"/>
  <c r="G599"/>
  <c r="E599"/>
  <c r="B599"/>
  <c r="A600"/>
  <c r="C600" l="1"/>
  <c r="G600"/>
  <c r="F600"/>
  <c r="H600"/>
  <c r="J600" s="1"/>
  <c r="E600"/>
  <c r="D600"/>
  <c r="B600"/>
  <c r="L599"/>
  <c r="K599"/>
  <c r="A601"/>
  <c r="K600" l="1"/>
  <c r="L600" s="1"/>
  <c r="F601"/>
  <c r="D601"/>
  <c r="C601"/>
  <c r="H601"/>
  <c r="J601" s="1"/>
  <c r="K601" s="1"/>
  <c r="L601" s="1"/>
  <c r="G601"/>
  <c r="E601"/>
  <c r="B601"/>
  <c r="A602"/>
  <c r="C602" l="1"/>
  <c r="G602"/>
  <c r="F602"/>
  <c r="B602"/>
  <c r="H602"/>
  <c r="J602" s="1"/>
  <c r="E602"/>
  <c r="D602"/>
  <c r="A603"/>
  <c r="E603" l="1"/>
  <c r="C603"/>
  <c r="B603"/>
  <c r="H603"/>
  <c r="J603" s="1"/>
  <c r="G603"/>
  <c r="F603"/>
  <c r="D603"/>
  <c r="K602"/>
  <c r="L602" s="1"/>
  <c r="A604"/>
  <c r="K603" l="1"/>
  <c r="L603" s="1"/>
  <c r="C604"/>
  <c r="G604"/>
  <c r="F604"/>
  <c r="D604"/>
  <c r="B604"/>
  <c r="H604"/>
  <c r="J604" s="1"/>
  <c r="E604"/>
  <c r="A605"/>
  <c r="L604" l="1"/>
  <c r="K604"/>
  <c r="G605"/>
  <c r="E605"/>
  <c r="D605"/>
  <c r="F605"/>
  <c r="C605"/>
  <c r="B605"/>
  <c r="H605"/>
  <c r="J605" s="1"/>
  <c r="A606"/>
  <c r="K605" l="1"/>
  <c r="L605" s="1"/>
  <c r="D606"/>
  <c r="B606"/>
  <c r="H606"/>
  <c r="J606" s="1"/>
  <c r="G606"/>
  <c r="F606"/>
  <c r="E606"/>
  <c r="C606"/>
  <c r="A607"/>
  <c r="G607" l="1"/>
  <c r="E607"/>
  <c r="D607"/>
  <c r="H607"/>
  <c r="J607" s="1"/>
  <c r="K607" s="1"/>
  <c r="L607" s="1"/>
  <c r="F607"/>
  <c r="C607"/>
  <c r="B607"/>
  <c r="K606"/>
  <c r="L606" s="1"/>
  <c r="A608"/>
  <c r="D608" l="1"/>
  <c r="B608"/>
  <c r="H608"/>
  <c r="J608" s="1"/>
  <c r="G608"/>
  <c r="C608"/>
  <c r="F608"/>
  <c r="E608"/>
  <c r="A609"/>
  <c r="F609" l="1"/>
  <c r="D609"/>
  <c r="C609"/>
  <c r="E609"/>
  <c r="B609"/>
  <c r="H609"/>
  <c r="J609" s="1"/>
  <c r="G609"/>
  <c r="L608"/>
  <c r="K608"/>
  <c r="A610"/>
  <c r="D610" l="1"/>
  <c r="B610"/>
  <c r="H610"/>
  <c r="J610" s="1"/>
  <c r="K610" s="1"/>
  <c r="L610" s="1"/>
  <c r="G610"/>
  <c r="F610"/>
  <c r="E610"/>
  <c r="C610"/>
  <c r="L609"/>
  <c r="K609"/>
  <c r="A611"/>
  <c r="B611" l="1"/>
  <c r="H611"/>
  <c r="J611" s="1"/>
  <c r="F611"/>
  <c r="E611"/>
  <c r="G611"/>
  <c r="D611"/>
  <c r="C611"/>
  <c r="A612"/>
  <c r="E612" l="1"/>
  <c r="C612"/>
  <c r="B612"/>
  <c r="H612"/>
  <c r="J612" s="1"/>
  <c r="G612"/>
  <c r="F612"/>
  <c r="D612"/>
  <c r="K611"/>
  <c r="L611" s="1"/>
  <c r="A613"/>
  <c r="K612" l="1"/>
  <c r="L612" s="1"/>
  <c r="B613"/>
  <c r="H613"/>
  <c r="J613" s="1"/>
  <c r="K613" s="1"/>
  <c r="L613" s="1"/>
  <c r="F613"/>
  <c r="E613"/>
  <c r="C613"/>
  <c r="G613"/>
  <c r="D613"/>
  <c r="A614"/>
  <c r="E614" l="1"/>
  <c r="C614"/>
  <c r="B614"/>
  <c r="H614"/>
  <c r="J614" s="1"/>
  <c r="F614"/>
  <c r="D614"/>
  <c r="G614"/>
  <c r="A615"/>
  <c r="L614" l="1"/>
  <c r="K614"/>
  <c r="E615"/>
  <c r="D615"/>
  <c r="C615"/>
  <c r="B615"/>
  <c r="H615"/>
  <c r="J615" s="1"/>
  <c r="G615"/>
  <c r="F615"/>
  <c r="A616"/>
  <c r="C616" l="1"/>
  <c r="B616"/>
  <c r="H616"/>
  <c r="J616" s="1"/>
  <c r="K616" s="1"/>
  <c r="L616" s="1"/>
  <c r="G616"/>
  <c r="F616"/>
  <c r="E616"/>
  <c r="D616"/>
  <c r="K615"/>
  <c r="L615" s="1"/>
  <c r="A617"/>
  <c r="G617" l="1"/>
  <c r="F617"/>
  <c r="E617"/>
  <c r="D617"/>
  <c r="C617"/>
  <c r="B617"/>
  <c r="H617"/>
  <c r="J617" s="1"/>
  <c r="A618"/>
  <c r="L617" l="1"/>
  <c r="K617"/>
  <c r="D618"/>
  <c r="C618"/>
  <c r="B618"/>
  <c r="H618"/>
  <c r="J618" s="1"/>
  <c r="G618"/>
  <c r="F618"/>
  <c r="E618"/>
  <c r="A619"/>
  <c r="G619" l="1"/>
  <c r="F619"/>
  <c r="E619"/>
  <c r="D619"/>
  <c r="C619"/>
  <c r="H619"/>
  <c r="J619" s="1"/>
  <c r="K619" s="1"/>
  <c r="L619" s="1"/>
  <c r="B619"/>
  <c r="K618"/>
  <c r="L618" s="1"/>
  <c r="A620"/>
  <c r="D620" l="1"/>
  <c r="C620"/>
  <c r="B620"/>
  <c r="H620"/>
  <c r="J620" s="1"/>
  <c r="G620"/>
  <c r="F620"/>
  <c r="E620"/>
  <c r="A621"/>
  <c r="L620" l="1"/>
  <c r="K620"/>
  <c r="F621"/>
  <c r="E621"/>
  <c r="D621"/>
  <c r="C621"/>
  <c r="B621"/>
  <c r="H621"/>
  <c r="J621" s="1"/>
  <c r="G621"/>
  <c r="A622"/>
  <c r="K621" l="1"/>
  <c r="L621" s="1"/>
  <c r="D622"/>
  <c r="C622"/>
  <c r="B622"/>
  <c r="H622"/>
  <c r="J622" s="1"/>
  <c r="G622"/>
  <c r="F622"/>
  <c r="E622"/>
  <c r="A623"/>
  <c r="B623" l="1"/>
  <c r="H623"/>
  <c r="J623" s="1"/>
  <c r="G623"/>
  <c r="F623"/>
  <c r="E623"/>
  <c r="D623"/>
  <c r="C623"/>
  <c r="K622"/>
  <c r="L622" s="1"/>
  <c r="A624"/>
  <c r="K623" l="1"/>
  <c r="L623" s="1"/>
  <c r="E624"/>
  <c r="D624"/>
  <c r="C624"/>
  <c r="B624"/>
  <c r="H624"/>
  <c r="J624" s="1"/>
  <c r="G624"/>
  <c r="F624"/>
  <c r="A625"/>
  <c r="K624" l="1"/>
  <c r="L624" s="1"/>
  <c r="B625"/>
  <c r="H625"/>
  <c r="J625" s="1"/>
  <c r="K625" s="1"/>
  <c r="L625" s="1"/>
  <c r="G625"/>
  <c r="F625"/>
  <c r="E625"/>
  <c r="D625"/>
  <c r="C625"/>
  <c r="A626"/>
  <c r="E626" l="1"/>
  <c r="D626"/>
  <c r="C626"/>
  <c r="B626"/>
  <c r="H626"/>
  <c r="J626" s="1"/>
  <c r="G626"/>
  <c r="F626"/>
  <c r="A627"/>
  <c r="G627" l="1"/>
  <c r="F627"/>
  <c r="E627"/>
  <c r="D627"/>
  <c r="C627"/>
  <c r="H627"/>
  <c r="J627" s="1"/>
  <c r="B627"/>
  <c r="K626"/>
  <c r="L626" s="1"/>
  <c r="A628"/>
  <c r="E628" l="1"/>
  <c r="D628"/>
  <c r="C628"/>
  <c r="B628"/>
  <c r="H628"/>
  <c r="J628" s="1"/>
  <c r="K628" s="1"/>
  <c r="L628" s="1"/>
  <c r="G628"/>
  <c r="F628"/>
  <c r="L627"/>
  <c r="K627"/>
  <c r="A629"/>
  <c r="C629" l="1"/>
  <c r="B629"/>
  <c r="H629"/>
  <c r="J629" s="1"/>
  <c r="G629"/>
  <c r="F629"/>
  <c r="E629"/>
  <c r="D629"/>
  <c r="A630"/>
  <c r="K629" l="1"/>
  <c r="L629" s="1"/>
  <c r="F630"/>
  <c r="E630"/>
  <c r="D630"/>
  <c r="C630"/>
  <c r="B630"/>
  <c r="H630"/>
  <c r="J630" s="1"/>
  <c r="G630"/>
  <c r="A631"/>
  <c r="K630" l="1"/>
  <c r="L630" s="1"/>
  <c r="C631"/>
  <c r="B631"/>
  <c r="H631"/>
  <c r="J631" s="1"/>
  <c r="K631" s="1"/>
  <c r="L631" s="1"/>
  <c r="G631"/>
  <c r="F631"/>
  <c r="E631"/>
  <c r="D631"/>
  <c r="A632"/>
  <c r="F632" l="1"/>
  <c r="E632"/>
  <c r="D632"/>
  <c r="C632"/>
  <c r="B632"/>
  <c r="H632"/>
  <c r="J632" s="1"/>
  <c r="G632"/>
  <c r="A633"/>
  <c r="B633" l="1"/>
  <c r="H633"/>
  <c r="J633" s="1"/>
  <c r="G633"/>
  <c r="F633"/>
  <c r="E633"/>
  <c r="D633"/>
  <c r="C633"/>
  <c r="L632"/>
  <c r="K632"/>
  <c r="A634"/>
  <c r="K633" l="1"/>
  <c r="L633" s="1"/>
  <c r="F634"/>
  <c r="E634"/>
  <c r="D634"/>
  <c r="C634"/>
  <c r="B634"/>
  <c r="H634"/>
  <c r="J634" s="1"/>
  <c r="K634" s="1"/>
  <c r="L634" s="1"/>
  <c r="G634"/>
  <c r="A635"/>
  <c r="D635" l="1"/>
  <c r="C635"/>
  <c r="B635"/>
  <c r="H635"/>
  <c r="J635" s="1"/>
  <c r="G635"/>
  <c r="F635"/>
  <c r="E635"/>
  <c r="A636"/>
  <c r="G636" l="1"/>
  <c r="F636"/>
  <c r="E636"/>
  <c r="D636"/>
  <c r="C636"/>
  <c r="H636"/>
  <c r="J636" s="1"/>
  <c r="B636"/>
  <c r="L635"/>
  <c r="K635"/>
  <c r="A637"/>
  <c r="D637" l="1"/>
  <c r="C637"/>
  <c r="B637"/>
  <c r="H637"/>
  <c r="J637" s="1"/>
  <c r="K637" s="1"/>
  <c r="L637" s="1"/>
  <c r="G637"/>
  <c r="F637"/>
  <c r="E637"/>
  <c r="K636"/>
  <c r="L636" s="1"/>
  <c r="A638"/>
  <c r="G638" l="1"/>
  <c r="F638"/>
  <c r="E638"/>
  <c r="D638"/>
  <c r="C638"/>
  <c r="B638"/>
  <c r="H638"/>
  <c r="J638" s="1"/>
  <c r="A639"/>
  <c r="L638" l="1"/>
  <c r="K638"/>
  <c r="C639"/>
  <c r="B639"/>
  <c r="H639"/>
  <c r="J639" s="1"/>
  <c r="G639"/>
  <c r="F639"/>
  <c r="E639"/>
  <c r="D639"/>
  <c r="A640"/>
  <c r="K639" l="1"/>
  <c r="L639" s="1"/>
  <c r="G640"/>
  <c r="F640"/>
  <c r="E640"/>
  <c r="D640"/>
  <c r="C640"/>
  <c r="B640"/>
  <c r="H640"/>
  <c r="J640" s="1"/>
  <c r="K640" s="1"/>
  <c r="L640" s="1"/>
  <c r="A641"/>
  <c r="E641" l="1"/>
  <c r="D641"/>
  <c r="C641"/>
  <c r="B641"/>
  <c r="H641"/>
  <c r="J641" s="1"/>
  <c r="G641"/>
  <c r="F641"/>
  <c r="A642"/>
  <c r="K641" l="1"/>
  <c r="L641" s="1"/>
  <c r="B642"/>
  <c r="H642"/>
  <c r="J642" s="1"/>
  <c r="G642"/>
  <c r="F642"/>
  <c r="E642"/>
  <c r="D642"/>
  <c r="C642"/>
  <c r="A643"/>
  <c r="E643" l="1"/>
  <c r="D643"/>
  <c r="C643"/>
  <c r="B643"/>
  <c r="H643"/>
  <c r="J643" s="1"/>
  <c r="K643" s="1"/>
  <c r="L643" s="1"/>
  <c r="G643"/>
  <c r="F643"/>
  <c r="K642"/>
  <c r="L642" s="1"/>
  <c r="A644"/>
  <c r="B644" l="1"/>
  <c r="H644"/>
  <c r="J644" s="1"/>
  <c r="G644"/>
  <c r="F644"/>
  <c r="E644"/>
  <c r="D644"/>
  <c r="C644"/>
  <c r="A645"/>
  <c r="D645" l="1"/>
  <c r="C645"/>
  <c r="B645"/>
  <c r="H645"/>
  <c r="J645" s="1"/>
  <c r="G645"/>
  <c r="F645"/>
  <c r="E645"/>
  <c r="L644"/>
  <c r="K644"/>
  <c r="A646"/>
  <c r="B646" l="1"/>
  <c r="H646"/>
  <c r="J646" s="1"/>
  <c r="K646" s="1"/>
  <c r="L646" s="1"/>
  <c r="G646"/>
  <c r="F646"/>
  <c r="E646"/>
  <c r="D646"/>
  <c r="C646"/>
  <c r="L645"/>
  <c r="K645"/>
  <c r="A647"/>
  <c r="F647" l="1"/>
  <c r="E647"/>
  <c r="D647"/>
  <c r="C647"/>
  <c r="B647"/>
  <c r="H647"/>
  <c r="J647" s="1"/>
  <c r="G647"/>
  <c r="A648"/>
  <c r="C648" l="1"/>
  <c r="B648"/>
  <c r="H648"/>
  <c r="J648" s="1"/>
  <c r="G648"/>
  <c r="F648"/>
  <c r="E648"/>
  <c r="D648"/>
  <c r="K647"/>
  <c r="L647" s="1"/>
  <c r="A649"/>
  <c r="K648" l="1"/>
  <c r="L648" s="1"/>
  <c r="F649"/>
  <c r="E649"/>
  <c r="D649"/>
  <c r="C649"/>
  <c r="B649"/>
  <c r="H649"/>
  <c r="J649" s="1"/>
  <c r="K649" s="1"/>
  <c r="L649" s="1"/>
  <c r="G649"/>
  <c r="A650"/>
  <c r="C650" l="1"/>
  <c r="B650"/>
  <c r="H650"/>
  <c r="J650" s="1"/>
  <c r="G650"/>
  <c r="F650"/>
  <c r="E650"/>
  <c r="D650"/>
  <c r="A651"/>
  <c r="E651" l="1"/>
  <c r="D651"/>
  <c r="C651"/>
  <c r="B651"/>
  <c r="H651"/>
  <c r="J651" s="1"/>
  <c r="G651"/>
  <c r="F651"/>
  <c r="L650"/>
  <c r="K650"/>
  <c r="A652"/>
  <c r="K651" l="1"/>
  <c r="L651" s="1"/>
  <c r="C652"/>
  <c r="B652"/>
  <c r="H652"/>
  <c r="J652" s="1"/>
  <c r="K652" s="1"/>
  <c r="L652" s="1"/>
  <c r="G652"/>
  <c r="F652"/>
  <c r="E652"/>
  <c r="D652"/>
  <c r="A653"/>
  <c r="G653" l="1"/>
  <c r="F653"/>
  <c r="E653"/>
  <c r="D653"/>
  <c r="C653"/>
  <c r="H653"/>
  <c r="J653" s="1"/>
  <c r="B653"/>
  <c r="A654"/>
  <c r="D654" l="1"/>
  <c r="C654"/>
  <c r="B654"/>
  <c r="H654"/>
  <c r="J654" s="1"/>
  <c r="G654"/>
  <c r="F654"/>
  <c r="E654"/>
  <c r="L653"/>
  <c r="K653"/>
  <c r="A655"/>
  <c r="K654" l="1"/>
  <c r="L654" s="1"/>
  <c r="G655"/>
  <c r="F655"/>
  <c r="E655"/>
  <c r="D655"/>
  <c r="C655"/>
  <c r="H655"/>
  <c r="J655" s="1"/>
  <c r="K655" s="1"/>
  <c r="L655" s="1"/>
  <c r="B655"/>
  <c r="A656"/>
  <c r="D656" l="1"/>
  <c r="C656"/>
  <c r="B656"/>
  <c r="H656"/>
  <c r="J656" s="1"/>
  <c r="G656"/>
  <c r="F656"/>
  <c r="E656"/>
  <c r="A657"/>
  <c r="L656" l="1"/>
  <c r="K656"/>
  <c r="F657"/>
  <c r="E657"/>
  <c r="D657"/>
  <c r="C657"/>
  <c r="B657"/>
  <c r="H657"/>
  <c r="J657" s="1"/>
  <c r="G657"/>
  <c r="A658"/>
  <c r="D658" l="1"/>
  <c r="C658"/>
  <c r="B658"/>
  <c r="H658"/>
  <c r="J658" s="1"/>
  <c r="G658"/>
  <c r="F658"/>
  <c r="E658"/>
  <c r="K657"/>
  <c r="L657" s="1"/>
  <c r="A659"/>
  <c r="B659" l="1"/>
  <c r="H659"/>
  <c r="J659" s="1"/>
  <c r="G659"/>
  <c r="F659"/>
  <c r="E659"/>
  <c r="D659"/>
  <c r="C659"/>
  <c r="K658"/>
  <c r="L658" s="1"/>
  <c r="A660"/>
  <c r="K659" l="1"/>
  <c r="L659" s="1"/>
  <c r="E660"/>
  <c r="D660"/>
  <c r="C660"/>
  <c r="B660"/>
  <c r="H660"/>
  <c r="J660" s="1"/>
  <c r="G660"/>
  <c r="F660"/>
  <c r="A661"/>
  <c r="K660" l="1"/>
  <c r="L660" s="1"/>
  <c r="B661"/>
  <c r="H661"/>
  <c r="J661" s="1"/>
  <c r="K661" s="1"/>
  <c r="L661" s="1"/>
  <c r="G661"/>
  <c r="F661"/>
  <c r="E661"/>
  <c r="D661"/>
  <c r="C661"/>
  <c r="A662"/>
  <c r="E662" l="1"/>
  <c r="D662"/>
  <c r="C662"/>
  <c r="B662"/>
  <c r="H662"/>
  <c r="J662" s="1"/>
  <c r="G662"/>
  <c r="F662"/>
  <c r="A663"/>
  <c r="L662" l="1"/>
  <c r="K662"/>
  <c r="G663"/>
  <c r="F663"/>
  <c r="E663"/>
  <c r="D663"/>
  <c r="C663"/>
  <c r="H663"/>
  <c r="J663" s="1"/>
  <c r="B663"/>
  <c r="A664"/>
  <c r="L663" l="1"/>
  <c r="K663"/>
  <c r="E664"/>
  <c r="D664"/>
  <c r="C664"/>
  <c r="B664"/>
  <c r="H664"/>
  <c r="J664" s="1"/>
  <c r="K664" s="1"/>
  <c r="L664" s="1"/>
  <c r="G664"/>
  <c r="F664"/>
  <c r="A665"/>
  <c r="C665" l="1"/>
  <c r="B665"/>
  <c r="H665"/>
  <c r="J665" s="1"/>
  <c r="G665"/>
  <c r="F665"/>
  <c r="E665"/>
  <c r="D665"/>
  <c r="A666"/>
  <c r="K665" l="1"/>
  <c r="L665" s="1"/>
  <c r="F666"/>
  <c r="E666"/>
  <c r="D666"/>
  <c r="C666"/>
  <c r="B666"/>
  <c r="H666"/>
  <c r="J666" s="1"/>
  <c r="G666"/>
  <c r="A667"/>
  <c r="K666" l="1"/>
  <c r="L666" s="1"/>
  <c r="C667"/>
  <c r="B667"/>
  <c r="H667"/>
  <c r="J667" s="1"/>
  <c r="K667" s="1"/>
  <c r="L667" s="1"/>
  <c r="G667"/>
  <c r="F667"/>
  <c r="E667"/>
  <c r="D667"/>
  <c r="A668"/>
  <c r="F668" l="1"/>
  <c r="E668"/>
  <c r="D668"/>
  <c r="C668"/>
  <c r="B668"/>
  <c r="H668"/>
  <c r="J668" s="1"/>
  <c r="G668"/>
  <c r="A669"/>
  <c r="B669" l="1"/>
  <c r="H669"/>
  <c r="J669" s="1"/>
  <c r="G669"/>
  <c r="F669"/>
  <c r="E669"/>
  <c r="D669"/>
  <c r="C669"/>
  <c r="L668"/>
  <c r="K668"/>
  <c r="A670"/>
  <c r="F670" l="1"/>
  <c r="E670"/>
  <c r="D670"/>
  <c r="C670"/>
  <c r="B670"/>
  <c r="H670"/>
  <c r="J670" s="1"/>
  <c r="K670" s="1"/>
  <c r="L670" s="1"/>
  <c r="G670"/>
  <c r="K669"/>
  <c r="L669" s="1"/>
  <c r="A671"/>
  <c r="D671" l="1"/>
  <c r="C671"/>
  <c r="B671"/>
  <c r="H671"/>
  <c r="J671" s="1"/>
  <c r="G671"/>
  <c r="F671"/>
  <c r="E671"/>
  <c r="A672"/>
  <c r="G672" l="1"/>
  <c r="F672"/>
  <c r="E672"/>
  <c r="D672"/>
  <c r="C672"/>
  <c r="H672"/>
  <c r="J672" s="1"/>
  <c r="B672"/>
  <c r="L671"/>
  <c r="K671"/>
  <c r="A673"/>
  <c r="D673" l="1"/>
  <c r="C673"/>
  <c r="B673"/>
  <c r="H673"/>
  <c r="J673" s="1"/>
  <c r="K673" s="1"/>
  <c r="L673" s="1"/>
  <c r="G673"/>
  <c r="F673"/>
  <c r="E673"/>
  <c r="K672"/>
  <c r="L672" s="1"/>
  <c r="A674"/>
  <c r="G674" l="1"/>
  <c r="F674"/>
  <c r="E674"/>
  <c r="D674"/>
  <c r="C674"/>
  <c r="B674"/>
  <c r="H674"/>
  <c r="J674" s="1"/>
  <c r="A675"/>
  <c r="L674" l="1"/>
  <c r="K674"/>
  <c r="C675"/>
  <c r="B675"/>
  <c r="H675"/>
  <c r="J675" s="1"/>
  <c r="G675"/>
  <c r="F675"/>
  <c r="E675"/>
  <c r="D675"/>
  <c r="A676"/>
  <c r="K675" l="1"/>
  <c r="L675" s="1"/>
  <c r="G676"/>
  <c r="F676"/>
  <c r="E676"/>
  <c r="D676"/>
  <c r="C676"/>
  <c r="H676"/>
  <c r="J676" s="1"/>
  <c r="B676"/>
  <c r="A677"/>
  <c r="K676" l="1"/>
  <c r="L676" s="1"/>
  <c r="E677"/>
  <c r="D677"/>
  <c r="C677"/>
  <c r="B677"/>
  <c r="H677"/>
  <c r="J677" s="1"/>
  <c r="G677"/>
  <c r="F677"/>
  <c r="A678"/>
  <c r="K677" l="1"/>
  <c r="L677" s="1"/>
  <c r="B678"/>
  <c r="H678"/>
  <c r="J678" s="1"/>
  <c r="G678"/>
  <c r="F678"/>
  <c r="E678"/>
  <c r="D678"/>
  <c r="C678"/>
  <c r="A679"/>
  <c r="K678" l="1"/>
  <c r="L678" s="1"/>
  <c r="E679"/>
  <c r="D679"/>
  <c r="C679"/>
  <c r="B679"/>
  <c r="H679"/>
  <c r="J679" s="1"/>
  <c r="K679" s="1"/>
  <c r="L679" s="1"/>
  <c r="G679"/>
  <c r="F679"/>
  <c r="A680"/>
  <c r="B680" l="1"/>
  <c r="H680"/>
  <c r="J680" s="1"/>
  <c r="G680"/>
  <c r="F680"/>
  <c r="E680"/>
  <c r="D680"/>
  <c r="C680"/>
  <c r="A681"/>
  <c r="D681" l="1"/>
  <c r="C681"/>
  <c r="B681"/>
  <c r="H681"/>
  <c r="J681" s="1"/>
  <c r="G681"/>
  <c r="F681"/>
  <c r="E681"/>
  <c r="L680"/>
  <c r="K680"/>
  <c r="A682"/>
  <c r="B682" l="1"/>
  <c r="H682"/>
  <c r="J682" s="1"/>
  <c r="K682" s="1"/>
  <c r="L682" s="1"/>
  <c r="G682"/>
  <c r="F682"/>
  <c r="E682"/>
  <c r="D682"/>
  <c r="C682"/>
  <c r="L681"/>
  <c r="K681"/>
  <c r="A683"/>
  <c r="F683" l="1"/>
  <c r="E683"/>
  <c r="D683"/>
  <c r="C683"/>
  <c r="B683"/>
  <c r="H683"/>
  <c r="J683" s="1"/>
  <c r="G683"/>
  <c r="A684"/>
  <c r="C684" l="1"/>
  <c r="B684"/>
  <c r="H684"/>
  <c r="J684" s="1"/>
  <c r="G684"/>
  <c r="F684"/>
  <c r="E684"/>
  <c r="D684"/>
  <c r="K683"/>
  <c r="L683" s="1"/>
  <c r="A685"/>
  <c r="K684" l="1"/>
  <c r="L684" s="1"/>
  <c r="F685"/>
  <c r="E685"/>
  <c r="D685"/>
  <c r="C685"/>
  <c r="B685"/>
  <c r="H685"/>
  <c r="J685" s="1"/>
  <c r="K685" s="1"/>
  <c r="L685" s="1"/>
  <c r="G685"/>
  <c r="A686"/>
  <c r="C686" l="1"/>
  <c r="B686"/>
  <c r="H686"/>
  <c r="J686" s="1"/>
  <c r="G686"/>
  <c r="F686"/>
  <c r="E686"/>
  <c r="D686"/>
  <c r="A687"/>
  <c r="E687" l="1"/>
  <c r="D687"/>
  <c r="C687"/>
  <c r="B687"/>
  <c r="H687"/>
  <c r="J687" s="1"/>
  <c r="G687"/>
  <c r="F687"/>
  <c r="L686"/>
  <c r="K686"/>
  <c r="A688"/>
  <c r="C688" l="1"/>
  <c r="B688"/>
  <c r="H688"/>
  <c r="J688" s="1"/>
  <c r="K688" s="1"/>
  <c r="L688" s="1"/>
  <c r="G688"/>
  <c r="F688"/>
  <c r="E688"/>
  <c r="D688"/>
  <c r="K687"/>
  <c r="L687" s="1"/>
  <c r="A689"/>
  <c r="G689" l="1"/>
  <c r="F689"/>
  <c r="E689"/>
  <c r="D689"/>
  <c r="C689"/>
  <c r="H689"/>
  <c r="J689" s="1"/>
  <c r="B689"/>
  <c r="A690"/>
  <c r="D690" l="1"/>
  <c r="C690"/>
  <c r="B690"/>
  <c r="H690"/>
  <c r="J690" s="1"/>
  <c r="G690"/>
  <c r="F690"/>
  <c r="E690"/>
  <c r="L689"/>
  <c r="K689"/>
  <c r="A691"/>
  <c r="G691" l="1"/>
  <c r="F691"/>
  <c r="E691"/>
  <c r="D691"/>
  <c r="C691"/>
  <c r="H691"/>
  <c r="J691" s="1"/>
  <c r="K691" s="1"/>
  <c r="L691" s="1"/>
  <c r="B691"/>
  <c r="K690"/>
  <c r="L690" s="1"/>
  <c r="A692"/>
  <c r="D692" l="1"/>
  <c r="C692"/>
  <c r="B692"/>
  <c r="H692"/>
  <c r="J692" s="1"/>
  <c r="G692"/>
  <c r="F692"/>
  <c r="E692"/>
  <c r="A693"/>
  <c r="L692" l="1"/>
  <c r="K692"/>
  <c r="F693"/>
  <c r="E693"/>
  <c r="D693"/>
  <c r="C693"/>
  <c r="B693"/>
  <c r="H693"/>
  <c r="J693" s="1"/>
  <c r="G693"/>
  <c r="A694"/>
  <c r="K693" l="1"/>
  <c r="L693" s="1"/>
  <c r="D694"/>
  <c r="C694"/>
  <c r="B694"/>
  <c r="H694"/>
  <c r="J694" s="1"/>
  <c r="G694"/>
  <c r="F694"/>
  <c r="E694"/>
  <c r="A695"/>
  <c r="B695" l="1"/>
  <c r="H695"/>
  <c r="J695" s="1"/>
  <c r="G695"/>
  <c r="F695"/>
  <c r="E695"/>
  <c r="D695"/>
  <c r="C695"/>
  <c r="K694"/>
  <c r="L694" s="1"/>
  <c r="A696"/>
  <c r="K695" l="1"/>
  <c r="L695" s="1"/>
  <c r="E696"/>
  <c r="D696"/>
  <c r="C696"/>
  <c r="B696"/>
  <c r="H696"/>
  <c r="J696" s="1"/>
  <c r="G696"/>
  <c r="F696"/>
  <c r="A697"/>
  <c r="K696" l="1"/>
  <c r="L696" s="1"/>
  <c r="B697"/>
  <c r="H697"/>
  <c r="J697" s="1"/>
  <c r="K697" s="1"/>
  <c r="L697" s="1"/>
  <c r="G697"/>
  <c r="F697"/>
  <c r="E697"/>
  <c r="D697"/>
  <c r="C697"/>
  <c r="A698"/>
  <c r="E698" l="1"/>
  <c r="D698"/>
  <c r="C698"/>
  <c r="B698"/>
  <c r="H698"/>
  <c r="J698" s="1"/>
  <c r="G698"/>
  <c r="F698"/>
  <c r="A699"/>
  <c r="L698" l="1"/>
  <c r="K698"/>
  <c r="G699"/>
  <c r="F699"/>
  <c r="E699"/>
  <c r="D699"/>
  <c r="C699"/>
  <c r="H699"/>
  <c r="J699" s="1"/>
  <c r="B699"/>
  <c r="A700"/>
  <c r="L699" l="1"/>
  <c r="K699"/>
  <c r="E700"/>
  <c r="D700"/>
  <c r="C700"/>
  <c r="B700"/>
  <c r="H700"/>
  <c r="J700" s="1"/>
  <c r="K700" s="1"/>
  <c r="L700" s="1"/>
  <c r="G700"/>
  <c r="F700"/>
  <c r="A701"/>
  <c r="C701" l="1"/>
  <c r="B701"/>
  <c r="H701"/>
  <c r="J701" s="1"/>
  <c r="G701"/>
  <c r="F701"/>
  <c r="E701"/>
  <c r="D701"/>
  <c r="A702"/>
  <c r="F702" l="1"/>
  <c r="E702"/>
  <c r="D702"/>
  <c r="C702"/>
  <c r="B702"/>
  <c r="H702"/>
  <c r="J702" s="1"/>
  <c r="G702"/>
  <c r="K701"/>
  <c r="L701" s="1"/>
  <c r="A703"/>
  <c r="C703" l="1"/>
  <c r="B703"/>
  <c r="H703"/>
  <c r="J703" s="1"/>
  <c r="K703" s="1"/>
  <c r="L703" s="1"/>
  <c r="G703"/>
  <c r="F703"/>
  <c r="E703"/>
  <c r="D703"/>
  <c r="K702"/>
  <c r="L702" s="1"/>
  <c r="A704"/>
  <c r="F704" l="1"/>
  <c r="E704"/>
  <c r="D704"/>
  <c r="C704"/>
  <c r="B704"/>
  <c r="H704"/>
  <c r="J704" s="1"/>
  <c r="G704"/>
  <c r="A705"/>
  <c r="B705" l="1"/>
  <c r="H705"/>
  <c r="J705" s="1"/>
  <c r="G705"/>
  <c r="F705"/>
  <c r="E705"/>
  <c r="D705"/>
  <c r="C705"/>
  <c r="L704"/>
  <c r="K704"/>
  <c r="A706"/>
  <c r="K705" l="1"/>
  <c r="L705" s="1"/>
  <c r="F706"/>
  <c r="E706"/>
  <c r="D706"/>
  <c r="C706"/>
  <c r="B706"/>
  <c r="H706"/>
  <c r="J706" s="1"/>
  <c r="K706" s="1"/>
  <c r="L706" s="1"/>
  <c r="G706"/>
  <c r="A707"/>
  <c r="D707" l="1"/>
  <c r="C707"/>
  <c r="B707"/>
  <c r="H707"/>
  <c r="J707" s="1"/>
  <c r="G707"/>
  <c r="F707"/>
  <c r="E707"/>
  <c r="A708"/>
  <c r="L707" l="1"/>
  <c r="K707"/>
  <c r="G708"/>
  <c r="F708"/>
  <c r="E708"/>
  <c r="D708"/>
  <c r="C708"/>
  <c r="B708"/>
  <c r="H708"/>
  <c r="J708" s="1"/>
  <c r="A709"/>
  <c r="K708" l="1"/>
  <c r="L708" s="1"/>
  <c r="D709"/>
  <c r="C709"/>
  <c r="B709"/>
  <c r="H709"/>
  <c r="J709" s="1"/>
  <c r="K709" s="1"/>
  <c r="L709" s="1"/>
  <c r="G709"/>
  <c r="F709"/>
  <c r="E709"/>
  <c r="A710"/>
  <c r="G710" l="1"/>
  <c r="F710"/>
  <c r="E710"/>
  <c r="D710"/>
  <c r="C710"/>
  <c r="H710"/>
  <c r="J710" s="1"/>
  <c r="B710"/>
  <c r="A711"/>
  <c r="C711" l="1"/>
  <c r="B711"/>
  <c r="H711"/>
  <c r="J711" s="1"/>
  <c r="G711"/>
  <c r="F711"/>
  <c r="E711"/>
  <c r="D711"/>
  <c r="L710"/>
  <c r="K710"/>
  <c r="A712"/>
  <c r="K711" l="1"/>
  <c r="L711" s="1"/>
  <c r="G712"/>
  <c r="F712"/>
  <c r="E712"/>
  <c r="D712"/>
  <c r="C712"/>
  <c r="H712"/>
  <c r="J712" s="1"/>
  <c r="B712"/>
  <c r="A713"/>
  <c r="K712" l="1"/>
  <c r="L712" s="1"/>
  <c r="E713"/>
  <c r="D713"/>
  <c r="C713"/>
  <c r="B713"/>
  <c r="H713"/>
  <c r="J713" s="1"/>
  <c r="G713"/>
  <c r="F713"/>
  <c r="A714"/>
  <c r="K713" l="1"/>
  <c r="L713" s="1"/>
  <c r="B714"/>
  <c r="H714"/>
  <c r="J714" s="1"/>
  <c r="G714"/>
  <c r="F714"/>
  <c r="E714"/>
  <c r="D714"/>
  <c r="C714"/>
  <c r="A715"/>
  <c r="K714" l="1"/>
  <c r="L714" s="1"/>
  <c r="E715"/>
  <c r="D715"/>
  <c r="C715"/>
  <c r="B715"/>
  <c r="H715"/>
  <c r="J715" s="1"/>
  <c r="K715" s="1"/>
  <c r="L715" s="1"/>
  <c r="G715"/>
  <c r="F715"/>
  <c r="A716"/>
  <c r="B716" l="1"/>
  <c r="H716"/>
  <c r="J716" s="1"/>
  <c r="G716"/>
  <c r="F716"/>
  <c r="E716"/>
  <c r="D716"/>
  <c r="C716"/>
  <c r="A717"/>
  <c r="D717" l="1"/>
  <c r="C717"/>
  <c r="B717"/>
  <c r="H717"/>
  <c r="J717" s="1"/>
  <c r="G717"/>
  <c r="F717"/>
  <c r="E717"/>
  <c r="L716"/>
  <c r="K716"/>
  <c r="A718"/>
  <c r="L717" l="1"/>
  <c r="K717"/>
  <c r="B718"/>
  <c r="H718"/>
  <c r="J718" s="1"/>
  <c r="K718" s="1"/>
  <c r="L718" s="1"/>
  <c r="G718"/>
  <c r="F718"/>
  <c r="E718"/>
  <c r="D718"/>
  <c r="C718"/>
  <c r="A719"/>
  <c r="F719" l="1"/>
  <c r="E719"/>
  <c r="D719"/>
  <c r="C719"/>
  <c r="B719"/>
  <c r="H719"/>
  <c r="J719" s="1"/>
  <c r="G719"/>
  <c r="A720"/>
  <c r="C720" l="1"/>
  <c r="B720"/>
  <c r="H720"/>
  <c r="J720" s="1"/>
  <c r="G720"/>
  <c r="F720"/>
  <c r="E720"/>
  <c r="D720"/>
  <c r="K719"/>
  <c r="L719" s="1"/>
  <c r="A721"/>
  <c r="K720" l="1"/>
  <c r="L720" s="1"/>
  <c r="F721"/>
  <c r="E721"/>
  <c r="D721"/>
  <c r="C721"/>
  <c r="B721"/>
  <c r="H721"/>
  <c r="J721" s="1"/>
  <c r="K721" s="1"/>
  <c r="L721" s="1"/>
  <c r="G721"/>
  <c r="A722"/>
  <c r="C722" l="1"/>
  <c r="B722"/>
  <c r="H722"/>
  <c r="J722" s="1"/>
  <c r="G722"/>
  <c r="F722"/>
  <c r="E722"/>
  <c r="D722"/>
  <c r="A723"/>
  <c r="E723" l="1"/>
  <c r="D723"/>
  <c r="C723"/>
  <c r="B723"/>
  <c r="H723"/>
  <c r="J723" s="1"/>
  <c r="G723"/>
  <c r="F723"/>
  <c r="L722"/>
  <c r="K722"/>
  <c r="A724"/>
  <c r="K723" l="1"/>
  <c r="L723" s="1"/>
  <c r="C724"/>
  <c r="B724"/>
  <c r="H724"/>
  <c r="J724" s="1"/>
  <c r="K724" s="1"/>
  <c r="L724" s="1"/>
  <c r="G724"/>
  <c r="F724"/>
  <c r="E724"/>
  <c r="D724"/>
  <c r="A725"/>
  <c r="G725" l="1"/>
  <c r="F725"/>
  <c r="E725"/>
  <c r="D725"/>
  <c r="C725"/>
  <c r="H725"/>
  <c r="J725" s="1"/>
  <c r="B725"/>
  <c r="A726"/>
  <c r="D726" l="1"/>
  <c r="C726"/>
  <c r="B726"/>
  <c r="H726"/>
  <c r="J726" s="1"/>
  <c r="G726"/>
  <c r="F726"/>
  <c r="E726"/>
  <c r="L725"/>
  <c r="K725"/>
  <c r="A727"/>
  <c r="G727" l="1"/>
  <c r="F727"/>
  <c r="E727"/>
  <c r="D727"/>
  <c r="C727"/>
  <c r="H727"/>
  <c r="J727" s="1"/>
  <c r="K727" s="1"/>
  <c r="L727" s="1"/>
  <c r="B727"/>
  <c r="K726"/>
  <c r="L726" s="1"/>
  <c r="A728"/>
  <c r="D728" l="1"/>
  <c r="C728"/>
  <c r="B728"/>
  <c r="H728"/>
  <c r="J728" s="1"/>
  <c r="G728"/>
  <c r="F728"/>
  <c r="E728"/>
  <c r="A729"/>
  <c r="L728" l="1"/>
  <c r="K728"/>
  <c r="F729"/>
  <c r="E729"/>
  <c r="D729"/>
  <c r="C729"/>
  <c r="B729"/>
  <c r="H729"/>
  <c r="J729" s="1"/>
  <c r="G729"/>
  <c r="A730"/>
  <c r="K729" l="1"/>
  <c r="L729" s="1"/>
  <c r="D730"/>
  <c r="C730"/>
  <c r="B730"/>
  <c r="H730"/>
  <c r="J730" s="1"/>
  <c r="G730"/>
  <c r="F730"/>
  <c r="E730"/>
  <c r="A731"/>
  <c r="B731" l="1"/>
  <c r="H731"/>
  <c r="J731" s="1"/>
  <c r="G731"/>
  <c r="F731"/>
  <c r="E731"/>
  <c r="D731"/>
  <c r="C731"/>
  <c r="K730"/>
  <c r="L730" s="1"/>
  <c r="A732"/>
  <c r="K731" l="1"/>
  <c r="L731" s="1"/>
  <c r="E732"/>
  <c r="D732"/>
  <c r="C732"/>
  <c r="B732"/>
  <c r="H732"/>
  <c r="J732" s="1"/>
  <c r="G732"/>
  <c r="F732"/>
  <c r="A733"/>
  <c r="K732" l="1"/>
  <c r="L732" s="1"/>
  <c r="B733"/>
  <c r="H733"/>
  <c r="J733" s="1"/>
  <c r="K733" s="1"/>
  <c r="L733" s="1"/>
  <c r="G733"/>
  <c r="F733"/>
  <c r="E733"/>
  <c r="D733"/>
  <c r="C733"/>
  <c r="A734"/>
  <c r="E734" l="1"/>
  <c r="D734"/>
  <c r="C734"/>
  <c r="B734"/>
  <c r="H734"/>
  <c r="J734" s="1"/>
  <c r="G734"/>
  <c r="F734"/>
  <c r="A735"/>
  <c r="G735" l="1"/>
  <c r="F735"/>
  <c r="E735"/>
  <c r="D735"/>
  <c r="C735"/>
  <c r="H735"/>
  <c r="J735" s="1"/>
  <c r="B735"/>
  <c r="L734"/>
  <c r="K734"/>
  <c r="A736"/>
  <c r="E736" l="1"/>
  <c r="D736"/>
  <c r="C736"/>
  <c r="B736"/>
  <c r="H736"/>
  <c r="J736" s="1"/>
  <c r="K736" s="1"/>
  <c r="L736" s="1"/>
  <c r="G736"/>
  <c r="F736"/>
  <c r="L735"/>
  <c r="K735"/>
  <c r="A737"/>
  <c r="C737" l="1"/>
  <c r="B737"/>
  <c r="H737"/>
  <c r="J737" s="1"/>
  <c r="G737"/>
  <c r="F737"/>
  <c r="E737"/>
  <c r="D737"/>
  <c r="A738"/>
  <c r="F738" l="1"/>
  <c r="E738"/>
  <c r="D738"/>
  <c r="C738"/>
  <c r="B738"/>
  <c r="H738"/>
  <c r="J738" s="1"/>
  <c r="G738"/>
  <c r="K737"/>
  <c r="L737" s="1"/>
  <c r="A739"/>
  <c r="C739" l="1"/>
  <c r="B739"/>
  <c r="H739"/>
  <c r="J739" s="1"/>
  <c r="K739" s="1"/>
  <c r="L739" s="1"/>
  <c r="G739"/>
  <c r="F739"/>
  <c r="E739"/>
  <c r="D739"/>
  <c r="K738"/>
  <c r="L738" s="1"/>
  <c r="A740"/>
  <c r="F740" l="1"/>
  <c r="E740"/>
  <c r="D740"/>
  <c r="C740"/>
  <c r="B740"/>
  <c r="H740"/>
  <c r="J740" s="1"/>
  <c r="G740"/>
  <c r="A741"/>
  <c r="B741" l="1"/>
  <c r="H741"/>
  <c r="J741" s="1"/>
  <c r="G741"/>
  <c r="F741"/>
  <c r="E741"/>
  <c r="D741"/>
  <c r="C741"/>
  <c r="L740"/>
  <c r="K740"/>
  <c r="A742"/>
  <c r="F742" l="1"/>
  <c r="E742"/>
  <c r="D742"/>
  <c r="C742"/>
  <c r="B742"/>
  <c r="H742"/>
  <c r="J742" s="1"/>
  <c r="K742" s="1"/>
  <c r="L742" s="1"/>
  <c r="G742"/>
  <c r="K741"/>
  <c r="L741" s="1"/>
  <c r="A743"/>
  <c r="D743" l="1"/>
  <c r="C743"/>
  <c r="B743"/>
  <c r="H743"/>
  <c r="J743" s="1"/>
  <c r="G743"/>
  <c r="F743"/>
  <c r="E743"/>
  <c r="A744"/>
  <c r="L743" l="1"/>
  <c r="K743"/>
  <c r="G744"/>
  <c r="F744"/>
  <c r="E744"/>
  <c r="D744"/>
  <c r="C744"/>
  <c r="H744"/>
  <c r="J744" s="1"/>
  <c r="B744"/>
  <c r="A745"/>
  <c r="K744" l="1"/>
  <c r="L744" s="1"/>
  <c r="D745"/>
  <c r="C745"/>
  <c r="B745"/>
  <c r="H745"/>
  <c r="J745" s="1"/>
  <c r="K745" s="1"/>
  <c r="L745" s="1"/>
  <c r="G745"/>
  <c r="F745"/>
  <c r="E745"/>
  <c r="A746"/>
  <c r="G746" l="1"/>
  <c r="F746"/>
  <c r="E746"/>
  <c r="D746"/>
  <c r="C746"/>
  <c r="H746"/>
  <c r="J746" s="1"/>
  <c r="B746"/>
  <c r="A747"/>
  <c r="C747" l="1"/>
  <c r="B747"/>
  <c r="H747"/>
  <c r="J747" s="1"/>
  <c r="G747"/>
  <c r="F747"/>
  <c r="E747"/>
  <c r="D747"/>
  <c r="L746"/>
  <c r="K746"/>
  <c r="A748"/>
  <c r="K747" l="1"/>
  <c r="L747" s="1"/>
  <c r="G748"/>
  <c r="F748"/>
  <c r="E748"/>
  <c r="D748"/>
  <c r="C748"/>
  <c r="H748"/>
  <c r="J748" s="1"/>
  <c r="B748"/>
  <c r="A749"/>
  <c r="K748" l="1"/>
  <c r="L748" s="1"/>
  <c r="E749"/>
  <c r="D749"/>
  <c r="C749"/>
  <c r="B749"/>
  <c r="H749"/>
  <c r="J749" s="1"/>
  <c r="G749"/>
  <c r="F749"/>
  <c r="A750"/>
  <c r="K749" l="1"/>
  <c r="L749" s="1"/>
  <c r="B750"/>
  <c r="H750"/>
  <c r="J750" s="1"/>
  <c r="G750"/>
  <c r="F750"/>
  <c r="E750"/>
  <c r="D750"/>
  <c r="C750"/>
  <c r="A751"/>
  <c r="K750" l="1"/>
  <c r="L750" s="1"/>
  <c r="E751"/>
  <c r="D751"/>
  <c r="C751"/>
  <c r="B751"/>
  <c r="H751"/>
  <c r="J751" s="1"/>
  <c r="K751" s="1"/>
  <c r="L751" s="1"/>
  <c r="G751"/>
  <c r="F751"/>
  <c r="A752"/>
  <c r="B752" l="1"/>
  <c r="H752"/>
  <c r="J752" s="1"/>
  <c r="G752"/>
  <c r="F752"/>
  <c r="E752"/>
  <c r="D752"/>
  <c r="C752"/>
  <c r="A753"/>
  <c r="D753" l="1"/>
  <c r="C753"/>
  <c r="B753"/>
  <c r="H753"/>
  <c r="J753" s="1"/>
  <c r="G753"/>
  <c r="F753"/>
  <c r="E753"/>
  <c r="L752"/>
  <c r="K752"/>
  <c r="A754"/>
  <c r="K753" l="1"/>
  <c r="L753" s="1"/>
  <c r="B754"/>
  <c r="H754"/>
  <c r="J754" s="1"/>
  <c r="K754" s="1"/>
  <c r="L754" s="1"/>
  <c r="G754"/>
  <c r="F754"/>
  <c r="E754"/>
  <c r="D754"/>
  <c r="A755"/>
  <c r="C754"/>
  <c r="H39" i="24"/>
  <c r="A756" i="2" l="1"/>
  <c r="F755"/>
  <c r="E755"/>
  <c r="D755"/>
  <c r="C755"/>
  <c r="B755"/>
  <c r="H755"/>
  <c r="J755" s="1"/>
  <c r="K755" s="1"/>
  <c r="L755" s="1"/>
  <c r="G755"/>
  <c r="J39" i="24"/>
  <c r="A757" i="2" l="1"/>
  <c r="C756"/>
  <c r="B756"/>
  <c r="H756"/>
  <c r="J756" s="1"/>
  <c r="G756"/>
  <c r="F756"/>
  <c r="E756"/>
  <c r="D756"/>
  <c r="K756" l="1"/>
  <c r="L756" s="1"/>
  <c r="A758"/>
  <c r="F757"/>
  <c r="E757"/>
  <c r="D757"/>
  <c r="C757"/>
  <c r="B757"/>
  <c r="H757"/>
  <c r="G757"/>
  <c r="J757" l="1"/>
  <c r="A759"/>
  <c r="C758"/>
  <c r="B758"/>
  <c r="H758"/>
  <c r="J758" s="1"/>
  <c r="G758"/>
  <c r="F758"/>
  <c r="E758"/>
  <c r="D758"/>
  <c r="K757" l="1"/>
  <c r="A760"/>
  <c r="E759"/>
  <c r="D759"/>
  <c r="C759"/>
  <c r="B759"/>
  <c r="H759"/>
  <c r="G759"/>
  <c r="F759"/>
  <c r="L758"/>
  <c r="K758"/>
  <c r="L757" l="1"/>
  <c r="J759"/>
  <c r="K759" s="1"/>
  <c r="L759" s="1"/>
  <c r="A761"/>
  <c r="C760"/>
  <c r="B760"/>
  <c r="H760"/>
  <c r="J760" s="1"/>
  <c r="K760" s="1"/>
  <c r="L760" s="1"/>
  <c r="G760"/>
  <c r="F760"/>
  <c r="E760"/>
  <c r="D760"/>
  <c r="A762" l="1"/>
  <c r="G761"/>
  <c r="F761"/>
  <c r="E761"/>
  <c r="D761"/>
  <c r="C761"/>
  <c r="H761"/>
  <c r="B761"/>
  <c r="J761" l="1"/>
  <c r="K761" s="1"/>
  <c r="A763"/>
  <c r="D762"/>
  <c r="C762"/>
  <c r="B762"/>
  <c r="H762"/>
  <c r="J762" s="1"/>
  <c r="G762"/>
  <c r="F762"/>
  <c r="E762"/>
  <c r="L761" l="1"/>
  <c r="L762"/>
  <c r="K762"/>
  <c r="A764"/>
  <c r="B763"/>
  <c r="H763"/>
  <c r="G763"/>
  <c r="F763"/>
  <c r="E763"/>
  <c r="D763"/>
  <c r="C763"/>
  <c r="A765" l="1"/>
  <c r="E764"/>
  <c r="D764"/>
  <c r="C764"/>
  <c r="B764"/>
  <c r="H764"/>
  <c r="J764" s="1"/>
  <c r="G764"/>
  <c r="F764"/>
  <c r="J763"/>
  <c r="K763" l="1"/>
  <c r="A766"/>
  <c r="G765"/>
  <c r="F765"/>
  <c r="E765"/>
  <c r="D765"/>
  <c r="C765"/>
  <c r="H765"/>
  <c r="B765"/>
  <c r="K764"/>
  <c r="L764" s="1"/>
  <c r="L763" l="1"/>
  <c r="J765"/>
  <c r="A767"/>
  <c r="D766"/>
  <c r="C766"/>
  <c r="B766"/>
  <c r="H766"/>
  <c r="J766" s="1"/>
  <c r="K766" s="1"/>
  <c r="L766" s="1"/>
  <c r="G766"/>
  <c r="F766"/>
  <c r="E766"/>
  <c r="K765" l="1"/>
  <c r="A768"/>
  <c r="B767"/>
  <c r="H767"/>
  <c r="G767"/>
  <c r="F767"/>
  <c r="E767"/>
  <c r="D767"/>
  <c r="C767"/>
  <c r="A769" l="1"/>
  <c r="E768"/>
  <c r="D768"/>
  <c r="C768"/>
  <c r="B768"/>
  <c r="H768"/>
  <c r="J768" s="1"/>
  <c r="G768"/>
  <c r="F768"/>
  <c r="L765"/>
  <c r="J767"/>
  <c r="A770" l="1"/>
  <c r="C769"/>
  <c r="B769"/>
  <c r="H769"/>
  <c r="G769"/>
  <c r="F769"/>
  <c r="E769"/>
  <c r="D769"/>
  <c r="K767"/>
  <c r="L768"/>
  <c r="K768"/>
  <c r="A771" l="1"/>
  <c r="E770"/>
  <c r="D770"/>
  <c r="C770"/>
  <c r="B770"/>
  <c r="H770"/>
  <c r="J770" s="1"/>
  <c r="G770"/>
  <c r="F770"/>
  <c r="J769"/>
  <c r="L767"/>
  <c r="A772" l="1"/>
  <c r="G771"/>
  <c r="F771"/>
  <c r="E771"/>
  <c r="D771"/>
  <c r="C771"/>
  <c r="H771"/>
  <c r="B771"/>
  <c r="K769"/>
  <c r="L769" s="1"/>
  <c r="K770"/>
  <c r="L770" s="1"/>
  <c r="J771" l="1"/>
  <c r="A773"/>
  <c r="D772"/>
  <c r="C772"/>
  <c r="B772"/>
  <c r="H772"/>
  <c r="J772" s="1"/>
  <c r="G772"/>
  <c r="F772"/>
  <c r="E772"/>
  <c r="A774" l="1"/>
  <c r="B773"/>
  <c r="H773"/>
  <c r="J773" s="1"/>
  <c r="K773" s="1"/>
  <c r="L773" s="1"/>
  <c r="G773"/>
  <c r="F773"/>
  <c r="E773"/>
  <c r="D773"/>
  <c r="C773"/>
  <c r="K772"/>
  <c r="L772" s="1"/>
  <c r="K771"/>
  <c r="L771" s="1"/>
  <c r="A775" l="1"/>
  <c r="E774"/>
  <c r="D774"/>
  <c r="C774"/>
  <c r="B774"/>
  <c r="H774"/>
  <c r="J774" s="1"/>
  <c r="G774"/>
  <c r="F774"/>
  <c r="A776" l="1"/>
  <c r="C775"/>
  <c r="B775"/>
  <c r="H775"/>
  <c r="J775" s="1"/>
  <c r="G775"/>
  <c r="F775"/>
  <c r="E775"/>
  <c r="D775"/>
  <c r="K774"/>
  <c r="L774" s="1"/>
  <c r="A777" l="1"/>
  <c r="F776"/>
  <c r="E776"/>
  <c r="D776"/>
  <c r="C776"/>
  <c r="B776"/>
  <c r="H776"/>
  <c r="J776" s="1"/>
  <c r="G776"/>
  <c r="K775"/>
  <c r="L775" s="1"/>
  <c r="L776" l="1"/>
  <c r="K776"/>
  <c r="A778"/>
  <c r="B777"/>
  <c r="H777"/>
  <c r="J777" s="1"/>
  <c r="G777"/>
  <c r="F777"/>
  <c r="E777"/>
  <c r="D777"/>
  <c r="C777"/>
  <c r="K777" l="1"/>
  <c r="L777" s="1"/>
  <c r="A779"/>
  <c r="F778"/>
  <c r="E778"/>
  <c r="D778"/>
  <c r="C778"/>
  <c r="B778"/>
  <c r="H778"/>
  <c r="J778" s="1"/>
  <c r="K778" s="1"/>
  <c r="L778" s="1"/>
  <c r="G778"/>
  <c r="A780" l="1"/>
  <c r="D779"/>
  <c r="C779"/>
  <c r="B779"/>
  <c r="H779"/>
  <c r="J779" s="1"/>
  <c r="G779"/>
  <c r="F779"/>
  <c r="E779"/>
  <c r="A781" l="1"/>
  <c r="G780"/>
  <c r="F780"/>
  <c r="E780"/>
  <c r="D780"/>
  <c r="C780"/>
  <c r="H780"/>
  <c r="J780" s="1"/>
  <c r="B780"/>
  <c r="K779"/>
  <c r="L779" s="1"/>
  <c r="A782" l="1"/>
  <c r="E781"/>
  <c r="D781"/>
  <c r="C781"/>
  <c r="B781"/>
  <c r="H781"/>
  <c r="J781" s="1"/>
  <c r="G781"/>
  <c r="F781"/>
  <c r="K780"/>
  <c r="L780" s="1"/>
  <c r="A783" l="1"/>
  <c r="B782"/>
  <c r="H782"/>
  <c r="J782" s="1"/>
  <c r="G782"/>
  <c r="F782"/>
  <c r="E782"/>
  <c r="D782"/>
  <c r="C782"/>
  <c r="K781"/>
  <c r="L781" s="1"/>
  <c r="A784" l="1"/>
  <c r="D783"/>
  <c r="C783"/>
  <c r="B783"/>
  <c r="H783"/>
  <c r="J783" s="1"/>
  <c r="G783"/>
  <c r="F783"/>
  <c r="E783"/>
  <c r="K782"/>
  <c r="L782" s="1"/>
  <c r="A785" l="1"/>
  <c r="B784"/>
  <c r="H784"/>
  <c r="J784" s="1"/>
  <c r="G784"/>
  <c r="E784"/>
  <c r="D784"/>
  <c r="C784"/>
  <c r="F784"/>
  <c r="K783"/>
  <c r="L783" s="1"/>
  <c r="A786" l="1"/>
  <c r="F785"/>
  <c r="E785"/>
  <c r="C785"/>
  <c r="B785"/>
  <c r="H785"/>
  <c r="J785" s="1"/>
  <c r="G785"/>
  <c r="D785"/>
  <c r="K784"/>
  <c r="L784" s="1"/>
  <c r="A787" l="1"/>
  <c r="C786"/>
  <c r="B786"/>
  <c r="H786"/>
  <c r="J786" s="1"/>
  <c r="F786"/>
  <c r="E786"/>
  <c r="G786"/>
  <c r="D786"/>
  <c r="K785"/>
  <c r="L785" s="1"/>
  <c r="A788" l="1"/>
  <c r="G787"/>
  <c r="F787"/>
  <c r="D787"/>
  <c r="C787"/>
  <c r="H787"/>
  <c r="J787" s="1"/>
  <c r="E787"/>
  <c r="B787"/>
  <c r="K786"/>
  <c r="L786" s="1"/>
  <c r="A789" l="1"/>
  <c r="D788"/>
  <c r="C788"/>
  <c r="G788"/>
  <c r="F788"/>
  <c r="H788"/>
  <c r="J788" s="1"/>
  <c r="E788"/>
  <c r="B788"/>
  <c r="K787"/>
  <c r="L787" s="1"/>
  <c r="A790" l="1"/>
  <c r="F789"/>
  <c r="E789"/>
  <c r="C789"/>
  <c r="B789"/>
  <c r="H789"/>
  <c r="J789" s="1"/>
  <c r="K789" s="1"/>
  <c r="L789" s="1"/>
  <c r="D789"/>
  <c r="G789"/>
  <c r="K788"/>
  <c r="L788" s="1"/>
  <c r="A791" l="1"/>
  <c r="D790"/>
  <c r="C790"/>
  <c r="G790"/>
  <c r="F790"/>
  <c r="H790"/>
  <c r="J790" s="1"/>
  <c r="E790"/>
  <c r="B790"/>
  <c r="A792" l="1"/>
  <c r="G791"/>
  <c r="F791"/>
  <c r="D791"/>
  <c r="C791"/>
  <c r="H791"/>
  <c r="J791" s="1"/>
  <c r="K791" s="1"/>
  <c r="L791" s="1"/>
  <c r="E791"/>
  <c r="B791"/>
  <c r="K790"/>
  <c r="L790" s="1"/>
  <c r="A793" l="1"/>
  <c r="D792"/>
  <c r="C792"/>
  <c r="G792"/>
  <c r="F792"/>
  <c r="B792"/>
  <c r="H792"/>
  <c r="J792" s="1"/>
  <c r="E792"/>
  <c r="K792" l="1"/>
  <c r="L792" s="1"/>
  <c r="A794"/>
  <c r="B793"/>
  <c r="H793"/>
  <c r="J793" s="1"/>
  <c r="G793"/>
  <c r="E793"/>
  <c r="D793"/>
  <c r="F793"/>
  <c r="C793"/>
  <c r="A795" l="1"/>
  <c r="D794"/>
  <c r="C794"/>
  <c r="G794"/>
  <c r="F794"/>
  <c r="H794"/>
  <c r="J794" s="1"/>
  <c r="B794"/>
  <c r="E794"/>
  <c r="K793"/>
  <c r="L793" s="1"/>
  <c r="A796" l="1"/>
  <c r="G795"/>
  <c r="F795"/>
  <c r="D795"/>
  <c r="C795"/>
  <c r="E795"/>
  <c r="B795"/>
  <c r="H795"/>
  <c r="J795" s="1"/>
  <c r="K794"/>
  <c r="L794" s="1"/>
  <c r="A797" l="1"/>
  <c r="E796"/>
  <c r="D796"/>
  <c r="B796"/>
  <c r="H796"/>
  <c r="J796" s="1"/>
  <c r="G796"/>
  <c r="F796"/>
  <c r="C796"/>
  <c r="K795"/>
  <c r="L795" s="1"/>
  <c r="A798" l="1"/>
  <c r="G797"/>
  <c r="F797"/>
  <c r="D797"/>
  <c r="C797"/>
  <c r="B797"/>
  <c r="H797"/>
  <c r="J797" s="1"/>
  <c r="K797" s="1"/>
  <c r="L797" s="1"/>
  <c r="E797"/>
  <c r="K796"/>
  <c r="L796" s="1"/>
  <c r="A799" l="1"/>
  <c r="D798"/>
  <c r="C798"/>
  <c r="G798"/>
  <c r="F798"/>
  <c r="H798"/>
  <c r="J798" s="1"/>
  <c r="E798"/>
  <c r="B798"/>
  <c r="A800" l="1"/>
  <c r="B799"/>
  <c r="H799"/>
  <c r="J799" s="1"/>
  <c r="G799"/>
  <c r="E799"/>
  <c r="D799"/>
  <c r="F799"/>
  <c r="C799"/>
  <c r="K798"/>
  <c r="L798" s="1"/>
  <c r="A801" l="1"/>
  <c r="D800"/>
  <c r="C800"/>
  <c r="G800"/>
  <c r="F800"/>
  <c r="E800"/>
  <c r="B800"/>
  <c r="H800"/>
  <c r="J800" s="1"/>
  <c r="K799"/>
  <c r="L799" s="1"/>
  <c r="L800" l="1"/>
  <c r="K800"/>
  <c r="A802"/>
  <c r="G801"/>
  <c r="F801"/>
  <c r="D801"/>
  <c r="C801"/>
  <c r="H801"/>
  <c r="J801" s="1"/>
  <c r="E801"/>
  <c r="B801"/>
  <c r="L801" l="1"/>
  <c r="K801"/>
  <c r="A803"/>
  <c r="E802"/>
  <c r="D802"/>
  <c r="B802"/>
  <c r="H802"/>
  <c r="J802" s="1"/>
  <c r="G802"/>
  <c r="F802"/>
  <c r="C802"/>
  <c r="K802" l="1"/>
  <c r="L802" s="1"/>
  <c r="A804"/>
  <c r="G803"/>
  <c r="F803"/>
  <c r="D803"/>
  <c r="C803"/>
  <c r="H803"/>
  <c r="J803" s="1"/>
  <c r="E803"/>
  <c r="B803"/>
  <c r="L803" l="1"/>
  <c r="K803"/>
  <c r="A805"/>
  <c r="D804"/>
  <c r="C804"/>
  <c r="G804"/>
  <c r="F804"/>
  <c r="H804"/>
  <c r="J804" s="1"/>
  <c r="E804"/>
  <c r="B804"/>
  <c r="K804" l="1"/>
  <c r="L804" s="1"/>
  <c r="A806"/>
  <c r="B805"/>
  <c r="H805"/>
  <c r="J805" s="1"/>
  <c r="G805"/>
  <c r="E805"/>
  <c r="D805"/>
  <c r="C805"/>
  <c r="F805"/>
  <c r="K805" l="1"/>
  <c r="L805" s="1"/>
  <c r="A807"/>
  <c r="D806"/>
  <c r="C806"/>
  <c r="G806"/>
  <c r="F806"/>
  <c r="H806"/>
  <c r="J806" s="1"/>
  <c r="K806" s="1"/>
  <c r="L806" s="1"/>
  <c r="E806"/>
  <c r="B806"/>
  <c r="A808" l="1"/>
  <c r="G807"/>
  <c r="F807"/>
  <c r="D807"/>
  <c r="C807"/>
  <c r="H807"/>
  <c r="J807" s="1"/>
  <c r="E807"/>
  <c r="B807"/>
  <c r="A809" l="1"/>
  <c r="E808"/>
  <c r="D808"/>
  <c r="B808"/>
  <c r="H808"/>
  <c r="J808" s="1"/>
  <c r="G808"/>
  <c r="F808"/>
  <c r="C808"/>
  <c r="L807"/>
  <c r="K807"/>
  <c r="A810" l="1"/>
  <c r="G809"/>
  <c r="F809"/>
  <c r="D809"/>
  <c r="C809"/>
  <c r="H809"/>
  <c r="J809" s="1"/>
  <c r="K809" s="1"/>
  <c r="L809" s="1"/>
  <c r="E809"/>
  <c r="B809"/>
  <c r="K808"/>
  <c r="L808" s="1"/>
  <c r="A811" l="1"/>
  <c r="D810"/>
  <c r="C810"/>
  <c r="G810"/>
  <c r="F810"/>
  <c r="B810"/>
  <c r="H810"/>
  <c r="J810" s="1"/>
  <c r="E810"/>
  <c r="K810" l="1"/>
  <c r="L810" s="1"/>
  <c r="A812"/>
  <c r="B811"/>
  <c r="H811"/>
  <c r="J811" s="1"/>
  <c r="G811"/>
  <c r="E811"/>
  <c r="D811"/>
  <c r="F811"/>
  <c r="C811"/>
  <c r="A813" l="1"/>
  <c r="D812"/>
  <c r="C812"/>
  <c r="G812"/>
  <c r="F812"/>
  <c r="H812"/>
  <c r="J812" s="1"/>
  <c r="B812"/>
  <c r="E812"/>
  <c r="K811"/>
  <c r="L811" s="1"/>
  <c r="A814" l="1"/>
  <c r="G813"/>
  <c r="F813"/>
  <c r="D813"/>
  <c r="C813"/>
  <c r="E813"/>
  <c r="B813"/>
  <c r="H813"/>
  <c r="J813" s="1"/>
  <c r="K812"/>
  <c r="L812" s="1"/>
  <c r="A815" l="1"/>
  <c r="E814"/>
  <c r="D814"/>
  <c r="B814"/>
  <c r="H814"/>
  <c r="J814" s="1"/>
  <c r="G814"/>
  <c r="F814"/>
  <c r="C814"/>
  <c r="K813"/>
  <c r="L813" s="1"/>
  <c r="A816" l="1"/>
  <c r="G815"/>
  <c r="F815"/>
  <c r="D815"/>
  <c r="C815"/>
  <c r="B815"/>
  <c r="E815"/>
  <c r="H815"/>
  <c r="J815" s="1"/>
  <c r="K815" s="1"/>
  <c r="L815" s="1"/>
  <c r="K814"/>
  <c r="L814" s="1"/>
  <c r="A817" l="1"/>
  <c r="D816"/>
  <c r="C816"/>
  <c r="G816"/>
  <c r="F816"/>
  <c r="H816"/>
  <c r="J816" s="1"/>
  <c r="E816"/>
  <c r="B816"/>
  <c r="A818" l="1"/>
  <c r="B817"/>
  <c r="H817"/>
  <c r="J817" s="1"/>
  <c r="G817"/>
  <c r="E817"/>
  <c r="D817"/>
  <c r="F817"/>
  <c r="C817"/>
  <c r="K816"/>
  <c r="L816" s="1"/>
  <c r="A819" l="1"/>
  <c r="D818"/>
  <c r="C818"/>
  <c r="G818"/>
  <c r="F818"/>
  <c r="E818"/>
  <c r="B818"/>
  <c r="H818"/>
  <c r="J818" s="1"/>
  <c r="K817"/>
  <c r="L817" s="1"/>
  <c r="A820" l="1"/>
  <c r="G819"/>
  <c r="F819"/>
  <c r="D819"/>
  <c r="C819"/>
  <c r="H819"/>
  <c r="J819" s="1"/>
  <c r="E819"/>
  <c r="B819"/>
  <c r="L818"/>
  <c r="K818"/>
  <c r="A821" l="1"/>
  <c r="E820"/>
  <c r="D820"/>
  <c r="B820"/>
  <c r="H820"/>
  <c r="J820" s="1"/>
  <c r="G820"/>
  <c r="F820"/>
  <c r="C820"/>
  <c r="K819"/>
  <c r="L819" s="1"/>
  <c r="K820" l="1"/>
  <c r="L820" s="1"/>
  <c r="A822"/>
  <c r="G821"/>
  <c r="F821"/>
  <c r="D821"/>
  <c r="C821"/>
  <c r="H821"/>
  <c r="J821" s="1"/>
  <c r="E821"/>
  <c r="B821"/>
  <c r="K821" l="1"/>
  <c r="L821" s="1"/>
  <c r="A823"/>
  <c r="E822"/>
  <c r="D822"/>
  <c r="B822"/>
  <c r="H822"/>
  <c r="J822" s="1"/>
  <c r="K822" s="1"/>
  <c r="L822" s="1"/>
  <c r="G822"/>
  <c r="F822"/>
  <c r="C822"/>
  <c r="A824" l="1"/>
  <c r="B823"/>
  <c r="H823"/>
  <c r="J823" s="1"/>
  <c r="G823"/>
  <c r="E823"/>
  <c r="D823"/>
  <c r="F823"/>
  <c r="C823"/>
  <c r="A825" l="1"/>
  <c r="F824"/>
  <c r="E824"/>
  <c r="C824"/>
  <c r="B824"/>
  <c r="H824"/>
  <c r="J824" s="1"/>
  <c r="K824" s="1"/>
  <c r="L824" s="1"/>
  <c r="G824"/>
  <c r="D824"/>
  <c r="K823"/>
  <c r="L823" s="1"/>
  <c r="A826" l="1"/>
  <c r="C825"/>
  <c r="B825"/>
  <c r="H825"/>
  <c r="J825" s="1"/>
  <c r="F825"/>
  <c r="E825"/>
  <c r="D825"/>
  <c r="G825"/>
  <c r="A827" l="1"/>
  <c r="G826"/>
  <c r="F826"/>
  <c r="D826"/>
  <c r="C826"/>
  <c r="H826"/>
  <c r="J826" s="1"/>
  <c r="K826" s="1"/>
  <c r="L826" s="1"/>
  <c r="E826"/>
  <c r="B826"/>
  <c r="K825"/>
  <c r="L825" s="1"/>
  <c r="A828" l="1"/>
  <c r="E827"/>
  <c r="D827"/>
  <c r="B827"/>
  <c r="H827"/>
  <c r="J827" s="1"/>
  <c r="G827"/>
  <c r="C827"/>
  <c r="F827"/>
  <c r="A829" l="1"/>
  <c r="C828"/>
  <c r="B828"/>
  <c r="H828"/>
  <c r="J828" s="1"/>
  <c r="K828" s="1"/>
  <c r="L828" s="1"/>
  <c r="F828"/>
  <c r="E828"/>
  <c r="G828"/>
  <c r="D828"/>
  <c r="K827"/>
  <c r="L827" s="1"/>
  <c r="A830" l="1"/>
  <c r="G829"/>
  <c r="F829"/>
  <c r="D829"/>
  <c r="C829"/>
  <c r="H829"/>
  <c r="J829" s="1"/>
  <c r="K829" s="1"/>
  <c r="L829" s="1"/>
  <c r="E829"/>
  <c r="B829"/>
  <c r="A831" l="1"/>
  <c r="E830"/>
  <c r="D830"/>
  <c r="B830"/>
  <c r="H830"/>
  <c r="J830" s="1"/>
  <c r="K830" s="1"/>
  <c r="L830" s="1"/>
  <c r="G830"/>
  <c r="F830"/>
  <c r="C830"/>
  <c r="A832" l="1"/>
  <c r="B831"/>
  <c r="H831"/>
  <c r="J831" s="1"/>
  <c r="G831"/>
  <c r="E831"/>
  <c r="D831"/>
  <c r="F831"/>
  <c r="C831"/>
  <c r="A833" l="1"/>
  <c r="F832"/>
  <c r="E832"/>
  <c r="C832"/>
  <c r="B832"/>
  <c r="H832"/>
  <c r="J832" s="1"/>
  <c r="G832"/>
  <c r="D832"/>
  <c r="K831"/>
  <c r="L831" s="1"/>
  <c r="A834" l="1"/>
  <c r="D833"/>
  <c r="C833"/>
  <c r="G833"/>
  <c r="F833"/>
  <c r="H833"/>
  <c r="J833" s="1"/>
  <c r="E833"/>
  <c r="B833"/>
  <c r="K832"/>
  <c r="L832" s="1"/>
  <c r="A835" l="1"/>
  <c r="B834"/>
  <c r="H834"/>
  <c r="J834" s="1"/>
  <c r="G834"/>
  <c r="E834"/>
  <c r="D834"/>
  <c r="C834"/>
  <c r="F834"/>
  <c r="K833"/>
  <c r="L833" s="1"/>
  <c r="A836" l="1"/>
  <c r="F835"/>
  <c r="E835"/>
  <c r="C835"/>
  <c r="B835"/>
  <c r="H835"/>
  <c r="J835" s="1"/>
  <c r="G835"/>
  <c r="D835"/>
  <c r="K834"/>
  <c r="L834" s="1"/>
  <c r="A837" l="1"/>
  <c r="D836"/>
  <c r="C836"/>
  <c r="G836"/>
  <c r="F836"/>
  <c r="B836"/>
  <c r="H836"/>
  <c r="J836" s="1"/>
  <c r="K836" s="1"/>
  <c r="L836" s="1"/>
  <c r="E836"/>
  <c r="K835"/>
  <c r="L835" s="1"/>
  <c r="A838" l="1"/>
  <c r="G837"/>
  <c r="F837"/>
  <c r="D837"/>
  <c r="C837"/>
  <c r="H837"/>
  <c r="J837" s="1"/>
  <c r="E837"/>
  <c r="B837"/>
  <c r="A839" l="1"/>
  <c r="E838"/>
  <c r="D838"/>
  <c r="B838"/>
  <c r="H838"/>
  <c r="J838" s="1"/>
  <c r="K838" s="1"/>
  <c r="L838" s="1"/>
  <c r="G838"/>
  <c r="F838"/>
  <c r="C838"/>
  <c r="K837"/>
  <c r="L837" s="1"/>
  <c r="A840" l="1"/>
  <c r="C839"/>
  <c r="B839"/>
  <c r="H839"/>
  <c r="J839" s="1"/>
  <c r="F839"/>
  <c r="E839"/>
  <c r="G839"/>
  <c r="D839"/>
  <c r="L839" l="1"/>
  <c r="K839"/>
  <c r="A841"/>
  <c r="G840"/>
  <c r="F840"/>
  <c r="D840"/>
  <c r="C840"/>
  <c r="H840"/>
  <c r="J840" s="1"/>
  <c r="E840"/>
  <c r="B840"/>
  <c r="L840" l="1"/>
  <c r="K840"/>
  <c r="A842"/>
  <c r="E841"/>
  <c r="D841"/>
  <c r="B841"/>
  <c r="H841"/>
  <c r="J841" s="1"/>
  <c r="G841"/>
  <c r="C841"/>
  <c r="F841"/>
  <c r="K841" l="1"/>
  <c r="L841" s="1"/>
  <c r="A843"/>
  <c r="C842"/>
  <c r="B842"/>
  <c r="H842"/>
  <c r="J842" s="1"/>
  <c r="K842" s="1"/>
  <c r="L842" s="1"/>
  <c r="F842"/>
  <c r="E842"/>
  <c r="G842"/>
  <c r="D842"/>
  <c r="A844" l="1"/>
  <c r="F843"/>
  <c r="E843"/>
  <c r="C843"/>
  <c r="B843"/>
  <c r="H843"/>
  <c r="J843" s="1"/>
  <c r="G843"/>
  <c r="D843"/>
  <c r="A845" l="1"/>
  <c r="D844"/>
  <c r="C844"/>
  <c r="G844"/>
  <c r="F844"/>
  <c r="H844"/>
  <c r="J844" s="1"/>
  <c r="K844" s="1"/>
  <c r="L844" s="1"/>
  <c r="E844"/>
  <c r="B844"/>
  <c r="K843"/>
  <c r="L843" s="1"/>
  <c r="A846" l="1"/>
  <c r="B845"/>
  <c r="H845"/>
  <c r="J845" s="1"/>
  <c r="G845"/>
  <c r="E845"/>
  <c r="D845"/>
  <c r="F845"/>
  <c r="C845"/>
  <c r="A847" l="1"/>
  <c r="F846"/>
  <c r="E846"/>
  <c r="C846"/>
  <c r="B846"/>
  <c r="H846"/>
  <c r="J846" s="1"/>
  <c r="K846" s="1"/>
  <c r="L846" s="1"/>
  <c r="G846"/>
  <c r="D846"/>
  <c r="K845"/>
  <c r="L845" s="1"/>
  <c r="A848" l="1"/>
  <c r="D847"/>
  <c r="C847"/>
  <c r="G847"/>
  <c r="F847"/>
  <c r="H847"/>
  <c r="J847" s="1"/>
  <c r="E847"/>
  <c r="B847"/>
  <c r="A849" l="1"/>
  <c r="B848"/>
  <c r="H848"/>
  <c r="J848" s="1"/>
  <c r="G848"/>
  <c r="E848"/>
  <c r="D848"/>
  <c r="C848"/>
  <c r="F848"/>
  <c r="K847"/>
  <c r="L847" s="1"/>
  <c r="A850" l="1"/>
  <c r="E849"/>
  <c r="D849"/>
  <c r="B849"/>
  <c r="H849"/>
  <c r="J849" s="1"/>
  <c r="G849"/>
  <c r="F849"/>
  <c r="C849"/>
  <c r="L848"/>
  <c r="K848"/>
  <c r="A851" l="1"/>
  <c r="C850"/>
  <c r="B850"/>
  <c r="H850"/>
  <c r="J850" s="1"/>
  <c r="K850" s="1"/>
  <c r="L850" s="1"/>
  <c r="F850"/>
  <c r="E850"/>
  <c r="D850"/>
  <c r="G850"/>
  <c r="K849"/>
  <c r="L849" s="1"/>
  <c r="A852" l="1"/>
  <c r="G851"/>
  <c r="F851"/>
  <c r="D851"/>
  <c r="C851"/>
  <c r="H851"/>
  <c r="J851" s="1"/>
  <c r="K851" s="1"/>
  <c r="L851" s="1"/>
  <c r="E851"/>
  <c r="B851"/>
  <c r="A853" l="1"/>
  <c r="E852"/>
  <c r="D852"/>
  <c r="B852"/>
  <c r="H852"/>
  <c r="J852" s="1"/>
  <c r="G852"/>
  <c r="F852"/>
  <c r="C852"/>
  <c r="L852" l="1"/>
  <c r="K852"/>
  <c r="A854"/>
  <c r="C853"/>
  <c r="B853"/>
  <c r="H853"/>
  <c r="J853" s="1"/>
  <c r="F853"/>
  <c r="E853"/>
  <c r="G853"/>
  <c r="D853"/>
  <c r="A855" l="1"/>
  <c r="G854"/>
  <c r="F854"/>
  <c r="D854"/>
  <c r="C854"/>
  <c r="H854"/>
  <c r="J854" s="1"/>
  <c r="B854"/>
  <c r="E854"/>
  <c r="K853"/>
  <c r="L853" s="1"/>
  <c r="A856" l="1"/>
  <c r="D855"/>
  <c r="C855"/>
  <c r="G855"/>
  <c r="F855"/>
  <c r="E855"/>
  <c r="B855"/>
  <c r="H855"/>
  <c r="J855" s="1"/>
  <c r="L854"/>
  <c r="K854"/>
  <c r="A857" l="1"/>
  <c r="B856"/>
  <c r="H856"/>
  <c r="J856" s="1"/>
  <c r="K856" s="1"/>
  <c r="L856" s="1"/>
  <c r="G856"/>
  <c r="E856"/>
  <c r="D856"/>
  <c r="F856"/>
  <c r="C856"/>
  <c r="K855"/>
  <c r="L855" s="1"/>
  <c r="A858" l="1"/>
  <c r="F857"/>
  <c r="E857"/>
  <c r="C857"/>
  <c r="B857"/>
  <c r="H857"/>
  <c r="D857"/>
  <c r="G857"/>
  <c r="J857" l="1"/>
  <c r="A859"/>
  <c r="D858"/>
  <c r="C858"/>
  <c r="G858"/>
  <c r="F858"/>
  <c r="H858"/>
  <c r="J858" s="1"/>
  <c r="E858"/>
  <c r="B858"/>
  <c r="K857" l="1"/>
  <c r="A860"/>
  <c r="B859"/>
  <c r="H859"/>
  <c r="J859" s="1"/>
  <c r="G859"/>
  <c r="E859"/>
  <c r="D859"/>
  <c r="C859"/>
  <c r="F859"/>
  <c r="K858"/>
  <c r="L858" s="1"/>
  <c r="L857" l="1"/>
  <c r="A861"/>
  <c r="F860"/>
  <c r="E860"/>
  <c r="C860"/>
  <c r="B860"/>
  <c r="H860"/>
  <c r="J860" s="1"/>
  <c r="K860" s="1"/>
  <c r="L860" s="1"/>
  <c r="G860"/>
  <c r="D860"/>
  <c r="K859"/>
  <c r="L859" s="1"/>
  <c r="A862" l="1"/>
  <c r="C861"/>
  <c r="B861"/>
  <c r="H861"/>
  <c r="J861" s="1"/>
  <c r="F861"/>
  <c r="E861"/>
  <c r="G861"/>
  <c r="D861"/>
  <c r="L861" l="1"/>
  <c r="K861"/>
  <c r="A863"/>
  <c r="G862"/>
  <c r="F862"/>
  <c r="D862"/>
  <c r="C862"/>
  <c r="E862"/>
  <c r="B862"/>
  <c r="H862"/>
  <c r="J862" s="1"/>
  <c r="K862" s="1"/>
  <c r="L862" s="1"/>
  <c r="A864" l="1"/>
  <c r="E863"/>
  <c r="D863"/>
  <c r="B863"/>
  <c r="H863"/>
  <c r="J863" s="1"/>
  <c r="G863"/>
  <c r="F863"/>
  <c r="C863"/>
  <c r="K863" l="1"/>
  <c r="L863" s="1"/>
  <c r="A865"/>
  <c r="C864"/>
  <c r="B864"/>
  <c r="H864"/>
  <c r="J864" s="1"/>
  <c r="F864"/>
  <c r="E864"/>
  <c r="D864"/>
  <c r="G864"/>
  <c r="A866" l="1"/>
  <c r="G865"/>
  <c r="F865"/>
  <c r="D865"/>
  <c r="C865"/>
  <c r="H865"/>
  <c r="J865" s="1"/>
  <c r="E865"/>
  <c r="B865"/>
  <c r="K864"/>
  <c r="L864" s="1"/>
  <c r="A867" l="1"/>
  <c r="E866"/>
  <c r="D866"/>
  <c r="B866"/>
  <c r="H866"/>
  <c r="G866"/>
  <c r="F866"/>
  <c r="C866"/>
  <c r="L865"/>
  <c r="K865"/>
  <c r="J866" l="1"/>
  <c r="A868"/>
  <c r="B867"/>
  <c r="H867"/>
  <c r="J867" s="1"/>
  <c r="G867"/>
  <c r="E867"/>
  <c r="D867"/>
  <c r="F867"/>
  <c r="C867"/>
  <c r="K866" l="1"/>
  <c r="K867"/>
  <c r="L867" s="1"/>
  <c r="A869"/>
  <c r="F868"/>
  <c r="E868"/>
  <c r="C868"/>
  <c r="B868"/>
  <c r="H868"/>
  <c r="J868" s="1"/>
  <c r="D868"/>
  <c r="G868"/>
  <c r="L866" l="1"/>
  <c r="A870"/>
  <c r="D869"/>
  <c r="C869"/>
  <c r="G869"/>
  <c r="F869"/>
  <c r="H869"/>
  <c r="J869" s="1"/>
  <c r="K869" s="1"/>
  <c r="L869" s="1"/>
  <c r="E869"/>
  <c r="B869"/>
  <c r="K868"/>
  <c r="L868" s="1"/>
  <c r="A871" l="1"/>
  <c r="B870"/>
  <c r="H870"/>
  <c r="J870" s="1"/>
  <c r="G870"/>
  <c r="E870"/>
  <c r="D870"/>
  <c r="F870"/>
  <c r="C870"/>
  <c r="K870" l="1"/>
  <c r="L870" s="1"/>
  <c r="A872"/>
  <c r="F871"/>
  <c r="E871"/>
  <c r="C871"/>
  <c r="B871"/>
  <c r="H871"/>
  <c r="J871" s="1"/>
  <c r="G871"/>
  <c r="D871"/>
  <c r="A873" l="1"/>
  <c r="D872"/>
  <c r="C872"/>
  <c r="G872"/>
  <c r="F872"/>
  <c r="H872"/>
  <c r="E872"/>
  <c r="B872"/>
  <c r="K871"/>
  <c r="L871" s="1"/>
  <c r="J872" l="1"/>
  <c r="A874"/>
  <c r="G873"/>
  <c r="F873"/>
  <c r="D873"/>
  <c r="C873"/>
  <c r="B873"/>
  <c r="E873"/>
  <c r="H873"/>
  <c r="J873" s="1"/>
  <c r="K872" l="1"/>
  <c r="A875"/>
  <c r="E874"/>
  <c r="D874"/>
  <c r="B874"/>
  <c r="H874"/>
  <c r="J874" s="1"/>
  <c r="K874" s="1"/>
  <c r="L874" s="1"/>
  <c r="G874"/>
  <c r="F874"/>
  <c r="C874"/>
  <c r="K873"/>
  <c r="L873" s="1"/>
  <c r="L872" l="1"/>
  <c r="A876"/>
  <c r="C875"/>
  <c r="B875"/>
  <c r="H875"/>
  <c r="J875" s="1"/>
  <c r="F875"/>
  <c r="E875"/>
  <c r="D875"/>
  <c r="G875"/>
  <c r="A877" l="1"/>
  <c r="G876"/>
  <c r="F876"/>
  <c r="D876"/>
  <c r="C876"/>
  <c r="H876"/>
  <c r="J876" s="1"/>
  <c r="E876"/>
  <c r="B876"/>
  <c r="L875"/>
  <c r="K875"/>
  <c r="A878" l="1"/>
  <c r="E877"/>
  <c r="D877"/>
  <c r="B877"/>
  <c r="H877"/>
  <c r="G877"/>
  <c r="F877"/>
  <c r="C877"/>
  <c r="L876"/>
  <c r="K876"/>
  <c r="J877" l="1"/>
  <c r="A879"/>
  <c r="C878"/>
  <c r="B878"/>
  <c r="H878"/>
  <c r="J878" s="1"/>
  <c r="K878" s="1"/>
  <c r="L878" s="1"/>
  <c r="F878"/>
  <c r="E878"/>
  <c r="G878"/>
  <c r="D878"/>
  <c r="K877" l="1"/>
  <c r="A880"/>
  <c r="F879"/>
  <c r="E879"/>
  <c r="C879"/>
  <c r="B879"/>
  <c r="H879"/>
  <c r="J879" s="1"/>
  <c r="K879" s="1"/>
  <c r="L879" s="1"/>
  <c r="G879"/>
  <c r="D879"/>
  <c r="L877" l="1"/>
  <c r="A881"/>
  <c r="D880"/>
  <c r="C880"/>
  <c r="G880"/>
  <c r="F880"/>
  <c r="B880"/>
  <c r="H880"/>
  <c r="E880"/>
  <c r="J880" l="1"/>
  <c r="A882"/>
  <c r="B881"/>
  <c r="H881"/>
  <c r="J881" s="1"/>
  <c r="K881" s="1"/>
  <c r="L881" s="1"/>
  <c r="G881"/>
  <c r="E881"/>
  <c r="D881"/>
  <c r="F881"/>
  <c r="C881"/>
  <c r="K880" l="1"/>
  <c r="A883"/>
  <c r="E882"/>
  <c r="D882"/>
  <c r="B882"/>
  <c r="H882"/>
  <c r="J882" s="1"/>
  <c r="G882"/>
  <c r="C882"/>
  <c r="F882"/>
  <c r="L880" l="1"/>
  <c r="K882"/>
  <c r="L882" s="1"/>
  <c r="A884"/>
  <c r="C883"/>
  <c r="B883"/>
  <c r="H883"/>
  <c r="J883" s="1"/>
  <c r="F883"/>
  <c r="E883"/>
  <c r="G883"/>
  <c r="D883"/>
  <c r="A885" l="1"/>
  <c r="G884"/>
  <c r="F884"/>
  <c r="D884"/>
  <c r="C884"/>
  <c r="H884"/>
  <c r="J884" s="1"/>
  <c r="E884"/>
  <c r="B884"/>
  <c r="K883"/>
  <c r="L883" s="1"/>
  <c r="A886" l="1"/>
  <c r="D885"/>
  <c r="C885"/>
  <c r="G885"/>
  <c r="F885"/>
  <c r="E885"/>
  <c r="B885"/>
  <c r="H885"/>
  <c r="J885" s="1"/>
  <c r="L884"/>
  <c r="K884"/>
  <c r="A887" l="1"/>
  <c r="G886"/>
  <c r="E886"/>
  <c r="D886"/>
  <c r="H886"/>
  <c r="J886" s="1"/>
  <c r="K886" s="1"/>
  <c r="L886" s="1"/>
  <c r="F886"/>
  <c r="C886"/>
  <c r="B886"/>
  <c r="K885"/>
  <c r="L885" s="1"/>
  <c r="A888" l="1"/>
  <c r="E887"/>
  <c r="C887"/>
  <c r="B887"/>
  <c r="H887"/>
  <c r="J887" s="1"/>
  <c r="G887"/>
  <c r="F887"/>
  <c r="D887"/>
  <c r="L887" l="1"/>
  <c r="K887"/>
  <c r="A889"/>
  <c r="C888"/>
  <c r="G888"/>
  <c r="F888"/>
  <c r="B888"/>
  <c r="H888"/>
  <c r="J888" s="1"/>
  <c r="E888"/>
  <c r="D888"/>
  <c r="A890" l="1"/>
  <c r="G889"/>
  <c r="E889"/>
  <c r="D889"/>
  <c r="C889"/>
  <c r="B889"/>
  <c r="F889"/>
  <c r="H889"/>
  <c r="J889" s="1"/>
  <c r="L888"/>
  <c r="K888"/>
  <c r="K889" l="1"/>
  <c r="L889" s="1"/>
  <c r="A891"/>
  <c r="E890"/>
  <c r="C890"/>
  <c r="B890"/>
  <c r="H890"/>
  <c r="J890" s="1"/>
  <c r="G890"/>
  <c r="F890"/>
  <c r="D890"/>
  <c r="K890" l="1"/>
  <c r="L890" s="1"/>
  <c r="A892"/>
  <c r="B891"/>
  <c r="H891"/>
  <c r="J891" s="1"/>
  <c r="F891"/>
  <c r="E891"/>
  <c r="G891"/>
  <c r="D891"/>
  <c r="C891"/>
  <c r="K891" l="1"/>
  <c r="L891" s="1"/>
  <c r="A893"/>
  <c r="F892"/>
  <c r="D892"/>
  <c r="C892"/>
  <c r="H892"/>
  <c r="J892" s="1"/>
  <c r="K892" s="1"/>
  <c r="L892" s="1"/>
  <c r="G892"/>
  <c r="B892"/>
  <c r="E892"/>
  <c r="A894" l="1"/>
  <c r="D893"/>
  <c r="B893"/>
  <c r="H893"/>
  <c r="J893" s="1"/>
  <c r="K893" s="1"/>
  <c r="L893" s="1"/>
  <c r="G893"/>
  <c r="C893"/>
  <c r="F893"/>
  <c r="E893"/>
  <c r="A895" l="1"/>
  <c r="G894"/>
  <c r="E894"/>
  <c r="D894"/>
  <c r="F894"/>
  <c r="C894"/>
  <c r="B894"/>
  <c r="H894"/>
  <c r="J894" s="1"/>
  <c r="K894" l="1"/>
  <c r="L894" s="1"/>
  <c r="A896"/>
  <c r="E895"/>
  <c r="B895"/>
  <c r="G895"/>
  <c r="F895"/>
  <c r="D895"/>
  <c r="H895"/>
  <c r="J895" s="1"/>
  <c r="C895"/>
  <c r="A897" l="1"/>
  <c r="E896"/>
  <c r="D896"/>
  <c r="C896"/>
  <c r="B896"/>
  <c r="H896"/>
  <c r="J896" s="1"/>
  <c r="G896"/>
  <c r="F896"/>
  <c r="K895"/>
  <c r="L895" s="1"/>
  <c r="A898" l="1"/>
  <c r="B897"/>
  <c r="H897"/>
  <c r="J897" s="1"/>
  <c r="G897"/>
  <c r="F897"/>
  <c r="E897"/>
  <c r="C897"/>
  <c r="D897"/>
  <c r="L896"/>
  <c r="K896"/>
  <c r="A899" l="1"/>
  <c r="F898"/>
  <c r="E898"/>
  <c r="D898"/>
  <c r="C898"/>
  <c r="B898"/>
  <c r="H898"/>
  <c r="J898" s="1"/>
  <c r="K898" s="1"/>
  <c r="L898" s="1"/>
  <c r="G898"/>
  <c r="K897"/>
  <c r="L897" s="1"/>
  <c r="A900" l="1"/>
  <c r="D899"/>
  <c r="C899"/>
  <c r="B899"/>
  <c r="H899"/>
  <c r="J899" s="1"/>
  <c r="G899"/>
  <c r="E899"/>
  <c r="F899"/>
  <c r="K899" l="1"/>
  <c r="L899" s="1"/>
  <c r="A901"/>
  <c r="B900"/>
  <c r="H900"/>
  <c r="J900" s="1"/>
  <c r="G900"/>
  <c r="F900"/>
  <c r="C900"/>
  <c r="E900"/>
  <c r="D900"/>
  <c r="A902" l="1"/>
  <c r="F901"/>
  <c r="E901"/>
  <c r="D901"/>
  <c r="C901"/>
  <c r="G901"/>
  <c r="B901"/>
  <c r="H901"/>
  <c r="J901" s="1"/>
  <c r="K900"/>
  <c r="L900" s="1"/>
  <c r="K901" l="1"/>
  <c r="L901" s="1"/>
  <c r="A903"/>
  <c r="D902"/>
  <c r="C902"/>
  <c r="H902"/>
  <c r="J902" s="1"/>
  <c r="K902" s="1"/>
  <c r="L902" s="1"/>
  <c r="B902"/>
  <c r="E902"/>
  <c r="G902"/>
  <c r="F902"/>
  <c r="A904" l="1"/>
  <c r="G903"/>
  <c r="F903"/>
  <c r="E903"/>
  <c r="D903"/>
  <c r="H903"/>
  <c r="J903" s="1"/>
  <c r="C903"/>
  <c r="B903"/>
  <c r="A905" l="1"/>
  <c r="E904"/>
  <c r="D904"/>
  <c r="C904"/>
  <c r="F904"/>
  <c r="B904"/>
  <c r="H904"/>
  <c r="J904" s="1"/>
  <c r="K904" s="1"/>
  <c r="L904" s="1"/>
  <c r="G904"/>
  <c r="K903"/>
  <c r="L903" s="1"/>
  <c r="A906" l="1"/>
  <c r="C905"/>
  <c r="B905"/>
  <c r="H905"/>
  <c r="J905" s="1"/>
  <c r="G905"/>
  <c r="D905"/>
  <c r="F905"/>
  <c r="E905"/>
  <c r="L905" l="1"/>
  <c r="K905"/>
  <c r="A907"/>
  <c r="G906"/>
  <c r="F906"/>
  <c r="E906"/>
  <c r="D906"/>
  <c r="H906"/>
  <c r="J906" s="1"/>
  <c r="K906" s="1"/>
  <c r="L906" s="1"/>
  <c r="C906"/>
  <c r="B906"/>
  <c r="A908" l="1"/>
  <c r="E907"/>
  <c r="D907"/>
  <c r="C907"/>
  <c r="F907"/>
  <c r="B907"/>
  <c r="H907"/>
  <c r="J907" s="1"/>
  <c r="G907"/>
  <c r="K907" l="1"/>
  <c r="L907" s="1"/>
  <c r="A909"/>
  <c r="C908"/>
  <c r="B908"/>
  <c r="H908"/>
  <c r="J908" s="1"/>
  <c r="K908" s="1"/>
  <c r="L908" s="1"/>
  <c r="G908"/>
  <c r="F908"/>
  <c r="E908"/>
  <c r="D908"/>
  <c r="A910" l="1"/>
  <c r="F909"/>
  <c r="E909"/>
  <c r="D909"/>
  <c r="C909"/>
  <c r="G909"/>
  <c r="B909"/>
  <c r="H909"/>
  <c r="J909" s="1"/>
  <c r="K909" l="1"/>
  <c r="L909" s="1"/>
  <c r="A911"/>
  <c r="D910"/>
  <c r="C910"/>
  <c r="H910"/>
  <c r="J910" s="1"/>
  <c r="K910" s="1"/>
  <c r="L910" s="1"/>
  <c r="B910"/>
  <c r="E910"/>
  <c r="G910"/>
  <c r="F910"/>
  <c r="A912" l="1"/>
  <c r="B911"/>
  <c r="H911"/>
  <c r="J911" s="1"/>
  <c r="K911" s="1"/>
  <c r="L911" s="1"/>
  <c r="G911"/>
  <c r="F911"/>
  <c r="E911"/>
  <c r="D911"/>
  <c r="C911"/>
  <c r="A913" l="1"/>
  <c r="F912"/>
  <c r="E912"/>
  <c r="D912"/>
  <c r="G912"/>
  <c r="C912"/>
  <c r="B912"/>
  <c r="H912"/>
  <c r="J912" s="1"/>
  <c r="K912" l="1"/>
  <c r="L912" s="1"/>
  <c r="A914"/>
  <c r="D913"/>
  <c r="C913"/>
  <c r="H913"/>
  <c r="J913" s="1"/>
  <c r="B913"/>
  <c r="E913"/>
  <c r="G913"/>
  <c r="F913"/>
  <c r="A915" l="1"/>
  <c r="B914"/>
  <c r="H914"/>
  <c r="J914" s="1"/>
  <c r="K914" s="1"/>
  <c r="L914" s="1"/>
  <c r="F914"/>
  <c r="C914"/>
  <c r="G914"/>
  <c r="E914"/>
  <c r="D914"/>
  <c r="L913"/>
  <c r="K913"/>
  <c r="A916" l="1"/>
  <c r="E915"/>
  <c r="D915"/>
  <c r="C915"/>
  <c r="F915"/>
  <c r="B915"/>
  <c r="H915"/>
  <c r="J915" s="1"/>
  <c r="G915"/>
  <c r="K915" l="1"/>
  <c r="L915" s="1"/>
  <c r="A917"/>
  <c r="C916"/>
  <c r="B916"/>
  <c r="H916"/>
  <c r="J916" s="1"/>
  <c r="K916" s="1"/>
  <c r="L916" s="1"/>
  <c r="G916"/>
  <c r="D916"/>
  <c r="F916"/>
  <c r="E916"/>
  <c r="A918" l="1"/>
  <c r="G917"/>
  <c r="F917"/>
  <c r="E917"/>
  <c r="D917"/>
  <c r="H917"/>
  <c r="J917" s="1"/>
  <c r="C917"/>
  <c r="B917"/>
  <c r="A919" l="1"/>
  <c r="E918"/>
  <c r="D918"/>
  <c r="C918"/>
  <c r="F918"/>
  <c r="B918"/>
  <c r="H918"/>
  <c r="J918" s="1"/>
  <c r="G918"/>
  <c r="K917"/>
  <c r="L917" s="1"/>
  <c r="A920" l="1"/>
  <c r="C919"/>
  <c r="B919"/>
  <c r="H919"/>
  <c r="J919" s="1"/>
  <c r="G919"/>
  <c r="D919"/>
  <c r="F919"/>
  <c r="E919"/>
  <c r="K918"/>
  <c r="L918" s="1"/>
  <c r="A921" l="1"/>
  <c r="G920"/>
  <c r="E920"/>
  <c r="F920"/>
  <c r="H920"/>
  <c r="J920" s="1"/>
  <c r="D920"/>
  <c r="C920"/>
  <c r="B920"/>
  <c r="K919"/>
  <c r="L919" s="1"/>
  <c r="K920" l="1"/>
  <c r="L920" s="1"/>
  <c r="A922"/>
  <c r="D921"/>
  <c r="C921"/>
  <c r="B921"/>
  <c r="H921"/>
  <c r="J921" s="1"/>
  <c r="E921"/>
  <c r="G921"/>
  <c r="F921"/>
  <c r="K921" l="1"/>
  <c r="L921" s="1"/>
  <c r="A923"/>
  <c r="B922"/>
  <c r="H922"/>
  <c r="J922" s="1"/>
  <c r="K922" s="1"/>
  <c r="L922" s="1"/>
  <c r="G922"/>
  <c r="F922"/>
  <c r="E922"/>
  <c r="D922"/>
  <c r="C922"/>
  <c r="A924" l="1"/>
  <c r="F923"/>
  <c r="D923"/>
  <c r="E923"/>
  <c r="G923"/>
  <c r="C923"/>
  <c r="B923"/>
  <c r="H923"/>
  <c r="J923" s="1"/>
  <c r="L923" l="1"/>
  <c r="K923"/>
  <c r="A925"/>
  <c r="D924"/>
  <c r="C924"/>
  <c r="B924"/>
  <c r="H924"/>
  <c r="J924" s="1"/>
  <c r="E924"/>
  <c r="G924"/>
  <c r="F924"/>
  <c r="L924" l="1"/>
  <c r="K924"/>
  <c r="A926"/>
  <c r="B925"/>
  <c r="H925"/>
  <c r="J925" s="1"/>
  <c r="F925"/>
  <c r="G925"/>
  <c r="E925"/>
  <c r="D925"/>
  <c r="C925"/>
  <c r="A927" l="1"/>
  <c r="F926"/>
  <c r="E926"/>
  <c r="D926"/>
  <c r="C926"/>
  <c r="G926"/>
  <c r="B926"/>
  <c r="H926"/>
  <c r="J926" s="1"/>
  <c r="K926" s="1"/>
  <c r="L926" s="1"/>
  <c r="L925"/>
  <c r="K925"/>
  <c r="A928" l="1"/>
  <c r="C927"/>
  <c r="G927"/>
  <c r="B927"/>
  <c r="H927"/>
  <c r="J927" s="1"/>
  <c r="D927"/>
  <c r="F927"/>
  <c r="E927"/>
  <c r="A929" l="1"/>
  <c r="G928"/>
  <c r="F928"/>
  <c r="E928"/>
  <c r="H928"/>
  <c r="J928" s="1"/>
  <c r="D928"/>
  <c r="C928"/>
  <c r="B928"/>
  <c r="L927"/>
  <c r="K927"/>
  <c r="L928" l="1"/>
  <c r="K928"/>
  <c r="A930"/>
  <c r="E929"/>
  <c r="C929"/>
  <c r="D929"/>
  <c r="B929"/>
  <c r="H929"/>
  <c r="J929" s="1"/>
  <c r="F929"/>
  <c r="G929"/>
  <c r="K929" l="1"/>
  <c r="L929" s="1"/>
  <c r="A931"/>
  <c r="C930"/>
  <c r="B930"/>
  <c r="H930"/>
  <c r="J930" s="1"/>
  <c r="G930"/>
  <c r="D930"/>
  <c r="F930"/>
  <c r="E930"/>
  <c r="A932" l="1"/>
  <c r="G931"/>
  <c r="E931"/>
  <c r="F931"/>
  <c r="H931"/>
  <c r="J931" s="1"/>
  <c r="D931"/>
  <c r="C931"/>
  <c r="B931"/>
  <c r="K930"/>
  <c r="L930" s="1"/>
  <c r="A933" l="1"/>
  <c r="E932"/>
  <c r="F932"/>
  <c r="D932"/>
  <c r="C932"/>
  <c r="B932"/>
  <c r="H932"/>
  <c r="J932" s="1"/>
  <c r="G932"/>
  <c r="K931"/>
  <c r="L931" s="1"/>
  <c r="K932" l="1"/>
  <c r="L932" s="1"/>
  <c r="A934"/>
  <c r="B933"/>
  <c r="H933"/>
  <c r="J933" s="1"/>
  <c r="G933"/>
  <c r="F933"/>
  <c r="E933"/>
  <c r="C933"/>
  <c r="D933"/>
  <c r="K933" l="1"/>
  <c r="L933" s="1"/>
  <c r="A935"/>
  <c r="F934"/>
  <c r="E934"/>
  <c r="D934"/>
  <c r="C934"/>
  <c r="B934"/>
  <c r="H934"/>
  <c r="J934" s="1"/>
  <c r="K934" s="1"/>
  <c r="L934" s="1"/>
  <c r="G934"/>
  <c r="A936" l="1"/>
  <c r="D935"/>
  <c r="B935"/>
  <c r="C935"/>
  <c r="H935"/>
  <c r="J935" s="1"/>
  <c r="E935"/>
  <c r="G935"/>
  <c r="F935"/>
  <c r="K935" l="1"/>
  <c r="L935" s="1"/>
  <c r="A937"/>
  <c r="B936"/>
  <c r="H936"/>
  <c r="J936" s="1"/>
  <c r="F936"/>
  <c r="G936"/>
  <c r="E936"/>
  <c r="C936"/>
  <c r="D936"/>
  <c r="A938" l="1"/>
  <c r="F937"/>
  <c r="D937"/>
  <c r="E937"/>
  <c r="C937"/>
  <c r="B937"/>
  <c r="H937"/>
  <c r="J937" s="1"/>
  <c r="G937"/>
  <c r="K936"/>
  <c r="L936" s="1"/>
  <c r="K937" l="1"/>
  <c r="L937" s="1"/>
  <c r="A939"/>
  <c r="D938"/>
  <c r="C938"/>
  <c r="H938"/>
  <c r="J938" s="1"/>
  <c r="K938" s="1"/>
  <c r="L938" s="1"/>
  <c r="E938"/>
  <c r="B938"/>
  <c r="G938"/>
  <c r="F938"/>
  <c r="A940" l="1"/>
  <c r="G939"/>
  <c r="E939"/>
  <c r="F939"/>
  <c r="H939"/>
  <c r="J939" s="1"/>
  <c r="K939" s="1"/>
  <c r="L939" s="1"/>
  <c r="D939"/>
  <c r="B939"/>
  <c r="C939"/>
  <c r="A941" l="1"/>
  <c r="E940"/>
  <c r="D940"/>
  <c r="C940"/>
  <c r="F940"/>
  <c r="B940"/>
  <c r="H940"/>
  <c r="J940" s="1"/>
  <c r="K940" s="1"/>
  <c r="L940" s="1"/>
  <c r="G940"/>
  <c r="A942" l="1"/>
  <c r="C941"/>
  <c r="B941"/>
  <c r="H941"/>
  <c r="J941" s="1"/>
  <c r="G941"/>
  <c r="F941"/>
  <c r="E941"/>
  <c r="D941"/>
  <c r="K941" l="1"/>
  <c r="L941" s="1"/>
  <c r="A943"/>
  <c r="G942"/>
  <c r="E942"/>
  <c r="F942"/>
  <c r="B942"/>
  <c r="D942"/>
  <c r="H942"/>
  <c r="J942" s="1"/>
  <c r="C942"/>
  <c r="K942" l="1"/>
  <c r="L942" s="1"/>
  <c r="A944"/>
  <c r="E943"/>
  <c r="D943"/>
  <c r="C943"/>
  <c r="F943"/>
  <c r="B943"/>
  <c r="H943"/>
  <c r="J943" s="1"/>
  <c r="G943"/>
  <c r="K943" l="1"/>
  <c r="L943" s="1"/>
  <c r="A945"/>
  <c r="C944"/>
  <c r="D944"/>
  <c r="B944"/>
  <c r="H944"/>
  <c r="J944" s="1"/>
  <c r="K944" s="1"/>
  <c r="L944" s="1"/>
  <c r="G944"/>
  <c r="F944"/>
  <c r="E944"/>
  <c r="A946" l="1"/>
  <c r="F945"/>
  <c r="E945"/>
  <c r="D945"/>
  <c r="G945"/>
  <c r="C945"/>
  <c r="B945"/>
  <c r="H945"/>
  <c r="J945" s="1"/>
  <c r="K945" l="1"/>
  <c r="L945" s="1"/>
  <c r="A947"/>
  <c r="D946"/>
  <c r="B946"/>
  <c r="C946"/>
  <c r="H946"/>
  <c r="J946" s="1"/>
  <c r="K946" s="1"/>
  <c r="L946" s="1"/>
  <c r="G946"/>
  <c r="E946"/>
  <c r="F946"/>
  <c r="A948" l="1"/>
  <c r="B947"/>
  <c r="H947"/>
  <c r="J947" s="1"/>
  <c r="K947" s="1"/>
  <c r="L947" s="1"/>
  <c r="F947"/>
  <c r="G947"/>
  <c r="C947"/>
  <c r="E947"/>
  <c r="D947"/>
  <c r="A949" l="1"/>
  <c r="F948"/>
  <c r="E948"/>
  <c r="D948"/>
  <c r="G948"/>
  <c r="C948"/>
  <c r="B948"/>
  <c r="H948"/>
  <c r="J948" s="1"/>
  <c r="K948" l="1"/>
  <c r="L948" s="1"/>
  <c r="A950"/>
  <c r="D949"/>
  <c r="H949"/>
  <c r="J949" s="1"/>
  <c r="C949"/>
  <c r="B949"/>
  <c r="G949"/>
  <c r="E949"/>
  <c r="F949"/>
  <c r="A951" l="1"/>
  <c r="B950"/>
  <c r="H950"/>
  <c r="J950" s="1"/>
  <c r="K950" s="1"/>
  <c r="L950" s="1"/>
  <c r="G950"/>
  <c r="F950"/>
  <c r="C950"/>
  <c r="E950"/>
  <c r="D950"/>
  <c r="K949"/>
  <c r="L949" s="1"/>
  <c r="A952" l="1"/>
  <c r="E951"/>
  <c r="F951"/>
  <c r="D951"/>
  <c r="C951"/>
  <c r="B951"/>
  <c r="H951"/>
  <c r="J951" s="1"/>
  <c r="G951"/>
  <c r="K951" l="1"/>
  <c r="L951" s="1"/>
  <c r="A953"/>
  <c r="C952"/>
  <c r="B952"/>
  <c r="H952"/>
  <c r="J952" s="1"/>
  <c r="K952" s="1"/>
  <c r="L952" s="1"/>
  <c r="G952"/>
  <c r="F952"/>
  <c r="E952"/>
  <c r="D952"/>
  <c r="A954" l="1"/>
  <c r="G953"/>
  <c r="E953"/>
  <c r="F953"/>
  <c r="H953"/>
  <c r="J953" s="1"/>
  <c r="D953"/>
  <c r="B953"/>
  <c r="C953"/>
  <c r="A955" l="1"/>
  <c r="E954"/>
  <c r="D954"/>
  <c r="F954"/>
  <c r="C954"/>
  <c r="B954"/>
  <c r="H954"/>
  <c r="J954" s="1"/>
  <c r="G954"/>
  <c r="L953"/>
  <c r="K953"/>
  <c r="K954" l="1"/>
  <c r="L954" s="1"/>
  <c r="A956"/>
  <c r="C955"/>
  <c r="B955"/>
  <c r="H955"/>
  <c r="J955" s="1"/>
  <c r="G955"/>
  <c r="F955"/>
  <c r="D955"/>
  <c r="E955"/>
  <c r="A957" l="1"/>
  <c r="G956"/>
  <c r="E956"/>
  <c r="H956"/>
  <c r="J956" s="1"/>
  <c r="F956"/>
  <c r="D956"/>
  <c r="C956"/>
  <c r="B956"/>
  <c r="K955"/>
  <c r="L955" s="1"/>
  <c r="A958" l="1"/>
  <c r="D957"/>
  <c r="C957"/>
  <c r="H957"/>
  <c r="J957" s="1"/>
  <c r="B957"/>
  <c r="E957"/>
  <c r="G957"/>
  <c r="F957"/>
  <c r="L956"/>
  <c r="K956"/>
  <c r="K957" l="1"/>
  <c r="L957" s="1"/>
  <c r="A959"/>
  <c r="B958"/>
  <c r="H958"/>
  <c r="J958" s="1"/>
  <c r="K958" s="1"/>
  <c r="L958" s="1"/>
  <c r="F958"/>
  <c r="G958"/>
  <c r="C958"/>
  <c r="E958"/>
  <c r="D958"/>
  <c r="A960" l="1"/>
  <c r="F959"/>
  <c r="E959"/>
  <c r="D959"/>
  <c r="C959"/>
  <c r="B959"/>
  <c r="H959"/>
  <c r="J959" s="1"/>
  <c r="G959"/>
  <c r="L959" l="1"/>
  <c r="K959"/>
  <c r="D960"/>
  <c r="B960"/>
  <c r="E960"/>
  <c r="C960"/>
  <c r="H960"/>
  <c r="G960"/>
  <c r="F960"/>
  <c r="H980" l="1"/>
  <c r="H984" s="1"/>
  <c r="H981"/>
  <c r="H973"/>
  <c r="J960"/>
  <c r="H963"/>
  <c r="H31" i="22" l="1"/>
  <c r="H36" s="1"/>
  <c r="H985" i="2"/>
  <c r="H30" i="22"/>
  <c r="H35" s="1"/>
  <c r="H982" i="2"/>
  <c r="H986" s="1"/>
  <c r="J980"/>
  <c r="J982" s="1"/>
  <c r="J986" s="1"/>
  <c r="J973"/>
  <c r="J981"/>
  <c r="K960"/>
  <c r="J963"/>
  <c r="H965"/>
  <c r="H25" i="21"/>
  <c r="H28" i="22"/>
  <c r="H33" s="1"/>
  <c r="K973" i="2" l="1"/>
  <c r="K981"/>
  <c r="J984"/>
  <c r="J30" i="22"/>
  <c r="J31"/>
  <c r="J985" i="2"/>
  <c r="H37" i="22"/>
  <c r="AG30"/>
  <c r="J35"/>
  <c r="K963" i="2"/>
  <c r="K28" i="22" s="1"/>
  <c r="K33" s="1"/>
  <c r="K980" i="2"/>
  <c r="H27" i="21"/>
  <c r="H25" i="23"/>
  <c r="J25" i="21"/>
  <c r="J27" s="1"/>
  <c r="J28" i="22"/>
  <c r="J965" i="2"/>
  <c r="H991"/>
  <c r="H972"/>
  <c r="H974" s="1"/>
  <c r="L960"/>
  <c r="L981" l="1"/>
  <c r="L973"/>
  <c r="AG31" i="22"/>
  <c r="J36"/>
  <c r="AG36" s="1"/>
  <c r="K31"/>
  <c r="K36" s="1"/>
  <c r="K985" i="2"/>
  <c r="AG35" i="22"/>
  <c r="J37"/>
  <c r="K25" i="21"/>
  <c r="K27" s="1"/>
  <c r="K36" s="1"/>
  <c r="K965" i="2"/>
  <c r="K972" s="1"/>
  <c r="K974" s="1"/>
  <c r="K30" i="22"/>
  <c r="K35" s="1"/>
  <c r="K37" s="1"/>
  <c r="K982" i="2"/>
  <c r="K986" s="1"/>
  <c r="K984"/>
  <c r="L963"/>
  <c r="L28" i="22" s="1"/>
  <c r="L33" s="1"/>
  <c r="L980" i="2"/>
  <c r="H27" i="23"/>
  <c r="J25"/>
  <c r="J27" s="1"/>
  <c r="J33" s="1"/>
  <c r="J33" i="22"/>
  <c r="AG33" s="1"/>
  <c r="AG43" s="1"/>
  <c r="AG28"/>
  <c r="J991" i="2"/>
  <c r="J994" s="1"/>
  <c r="J972"/>
  <c r="J974" s="1"/>
  <c r="K991" l="1"/>
  <c r="L985"/>
  <c r="L31" i="22"/>
  <c r="J45"/>
  <c r="AG37"/>
  <c r="L25" i="21"/>
  <c r="L27" s="1"/>
  <c r="L33" s="1"/>
  <c r="L34" s="1"/>
  <c r="L965" i="2"/>
  <c r="L972" s="1"/>
  <c r="L974" s="1"/>
  <c r="L982"/>
  <c r="L986" s="1"/>
  <c r="L984"/>
  <c r="L30" i="22"/>
  <c r="L35" s="1"/>
  <c r="I16" i="23"/>
  <c r="I21"/>
  <c r="I19"/>
  <c r="I18"/>
  <c r="I17"/>
  <c r="I15"/>
  <c r="I14"/>
  <c r="H33"/>
  <c r="I20"/>
  <c r="L991" i="2"/>
  <c r="I25" i="23"/>
  <c r="N44" i="22" l="1"/>
  <c r="L36"/>
  <c r="L37" s="1"/>
  <c r="I23" i="23"/>
  <c r="I27" s="1"/>
  <c r="I33" s="1"/>
</calcChain>
</file>

<file path=xl/sharedStrings.xml><?xml version="1.0" encoding="utf-8"?>
<sst xmlns="http://schemas.openxmlformats.org/spreadsheetml/2006/main" count="39712" uniqueCount="7931">
  <si>
    <t>Эракаев Бахтияр</t>
  </si>
  <si>
    <t>503118</t>
  </si>
  <si>
    <t>Эшанкулов Абдулла Шахрамбаевич</t>
  </si>
  <si>
    <t>634531</t>
  </si>
  <si>
    <t>Эшматов Нематилла Рахматкулович</t>
  </si>
  <si>
    <t>689054</t>
  </si>
  <si>
    <t>Эшмирзаев Шухрат Шермухамедович</t>
  </si>
  <si>
    <t>663231</t>
  </si>
  <si>
    <t>Юлдашев Эргали Нишаналиевич</t>
  </si>
  <si>
    <t>619041</t>
  </si>
  <si>
    <t>Юнусова Гульнар Керимовна</t>
  </si>
  <si>
    <t>722358</t>
  </si>
  <si>
    <t>Юнусова Феруза Римовна</t>
  </si>
  <si>
    <t>1714056</t>
  </si>
  <si>
    <t>Ядгаров Малик</t>
  </si>
  <si>
    <t>"Утверждаю"</t>
  </si>
  <si>
    <t xml:space="preserve">РАСЧЕТ </t>
  </si>
  <si>
    <t>№</t>
  </si>
  <si>
    <t>Наименование юрид.лица</t>
  </si>
  <si>
    <t>ИНН</t>
  </si>
  <si>
    <t>Номер документа, дата выдачи, кем выдано, ОКПО</t>
  </si>
  <si>
    <t>Юридический адрес</t>
  </si>
  <si>
    <t>Наименование банка , расчетный счет</t>
  </si>
  <si>
    <t xml:space="preserve">Количество акций,                         шт </t>
  </si>
  <si>
    <t>Дивиденд на одну акцию,                           сум</t>
  </si>
  <si>
    <t>Сумма                                   (сум)</t>
  </si>
  <si>
    <t>К выплате,                                    сум</t>
  </si>
  <si>
    <t>Юридическое лицо</t>
  </si>
  <si>
    <t>№000337 от 01.11.2005г.  Хокимият Мирабад.г.Ташк. Инспекция по гос. регистрации субъе , ОКПО 16385924</t>
  </si>
  <si>
    <t>№1466 от 16.02.2004 г.                            Минюст РУ , ОКПО 19284678</t>
  </si>
  <si>
    <t>ИТОГО</t>
  </si>
  <si>
    <t>№ п/п</t>
  </si>
  <si>
    <t>Фамилия, имя, отчество</t>
  </si>
  <si>
    <t>Серия паспорта</t>
  </si>
  <si>
    <t>Номер паспорта</t>
  </si>
  <si>
    <t>Дата выдачи</t>
  </si>
  <si>
    <t>Кем выдано</t>
  </si>
  <si>
    <t>Адрес</t>
  </si>
  <si>
    <t>Физическое лицо</t>
  </si>
  <si>
    <t>ВСЕГО</t>
  </si>
  <si>
    <t>Исп.М.Каратаева</t>
  </si>
  <si>
    <t>0234749</t>
  </si>
  <si>
    <t>Садыков Давлат Хамзаевич</t>
  </si>
  <si>
    <t>719392</t>
  </si>
  <si>
    <t>Букинским РОВД</t>
  </si>
  <si>
    <t>Саипназаров Дилмурод Курбаналиевич</t>
  </si>
  <si>
    <t>653863</t>
  </si>
  <si>
    <t>Салиева Фера Рустемовна</t>
  </si>
  <si>
    <t>525025</t>
  </si>
  <si>
    <t>Самохина Лариса Александровна</t>
  </si>
  <si>
    <t>655069</t>
  </si>
  <si>
    <t>1162284</t>
  </si>
  <si>
    <t>0492461</t>
  </si>
  <si>
    <t>Филалеева Ольга Александровна</t>
  </si>
  <si>
    <t>VII-КБ</t>
  </si>
  <si>
    <t>539765</t>
  </si>
  <si>
    <t>Хадралиев Сатти Шерматович</t>
  </si>
  <si>
    <t>0148948</t>
  </si>
  <si>
    <t>Хамидов Садик Садыкович</t>
  </si>
  <si>
    <t>582906</t>
  </si>
  <si>
    <t>1162422</t>
  </si>
  <si>
    <t>Мамедова Ирина Михайловна</t>
  </si>
  <si>
    <t>721547</t>
  </si>
  <si>
    <t>Манжесов Александр Владимирович</t>
  </si>
  <si>
    <t>727335</t>
  </si>
  <si>
    <t>Маракаев Харис Юнусович</t>
  </si>
  <si>
    <t>IV-ЕД</t>
  </si>
  <si>
    <t>715996</t>
  </si>
  <si>
    <t>Махамадиева Махмуда Аманкуловна</t>
  </si>
  <si>
    <t>682277</t>
  </si>
  <si>
    <t>Махаматов Турсунбай Мирзакамбарович</t>
  </si>
  <si>
    <t>553254</t>
  </si>
  <si>
    <t>Мацко Алина Алексеевна</t>
  </si>
  <si>
    <t>0427007</t>
  </si>
  <si>
    <t>Мелиев Талиб Нишаналиевич</t>
  </si>
  <si>
    <t>621061</t>
  </si>
  <si>
    <t>Михайлова Екатерина Геннадьевна</t>
  </si>
  <si>
    <t>1534681</t>
  </si>
  <si>
    <t>Узбекистан, 000000, Ташкентская область, Янгиюльский район, ул. Нодирабегим, д.9 кв.9</t>
  </si>
  <si>
    <t>Михди Алюсат Ядуллаевич</t>
  </si>
  <si>
    <t>743273</t>
  </si>
  <si>
    <t>0234655</t>
  </si>
  <si>
    <t>Моргунова Любовь Георгиевна</t>
  </si>
  <si>
    <t>0426342</t>
  </si>
  <si>
    <t>0079267</t>
  </si>
  <si>
    <t>0427751</t>
  </si>
  <si>
    <t>Морозов Павел Иванович</t>
  </si>
  <si>
    <t>573954</t>
  </si>
  <si>
    <t>Хатамкулов Александр Ташпулатович</t>
  </si>
  <si>
    <t>688348</t>
  </si>
  <si>
    <t>Хидирбаева Гульчехра Радиковна</t>
  </si>
  <si>
    <t>714288</t>
  </si>
  <si>
    <t>Холматов Абдукарим Абдуганиевич</t>
  </si>
  <si>
    <t>512819</t>
  </si>
  <si>
    <t>Хоменко Людмила Александровна</t>
  </si>
  <si>
    <t>575086</t>
  </si>
  <si>
    <t>Худайберганов Хусан Шерматович</t>
  </si>
  <si>
    <t>550636</t>
  </si>
  <si>
    <t>2267325</t>
  </si>
  <si>
    <t>Хусанов Сабитжан Юлдашович</t>
  </si>
  <si>
    <t>510992</t>
  </si>
  <si>
    <t>Чернова Татьяна Владимировна</t>
  </si>
  <si>
    <t>534018</t>
  </si>
  <si>
    <t>Шадиев Бахтиер Сайпуллаевич</t>
  </si>
  <si>
    <t>V-ИЖ</t>
  </si>
  <si>
    <t>732786</t>
  </si>
  <si>
    <t>Шакиров Ринат Маратович</t>
  </si>
  <si>
    <t>722146</t>
  </si>
  <si>
    <t>Шамсиева Феруза Мелибаевна</t>
  </si>
  <si>
    <t>635098</t>
  </si>
  <si>
    <t>Шерназарова Нигора Маликовна</t>
  </si>
  <si>
    <t>656848</t>
  </si>
  <si>
    <t>Шукурова Наджия</t>
  </si>
  <si>
    <t>0689831</t>
  </si>
  <si>
    <t>0967188</t>
  </si>
  <si>
    <t>Пак Михаил Андреевич</t>
  </si>
  <si>
    <t>1769941</t>
  </si>
  <si>
    <t>Узбекистан, 000000, Ташкентская область, Янгиюльский район, ул.У.Насира д.1</t>
  </si>
  <si>
    <t>Парамонова Раиса Бекировна</t>
  </si>
  <si>
    <t>668133</t>
  </si>
  <si>
    <t>1459374</t>
  </si>
  <si>
    <t>ГОВД ЯНГИЮЛЯ</t>
  </si>
  <si>
    <t>0101029</t>
  </si>
  <si>
    <t>0148942</t>
  </si>
  <si>
    <t>Подкорытова Нинила Степановна</t>
  </si>
  <si>
    <t>вид на жительство РУз</t>
  </si>
  <si>
    <t>БГ</t>
  </si>
  <si>
    <t>0083605</t>
  </si>
  <si>
    <t>ОВВиГ Мирабад.р-на г.Ташкента</t>
  </si>
  <si>
    <t>Пугачев Николай Михайлович</t>
  </si>
  <si>
    <t>583275</t>
  </si>
  <si>
    <t>Галабинским ОВД</t>
  </si>
  <si>
    <t>1458486</t>
  </si>
  <si>
    <t>1726283000</t>
  </si>
  <si>
    <t>2116862</t>
  </si>
  <si>
    <t>Глазун Николай Иванович</t>
  </si>
  <si>
    <t>523813</t>
  </si>
  <si>
    <t>Чиланзар РОВД</t>
  </si>
  <si>
    <t>Давренов Марат</t>
  </si>
  <si>
    <t>542259</t>
  </si>
  <si>
    <t>ОВД Киров р-ма</t>
  </si>
  <si>
    <t>Джахонгирова Дилбар Набиевна</t>
  </si>
  <si>
    <t>0458071</t>
  </si>
  <si>
    <t>Узбекистан, 000000, г. Ташкент, Шайхантахурский район, д-16, кв-46</t>
  </si>
  <si>
    <t>0427285</t>
  </si>
  <si>
    <t>Янгиюльским РОВД</t>
  </si>
  <si>
    <t>Еникеева Раиса Ахатовна</t>
  </si>
  <si>
    <t>Епанчинцева Евдокия Алексеевна</t>
  </si>
  <si>
    <t>524755</t>
  </si>
  <si>
    <t>Султанов Алишер Халмахамедович</t>
  </si>
  <si>
    <t>511924</t>
  </si>
  <si>
    <t>0442733</t>
  </si>
  <si>
    <t>1726294000</t>
  </si>
  <si>
    <t>Топилов Бекмирза Нишанбаевич</t>
  </si>
  <si>
    <t>581603</t>
  </si>
  <si>
    <t>Трошкин Юрий Николаевич</t>
  </si>
  <si>
    <t>713901</t>
  </si>
  <si>
    <t>Турапов Собиржон Юлдашевич</t>
  </si>
  <si>
    <t>725689</t>
  </si>
  <si>
    <t>Турапова Умитой</t>
  </si>
  <si>
    <t>702548</t>
  </si>
  <si>
    <t>Турсинбаева Махсуда Акрамовна</t>
  </si>
  <si>
    <t>619709</t>
  </si>
  <si>
    <t>Турсунбаев Муминжон Юлдашбаевич</t>
  </si>
  <si>
    <t>592918</t>
  </si>
  <si>
    <t>Угай Виктор</t>
  </si>
  <si>
    <t>512158</t>
  </si>
  <si>
    <t>1727237000</t>
  </si>
  <si>
    <t>0408788</t>
  </si>
  <si>
    <t>Ким Татьяна Михайловна</t>
  </si>
  <si>
    <t>647615</t>
  </si>
  <si>
    <t>0426246</t>
  </si>
  <si>
    <t>Котова Наталья Алексеевна</t>
  </si>
  <si>
    <t>720623</t>
  </si>
  <si>
    <t>0945436</t>
  </si>
  <si>
    <t>III-ЮС</t>
  </si>
  <si>
    <t>Курбанова Зилола Мадаминовна</t>
  </si>
  <si>
    <t>638537</t>
  </si>
  <si>
    <t>Кушаков Махамаджон Нагматович</t>
  </si>
  <si>
    <t>0149329</t>
  </si>
  <si>
    <t>Янгиюл. ГОВД Таш</t>
  </si>
  <si>
    <t>0689189</t>
  </si>
  <si>
    <t>0948657</t>
  </si>
  <si>
    <t>2775095</t>
  </si>
  <si>
    <t>Ли Иосиф Егорович</t>
  </si>
  <si>
    <t>688285</t>
  </si>
  <si>
    <t>0426461</t>
  </si>
  <si>
    <t>0209681</t>
  </si>
  <si>
    <t>201960145</t>
  </si>
  <si>
    <t>16385924</t>
  </si>
  <si>
    <t>1726273000</t>
  </si>
  <si>
    <t>1726277000</t>
  </si>
  <si>
    <t>паспорт гр. РУз биометрический</t>
  </si>
  <si>
    <t>AA</t>
  </si>
  <si>
    <t>Yangiyul tum.IIB</t>
  </si>
  <si>
    <t>1727259000</t>
  </si>
  <si>
    <t>Yangiyol tum.IIB</t>
  </si>
  <si>
    <t>0031999</t>
  </si>
  <si>
    <t>ИИБ Хамз.р-н г.Ташкент</t>
  </si>
  <si>
    <t>1726290000</t>
  </si>
  <si>
    <t>1726266000</t>
  </si>
  <si>
    <t>0542737</t>
  </si>
  <si>
    <t>паспорт гр. РУз старого образца</t>
  </si>
  <si>
    <t>IV-ЮС</t>
  </si>
  <si>
    <t>ОВД г. Янгиюль</t>
  </si>
  <si>
    <t>паспорт гр. РУз нового образца</t>
  </si>
  <si>
    <t>CB</t>
  </si>
  <si>
    <t>V-ЮС</t>
  </si>
  <si>
    <t>Янгиюльским ГОВД</t>
  </si>
  <si>
    <t>ИИБ Янгиюльс. р-н Таш.обл.</t>
  </si>
  <si>
    <t>XI-ЮС</t>
  </si>
  <si>
    <t>0853116</t>
  </si>
  <si>
    <t>Тошкент вилояти</t>
  </si>
  <si>
    <t>XVI-ЮС</t>
  </si>
  <si>
    <t>Абдужамилов Абдужаббар</t>
  </si>
  <si>
    <t>I-ЮС</t>
  </si>
  <si>
    <t>688343</t>
  </si>
  <si>
    <t>XII-ЮС</t>
  </si>
  <si>
    <t>Янгиюльским ОВД</t>
  </si>
  <si>
    <t>Абдумавлянов Шокиржан Сабурович</t>
  </si>
  <si>
    <t>XV-ЮС</t>
  </si>
  <si>
    <t>688825</t>
  </si>
  <si>
    <t>Абдурахманов Гафар Аккулович</t>
  </si>
  <si>
    <t>697743</t>
  </si>
  <si>
    <t>Галабинским РОВД</t>
  </si>
  <si>
    <t>X-ЮС</t>
  </si>
  <si>
    <t>CA</t>
  </si>
  <si>
    <t>Тошкент вил. Янг</t>
  </si>
  <si>
    <t>Мурашко Альберт Иосифович</t>
  </si>
  <si>
    <t>666596</t>
  </si>
  <si>
    <t>Мухаметов Гумар Нуритдинович</t>
  </si>
  <si>
    <t>0492085</t>
  </si>
  <si>
    <t>1628061</t>
  </si>
  <si>
    <t>Назарматов Искандер</t>
  </si>
  <si>
    <t>635985</t>
  </si>
  <si>
    <t>Нечаев Владимир Сергеевич</t>
  </si>
  <si>
    <t>728967</t>
  </si>
  <si>
    <t>Николаев Василий Григорьевич</t>
  </si>
  <si>
    <t>632254</t>
  </si>
  <si>
    <t>Нишанбаев Баходир Садикович</t>
  </si>
  <si>
    <t>509361</t>
  </si>
  <si>
    <t>0852572</t>
  </si>
  <si>
    <t>0849621</t>
  </si>
  <si>
    <t>Нургалиев Наиль Шарафеевич</t>
  </si>
  <si>
    <t>688233</t>
  </si>
  <si>
    <t>Узбекистан, 000000, Ташкентская область, Янгиюльский район, п.Благовещенка ул.Гагарина, д.</t>
  </si>
  <si>
    <t>Нургалиев Фаиль</t>
  </si>
  <si>
    <t>III-РЕ</t>
  </si>
  <si>
    <t>628808</t>
  </si>
  <si>
    <t>свидетельство о рождении РУз</t>
  </si>
  <si>
    <t>Одилов Абдужаббар Тажибаевич</t>
  </si>
  <si>
    <t>591858</t>
  </si>
  <si>
    <t>1726280000</t>
  </si>
  <si>
    <t>Азамов Одилжон Ибрахимджанович</t>
  </si>
  <si>
    <t>XVII-ЮС</t>
  </si>
  <si>
    <t>503102</t>
  </si>
  <si>
    <t>0328360</t>
  </si>
  <si>
    <t>0853160</t>
  </si>
  <si>
    <t>0520274</t>
  </si>
  <si>
    <t>Узбекистан, 000000, Ташкентская область, Янгиюльский район, п.Гульбахор, ул.Гульбахор,  д.17 кв.54</t>
  </si>
  <si>
    <t>Узбекистан, 000000, Ташкентская область, Янгиюльский район, ул.Самаркандская  д.</t>
  </si>
  <si>
    <t>II-ЮС</t>
  </si>
  <si>
    <t>1727248000</t>
  </si>
  <si>
    <t>ГОВД г. Янгиюль</t>
  </si>
  <si>
    <t>Аминов Исхак Рузимурадович</t>
  </si>
  <si>
    <t>648114</t>
  </si>
  <si>
    <t>VI-ЮС</t>
  </si>
  <si>
    <t>0494676</t>
  </si>
  <si>
    <t>Арифов Зукурбай</t>
  </si>
  <si>
    <t>591524</t>
  </si>
  <si>
    <t>Артыков Баходыр</t>
  </si>
  <si>
    <t>XIII-ЮС</t>
  </si>
  <si>
    <t>649973</t>
  </si>
  <si>
    <t>Ахмедов Кахрамон Тургунович</t>
  </si>
  <si>
    <t>582588</t>
  </si>
  <si>
    <t>IX-ЮС</t>
  </si>
  <si>
    <t>Беляев Евгений Александрович</t>
  </si>
  <si>
    <t>0689114</t>
  </si>
  <si>
    <t>1726269000</t>
  </si>
  <si>
    <t>Болгабаев Абдурахман Тулкинбаевич</t>
  </si>
  <si>
    <t>688272</t>
  </si>
  <si>
    <t>Борискина Татьяна Владимировна</t>
  </si>
  <si>
    <t>Бутабаев Мурссатель</t>
  </si>
  <si>
    <t>589699</t>
  </si>
  <si>
    <t>0148943</t>
  </si>
  <si>
    <t>Валитов Рифат Зифарович</t>
  </si>
  <si>
    <t>IV-АР</t>
  </si>
  <si>
    <t>555893</t>
  </si>
  <si>
    <t>Чекмагуд РОВД</t>
  </si>
  <si>
    <t>Василькина Любовь Антоновна</t>
  </si>
  <si>
    <t>605190</t>
  </si>
  <si>
    <t>1162996</t>
  </si>
  <si>
    <t>0494169</t>
  </si>
  <si>
    <t>Зайниддинов Фахритдин Убайдуллаевич</t>
  </si>
  <si>
    <t>592218</t>
  </si>
  <si>
    <t>Ибрагимов Альберт Энверович</t>
  </si>
  <si>
    <t>744388</t>
  </si>
  <si>
    <t>Исраилова Гульсара Тасмуратовна</t>
  </si>
  <si>
    <t>0494214</t>
  </si>
  <si>
    <t>Исроилов Тасмурат Султанбаевич</t>
  </si>
  <si>
    <t>III-ОГ</t>
  </si>
  <si>
    <t>640223</t>
  </si>
  <si>
    <t>Казанцева Юлия Сергеевна</t>
  </si>
  <si>
    <t>0006608</t>
  </si>
  <si>
    <t>Камалитдинов Алимджан</t>
  </si>
  <si>
    <t>0945242</t>
  </si>
  <si>
    <t>0232452</t>
  </si>
  <si>
    <t>ГОВД Янгиюль</t>
  </si>
  <si>
    <t>Касымов Кахрамон Абдурамович</t>
  </si>
  <si>
    <t>649175</t>
  </si>
  <si>
    <t>Кашкина Тамара Ивановна</t>
  </si>
  <si>
    <t>617787</t>
  </si>
  <si>
    <t>0427290</t>
  </si>
  <si>
    <t>Yangiyo'l tum.IIB</t>
  </si>
  <si>
    <t>3170345</t>
  </si>
  <si>
    <t>Yunusobod tum.IIB</t>
  </si>
  <si>
    <t>Tosh.vil.Yangiyul tum.IIB</t>
  </si>
  <si>
    <t>Yangiyul T IIB</t>
  </si>
  <si>
    <t>3259227</t>
  </si>
  <si>
    <t>Toshkent sh.Xamza tum.IIB</t>
  </si>
  <si>
    <t>4181724</t>
  </si>
  <si>
    <t>2696079</t>
  </si>
  <si>
    <t>2441016</t>
  </si>
  <si>
    <t>3581815</t>
  </si>
  <si>
    <t>Toshkent vil.Yangiyo'l tum.IIB</t>
  </si>
  <si>
    <t>0316722</t>
  </si>
  <si>
    <t>Shayhantaxur tum. IIB</t>
  </si>
  <si>
    <t>Toshkent vil.Yangiyul tum.IIB</t>
  </si>
  <si>
    <t>3445580</t>
  </si>
  <si>
    <t>0606766</t>
  </si>
  <si>
    <t>Tosh.sh. Mirobod tum.IIB</t>
  </si>
  <si>
    <t>0968764</t>
  </si>
  <si>
    <t>3419065</t>
  </si>
  <si>
    <t>0744409</t>
  </si>
  <si>
    <t>4078316</t>
  </si>
  <si>
    <t>0414986</t>
  </si>
  <si>
    <t>Янгийул ш.ИИБ</t>
  </si>
  <si>
    <t>0495580</t>
  </si>
  <si>
    <t>ОВД.г.Янгиюля Таш.обл.</t>
  </si>
  <si>
    <t>458224407</t>
  </si>
  <si>
    <t>1215212</t>
  </si>
  <si>
    <t>Янгийул тум.ИИБ</t>
  </si>
  <si>
    <t>0148938</t>
  </si>
  <si>
    <t>&lt;Foykon&gt; aksiyadorlik jamiyati</t>
  </si>
  <si>
    <t>5654995</t>
  </si>
  <si>
    <t>Yangiyul tumani IIB</t>
  </si>
  <si>
    <t>rixsitilla.abdukadirov@yandex.ru</t>
  </si>
  <si>
    <t>5370107</t>
  </si>
  <si>
    <t>Toshkent.vil Yangiyul.tum IIB</t>
  </si>
  <si>
    <t>abdulina.adilya@yandex.ru</t>
  </si>
  <si>
    <t>rano.abduraxmanova@yandex.ru</t>
  </si>
  <si>
    <t>abdusattarov.abdujalil@yandex.ru</t>
  </si>
  <si>
    <t>abdumavlan.akramov@yandex.ru</t>
  </si>
  <si>
    <t>akramova.tadjinisa@yandex.ru</t>
  </si>
  <si>
    <t>aminov.nigmat@yandex.ru</t>
  </si>
  <si>
    <t>arslanbekovairina@yandex.ru</t>
  </si>
  <si>
    <t>3384918</t>
  </si>
  <si>
    <t>Toshkent.sh Chilonzor.tum IIB</t>
  </si>
  <si>
    <t>94-6093203</t>
  </si>
  <si>
    <t>arxipova.s@yandex.ru</t>
  </si>
  <si>
    <t>axmetjanova.zinesh@yandex.ru</t>
  </si>
  <si>
    <t>AB</t>
  </si>
  <si>
    <t>3040509</t>
  </si>
  <si>
    <t>acbar.ahraroff@yandex.ru</t>
  </si>
  <si>
    <t>azamdjanov.alisher@yandex.ru</t>
  </si>
  <si>
    <t>balberin.aleksandr@yandex.ru</t>
  </si>
  <si>
    <t>bekirov.osman2016@yandex.ru</t>
  </si>
  <si>
    <t>bekmirzayev.dilmurad@yandex.ru</t>
  </si>
  <si>
    <t>benarif.raziye@yandex.ru</t>
  </si>
  <si>
    <t>5696129</t>
  </si>
  <si>
    <t>eu.bondar2016@yandex.ru</t>
  </si>
  <si>
    <t>daminova.raisa2015@yandex.ru</t>
  </si>
  <si>
    <t>zoya.donetskaya@yandex.ru</t>
  </si>
  <si>
    <t>shemsunur.emir-saliyeva@yandex.ru</t>
  </si>
  <si>
    <t>9681439</t>
  </si>
  <si>
    <t>gaipova.ziyada@yandex.ru</t>
  </si>
  <si>
    <t>miragzam.gapurov@yandex.ru</t>
  </si>
  <si>
    <t>garkavo.sergey@yandex.ru</t>
  </si>
  <si>
    <t>8622323</t>
  </si>
  <si>
    <t>Toshkent.sh Yashnobod.tum IIB</t>
  </si>
  <si>
    <t>viktori_2004@mail.ru</t>
  </si>
  <si>
    <t>0454878</t>
  </si>
  <si>
    <t>Toshkent.sh Xamza tum IIB</t>
  </si>
  <si>
    <t>Elena107.2C rumbler.ru</t>
  </si>
  <si>
    <t>ishmatov.baxodir@yandex.ru</t>
  </si>
  <si>
    <t>islamxanov.ruslan@yandex.ru</t>
  </si>
  <si>
    <t>5790829</t>
  </si>
  <si>
    <t>israiloff.sherpulat@yandex.ru</t>
  </si>
  <si>
    <t>barno.isroilova@yandex.ru</t>
  </si>
  <si>
    <t>jabko.lyubov@yandex.ru</t>
  </si>
  <si>
    <t>ravshan.kazakbayev@yandex.ru</t>
  </si>
  <si>
    <t>1726262000</t>
  </si>
  <si>
    <t>codirov.bahodir@yandex.ru</t>
  </si>
  <si>
    <t>4689234</t>
  </si>
  <si>
    <t>tatjana.kolodyajnaya@yandex.ru</t>
  </si>
  <si>
    <t>malika.komilova@yandex.ru</t>
  </si>
  <si>
    <t>nina.kotowa2016@yandex.ru</t>
  </si>
  <si>
    <t>krilova.tatyana2016@yandex.ru</t>
  </si>
  <si>
    <t>3891672</t>
  </si>
  <si>
    <t>Toshkent.vil Quyichirchiq.tum IIB</t>
  </si>
  <si>
    <t>hulkar.curbanova@yandex.ru</t>
  </si>
  <si>
    <t>magrupov.yulchimurat@yandex.ru</t>
  </si>
  <si>
    <t>ranoxon.maripova@yandex.ru</t>
  </si>
  <si>
    <t>svetlana.markina2016@yandex.ru</t>
  </si>
  <si>
    <t>maxamatov.xusan@yandex.ru</t>
  </si>
  <si>
    <t>Toshkent viloyati Yangiyul tumani IIB</t>
  </si>
  <si>
    <t>milenkaya.yelena@yandex.ru</t>
  </si>
  <si>
    <t>shuxratjon.mirzayev@yandex.ru</t>
  </si>
  <si>
    <t>mirzayeva.xolida@yandex.ru</t>
  </si>
  <si>
    <t>anisa.muratova@yandex.ru</t>
  </si>
  <si>
    <t>liniza.mustafayeva@yandex.ru</t>
  </si>
  <si>
    <t>nabiullina.maxira@yandex.ru</t>
  </si>
  <si>
    <t>abdusattar.nisanbayev@yandex.ru</t>
  </si>
  <si>
    <t>ikhtiyor.nishanaliev@yandex.ru</t>
  </si>
  <si>
    <t>nogay2016@yandex.ru</t>
  </si>
  <si>
    <t>6121225</t>
  </si>
  <si>
    <t>Узбекистан, 000000, Ташкентская область, Янгиюльский район, Niyozbosh QFY Kimyogar</t>
  </si>
  <si>
    <t>abdusamat.normatov@yandex.ru</t>
  </si>
  <si>
    <t>xadicha.nurmatova@yandex.ru</t>
  </si>
  <si>
    <t>omelchenko.volodya2016@yandex.ru</t>
  </si>
  <si>
    <t>omelchenko.yelena@yandex.ru</t>
  </si>
  <si>
    <t>7981379</t>
  </si>
  <si>
    <t>Toshkent.sh M.Ulug'bek.tum IIB</t>
  </si>
  <si>
    <t>lidya.panteeva@yandex.ru</t>
  </si>
  <si>
    <t>Toshkent shahar Mirzo-Ulug'bek tumani IIB</t>
  </si>
  <si>
    <t>60-37563</t>
  </si>
  <si>
    <t>tatjana.reshetnikova2016@yandex.ru</t>
  </si>
  <si>
    <t>riksibayeva@yandex.ru</t>
  </si>
  <si>
    <t>rixsibayev.ravshan@yandex.ru</t>
  </si>
  <si>
    <t>zuxra.saidgaziyeva@yandex.ru</t>
  </si>
  <si>
    <t>sharipova.galiya2016@yandex.ru</t>
  </si>
  <si>
    <t>1548144</t>
  </si>
  <si>
    <t>sultanova.swetlana2016@yandex.ru</t>
  </si>
  <si>
    <t>6114035</t>
  </si>
  <si>
    <t>tajibaev.mukhitdin@yandex.ru</t>
  </si>
  <si>
    <t>tulapov.faxritdin@yandex.ru</t>
  </si>
  <si>
    <t>turabaev.alimzhan@yandex.ru</t>
  </si>
  <si>
    <t>usmanov.komoliddin@yandex.ru</t>
  </si>
  <si>
    <t>usmanova.maxmuda@yandex.ru</t>
  </si>
  <si>
    <t>safiya.valiyeva@yandex.ru</t>
  </si>
  <si>
    <t>5607073</t>
  </si>
  <si>
    <t>verbitzkaja.lyudmila@yandex.ru</t>
  </si>
  <si>
    <t>xakimov.mirzaraxim@yandex.ru</t>
  </si>
  <si>
    <t>xaldarov.alisher@yandex.ru</t>
  </si>
  <si>
    <t>xasanbaev.alischer2016@yandex.ru</t>
  </si>
  <si>
    <t>u.xaydarov2016@yandex.ru</t>
  </si>
  <si>
    <t>90-9473646</t>
  </si>
  <si>
    <t>kholmukhamedov2015@yandex.ru</t>
  </si>
  <si>
    <t>zabbarova.lola@yandex.ru</t>
  </si>
  <si>
    <t>abdiev.artigali@yandex.ru</t>
  </si>
  <si>
    <t>edgar.abdiev@yandex.ru</t>
  </si>
  <si>
    <t>hasan.abdiev@yandex.ru</t>
  </si>
  <si>
    <t>abdiev.hasanali@yandex.ru</t>
  </si>
  <si>
    <t>abdiev.shakir@yandex.ru</t>
  </si>
  <si>
    <t>abduvahabova.aziza@yandex.ru</t>
  </si>
  <si>
    <t>abduzhamilov.abduzhabbar@yandex.ru</t>
  </si>
  <si>
    <t>ikrom.abdullaeff@yandex.ru</t>
  </si>
  <si>
    <t>nigmatilla.abdullaev@yandex.ru</t>
  </si>
  <si>
    <t>ubaidulla.abdullaev@yandex.ru</t>
  </si>
  <si>
    <t>abdumavlyanoff@yandex.ru</t>
  </si>
  <si>
    <t>abduraimov.mahamatjan@yandex.ru</t>
  </si>
  <si>
    <t>gafar.abdurahmanov@yandex.ru</t>
  </si>
  <si>
    <t>odilzhon.azamov@yandex.ru</t>
  </si>
  <si>
    <t>azimov.edgar@yandex.ru</t>
  </si>
  <si>
    <t>akimov.petya2016@yandex.ru</t>
  </si>
  <si>
    <t>akramov.abduvali@yandex.ru</t>
  </si>
  <si>
    <t>valentina.akramova@yandex.ru</t>
  </si>
  <si>
    <t>ali-sin.saifulla@yandex.ru</t>
  </si>
  <si>
    <t>abdulla.alimhanov@yandex.ru</t>
  </si>
  <si>
    <t>amanbaeva.elza@yandex.ru</t>
  </si>
  <si>
    <t>ishak.aminov@yandex.ru</t>
  </si>
  <si>
    <t>rihsibai.anvaroff@yandex.ru</t>
  </si>
  <si>
    <t>oxana.anoshckina@yandex.ru</t>
  </si>
  <si>
    <t>aripov.saidbari@yandex.ru</t>
  </si>
  <si>
    <t>arifov.zukurbai@yandex.ru</t>
  </si>
  <si>
    <t>bakhodyr.artykov@yandex.ru</t>
  </si>
  <si>
    <t>shukhrat.atabaeff@yandex.ru</t>
  </si>
  <si>
    <t>akhmatvaliev@yandex.ru</t>
  </si>
  <si>
    <t>akhmedoff.kakhramon@yandex.ru</t>
  </si>
  <si>
    <t>akhmedov.rustam2016@yandex.ru</t>
  </si>
  <si>
    <t>bezugloff.yury@yandex.ru</t>
  </si>
  <si>
    <t>raya.bekirova@yandex.ru</t>
  </si>
  <si>
    <t>bolgabaev.abdurahman@yandex.ru</t>
  </si>
  <si>
    <t>murssatel.butabaev@yandex.ru</t>
  </si>
  <si>
    <t>valeeva.soniya@yandex.ru</t>
  </si>
  <si>
    <t>valitov.rifat2016@yandex.ru</t>
  </si>
  <si>
    <t>lyubov.vasilkina@yandex.ru</t>
  </si>
  <si>
    <t>vakhitoff.igor@yandex.ru</t>
  </si>
  <si>
    <t>kamilzhon.gainazarov@yandex.ru</t>
  </si>
  <si>
    <t>galimova.rauza@yandex.ru</t>
  </si>
  <si>
    <t>nikolai.glazun@yandex.ru</t>
  </si>
  <si>
    <t>gorshckov.rinat@yandex.ru</t>
  </si>
  <si>
    <t>guz.margarita2015@yandex.ru</t>
  </si>
  <si>
    <t>gulamkadyroff.alizhon@yandex.ru</t>
  </si>
  <si>
    <t>sobirzhan.gulmatov@yandex.ru</t>
  </si>
  <si>
    <t>marat.davrenov@yandex.ru</t>
  </si>
  <si>
    <t>dvornikova.vera2016@yandex.ru</t>
  </si>
  <si>
    <t>uktam.dekhkanov@yandex.ru</t>
  </si>
  <si>
    <t>jahongirova.dilbar@yandex.ru</t>
  </si>
  <si>
    <t>djuraev.rasuljon@yandex.ru</t>
  </si>
  <si>
    <t>drepin.gennady@yandex.ru</t>
  </si>
  <si>
    <t>akhat.enikeev@yandex.ru</t>
  </si>
  <si>
    <t>enikeewa.raya@yandex.ru</t>
  </si>
  <si>
    <t>enikeewa.fania@yandex.ru</t>
  </si>
  <si>
    <t>epanchintsewa2016@yandex.ru</t>
  </si>
  <si>
    <t>zajniddinov.fahritdin@yandex.ru</t>
  </si>
  <si>
    <t>abduzhalil.ibragimov@yandex.ru</t>
  </si>
  <si>
    <t>albert.ibragimoff2016@yandex.ru</t>
  </si>
  <si>
    <t>farida.ivageeva@yandex.ru</t>
  </si>
  <si>
    <t>ivanova.farida2016@yandex.ru</t>
  </si>
  <si>
    <t>iskapov.tashmahamat@yandex.ru</t>
  </si>
  <si>
    <t>israilova.ainisa@yandex.ru</t>
  </si>
  <si>
    <t>isroilov.tasmurat@yandex.ru</t>
  </si>
  <si>
    <t>kazantzewa.dzhulia@yandex.ru</t>
  </si>
  <si>
    <t>kamalitdinoff.alimjan@yandex.ru</t>
  </si>
  <si>
    <t>nasiba.camalova@yandex.ru</t>
  </si>
  <si>
    <t>camalova.sabohat@yandex.ru</t>
  </si>
  <si>
    <t>kambarov.samir@yandex.ru</t>
  </si>
  <si>
    <t>carimov.makhmud@yandex.ru</t>
  </si>
  <si>
    <t>kasimov.abdusamat@yandex.ru</t>
  </si>
  <si>
    <t>kasimova.mairam@yandex.ru</t>
  </si>
  <si>
    <t>casymov.kahramon@yandex.ru</t>
  </si>
  <si>
    <t>tamara.kashckina@yandex.ru</t>
  </si>
  <si>
    <t>kashlev.vyacheslav@yandex.ru</t>
  </si>
  <si>
    <t>kelyamova.dilyara@yandex.ru</t>
  </si>
  <si>
    <t>kenzhaeva.nasiba@yandex.ru</t>
  </si>
  <si>
    <t>galina.kim2016@yandex.ru</t>
  </si>
  <si>
    <t>tatyana.ki2016@yandex.ru</t>
  </si>
  <si>
    <t>kniaz.olia@yandex.ru</t>
  </si>
  <si>
    <t>raya.kowalencko@yandex.ru</t>
  </si>
  <si>
    <t>natalja.kotowa2016@yandex.ru</t>
  </si>
  <si>
    <t>kocheshckova.emma@yandex.ru</t>
  </si>
  <si>
    <t>culdasheva.zulajho@yandex.ru</t>
  </si>
  <si>
    <t>lyudmila.kuliabina@yandex.ru</t>
  </si>
  <si>
    <t>kurbanbaev.haitboj@yandex.ru</t>
  </si>
  <si>
    <t>kurbanowa.zilola@yandex.ru</t>
  </si>
  <si>
    <t>cushackov2016@yandex.ru</t>
  </si>
  <si>
    <t>cushackova.zulaiho@yandex.ru</t>
  </si>
  <si>
    <t>zarafat.kushanova@yandex.ru</t>
  </si>
  <si>
    <t>li.vitya2016@yandex.ru</t>
  </si>
  <si>
    <t>li.iosif2015@yandex.ru</t>
  </si>
  <si>
    <t>linkewitch.volodya@yandex.ru</t>
  </si>
  <si>
    <t>lint.alena@yandex.ru</t>
  </si>
  <si>
    <t>maltseva.valentina2016@yandex.ru</t>
  </si>
  <si>
    <t>mamadkhanova.muhtaram@yandex.ru</t>
  </si>
  <si>
    <t>mamedowa.irina2016@yandex.ru</t>
  </si>
  <si>
    <t>manzhesoff.alexandr@yandex.ru</t>
  </si>
  <si>
    <t>haris.marakaeff@yandex.ru</t>
  </si>
  <si>
    <t>matyeva.rano@yandex.ru</t>
  </si>
  <si>
    <t>mahamadieva.mahmuda@yandex.ru</t>
  </si>
  <si>
    <t>tursunbai.makhamatov@yandex.ru</t>
  </si>
  <si>
    <t>rikhsitilla.mahkamov@yandex.ru</t>
  </si>
  <si>
    <t>matscko.alina@yandex.ru</t>
  </si>
  <si>
    <t>mezhalova.olga@yandex.ru</t>
  </si>
  <si>
    <t>talib.meliev@yandex.ru</t>
  </si>
  <si>
    <t>mahira.minavarova@yandex.ru</t>
  </si>
  <si>
    <t>natalja.minogina@yandex.ru</t>
  </si>
  <si>
    <t>mirazimov.abdullahapiz@yandex.ru</t>
  </si>
  <si>
    <t>mirahmedova.feruza@yandex.ru</t>
  </si>
  <si>
    <t>napisa.mirzakarimova@yandex.ru</t>
  </si>
  <si>
    <t>isagali.mirzarahimoff@yandex.ru</t>
  </si>
  <si>
    <t>mirzakhmedov.ikram@yandex.ru</t>
  </si>
  <si>
    <t>mikhdi.alyusat@yandex.ru</t>
  </si>
  <si>
    <t>molozina.lyubow@yandex.ru</t>
  </si>
  <si>
    <t>liuba.morgunowa@yandex.ru</t>
  </si>
  <si>
    <t>moroz.olia2016@yandex.ru</t>
  </si>
  <si>
    <t>morozov-d2016.morozoff@yandex.ru</t>
  </si>
  <si>
    <t>pavel-m.morozov@yandex.ru</t>
  </si>
  <si>
    <t>muhametov.gumar@yandex.ru</t>
  </si>
  <si>
    <t>muhanova.potima@yandex.ru</t>
  </si>
  <si>
    <t>jalolitdin.muhitdinov@yandex.ru</t>
  </si>
  <si>
    <t>abduvali.nabiev@yandex.ru</t>
  </si>
  <si>
    <t>nazarmatov.iskander@yandex.ru</t>
  </si>
  <si>
    <t>ne4aev.volodya2016@yandex.ru</t>
  </si>
  <si>
    <t>vasily.nickolaev2016@yandex.ru</t>
  </si>
  <si>
    <t>bahtier.nishanaliev@yandex.ru</t>
  </si>
  <si>
    <t>farida.nishanalieva@yandex.ru</t>
  </si>
  <si>
    <t>nischanbaev.alischer@yandex.ru</t>
  </si>
  <si>
    <t>nishanbaev.bakhodir@yandex.ru</t>
  </si>
  <si>
    <t>nischanbaev.rihsitilla@yandex.ru</t>
  </si>
  <si>
    <t>nishanbaev.sobirzhon@yandex.ru</t>
  </si>
  <si>
    <t>nishanbaev.ergash@yandex.ru</t>
  </si>
  <si>
    <t>satkinbubu.nishanbaeva@yandex.ru</t>
  </si>
  <si>
    <t>no.novickova2016@yandex.ru</t>
  </si>
  <si>
    <t>dilrabo.normatova@yandex.ru</t>
  </si>
  <si>
    <t>norov.ganisher@yandex.ru</t>
  </si>
  <si>
    <t>rihsitilla.norov@yandex.ru</t>
  </si>
  <si>
    <t>nurgaliev.nail2016@yandex.ru</t>
  </si>
  <si>
    <t>nurgalieff.fail@yandex.ru</t>
  </si>
  <si>
    <t>uskanbai.nurmatov@yandex.ru</t>
  </si>
  <si>
    <t>schahlo.nurmatova@yandex.ru</t>
  </si>
  <si>
    <t>abduzhabbar2016@yandex.ru</t>
  </si>
  <si>
    <t>vova.opletaev@yandex.ru</t>
  </si>
  <si>
    <t>pak.mihail2016@yandex.ru</t>
  </si>
  <si>
    <t>palashovana.aziz@yandex.ru</t>
  </si>
  <si>
    <t>raisa.paramonowa@yandex.ru</t>
  </si>
  <si>
    <t>pakhomoff.nikolaj2015@yandex.ru</t>
  </si>
  <si>
    <t>lyubow.petrackowa@yandex.ru</t>
  </si>
  <si>
    <t>anjylina.petrosyan@yandex.ru</t>
  </si>
  <si>
    <t>pickulin.vanya@yandex.ru</t>
  </si>
  <si>
    <t>Узбекистан, 000000, г. Ташкент, Яшнободский район, ул.С.Азимова, д.85 кв.4</t>
  </si>
  <si>
    <t>ninila.podkorytova@yandex.ru</t>
  </si>
  <si>
    <t>zulaiho.pozilova@yandex.ru</t>
  </si>
  <si>
    <t>kolya.pugachev2016@yandex.ru</t>
  </si>
  <si>
    <t>rahimbabaeva@yandex.ru</t>
  </si>
  <si>
    <t>sobir.rakhimzhanov@yandex.ru</t>
  </si>
  <si>
    <t>rahimkulov.rahimbai@yandex.ru</t>
  </si>
  <si>
    <t>rahimov.alisher2016@yandex.ru</t>
  </si>
  <si>
    <t>hurschid.rakhimov@yandex.ru</t>
  </si>
  <si>
    <t>abdumannab.rahmankulov@yandex.ru</t>
  </si>
  <si>
    <t>rahmatullaev2016@yandex.ru</t>
  </si>
  <si>
    <t>gulnara.romanovskaja@yandex.ru</t>
  </si>
  <si>
    <t>orifzhon.rustamov@yandex.ru</t>
  </si>
  <si>
    <t>sadykov.davlat@yandex.ru</t>
  </si>
  <si>
    <t>saipnazarov.dilmurod2016@yandex.ru</t>
  </si>
  <si>
    <t>sajfutdinova.alfya@yandex.ru</t>
  </si>
  <si>
    <t>fer.salieva2016@yandex.ru</t>
  </si>
  <si>
    <t>larisa.samohina2016@yandex.ru</t>
  </si>
  <si>
    <t>sattarov.alizhon2016@yandex.ru</t>
  </si>
  <si>
    <t>emine.seidametowa2016@yandex.ru</t>
  </si>
  <si>
    <t>dr.stentzov2015@yandex.ru</t>
  </si>
  <si>
    <t>abdurakhman.suleimanov@yandex.ru</t>
  </si>
  <si>
    <t>alischer.sultanow@yandex.ru</t>
  </si>
  <si>
    <t>murojan.tajibaev@yandex.ru</t>
  </si>
  <si>
    <t>tajibaev.uskan@yandex.ru</t>
  </si>
  <si>
    <t>taupov.serik@yandex.ru</t>
  </si>
  <si>
    <t>tashev.komiljon@yandex.ru</t>
  </si>
  <si>
    <t>tashov.tahirbai@yandex.ru</t>
  </si>
  <si>
    <t>topilov.bahodir@yandex.ru</t>
  </si>
  <si>
    <t>topilov.bahtier@yandex.ru</t>
  </si>
  <si>
    <t>topilov.bekmirza@yandex.ru</t>
  </si>
  <si>
    <t>topilova.tursunai@yandex.ru</t>
  </si>
  <si>
    <t>yurij.troshckin@yandex.ru</t>
  </si>
  <si>
    <t>turapov.sobirzhon@yandex.ru</t>
  </si>
  <si>
    <t>turapova.umitoi@yandex.ru</t>
  </si>
  <si>
    <t>mavlyuda.turdaliewa@yandex.ru</t>
  </si>
  <si>
    <t>mahsuda.tursinbaeva@yandex.ru</t>
  </si>
  <si>
    <t>tursunbaev.muminzhon@yandex.ru</t>
  </si>
  <si>
    <t>normat.tuhtarov@yandex.ru</t>
  </si>
  <si>
    <t>ugai.viktor@yandex.ru</t>
  </si>
  <si>
    <t>mirzazhon.ummatov@yandex.ru</t>
  </si>
  <si>
    <t>ungarov.erkinbai@yandex.ru</t>
  </si>
  <si>
    <t>bahtier.usarov@yandex.ru</t>
  </si>
  <si>
    <t>usmanov.kuchkarali@yandex.ru</t>
  </si>
  <si>
    <t>mahmudjan.usmanov@yandex.ru</t>
  </si>
  <si>
    <t>usmanov.pirmahamat@yandex.ru</t>
  </si>
  <si>
    <t>shermakhamat.usmanov@yandex.ru</t>
  </si>
  <si>
    <t>usmanhojaeva.gulnora@yandex.ru</t>
  </si>
  <si>
    <t>valya.feldman@yandex.ru</t>
  </si>
  <si>
    <t>filaleeva.olga@yandex.ru</t>
  </si>
  <si>
    <t>satti.hadraliev@yandex.ru</t>
  </si>
  <si>
    <t>saidkomil.haidaroff@yandex.ru</t>
  </si>
  <si>
    <t>hajitbaev.saidali@yandex.ru</t>
  </si>
  <si>
    <t>khakimova.nazira@yandex.ru</t>
  </si>
  <si>
    <t>halilov.akbar2016@yandex.ru</t>
  </si>
  <si>
    <t>m.xalilowa2015@yandex.ru</t>
  </si>
  <si>
    <t>hayitboy.khalmatov@yandex.ru</t>
  </si>
  <si>
    <t>halmuratowa2016@yandex.ru</t>
  </si>
  <si>
    <t>halmuhamedov2015@yandex.ru</t>
  </si>
  <si>
    <t>elionora.khamdamova2016@yandex.ru</t>
  </si>
  <si>
    <t>khamidoff.sadik2015@yandex.ru</t>
  </si>
  <si>
    <t>islamzhan2016@yandex.ru</t>
  </si>
  <si>
    <t>hasanbaev2015@yandex.ru</t>
  </si>
  <si>
    <t>hatamkulov.shura2016@yandex.ru</t>
  </si>
  <si>
    <t>hatipova.albina2015@yandex.ru</t>
  </si>
  <si>
    <t>hidirbaeva.gulchehra@yandex.ru</t>
  </si>
  <si>
    <t>khidirov.husanbai@yandex.ru</t>
  </si>
  <si>
    <t>alfia.khisamova2016@yandex.ru</t>
  </si>
  <si>
    <t>fahriddin2016@yandex.ru</t>
  </si>
  <si>
    <t>homenko.lyudmila2015@yandex.ru</t>
  </si>
  <si>
    <t>khudaiberganoff2016@yandex.ru</t>
  </si>
  <si>
    <t>hudaikulov2016@yandex.ru</t>
  </si>
  <si>
    <t>ravshan.khusanbaev@yandex.ru</t>
  </si>
  <si>
    <t>husanbaeva.rano2015@yandex.ru</t>
  </si>
  <si>
    <t>sabitzhan.husanov2015@yandex.ru</t>
  </si>
  <si>
    <t>tchernova.tatjana2016@yandex.ru</t>
  </si>
  <si>
    <t>schadiev.bakhtier2015@yandex.ru</t>
  </si>
  <si>
    <t>shadmanoff2016@yandex.ru</t>
  </si>
  <si>
    <t>abduzhapor2016@yandex.ru</t>
  </si>
  <si>
    <t>schackirov.mahmud2016@yandex.ru</t>
  </si>
  <si>
    <t>schackirov.rinat2016@yandex.ru</t>
  </si>
  <si>
    <t>sunnat.shackirov2016@yandex.ru</t>
  </si>
  <si>
    <t>schamsiewa2016@yandex.ru</t>
  </si>
  <si>
    <t>lady.scharaxmedowa2016@yandex.ru</t>
  </si>
  <si>
    <t>schernazarowa.nigora2015@yandex.ru</t>
  </si>
  <si>
    <t>schilimbetova2016@yandex.ru</t>
  </si>
  <si>
    <t>mr.egamberdiev2015@yandex.ru</t>
  </si>
  <si>
    <t>abdukahhar2015@yandex.ru</t>
  </si>
  <si>
    <t>erakaev2016@yandex.ru</t>
  </si>
  <si>
    <t>ermatov.shahboz@yandex.ru</t>
  </si>
  <si>
    <t>eshankulov.abdulla@yandex.ru</t>
  </si>
  <si>
    <t>nematilla.eshmatov@yandex.ru</t>
  </si>
  <si>
    <t>eshmirzaeff2015@yandex.ru</t>
  </si>
  <si>
    <t>iuldashev.bakhtier@yandex.ru</t>
  </si>
  <si>
    <t>nishanboj.yuldasheff@yandex.ru</t>
  </si>
  <si>
    <t>hudaibergan2016@yandex.ru</t>
  </si>
  <si>
    <t>yuldashev.ergali@yandex.ru</t>
  </si>
  <si>
    <t>kahramon.yuldaschov@yandex.ru</t>
  </si>
  <si>
    <t>gulnar.iunusova@yandex.ru</t>
  </si>
  <si>
    <t>yunusowa.feruza@yandex.ru</t>
  </si>
  <si>
    <t>yusupov.mirkamil@yandex.ru</t>
  </si>
  <si>
    <t>schuhrat.iusupov@yandex.ru</t>
  </si>
  <si>
    <t>malick.yadgarov@yandex.ru</t>
  </si>
  <si>
    <t>Председатель правления АО "BIOKIMYO"</t>
  </si>
  <si>
    <t>rep_date</t>
  </si>
  <si>
    <t>block_hld</t>
  </si>
  <si>
    <t>hld_num</t>
  </si>
  <si>
    <t>hld_code</t>
  </si>
  <si>
    <t>hld_name</t>
  </si>
  <si>
    <t>hld_total</t>
  </si>
  <si>
    <t>hld_ord_c</t>
  </si>
  <si>
    <t>hld_priv_c</t>
  </si>
  <si>
    <t>hld_ord</t>
  </si>
  <si>
    <t>hld_priv</t>
  </si>
  <si>
    <t>hld_inn</t>
  </si>
  <si>
    <t>hld_okpo</t>
  </si>
  <si>
    <t>hld_it</t>
  </si>
  <si>
    <t>hld_sk</t>
  </si>
  <si>
    <t>hld_doc_1</t>
  </si>
  <si>
    <t>hld_doc_2</t>
  </si>
  <si>
    <t>hld_doc_3</t>
  </si>
  <si>
    <t>hld_soato</t>
  </si>
  <si>
    <t>hld_addr</t>
  </si>
  <si>
    <t>hld_psoato</t>
  </si>
  <si>
    <t>hld_paddr</t>
  </si>
  <si>
    <t>hld_phone</t>
  </si>
  <si>
    <t>hld_email</t>
  </si>
  <si>
    <t>hld_rate</t>
  </si>
  <si>
    <t>hld_poll</t>
  </si>
  <si>
    <t>hld_rs</t>
  </si>
  <si>
    <t>hld_bn</t>
  </si>
  <si>
    <t>hld_mfo</t>
  </si>
  <si>
    <t>hld_offsh</t>
  </si>
  <si>
    <t>Владельцы ЦБ (юридические лица/частные предпринимател</t>
  </si>
  <si>
    <t>000000006490</t>
  </si>
  <si>
    <t xml:space="preserve"> Свид-во РУз о гос. регистрации</t>
  </si>
  <si>
    <t/>
  </si>
  <si>
    <t>008891-04</t>
  </si>
  <si>
    <t>15.08.2014</t>
  </si>
  <si>
    <t>Хокимият М-Улугбекского р-на г.Ташкента</t>
  </si>
  <si>
    <t>90 806-71-78</t>
  </si>
  <si>
    <t>-</t>
  </si>
  <si>
    <t>Владельцы ЦБ (физические лица)</t>
  </si>
  <si>
    <t>000001115199</t>
  </si>
  <si>
    <t>94-6921743</t>
  </si>
  <si>
    <t>schavkat.abdiev@yandex.ru</t>
  </si>
  <si>
    <t>000001066859</t>
  </si>
  <si>
    <t>13.05.2013</t>
  </si>
  <si>
    <t>94-6362638</t>
  </si>
  <si>
    <t>000001115144</t>
  </si>
  <si>
    <t>09.06.2014</t>
  </si>
  <si>
    <t>000001066792</t>
  </si>
  <si>
    <t>11.05.2014</t>
  </si>
  <si>
    <t>000001066818</t>
  </si>
  <si>
    <t>15.10.2015</t>
  </si>
  <si>
    <t>000001114913</t>
  </si>
  <si>
    <t>000000762183</t>
  </si>
  <si>
    <t>18.10.2013</t>
  </si>
  <si>
    <t>000001115242</t>
  </si>
  <si>
    <t>000001066825</t>
  </si>
  <si>
    <t>2384078</t>
  </si>
  <si>
    <t>28.02.2015</t>
  </si>
  <si>
    <t>Toshkent viloyati Yangiyul tumani IIB Gulbahor QMB</t>
  </si>
  <si>
    <t>90-330-21-36</t>
  </si>
  <si>
    <t>office@uzbekfilm.uz</t>
  </si>
  <si>
    <t>000001044557</t>
  </si>
  <si>
    <t>000001833862</t>
  </si>
  <si>
    <t>000001115041</t>
  </si>
  <si>
    <t>Узбекистан, 000000, Ташкентская область, Янгиюльский район, Gulbahor Sh.F.Y. Sh.Rashidov 11-10</t>
  </si>
  <si>
    <t>000001114782</t>
  </si>
  <si>
    <t>18.11.2013</t>
  </si>
  <si>
    <t>000001114808</t>
  </si>
  <si>
    <t>Toshkent shahar Uchtepa tumani IIB</t>
  </si>
  <si>
    <t>2744050</t>
  </si>
  <si>
    <t>000000762182</t>
  </si>
  <si>
    <t>000001833752</t>
  </si>
  <si>
    <t>17.11.2013</t>
  </si>
  <si>
    <t>000001066931</t>
  </si>
  <si>
    <t>000001066726</t>
  </si>
  <si>
    <t>4181943</t>
  </si>
  <si>
    <t>01.02.2014</t>
  </si>
  <si>
    <t>97-4028031</t>
  </si>
  <si>
    <t>000001066486</t>
  </si>
  <si>
    <t>19.12.2013</t>
  </si>
  <si>
    <t>000001152291</t>
  </si>
  <si>
    <t>01.11.2013</t>
  </si>
  <si>
    <t>000001066408</t>
  </si>
  <si>
    <t>10.02.2016</t>
  </si>
  <si>
    <t>000001114726</t>
  </si>
  <si>
    <t>21.11.2012</t>
  </si>
  <si>
    <t>000001114870</t>
  </si>
  <si>
    <t>1727259501</t>
  </si>
  <si>
    <t>000001160011</t>
  </si>
  <si>
    <t>08.04.2014</t>
  </si>
  <si>
    <t>000001066973</t>
  </si>
  <si>
    <t>000001831729</t>
  </si>
  <si>
    <t>Toshkent shahar Mirobod tumani IIB</t>
  </si>
  <si>
    <t>max.uz81@mail.ru  maksim.beletzkij@yande</t>
  </si>
  <si>
    <t>000001114759</t>
  </si>
  <si>
    <t>31.01.2014</t>
  </si>
  <si>
    <t>000000</t>
  </si>
  <si>
    <t>000001066374</t>
  </si>
  <si>
    <t>94-6437817</t>
  </si>
  <si>
    <t>000001463855</t>
  </si>
  <si>
    <t>000001115117</t>
  </si>
  <si>
    <t>000001114828</t>
  </si>
  <si>
    <t>06.06.2014</t>
  </si>
  <si>
    <t>000001066924</t>
  </si>
  <si>
    <t>000001115282</t>
  </si>
  <si>
    <t>27.11.2012</t>
  </si>
  <si>
    <t>000001115054</t>
  </si>
  <si>
    <t>000001160094</t>
  </si>
  <si>
    <t>000001115232</t>
  </si>
  <si>
    <t>24.08.2013</t>
  </si>
  <si>
    <t>000001066920</t>
  </si>
  <si>
    <t>000001066576</t>
  </si>
  <si>
    <t>90-1267611</t>
  </si>
  <si>
    <t>000001067073</t>
  </si>
  <si>
    <t>26.11.2013</t>
  </si>
  <si>
    <t>000001066496</t>
  </si>
  <si>
    <t>000001835713</t>
  </si>
  <si>
    <t>13.05.2015</t>
  </si>
  <si>
    <t>000001066948</t>
  </si>
  <si>
    <t>000001115205</t>
  </si>
  <si>
    <t>05.08.2013</t>
  </si>
  <si>
    <t>000001114794</t>
  </si>
  <si>
    <t>000001036899</t>
  </si>
  <si>
    <t>05.02.2015</t>
  </si>
  <si>
    <t>000001152287</t>
  </si>
  <si>
    <t>29.11.2012</t>
  </si>
  <si>
    <t>000001114747</t>
  </si>
  <si>
    <t>11.12.2013</t>
  </si>
  <si>
    <t>000001066612</t>
  </si>
  <si>
    <t>000001066249</t>
  </si>
  <si>
    <t>17.06.2014</t>
  </si>
  <si>
    <t>000001114846</t>
  </si>
  <si>
    <t>000001114778</t>
  </si>
  <si>
    <t>28.11.2013</t>
  </si>
  <si>
    <t>000001115123</t>
  </si>
  <si>
    <t>3214515</t>
  </si>
  <si>
    <t>24.02.2016</t>
  </si>
  <si>
    <t>90-1122364</t>
  </si>
  <si>
    <t>000001066415</t>
  </si>
  <si>
    <t>000001114838</t>
  </si>
  <si>
    <t>15.07.2014</t>
  </si>
  <si>
    <t>000001066751</t>
  </si>
  <si>
    <t>000001115033</t>
  </si>
  <si>
    <t>000001114776</t>
  </si>
  <si>
    <t>28.10.2014</t>
  </si>
  <si>
    <t>000001114817</t>
  </si>
  <si>
    <t>000001114868</t>
  </si>
  <si>
    <t>18.03.2014</t>
  </si>
  <si>
    <t>000001464932</t>
  </si>
  <si>
    <t>22.10.2012</t>
  </si>
  <si>
    <t>000001066651</t>
  </si>
  <si>
    <t>000001067096</t>
  </si>
  <si>
    <t>000001115271</t>
  </si>
  <si>
    <t>0744652</t>
  </si>
  <si>
    <t>28.01.2013</t>
  </si>
  <si>
    <t>90-3439757</t>
  </si>
  <si>
    <t>000001066225</t>
  </si>
  <si>
    <t>12.07.2014</t>
  </si>
  <si>
    <t>000001115259</t>
  </si>
  <si>
    <t>2769233</t>
  </si>
  <si>
    <t>25.01.2016</t>
  </si>
  <si>
    <t>90-9004308</t>
  </si>
  <si>
    <t>Toshkent viloyati Quyichirchiq tumani IIB</t>
  </si>
  <si>
    <t>1727233000</t>
  </si>
  <si>
    <t>000001066774</t>
  </si>
  <si>
    <t>11.01.2014</t>
  </si>
  <si>
    <t>000001066363</t>
  </si>
  <si>
    <t>000001427334</t>
  </si>
  <si>
    <t>25.10.2014</t>
  </si>
  <si>
    <t>000001152252</t>
  </si>
  <si>
    <t>18.01.2012</t>
  </si>
  <si>
    <t>000001710199</t>
  </si>
  <si>
    <t>000001067055</t>
  </si>
  <si>
    <t>000001115207</t>
  </si>
  <si>
    <t>000001836933</t>
  </si>
  <si>
    <t>000001830568</t>
  </si>
  <si>
    <t>000001066618</t>
  </si>
  <si>
    <t>000001114774</t>
  </si>
  <si>
    <t>Узбекистан, 110800, Ташкентская область, Янгиюльский район, п.Гульбахор ул.Ш.Рашидова д.10 кв.47</t>
  </si>
  <si>
    <t>90-1143708</t>
  </si>
  <si>
    <t>000001115074</t>
  </si>
  <si>
    <t>4824112</t>
  </si>
  <si>
    <t>24.03.2014</t>
  </si>
  <si>
    <t>000001066658</t>
  </si>
  <si>
    <t>000001114834</t>
  </si>
  <si>
    <t>000001066829</t>
  </si>
  <si>
    <t>21.12.2012</t>
  </si>
  <si>
    <t>000001115078</t>
  </si>
  <si>
    <t>000001066239</t>
  </si>
  <si>
    <t>01.03.2013</t>
  </si>
  <si>
    <t>000001564066</t>
  </si>
  <si>
    <t>000001844497</t>
  </si>
  <si>
    <t>6156821</t>
  </si>
  <si>
    <t>60-61-183</t>
  </si>
  <si>
    <t>AK2040@mail.ru</t>
  </si>
  <si>
    <t>000001680493</t>
  </si>
  <si>
    <t>Toshkent shahar Shayhantoxur tumani IIB</t>
  </si>
  <si>
    <t>000001066865</t>
  </si>
  <si>
    <t>000001114840</t>
  </si>
  <si>
    <t>000001115161</t>
  </si>
  <si>
    <t>000001066686</t>
  </si>
  <si>
    <t>5278010</t>
  </si>
  <si>
    <t>28.04.2014</t>
  </si>
  <si>
    <t>000001114992</t>
  </si>
  <si>
    <t>000001114927</t>
  </si>
  <si>
    <t>000001114743</t>
  </si>
  <si>
    <t>0517674</t>
  </si>
  <si>
    <t>13.12.2012</t>
  </si>
  <si>
    <t>000001067014</t>
  </si>
  <si>
    <t>1630092</t>
  </si>
  <si>
    <t>000001114704</t>
  </si>
  <si>
    <t>6136344</t>
  </si>
  <si>
    <t>0-370-6036903</t>
  </si>
  <si>
    <t>000001408848</t>
  </si>
  <si>
    <t>000001066757</t>
  </si>
  <si>
    <t>000001834886</t>
  </si>
  <si>
    <t>000001066852</t>
  </si>
  <si>
    <t>000001067153</t>
  </si>
  <si>
    <t>000001137976</t>
  </si>
  <si>
    <t>11.12.2014</t>
  </si>
  <si>
    <t>000001115155</t>
  </si>
  <si>
    <t>6225867</t>
  </si>
  <si>
    <t>15.03.2017</t>
  </si>
  <si>
    <t>000001114836</t>
  </si>
  <si>
    <t>Узбекистан, 112008, Ташкентская область, Янгиюльский район, м-в Навруз, д.14 кв.4</t>
  </si>
  <si>
    <t>90-1273309</t>
  </si>
  <si>
    <t>000001115090</t>
  </si>
  <si>
    <t>000001066218</t>
  </si>
  <si>
    <t>6141022</t>
  </si>
  <si>
    <t>03.03.2017</t>
  </si>
  <si>
    <t>Узбекистан, 110813, Ташкентская область, Янгиюльский район, Ниязбош КФЙ Ойбек</t>
  </si>
  <si>
    <t>90-9707890</t>
  </si>
  <si>
    <t>000001827863</t>
  </si>
  <si>
    <t>Toshkent shahar Sirg'ali tumani IIB</t>
  </si>
  <si>
    <t>Узбекистан, 100004, г. Ташкент, Сергелийский район, Ул.Олтин Водий 1-пр д-1 кв-50</t>
  </si>
  <si>
    <t>nadia73.10@ru rahmatowa.nadejda@yandex.</t>
  </si>
  <si>
    <t>000001115170</t>
  </si>
  <si>
    <t>000001833891</t>
  </si>
  <si>
    <t>000001066994</t>
  </si>
  <si>
    <t>Узбекистан, 000000, Ташкентская область, Янгиюльский район, NiyozboshQFY, Oq oltin</t>
  </si>
  <si>
    <t>000001115140</t>
  </si>
  <si>
    <t>000001115180</t>
  </si>
  <si>
    <t>000001749825</t>
  </si>
  <si>
    <t>8898633</t>
  </si>
  <si>
    <t>02.03.2015</t>
  </si>
  <si>
    <t>Toshkent viloyati Qibray TIIB Salar SHMB</t>
  </si>
  <si>
    <t>97-7484541</t>
  </si>
  <si>
    <t>Munojat2015@yandex.ru</t>
  </si>
  <si>
    <t>000001066259</t>
  </si>
  <si>
    <t>000001114957</t>
  </si>
  <si>
    <t>000001066928</t>
  </si>
  <si>
    <t>000001844424</t>
  </si>
  <si>
    <t>4489708</t>
  </si>
  <si>
    <t>18.07.2016</t>
  </si>
  <si>
    <t>90-9213654;   94-9393890</t>
  </si>
  <si>
    <t>000001115182</t>
  </si>
  <si>
    <t>3818958</t>
  </si>
  <si>
    <t>31.12.2013</t>
  </si>
  <si>
    <t>94-4284330</t>
  </si>
  <si>
    <t>000001114842</t>
  </si>
  <si>
    <t>91-7936007</t>
  </si>
  <si>
    <t>000000119649</t>
  </si>
  <si>
    <t>000001842954</t>
  </si>
  <si>
    <t>0756610</t>
  </si>
  <si>
    <t>29.01.2013</t>
  </si>
  <si>
    <t>91-7909035</t>
  </si>
  <si>
    <t>ben_CZ@mail.ru</t>
  </si>
  <si>
    <t>000001066896</t>
  </si>
  <si>
    <t>000001114979</t>
  </si>
  <si>
    <t>000001843042</t>
  </si>
  <si>
    <t>000001066917</t>
  </si>
  <si>
    <t>000001114887</t>
  </si>
  <si>
    <t>000001844254</t>
  </si>
  <si>
    <t>5955127</t>
  </si>
  <si>
    <t>26.06.2014</t>
  </si>
  <si>
    <t>90-1327641</t>
  </si>
  <si>
    <t>liza3002@icloud.com</t>
  </si>
  <si>
    <t>000001067093</t>
  </si>
  <si>
    <t>10.10.2015</t>
  </si>
  <si>
    <t>000001066977</t>
  </si>
  <si>
    <t>000001117206</t>
  </si>
  <si>
    <t>rustamtadzhiev@mail.ru</t>
  </si>
  <si>
    <t>000001114996</t>
  </si>
  <si>
    <t>15.05.2013</t>
  </si>
  <si>
    <t>000001160603</t>
  </si>
  <si>
    <t>000001067136</t>
  </si>
  <si>
    <t>000001114736</t>
  </si>
  <si>
    <t>31.07.2013</t>
  </si>
  <si>
    <t>000001115086</t>
  </si>
  <si>
    <t>8588794</t>
  </si>
  <si>
    <t>03.02.2015</t>
  </si>
  <si>
    <t>97-7358894</t>
  </si>
  <si>
    <t>000001066275</t>
  </si>
  <si>
    <t>000001157095</t>
  </si>
  <si>
    <t>000001157097</t>
  </si>
  <si>
    <t>4781945</t>
  </si>
  <si>
    <t>20.03.2014</t>
  </si>
  <si>
    <t>000001066452</t>
  </si>
  <si>
    <t>000001114822</t>
  </si>
  <si>
    <t>4280776</t>
  </si>
  <si>
    <t>27.06.2016</t>
  </si>
  <si>
    <t>000001066411</t>
  </si>
  <si>
    <t>5009233</t>
  </si>
  <si>
    <t>11.09.2016</t>
  </si>
  <si>
    <t>90-9376180</t>
  </si>
  <si>
    <t>000001115191</t>
  </si>
  <si>
    <t>000001114826</t>
  </si>
  <si>
    <t>17.12.2012</t>
  </si>
  <si>
    <t>000001066360</t>
  </si>
  <si>
    <t>01.06.2014</t>
  </si>
  <si>
    <t>000001843939</t>
  </si>
  <si>
    <t>000001115214</t>
  </si>
  <si>
    <t>29.01.2014</t>
  </si>
  <si>
    <t>000001114899</t>
  </si>
  <si>
    <t>3688722</t>
  </si>
  <si>
    <t>93-6022151</t>
  </si>
  <si>
    <t>000001066873</t>
  </si>
  <si>
    <t>000001066673</t>
  </si>
  <si>
    <t>000001115148</t>
  </si>
  <si>
    <t>000001066961</t>
  </si>
  <si>
    <t>000000994643</t>
  </si>
  <si>
    <t>6276824</t>
  </si>
  <si>
    <t>24.07.2014</t>
  </si>
  <si>
    <t>000000110823</t>
  </si>
  <si>
    <t>000001115274</t>
  </si>
  <si>
    <t>90-1307587</t>
  </si>
  <si>
    <t>000001115276</t>
  </si>
  <si>
    <t>08.01.2014</t>
  </si>
  <si>
    <t>000001115016</t>
  </si>
  <si>
    <t>000001844699</t>
  </si>
  <si>
    <t>2246014</t>
  </si>
  <si>
    <t>21.07.2013</t>
  </si>
  <si>
    <t>97-4426400</t>
  </si>
  <si>
    <t>000001066801</t>
  </si>
  <si>
    <t>000001066970</t>
  </si>
  <si>
    <t>000001115024</t>
  </si>
  <si>
    <t>24.04.2015</t>
  </si>
  <si>
    <t>000000546953</t>
  </si>
  <si>
    <t>9727178</t>
  </si>
  <si>
    <t>19.05.2015</t>
  </si>
  <si>
    <t>90-3744650</t>
  </si>
  <si>
    <t>000000098765</t>
  </si>
  <si>
    <t>000000022591</t>
  </si>
  <si>
    <t>4729186</t>
  </si>
  <si>
    <t>Toshkent shahar Yunusobod tumani  IIB</t>
  </si>
  <si>
    <t>2344228</t>
  </si>
  <si>
    <t>yusupov.rustam2016@yandex.ru</t>
  </si>
  <si>
    <t>000001066988</t>
  </si>
  <si>
    <t>000001114945</t>
  </si>
  <si>
    <t>000001066590</t>
  </si>
  <si>
    <t>000001115172</t>
  </si>
  <si>
    <t>14.03.1998</t>
  </si>
  <si>
    <t>000001066599</t>
  </si>
  <si>
    <t>000001066981</t>
  </si>
  <si>
    <t>000001066512</t>
  </si>
  <si>
    <t>19.01.1976</t>
  </si>
  <si>
    <t>Нижне - Чирчикским</t>
  </si>
  <si>
    <t>Узбекистан, 000000, Ташкентская область, Янгиюльский район, п.Благовещенка бр. 1</t>
  </si>
  <si>
    <t>000001066720</t>
  </si>
  <si>
    <t>000001067035</t>
  </si>
  <si>
    <t>01.07.1992</t>
  </si>
  <si>
    <t>Узбекистан, 000000, Ташкентская область, г. Янгиюль, ул.Ким В. д. 2 кв.38</t>
  </si>
  <si>
    <t>Узбекистан, 000000, Ташкентская область, Янгиюльский район, ул.Самаркандская д.1</t>
  </si>
  <si>
    <t>06.12.1996</t>
  </si>
  <si>
    <t>000001067038</t>
  </si>
  <si>
    <t>24.04.1992</t>
  </si>
  <si>
    <t>Узбекистан, 000000, Ташкентская область, Янгиюльский район, п.Благовещенка ул.Гагарина д.1</t>
  </si>
  <si>
    <t>000001067066</t>
  </si>
  <si>
    <t>000001066940</t>
  </si>
  <si>
    <t>18.09.1993</t>
  </si>
  <si>
    <t>Узбекистан, 000000, Ташкентская область, Янгиюльский район, ул.Файзиабад, туп 3</t>
  </si>
  <si>
    <t>000001115292</t>
  </si>
  <si>
    <t>08.06.1978</t>
  </si>
  <si>
    <t>000001114889</t>
  </si>
  <si>
    <t>11.03.1996</t>
  </si>
  <si>
    <t>000001464929</t>
  </si>
  <si>
    <t>1726287000</t>
  </si>
  <si>
    <t>000001115176</t>
  </si>
  <si>
    <t>15.03.1998</t>
  </si>
  <si>
    <t>000001114784</t>
  </si>
  <si>
    <t>000001412465</t>
  </si>
  <si>
    <t>26.05.1978</t>
  </si>
  <si>
    <t>000001115037</t>
  </si>
  <si>
    <t>09.11.1996</t>
  </si>
  <si>
    <t>000001066289</t>
  </si>
  <si>
    <t>000001066886</t>
  </si>
  <si>
    <t>000001114790</t>
  </si>
  <si>
    <t>000001066543</t>
  </si>
  <si>
    <t>000001115186</t>
  </si>
  <si>
    <t>000001066421</t>
  </si>
  <si>
    <t>000001066730</t>
  </si>
  <si>
    <t>23.12.1996</t>
  </si>
  <si>
    <t>000001114814</t>
  </si>
  <si>
    <t>000001412466</t>
  </si>
  <si>
    <t>Узбекистан, 000000, Ташкентская область, Янгиюльский район, с\с Ниязбаш бр. 5</t>
  </si>
  <si>
    <t>000001066763</t>
  </si>
  <si>
    <t>08.10.1990</t>
  </si>
  <si>
    <t>Узбекистан, 000000, Ташкентская область, Янгиюльский район, ул.Беруни д.14 кв.23</t>
  </si>
  <si>
    <t>000001066870</t>
  </si>
  <si>
    <t>19.12.1985</t>
  </si>
  <si>
    <t>Узбекистан, 000000, Ташкентская область, Янгиюльский район, с/с Ниязбаш ул.Дружбы, 63</t>
  </si>
  <si>
    <t>000001114963</t>
  </si>
  <si>
    <t>000001066479</t>
  </si>
  <si>
    <t>23.01.1997</t>
  </si>
  <si>
    <t>000001066984</t>
  </si>
  <si>
    <t>000001115088</t>
  </si>
  <si>
    <t>18.11.1996</t>
  </si>
  <si>
    <t>Узбекистан, 000000, Ташкентская область, Янгиюльский район, г.Янгиюль пер.Стекольный, д.7</t>
  </si>
  <si>
    <t>000001066506</t>
  </si>
  <si>
    <t>15.10.1976</t>
  </si>
  <si>
    <t>Н-Чирчикским РОВД</t>
  </si>
  <si>
    <t>Узбекистан, 000000, Ташкентская область, Янгиюльский район, п.Благовещенка ул.Гагарина д.2</t>
  </si>
  <si>
    <t>000001067090</t>
  </si>
  <si>
    <t>ИР</t>
  </si>
  <si>
    <t>0078806</t>
  </si>
  <si>
    <t>07.08.2015</t>
  </si>
  <si>
    <t>Узбекистан, 112008, Ташкентская область, Янгиюльский район, ул. Дехканская, 2</t>
  </si>
  <si>
    <t>90-1387415</t>
  </si>
  <si>
    <t>tatyanaboriskina58.58@mail.ru</t>
  </si>
  <si>
    <t>000001421554</t>
  </si>
  <si>
    <t>12.02.1983</t>
  </si>
  <si>
    <t>Узбекистан, 000000, Ташкентская область, Янгиюльский район, п.Благовещенка ул.Заводская 6</t>
  </si>
  <si>
    <t>000001114724</t>
  </si>
  <si>
    <t>20.10.1995</t>
  </si>
  <si>
    <t>000001412463</t>
  </si>
  <si>
    <t>20.07.1974</t>
  </si>
  <si>
    <t>Узбекистан, 000000, Ташкентская область, Янгиюльский район, п.Благовещенка, 5 ул. Клубная 5</t>
  </si>
  <si>
    <t>000001066964</t>
  </si>
  <si>
    <t>17.03.1993</t>
  </si>
  <si>
    <t>Узбекистан, 000000, Ташкентская область, г. Янгиюль, ул.Янги Хаят, 49 / 5</t>
  </si>
  <si>
    <t>000001066809</t>
  </si>
  <si>
    <t>12.03.1999</t>
  </si>
  <si>
    <t>000001115006</t>
  </si>
  <si>
    <t>04.12.1996</t>
  </si>
  <si>
    <t>Узбекистан, 000000, Ташкентская область, Янгиюльский район, г. Янгиюль ул.Янги-Хаят д.99</t>
  </si>
  <si>
    <t>000001066609</t>
  </si>
  <si>
    <t>000001066490</t>
  </si>
  <si>
    <t>18.06.2005</t>
  </si>
  <si>
    <t>000001115012</t>
  </si>
  <si>
    <t>000001066380</t>
  </si>
  <si>
    <t>20.12.1977</t>
  </si>
  <si>
    <t>Узбекистан, 000000, Ташкентская область, Янгиюльский район, ул.Артыкова д. 6 кв</t>
  </si>
  <si>
    <t>000001115209</t>
  </si>
  <si>
    <t>000001421555</t>
  </si>
  <si>
    <t>000001066601</t>
  </si>
  <si>
    <t>000001412468</t>
  </si>
  <si>
    <t>Узбекистан, 000000, Ташкентская область, Янгиюльский район, с/с Ниязбаш ул.Лахути, 13а</t>
  </si>
  <si>
    <t>000001067083</t>
  </si>
  <si>
    <t>000001115064</t>
  </si>
  <si>
    <t>000001036886</t>
  </si>
  <si>
    <t>07.02.1992</t>
  </si>
  <si>
    <t>Узбекистан, 000000, г. Ташкент, Юнусабадский район, Юнус-Абад 19-1-71</t>
  </si>
  <si>
    <t>000001114965</t>
  </si>
  <si>
    <t>07.09.1996</t>
  </si>
  <si>
    <t>000001640197</t>
  </si>
  <si>
    <t>000001114941</t>
  </si>
  <si>
    <t>17.08.1996</t>
  </si>
  <si>
    <t>Узбекистан, 000000, Ташкентская область, Янгиюльский район, м-в Анаркулова, д</t>
  </si>
  <si>
    <t>000001066279</t>
  </si>
  <si>
    <t>000001067008</t>
  </si>
  <si>
    <t>Узбекистан, 000000, Ташкентская область, Янгиюльский район, ул.Педагогическая д</t>
  </si>
  <si>
    <t>000001066384</t>
  </si>
  <si>
    <t>01.12.1977</t>
  </si>
  <si>
    <t>Узбекистан, 000000, Ташкентская область, Янгиюльский район, ул.Кирова д.26, кв</t>
  </si>
  <si>
    <t>000001115102</t>
  </si>
  <si>
    <t>000001066781</t>
  </si>
  <si>
    <t>11.01.1988</t>
  </si>
  <si>
    <t>Узбекистан, 000000, Ташкентская область, Янгиюльский район, с/с Ниязбаш ул.Кадыри д.14</t>
  </si>
  <si>
    <t>000001115134</t>
  </si>
  <si>
    <t>000001066822</t>
  </si>
  <si>
    <t>26.05.1987</t>
  </si>
  <si>
    <t>Узбекистан, 000000, Ташкентская область, Янгиюльский район, п.Гульбахор ул.Навои, 18 / 1</t>
  </si>
  <si>
    <t>000001114718</t>
  </si>
  <si>
    <t>000001114921</t>
  </si>
  <si>
    <t>000001180825</t>
  </si>
  <si>
    <t>1727255000</t>
  </si>
  <si>
    <t>000001066266</t>
  </si>
  <si>
    <t>000001115008</t>
  </si>
  <si>
    <t>000001115010</t>
  </si>
  <si>
    <t>Узбекистан, 000000, Ташкентская область, Янгиюльский район, г.Янгиюль пер.Каунчи тепа д</t>
  </si>
  <si>
    <t>000001066194</t>
  </si>
  <si>
    <t>07.02.1980</t>
  </si>
  <si>
    <t>выд.Тюлькубасским</t>
  </si>
  <si>
    <t>Узбекистан, 000000, Ташкентская область, Янгиюльский район, Янгиюль пер.Стекольный, д.2</t>
  </si>
  <si>
    <t>000001114819</t>
  </si>
  <si>
    <t>22.05.1995</t>
  </si>
  <si>
    <t>000001115184</t>
  </si>
  <si>
    <t>28.03.1998</t>
  </si>
  <si>
    <t>000001066567</t>
  </si>
  <si>
    <t>000001114859</t>
  </si>
  <si>
    <t>000001114864</t>
  </si>
  <si>
    <t>10.12.1995</t>
  </si>
  <si>
    <t>000001066606</t>
  </si>
  <si>
    <t>12.05.1999</t>
  </si>
  <si>
    <t>000001066900</t>
  </si>
  <si>
    <t>24.04.1986</t>
  </si>
  <si>
    <t>Узбекистан, 000000, Ташкентская область, Янгиюльский район, с/с Ниязбашуч.Пахта, бр.19</t>
  </si>
  <si>
    <t>000001066716</t>
  </si>
  <si>
    <t>13.12.1978</t>
  </si>
  <si>
    <t>Узбекистан, 000000, Ташкентская область, Янгиюльский район, г. Янгиюль ул. Лермонтова, д.7</t>
  </si>
  <si>
    <t>000001114943</t>
  </si>
  <si>
    <t>Узбекистан, 000000, Ташкентская область, Янгиюльский район, уч.ДРСУ Заводской корп.17, кв</t>
  </si>
  <si>
    <t>000001115109</t>
  </si>
  <si>
    <t>000001115215</t>
  </si>
  <si>
    <t>Узбекистан, 000000, Ташкентская область, Янгиюльский район, ул.Самаркандская д</t>
  </si>
  <si>
    <t>000001066418</t>
  </si>
  <si>
    <t>04.09.1978</t>
  </si>
  <si>
    <t>Узбекистан, 000000, Ташкентская область, Янгиюльский район, ул.Ленина д. 30 кв.3</t>
  </si>
  <si>
    <t>000001114925</t>
  </si>
  <si>
    <t>22.07.1996</t>
  </si>
  <si>
    <t>000001066286</t>
  </si>
  <si>
    <t>17.05.1977</t>
  </si>
  <si>
    <t>Узбекистан, 000000, Ташкентская область, Янгиюльский район, п.Гульбахор ул.Гульбахор, 27</t>
  </si>
  <si>
    <t>000001066357</t>
  </si>
  <si>
    <t>13.04.1998</t>
  </si>
  <si>
    <t>000001066890</t>
  </si>
  <si>
    <t>26.05.1986</t>
  </si>
  <si>
    <t>Узбекистан, 000000, Ташкентская область, Янгиюльский район, ул.Янги Хаят д. 18 к</t>
  </si>
  <si>
    <t>000001114852</t>
  </si>
  <si>
    <t>01.12.1998</t>
  </si>
  <si>
    <t>000001115092</t>
  </si>
  <si>
    <t>04.06.1997</t>
  </si>
  <si>
    <t>Узбекистан, 000000, Ташкентская область, Янгиюльский район, г. Янгиюль ул.Янги-Хаят д.32 к</t>
  </si>
  <si>
    <t>000001115246</t>
  </si>
  <si>
    <t>000001115195</t>
  </si>
  <si>
    <t>000001066628</t>
  </si>
  <si>
    <t>17.08.2009</t>
  </si>
  <si>
    <t>000001066509</t>
  </si>
  <si>
    <t>10.01.1976</t>
  </si>
  <si>
    <t>Узбекистан, 000000, Ташкентская область, Янгиюльский район, Кетменьтепе отд. 4</t>
  </si>
  <si>
    <t>000001152258</t>
  </si>
  <si>
    <t>000001114931</t>
  </si>
  <si>
    <t>25.07.1996</t>
  </si>
  <si>
    <t>Узбекистан, 000000, Ташкентская область, Янгиюльский район, ул Самарканд 24а</t>
  </si>
  <si>
    <t>000001114861</t>
  </si>
  <si>
    <t>18.01.1996</t>
  </si>
  <si>
    <t>000001115227</t>
  </si>
  <si>
    <t>17.02.1999</t>
  </si>
  <si>
    <t>000001067120</t>
  </si>
  <si>
    <t>11.02.1984</t>
  </si>
  <si>
    <t>Узбекистан, 000000, Ташкентская область, г. Янгиюль, ул.Лаззат д. 7 кв.10</t>
  </si>
  <si>
    <t>000001066839</t>
  </si>
  <si>
    <t>000001066679</t>
  </si>
  <si>
    <t>04.05.1979</t>
  </si>
  <si>
    <t>Узбекистан, 000000, Ташкентская область, г. Янгиюль, МЖК кор.24/5</t>
  </si>
  <si>
    <t>000001066324</t>
  </si>
  <si>
    <t>14.06.1978</t>
  </si>
  <si>
    <t>Краснолужским РОВД</t>
  </si>
  <si>
    <t>Узбекистан, 000000, Ташкентская область, Янгиюльский район, пер.Стекольный д, 1</t>
  </si>
  <si>
    <t>000001152293</t>
  </si>
  <si>
    <t>000001066907</t>
  </si>
  <si>
    <t>19.01.1987</t>
  </si>
  <si>
    <t>Узбекистан, 000000, Ташкентская область, Янгиюльский район, м-в Ленина д.13, кв</t>
  </si>
  <si>
    <t>000001023380</t>
  </si>
  <si>
    <t>16.12.1976</t>
  </si>
  <si>
    <t>Узбекистан, 000000, Ташкентская область, Янгиюльский район, пер.Гидролизный, 15</t>
  </si>
  <si>
    <t>000001066252</t>
  </si>
  <si>
    <t>Узбекистан, 000000, Ташкентская область, Янгиюльский район, Э.Ковунчи А.Ишонова</t>
  </si>
  <si>
    <t>000001115030</t>
  </si>
  <si>
    <t>000001114751</t>
  </si>
  <si>
    <t>08.08.1996</t>
  </si>
  <si>
    <t>000001066991</t>
  </si>
  <si>
    <t>14.03.1991</t>
  </si>
  <si>
    <t>Узбекистан, 000000, Ташкентская область, Янгиюльский район, с/с Ниязбаш ул.Тез-Арик д.92</t>
  </si>
  <si>
    <t>000001115119</t>
  </si>
  <si>
    <t>000001115221</t>
  </si>
  <si>
    <t>000001462306</t>
  </si>
  <si>
    <t>Узбекистан, 000000, Ташкентская область, Янгиюльский район, кфи Ниёзбош, ул.Кучкарова, 137</t>
  </si>
  <si>
    <t>000001115045</t>
  </si>
  <si>
    <t>000001115060</t>
  </si>
  <si>
    <t>000001066958</t>
  </si>
  <si>
    <t>000001115111</t>
  </si>
  <si>
    <t>05.04.2001</t>
  </si>
  <si>
    <t>000001066552</t>
  </si>
  <si>
    <t>11.02.1977</t>
  </si>
  <si>
    <t>Узбекистан, 000000, Ташкентская область, Янгиюльский район, ул.Самаркандская д.3</t>
  </si>
  <si>
    <t>000001114875</t>
  </si>
  <si>
    <t>15.01.1996</t>
  </si>
  <si>
    <t>000001114749</t>
  </si>
  <si>
    <t>24.07.1996</t>
  </si>
  <si>
    <t>000001114713</t>
  </si>
  <si>
    <t>18.07.1995</t>
  </si>
  <si>
    <t>Узбекистан, 000000, Ташкентская область, г. Янгиюль, туп.Гидролизный д.12</t>
  </si>
  <si>
    <t>000001114951</t>
  </si>
  <si>
    <t>27.08.1996</t>
  </si>
  <si>
    <t>000001067080</t>
  </si>
  <si>
    <t>24.01.1983</t>
  </si>
  <si>
    <t>Узбекистан, 000000, Ташкентская область, Янгиюльский район, п.Гульбахор ул.Ленина д.14 кв</t>
  </si>
  <si>
    <t>000001066222</t>
  </si>
  <si>
    <t>24.11.1977</t>
  </si>
  <si>
    <t>Хамзинским РОВД г.</t>
  </si>
  <si>
    <t>Узбекистан, 000000, Ташкентская область, Янгиюльский район, г.Ташкент м-в 40 лет Победы-1</t>
  </si>
  <si>
    <t>000001114971</t>
  </si>
  <si>
    <t>09.09.1996</t>
  </si>
  <si>
    <t>Узбекистан, 000000, Ташкентская область, Янгиюльский район, г.Янгиюль ул.Борисенко д.12</t>
  </si>
  <si>
    <t>000001115136</t>
  </si>
  <si>
    <t>000001066214</t>
  </si>
  <si>
    <t>13.02.1999</t>
  </si>
  <si>
    <t>000001115263</t>
  </si>
  <si>
    <t>07.12.2001</t>
  </si>
  <si>
    <t>000001115288</t>
  </si>
  <si>
    <t>000001067021</t>
  </si>
  <si>
    <t>20.01.1992</t>
  </si>
  <si>
    <t>Узбекистан, 000000, Ташкентская область, Янгиюльский район, с\с Ниязбаш ул.Т.Азимий д.29</t>
  </si>
  <si>
    <t>000001066682</t>
  </si>
  <si>
    <t>27.06.1979</t>
  </si>
  <si>
    <t>Узбекистан, 000000, Ташкентская область, Янгиюльский район, г.Янгиюль ул. А.Икрамова д.15</t>
  </si>
  <si>
    <t>000001066493</t>
  </si>
  <si>
    <t>15.04.1976</t>
  </si>
  <si>
    <t>Узбекистан, 000000, Ташкентская область, Янгиюльский район, г.Янгиюль ул.Береговая д.31</t>
  </si>
  <si>
    <t>000001114820</t>
  </si>
  <si>
    <t>000001067024</t>
  </si>
  <si>
    <t>000001066693</t>
  </si>
  <si>
    <t>000001067110</t>
  </si>
  <si>
    <t>000001067046</t>
  </si>
  <si>
    <t>25.12.1981</t>
  </si>
  <si>
    <t>Узбекистан, 000000, Ташкентская область, Янгиюльский район, с/с Ниязбаш ул.Навои, 59</t>
  </si>
  <si>
    <t>000001115164</t>
  </si>
  <si>
    <t>27.02.1998</t>
  </si>
  <si>
    <t>000001114885</t>
  </si>
  <si>
    <t>000001066710</t>
  </si>
  <si>
    <t>Узбекистан, 000000, Ташкентская область, Янгиюльский район, с/с Ниязбаш ул.Заргалдок, 120</t>
  </si>
  <si>
    <t>000001114953</t>
  </si>
  <si>
    <t>000001115150</t>
  </si>
  <si>
    <t>31.10.1997</t>
  </si>
  <si>
    <t>000001066502</t>
  </si>
  <si>
    <t>16.01.1976</t>
  </si>
  <si>
    <t>000001066197</t>
  </si>
  <si>
    <t>22.12.1977</t>
  </si>
  <si>
    <t>Узбекистан, 000000, Ташкентская область, Янгиюльский район, п.Благовещенка ул.Набережная д</t>
  </si>
  <si>
    <t>000001115138</t>
  </si>
  <si>
    <t>000001066446</t>
  </si>
  <si>
    <t>10.12.1980</t>
  </si>
  <si>
    <t>Узбекистан, 000000, Ташкентская область, Янгиюльский район, с/с Ниязбаш ул.Зеленая, 3</t>
  </si>
  <si>
    <t>000001152266</t>
  </si>
  <si>
    <t>25.04.1998</t>
  </si>
  <si>
    <t>Узбекистан, 000000, г. Ташкент, Чиланзарский район, Чиланзар 8-50-20</t>
  </si>
  <si>
    <t>000001067052</t>
  </si>
  <si>
    <t>000001114961</t>
  </si>
  <si>
    <t>000001115121</t>
  </si>
  <si>
    <t>000001066296</t>
  </si>
  <si>
    <t>28.02.2003</t>
  </si>
  <si>
    <t>000001114848</t>
  </si>
  <si>
    <t>000001066466</t>
  </si>
  <si>
    <t>01.09.1981</t>
  </si>
  <si>
    <t>Узбекистан, 000000, Ташкентская область, Янгиюльский район, г.Янгиюль ул.Водопадная, 5б</t>
  </si>
  <si>
    <t>000001160464</t>
  </si>
  <si>
    <t>15.07.2000</t>
  </si>
  <si>
    <t>000001114720</t>
  </si>
  <si>
    <t>06.09.1995</t>
  </si>
  <si>
    <t>Узбекистан, 000000, Ташкентская область, г. Янгиюль, ул.Рашидова д. 11 кв</t>
  </si>
  <si>
    <t>000001114761</t>
  </si>
  <si>
    <t>26.09.1996</t>
  </si>
  <si>
    <t>000001115290</t>
  </si>
  <si>
    <t>Узбекистан, 000000, Ташкентская область, Янгиюльский район, к\с Улугбек ул.Набережная д.2</t>
  </si>
  <si>
    <t>000001152264</t>
  </si>
  <si>
    <t>505272436</t>
  </si>
  <si>
    <t>07.06.2005</t>
  </si>
  <si>
    <t>71-2330271</t>
  </si>
  <si>
    <t>000001066439</t>
  </si>
  <si>
    <t>10.02.1980</t>
  </si>
  <si>
    <t>Узбекистан, 000000, Ташкентская область, Янгиюльский район, п.Благовещенка ул.Колхозная д</t>
  </si>
  <si>
    <t>000001115254</t>
  </si>
  <si>
    <t>13.04.2002</t>
  </si>
  <si>
    <t>000001066835</t>
  </si>
  <si>
    <t>000001066401</t>
  </si>
  <si>
    <t>000001114955</t>
  </si>
  <si>
    <t>000001114732</t>
  </si>
  <si>
    <t>000001066815</t>
  </si>
  <si>
    <t>000001067116</t>
  </si>
  <si>
    <t>05.10.1983</t>
  </si>
  <si>
    <t>Узбекистан, 000000, Ташкентская область, г. Янгиюль, ул.Самаркандская д</t>
  </si>
  <si>
    <t>000001066459</t>
  </si>
  <si>
    <t>000001066789</t>
  </si>
  <si>
    <t>02.03.1988</t>
  </si>
  <si>
    <t>Орджоникидзевским</t>
  </si>
  <si>
    <t>1726260000</t>
  </si>
  <si>
    <t>Узбекистан, 000000, г. Ташкент, Районы города Ташкента, м-в 40 лет Победы ул</t>
  </si>
  <si>
    <t>000001066371</t>
  </si>
  <si>
    <t>000001066696</t>
  </si>
  <si>
    <t>28.06.1978</t>
  </si>
  <si>
    <t>Узбекистан, 000000, Ташкентская область, Янгиюльский район, п.Гульбахор ул.Школьная д.11а</t>
  </si>
  <si>
    <t>000001066263</t>
  </si>
  <si>
    <t>12.02.1988</t>
  </si>
  <si>
    <t>Узбекистан, 000000, Ташкентская область, Янгиюльский район, ул.Гагарина д. 10 кв</t>
  </si>
  <si>
    <t>000001115225</t>
  </si>
  <si>
    <t>000001067063</t>
  </si>
  <si>
    <t>24.09.1984</t>
  </si>
  <si>
    <t>Узбекистан, 000000, Ташкентская область, Янгиюльский район, с/с Ниязбаш ул.Ленина, бр.6</t>
  </si>
  <si>
    <t>000001412467</t>
  </si>
  <si>
    <t>Узбекистан, 000000, Ташкентская область, Янгиюльский район, с/с Ниязбаш ул.Кучкарова, 56</t>
  </si>
  <si>
    <t>000001114755</t>
  </si>
  <si>
    <t>16.08.1996</t>
  </si>
  <si>
    <t>000001066476</t>
  </si>
  <si>
    <t>000001114745</t>
  </si>
  <si>
    <t>000001066463</t>
  </si>
  <si>
    <t>Узбекистан, 000000, Ташкентская область, Янгиюльский район, с\с Ниязбаш ул.Мукими д.77</t>
  </si>
  <si>
    <t>000001066207</t>
  </si>
  <si>
    <t>000001066483</t>
  </si>
  <si>
    <t>000001066549</t>
  </si>
  <si>
    <t>000001066862</t>
  </si>
  <si>
    <t>02.09.1985</t>
  </si>
  <si>
    <t>Узбекистан, 000000, Ташкентская область, Янгиюльский район, с\с Ниязбаш ул. Пахта бр.11</t>
  </si>
  <si>
    <t>000001114711</t>
  </si>
  <si>
    <t>000001066812</t>
  </si>
  <si>
    <t>07.02.1989</t>
  </si>
  <si>
    <t>Узбекистан, 000000, Ташкентская область, г. Янгиюль, ул.Нагорная д. 24 кв</t>
  </si>
  <si>
    <t>000001067124</t>
  </si>
  <si>
    <t>Узбекистан, 000000, Ташкентская область, Янгиюльский район, с/с Ниязбаш бр.10</t>
  </si>
  <si>
    <t>000001066669</t>
  </si>
  <si>
    <t>05.04.1979</t>
  </si>
  <si>
    <t>Узбекистан, 000000, Ташкентская область, Янгиюльский район, с/с Ниязбаш бр. 10</t>
  </si>
  <si>
    <t>000001066882</t>
  </si>
  <si>
    <t>07.04.1986</t>
  </si>
  <si>
    <t>Узбекистан, 000000, Ташкентская область, Янгиюльский район, туп.Гидролизный д. 1</t>
  </si>
  <si>
    <t>000001066456</t>
  </si>
  <si>
    <t>29.12.1980</t>
  </si>
  <si>
    <t>Узбекистан, 000000, Ташкентская область, Янгиюльский район, с\с Ниязбаш ул.Гульбахор д.66</t>
  </si>
  <si>
    <t>000001066472</t>
  </si>
  <si>
    <t>000001066242</t>
  </si>
  <si>
    <t>22.12.1976</t>
  </si>
  <si>
    <t>000001114919</t>
  </si>
  <si>
    <t>000001114905</t>
  </si>
  <si>
    <t>19.07.1996</t>
  </si>
  <si>
    <t>000001067002</t>
  </si>
  <si>
    <t>000001114893</t>
  </si>
  <si>
    <t>000001115080</t>
  </si>
  <si>
    <t>000001115286</t>
  </si>
  <si>
    <t>000001067147</t>
  </si>
  <si>
    <t>Узбекистан, 000000, Ташкентская область, Янгиюльский район, с/с Ниязбаш Ок олтин, бр.10</t>
  </si>
  <si>
    <t>000001066849</t>
  </si>
  <si>
    <t>000001160692</t>
  </si>
  <si>
    <t>000001066582</t>
  </si>
  <si>
    <t>30.06.1977</t>
  </si>
  <si>
    <t>Зеленодол, РОВД Та</t>
  </si>
  <si>
    <t>Узбекистан, 000000, Ташкентская область, Янгиюльский район, туп.Гидролизный д.12</t>
  </si>
  <si>
    <t>000001114800</t>
  </si>
  <si>
    <t>000001066570</t>
  </si>
  <si>
    <t>000001067141</t>
  </si>
  <si>
    <t>000001160716</t>
  </si>
  <si>
    <t>000001115146</t>
  </si>
  <si>
    <t>000001066586</t>
  </si>
  <si>
    <t>000001152260</t>
  </si>
  <si>
    <t>000001066876</t>
  </si>
  <si>
    <t>10.01.1986</t>
  </si>
  <si>
    <t>Узбекистан, 000000, Ташкентская область, Янгиюльский район, с\с Ниязбаш ул. Колхозная д.43</t>
  </si>
  <si>
    <t>000001067133</t>
  </si>
  <si>
    <t>000001066784</t>
  </si>
  <si>
    <t>000001066520</t>
  </si>
  <si>
    <t>Нижне-Чирчикским Р</t>
  </si>
  <si>
    <t>Узбекистан, 000000, Ташкентская область, Янгиюльский район, п.Благовещенка ул. Полянная 12</t>
  </si>
  <si>
    <t>000001066934</t>
  </si>
  <si>
    <t>03.09.1987</t>
  </si>
  <si>
    <t>Узбекистан, 000000, Ташкентская область, Янгиюльский район, м-в Ленина д. 6 кв.3</t>
  </si>
  <si>
    <t>000001066903</t>
  </si>
  <si>
    <t>000001115043</t>
  </si>
  <si>
    <t>000001066245</t>
  </si>
  <si>
    <t>18.01.1977</t>
  </si>
  <si>
    <t>Узбекистан, 000000, Ташкентская область, Янгиюльский район, с/с Ниязбаш ул.Мукими, 70</t>
  </si>
  <si>
    <t>000001115159</t>
  </si>
  <si>
    <t>12.01.1998</t>
  </si>
  <si>
    <t>000001067100</t>
  </si>
  <si>
    <t>17.05.1983</t>
  </si>
  <si>
    <t>000001067069</t>
  </si>
  <si>
    <t>05.03.1982</t>
  </si>
  <si>
    <t>Узбекистан, 000000, Ташкентская область, Янгиюльский район, с/с Ниязбаш ул.Янги Арик, 14</t>
  </si>
  <si>
    <t>000001066845</t>
  </si>
  <si>
    <t>000001067113</t>
  </si>
  <si>
    <t>000001795847</t>
  </si>
  <si>
    <t>25.05.2006</t>
  </si>
  <si>
    <t>000001066771</t>
  </si>
  <si>
    <t>29.08.1986</t>
  </si>
  <si>
    <t>ОВД Чиланзарского</t>
  </si>
  <si>
    <t>Узбекистан, 000000, Ташкентская область, Янгиюльский район, с/с Ниязбаш уч.Пахта, бр.11</t>
  </si>
  <si>
    <t>000001152268</t>
  </si>
  <si>
    <t>000001066734</t>
  </si>
  <si>
    <t>04.11.1989</t>
  </si>
  <si>
    <t>Узбекистан, 000000, Ташкентская область, Янгиюльский район, г. Янгиюль ул.Самаркандская д</t>
  </si>
  <si>
    <t>000001066690</t>
  </si>
  <si>
    <t>24.03.1987</t>
  </si>
  <si>
    <t>Катакурганским РОВ</t>
  </si>
  <si>
    <t>Узбекистан, 000000, Ташкентская область, Янгиюльский район, п.Гульбахор ул. Гульбахор д.15</t>
  </si>
  <si>
    <t>000001115238</t>
  </si>
  <si>
    <t>000001066300</t>
  </si>
  <si>
    <t>27.06.1977</t>
  </si>
  <si>
    <t>Узбекистан, 000000, Ташкентская область, Янгиюльский район, г.Янгиюль пр.Заводской, д.78</t>
  </si>
  <si>
    <t>000001152295</t>
  </si>
  <si>
    <t>000001067011</t>
  </si>
  <si>
    <t>03.07.1991</t>
  </si>
  <si>
    <t>Узбекистан, 000000, Ташкентская область, Янгиюльский район, с\с Ниязбаш ул.Навои, д.43</t>
  </si>
  <si>
    <t>000001115193</t>
  </si>
  <si>
    <t>10.09.1998</t>
  </si>
  <si>
    <t>000001066795</t>
  </si>
  <si>
    <t>01.11.1988</t>
  </si>
  <si>
    <t>000001036773</t>
  </si>
  <si>
    <t>000001115096</t>
  </si>
  <si>
    <t>20.06.1997</t>
  </si>
  <si>
    <t>Узбекистан, 000000, Ташкентская область, Янгиюльский район, ул. Виноградная, д</t>
  </si>
  <si>
    <t>000001066945</t>
  </si>
  <si>
    <t>21.09.1993</t>
  </si>
  <si>
    <t>000001114949</t>
  </si>
  <si>
    <t>000001066211</t>
  </si>
  <si>
    <t>16.11.1977</t>
  </si>
  <si>
    <t>Узбекистан, 000000, Ташкентская область, Янгиюльский район, с\с Ниязбаш ул.Фураката д.2</t>
  </si>
  <si>
    <t>000001066529</t>
  </si>
  <si>
    <t>19.02.1976</t>
  </si>
  <si>
    <t>Куй Чирчикского РО</t>
  </si>
  <si>
    <t>Узбекистан, 000000, Ташкентская область, Куйичирчикский район, к\з Улугбека</t>
  </si>
  <si>
    <t>000001066798</t>
  </si>
  <si>
    <t>24.03.1988</t>
  </si>
  <si>
    <t>Узбекистан, 000000, Ташкентская область, Янгиюльский район, Иски Каунчи</t>
  </si>
  <si>
    <t>000001067017</t>
  </si>
  <si>
    <t>Узбекистан, 000000, Ташкентская область, Янгиюльский район, с\с Ниязбаш ул.Х.Алимджана д.3</t>
  </si>
  <si>
    <t>000001067049</t>
  </si>
  <si>
    <t>000001114798</t>
  </si>
  <si>
    <t>000001115174</t>
  </si>
  <si>
    <t>000001066879</t>
  </si>
  <si>
    <t>10.03.1986</t>
  </si>
  <si>
    <t>Узбекистан, 000000, Ташкентская область, Янгиюльский район, с/с Ниязбаш ул.Пушкина, 31</t>
  </si>
  <si>
    <t>000001115203</t>
  </si>
  <si>
    <t>000001066304</t>
  </si>
  <si>
    <t>04.07.1977</t>
  </si>
  <si>
    <t>Узбекистан, 000000, Ташкентская область, Янгиюльский район, ул.Чарикова д, 286</t>
  </si>
  <si>
    <t>000001115269</t>
  </si>
  <si>
    <t>21.07.2002</t>
  </si>
  <si>
    <t>000001152270</t>
  </si>
  <si>
    <t>000001114967</t>
  </si>
  <si>
    <t>000001066648</t>
  </si>
  <si>
    <t>553020</t>
  </si>
  <si>
    <t>Узбекистан, 000000, Ташкентская область, Янгиюльский район, г.Янгиюль м-в Овражный д. 12 к</t>
  </si>
  <si>
    <t>000001464931</t>
  </si>
  <si>
    <t>000001464930</t>
  </si>
  <si>
    <t>00440</t>
  </si>
  <si>
    <t>23120000700000440503</t>
  </si>
  <si>
    <t>00976</t>
  </si>
  <si>
    <t>00419</t>
  </si>
  <si>
    <t>23120000200000419001</t>
  </si>
  <si>
    <t>01081</t>
  </si>
  <si>
    <t>23120000000001081118</t>
  </si>
  <si>
    <t>Abdiyev Xasanali Abdukadirovich</t>
  </si>
  <si>
    <t>581728098</t>
  </si>
  <si>
    <t>7187439</t>
  </si>
  <si>
    <t>11.07.2017</t>
  </si>
  <si>
    <t>Узбекистан, 110813, Ташкентская область, Янгиюльский район, с/с Ниязбаш ул.Низомий</t>
  </si>
  <si>
    <t>370-6024397</t>
  </si>
  <si>
    <t>000001178795</t>
  </si>
  <si>
    <t>6847967</t>
  </si>
  <si>
    <t>01.06.2017</t>
  </si>
  <si>
    <t>93-5699772</t>
  </si>
  <si>
    <t>1472244</t>
  </si>
  <si>
    <t>Toshkent shahar Yakkasaroy tumani IIB</t>
  </si>
  <si>
    <t>93-3950074</t>
  </si>
  <si>
    <t>acbarova.nigora@yandex.ru;</t>
  </si>
  <si>
    <t>7784865</t>
  </si>
  <si>
    <t>27.11.2014</t>
  </si>
  <si>
    <t>90-321-48-36</t>
  </si>
  <si>
    <t>19.09.2015</t>
  </si>
  <si>
    <t>4409543</t>
  </si>
  <si>
    <t>09.07.2016</t>
  </si>
  <si>
    <t>5926856</t>
  </si>
  <si>
    <t>11.02.2017</t>
  </si>
  <si>
    <t>2432505</t>
  </si>
  <si>
    <t>Узбекистан, 102817, Ташкентская область, г. Янгиюль, Yangiyul tum. Galaba 23</t>
  </si>
  <si>
    <t>Узбекистан, 000000, Ташкентская область, Янгиюльский район, Niyozbosh, Madaniyat</t>
  </si>
  <si>
    <t>000001847185</t>
  </si>
  <si>
    <t>6067197</t>
  </si>
  <si>
    <t>07.07.2014</t>
  </si>
  <si>
    <t>2504113;   90-9503792</t>
  </si>
  <si>
    <t>net</t>
  </si>
  <si>
    <t>7943071</t>
  </si>
  <si>
    <t>16.12.2014</t>
  </si>
  <si>
    <t>4966980</t>
  </si>
  <si>
    <t>Toshkent viloyati Yuqorichirchiq tumani IIB</t>
  </si>
  <si>
    <t>90-133-92-50</t>
  </si>
  <si>
    <t>000001847018</t>
  </si>
  <si>
    <t>1714401000</t>
  </si>
  <si>
    <t>94-4247545</t>
  </si>
  <si>
    <t>3040461</t>
  </si>
  <si>
    <t>11.02.2016</t>
  </si>
  <si>
    <t>8312309</t>
  </si>
  <si>
    <t>10.01.2015</t>
  </si>
  <si>
    <t>0370-606-10-84</t>
  </si>
  <si>
    <t>Узбекистан, 112012, Ташкентская область, Янгиюльский район, pr.G'alaba 27/5</t>
  </si>
  <si>
    <t>94-9214820</t>
  </si>
  <si>
    <t>000001845942</t>
  </si>
  <si>
    <t>000001846815</t>
  </si>
  <si>
    <t>2028241</t>
  </si>
  <si>
    <t>24.11.2015</t>
  </si>
  <si>
    <t>94-423-51-91</t>
  </si>
  <si>
    <t>000001851872</t>
  </si>
  <si>
    <t>0227407</t>
  </si>
  <si>
    <t>03.09.2012</t>
  </si>
  <si>
    <t>1727256000</t>
  </si>
  <si>
    <t>2028255</t>
  </si>
  <si>
    <t>90-9430630</t>
  </si>
  <si>
    <t>3354785</t>
  </si>
  <si>
    <t>10.03.2016</t>
  </si>
  <si>
    <t>Toshkent viloyati Yangiyul tumani Gulbahor QMB</t>
  </si>
  <si>
    <t>94-6455126</t>
  </si>
  <si>
    <t>3290387</t>
  </si>
  <si>
    <t>29.02.2016</t>
  </si>
  <si>
    <t>9107020</t>
  </si>
  <si>
    <t>26.03.2018</t>
  </si>
  <si>
    <t>Toshkent viloyati Zangiota TIIB Eshonguzar QMB</t>
  </si>
  <si>
    <t>8934188</t>
  </si>
  <si>
    <t>07.03.2015</t>
  </si>
  <si>
    <t>94-939-4602</t>
  </si>
  <si>
    <t>2853978</t>
  </si>
  <si>
    <t>02.02.2016</t>
  </si>
  <si>
    <t>2326925</t>
  </si>
  <si>
    <t>90-176-98-75</t>
  </si>
  <si>
    <t>23120000900000394001</t>
  </si>
  <si>
    <t>00394</t>
  </si>
  <si>
    <t>2539130</t>
  </si>
  <si>
    <t>09.01.2016</t>
  </si>
  <si>
    <t>Toshkent viloyati Chinoz tumani IIB</t>
  </si>
  <si>
    <t>99-8442044</t>
  </si>
  <si>
    <t>000001845016</t>
  </si>
  <si>
    <t>023104555485</t>
  </si>
  <si>
    <t>документ  иностранного физического лица</t>
  </si>
  <si>
    <t>almorelu.alyana@gmail.com</t>
  </si>
  <si>
    <t>750439</t>
  </si>
  <si>
    <t>Ministry of Internal Affairs</t>
  </si>
  <si>
    <t>rabbit_1993g@mail.ru</t>
  </si>
  <si>
    <t>Узбекистан, 000000, Ташкентская область, Янгиюльский район, ул. Нодирабегим, д</t>
  </si>
  <si>
    <t>Узбекистан, 000000, Ташкентская область, Янгиюльский район, ул. Узумзор д - 59</t>
  </si>
  <si>
    <t>Узбекистан, 000000, Ташкентская область, Янгиюльский район, б/н</t>
  </si>
  <si>
    <t>F-398335</t>
  </si>
  <si>
    <t>14 04</t>
  </si>
  <si>
    <t>398335</t>
  </si>
  <si>
    <t>14.05.2004</t>
  </si>
  <si>
    <t>УФМС России</t>
  </si>
  <si>
    <t>Российская Федерация, 000000, РФ,м-н Железнодорожный ул.Новая д.32 кв.16</t>
  </si>
  <si>
    <t>212-98-55,94-624-11-58</t>
  </si>
  <si>
    <t>Узбекистан, 000000, Ташкентская область, г. Янгиюль, ул.Ирматова д. 47</t>
  </si>
  <si>
    <t>Узбекистан, 000000, Ташкентская область, г. Янгиюль, ул.Нодирабегим, д.2</t>
  </si>
  <si>
    <t>Узбекистан, 000000, Ташкентская область, г. Янгиюль, ул.Нодирабегим д.27</t>
  </si>
  <si>
    <t>Узбекистан, 000000, Ташкентская область, Янгиюльский район, ул. Навруз - 11</t>
  </si>
  <si>
    <t>Узбекистан, 000000, Ташкентская область, Янгиюльский район, с-х Пятилетка отд.4</t>
  </si>
  <si>
    <t>Узбекистан, 000000, Ташкентская область, Янгиюльский район, ул.Тахтакуприк 65 а</t>
  </si>
  <si>
    <t>Узбекистан, 000000, Ташкентская область, Янгиюльский район, ул. Кимегар д. 12 кв</t>
  </si>
  <si>
    <t>Узбекистан, 000000, Ташкентская область, Янгиюльский район, ул. Даниярова, дом</t>
  </si>
  <si>
    <t>hld_card</t>
  </si>
  <si>
    <t>hld_exp_ym</t>
  </si>
  <si>
    <t>hld_card_name</t>
  </si>
  <si>
    <t>000001852709</t>
  </si>
  <si>
    <t>AFC AF Limited</t>
  </si>
  <si>
    <t>НР.Сертификат о регистрации для нерезидентов</t>
  </si>
  <si>
    <t>OG-336561</t>
  </si>
  <si>
    <t>03.05.2018</t>
  </si>
  <si>
    <t>Регистратор Компаний Каймановых островов</t>
  </si>
  <si>
    <t>Гонконг (Сянган), 000000, street c/o Asia Frontier Investments Limited, 905 Loon Kee Building, 267-275 Dex Voeux Road Central</t>
  </si>
  <si>
    <t>+852 3904 1015</t>
  </si>
  <si>
    <t>trading@asiafrontiercapital.com</t>
  </si>
  <si>
    <t>000451142</t>
  </si>
  <si>
    <t>+</t>
  </si>
  <si>
    <t>000001857115</t>
  </si>
  <si>
    <t>O'zbekiston Respublikasi Davlat aktivlarini boshqarish agentligi</t>
  </si>
  <si>
    <t>201122696</t>
  </si>
  <si>
    <t>24226542</t>
  </si>
  <si>
    <t>322</t>
  </si>
  <si>
    <t>14.11.2012</t>
  </si>
  <si>
    <t>Узбекистан, 100000, г. Ташкент, Мирабадский район, ул. Амира Темура, д.6</t>
  </si>
  <si>
    <t>.</t>
  </si>
  <si>
    <t>23120000900000401001</t>
  </si>
  <si>
    <t>00401</t>
  </si>
  <si>
    <t>000001857549</t>
  </si>
  <si>
    <t>1712216000</t>
  </si>
  <si>
    <t>Узбекистан, 210400, Навоийская область, Кызылтепинский район, Boston QFY</t>
  </si>
  <si>
    <t>+998 90 647 8777</t>
  </si>
  <si>
    <t>mr.shod007@mail.ru</t>
  </si>
  <si>
    <t>23120000000000207502</t>
  </si>
  <si>
    <t>00207</t>
  </si>
  <si>
    <t>000001852896</t>
  </si>
  <si>
    <t>3641029</t>
  </si>
  <si>
    <t>16.12.2013</t>
  </si>
  <si>
    <t>Qashqadaryo viloyati Kitab tumani IIB</t>
  </si>
  <si>
    <t>1710232000</t>
  </si>
  <si>
    <t>Узбекистан, 000000, Кашкадарьинская область, Китабский район, Quyioqboy QFY, q. Ochamayli</t>
  </si>
  <si>
    <t>+998 97 450 7111</t>
  </si>
  <si>
    <t>aelbek6@gmail.com</t>
  </si>
  <si>
    <t>23120000300000882001</t>
  </si>
  <si>
    <t>00882</t>
  </si>
  <si>
    <t>Toshkent shahar Chilonzor tumani IIB</t>
  </si>
  <si>
    <t>sasha48-69@mail.ru</t>
  </si>
  <si>
    <t>000001851956</t>
  </si>
  <si>
    <t>Hugger Thomas Eugen</t>
  </si>
  <si>
    <t>Швейцария, 000000, Via Locarno 42, 6616 Losone, Switzerland</t>
  </si>
  <si>
    <t>+852 6296 5048</t>
  </si>
  <si>
    <t>thomas.hugger@gmail.com</t>
  </si>
  <si>
    <t>22608000303498690001</t>
  </si>
  <si>
    <t>00407</t>
  </si>
  <si>
    <t>000001857203</t>
  </si>
  <si>
    <t>+998973304504</t>
  </si>
  <si>
    <t>000001852303</t>
  </si>
  <si>
    <t>2945125</t>
  </si>
  <si>
    <t>12.09.2013</t>
  </si>
  <si>
    <t>97-400-64-31</t>
  </si>
  <si>
    <t>000000120979</t>
  </si>
  <si>
    <t>9257994</t>
  </si>
  <si>
    <t>10.04.2018</t>
  </si>
  <si>
    <t>Namangan viloyati Namangan shahar IIB</t>
  </si>
  <si>
    <t>emironov@list.ru</t>
  </si>
  <si>
    <t>3157440</t>
  </si>
  <si>
    <t>16.10.2013</t>
  </si>
  <si>
    <t>90-957-21-56</t>
  </si>
  <si>
    <t>Toshkent viloyati Quyichirchiq  tumani IIB</t>
  </si>
  <si>
    <t>1718401000</t>
  </si>
  <si>
    <t>000001856851</t>
  </si>
  <si>
    <t>01041</t>
  </si>
  <si>
    <t>000001843751</t>
  </si>
  <si>
    <t>mansurwhite@gmail.com</t>
  </si>
  <si>
    <t>Г.ТАШКЕНТ, ТАШКЕНТСКИЙ ГОРОДСКОЙ ФИЛИАЛ АКБ "АГРОБАНК"</t>
  </si>
  <si>
    <t>8618727</t>
  </si>
  <si>
    <t>05.01.2018</t>
  </si>
  <si>
    <t>97-446-19-57</t>
  </si>
  <si>
    <t>jasur.umarov@finspect.uz</t>
  </si>
  <si>
    <t>97-728-96-51</t>
  </si>
  <si>
    <t>000000948765</t>
  </si>
  <si>
    <t>8945059</t>
  </si>
  <si>
    <t>08.03.2015</t>
  </si>
  <si>
    <t>madazim@mail.ru</t>
  </si>
  <si>
    <t>23120000500000531502</t>
  </si>
  <si>
    <t>00531</t>
  </si>
  <si>
    <t>000001848799</t>
  </si>
  <si>
    <t>372136</t>
  </si>
  <si>
    <t>12.03.2007</t>
  </si>
  <si>
    <t>Захаровский РОВД Резанской обл.</t>
  </si>
  <si>
    <t>Сумма налога,              (5 %) сум</t>
  </si>
  <si>
    <t>23120000500000976101</t>
  </si>
  <si>
    <t>юр.резиденты</t>
  </si>
  <si>
    <t>юр.нерезиденты</t>
  </si>
  <si>
    <t>foykon@mail.ru</t>
  </si>
  <si>
    <t>71-259-20-54, 2592026, 2592055</t>
  </si>
  <si>
    <t>23402000300100001010</t>
  </si>
  <si>
    <t>Г.ТАШКЕНТ, ТАШКЕНТСКИЙ ГОРОДСКОЙ РКЦ ЦЕНТРАЛЬНОГО БАНКА</t>
  </si>
  <si>
    <t>00014</t>
  </si>
  <si>
    <t>000001859098</t>
  </si>
  <si>
    <t>000001862318</t>
  </si>
  <si>
    <t>bk767@inbox.ru</t>
  </si>
  <si>
    <t>000000584470</t>
  </si>
  <si>
    <t>akmalova1947@gmail.ru</t>
  </si>
  <si>
    <t>Г.ТАШКЕНТ, ЦЕНТРАЛЬНЫЙ ОПЕРАЦИОННЫЙ ФИЛИАЛ АО "НАЦИОНАЛЬНЫЙ БАНК ВЭД"</t>
  </si>
  <si>
    <t>000001859597</t>
  </si>
  <si>
    <t>7786339</t>
  </si>
  <si>
    <t>26.11.2014</t>
  </si>
  <si>
    <t>9780319</t>
  </si>
  <si>
    <t>03.06.2018</t>
  </si>
  <si>
    <t>99-630-85-73</t>
  </si>
  <si>
    <t>000001858316</t>
  </si>
  <si>
    <t>Hobor Aquinas Adam</t>
  </si>
  <si>
    <t>486955522</t>
  </si>
  <si>
    <t>07.10.2011</t>
  </si>
  <si>
    <t>United States Depatment of State</t>
  </si>
  <si>
    <t>Сингапур, 000000, 114 Emerald Hill Rd Singapore 229394</t>
  </si>
  <si>
    <t>aquinashobor@live.com</t>
  </si>
  <si>
    <t>CITI BANK, N.A. NEW YORK, USA</t>
  </si>
  <si>
    <t>CITIUS33</t>
  </si>
  <si>
    <t>000001862312</t>
  </si>
  <si>
    <t>0443672</t>
  </si>
  <si>
    <t>000001859747</t>
  </si>
  <si>
    <t>5714944</t>
  </si>
  <si>
    <t>10.06.2014</t>
  </si>
  <si>
    <t>Toshkent viloyati Oqqo'rg'on tumani IIB</t>
  </si>
  <si>
    <t>1727206000</t>
  </si>
  <si>
    <t>99-326-97-69</t>
  </si>
  <si>
    <t>000001859170</t>
  </si>
  <si>
    <t>AC</t>
  </si>
  <si>
    <t>1565537</t>
  </si>
  <si>
    <t>02.01.2019</t>
  </si>
  <si>
    <t>93-528-67-99</t>
  </si>
  <si>
    <t>000001244179</t>
  </si>
  <si>
    <t>9479723</t>
  </si>
  <si>
    <t>000001862615</t>
  </si>
  <si>
    <t>farhod4477@mail.ru</t>
  </si>
  <si>
    <t>000001859341</t>
  </si>
  <si>
    <t>z.holmonov@castoms.uz</t>
  </si>
  <si>
    <t>000001861877</t>
  </si>
  <si>
    <t>9767383</t>
  </si>
  <si>
    <t>02.06.2018</t>
  </si>
  <si>
    <t>545-3-73</t>
  </si>
  <si>
    <t>УФМС России по Респю Башкирия</t>
  </si>
  <si>
    <t>нет</t>
  </si>
  <si>
    <t>000001857794</t>
  </si>
  <si>
    <t>24.10.2017</t>
  </si>
  <si>
    <t>Российская Федерация, 000000, г.Москва, ул.2-Владимирская, 10/257</t>
  </si>
  <si>
    <t>+79032909333</t>
  </si>
  <si>
    <t>e276@mail.ru</t>
  </si>
  <si>
    <t>8600020450367003</t>
  </si>
  <si>
    <t>Goremykin Vladimir</t>
  </si>
  <si>
    <t>Еникеев Ахат</t>
  </si>
  <si>
    <t>92 16</t>
  </si>
  <si>
    <t>089395</t>
  </si>
  <si>
    <t>16.07.2016</t>
  </si>
  <si>
    <t>УФМС России по Респ.Татарстан г.Казань</t>
  </si>
  <si>
    <t>Российская Федерация, 000000, Рес.Татаристан г.Казань ул.Добротная 9а</t>
  </si>
  <si>
    <t>974294650,903744650</t>
  </si>
  <si>
    <t>92 19</t>
  </si>
  <si>
    <t>654980</t>
  </si>
  <si>
    <t>25.09.2019</t>
  </si>
  <si>
    <t>УФМС России по Респ.Татарсттан г.Казань</t>
  </si>
  <si>
    <t>Российская Федерация, 000000, Рес.Татаристан г.Казань ул.Доброт 9а</t>
  </si>
  <si>
    <t>974294650/903744650</t>
  </si>
  <si>
    <t>ФИЗЛИЦА ИТОГО</t>
  </si>
  <si>
    <t>ЮРЛИЦА ИТОГО</t>
  </si>
  <si>
    <t>000001864452</t>
  </si>
  <si>
    <t>ООО «GREEN-HOUSE SERVICE»</t>
  </si>
  <si>
    <t>305426604</t>
  </si>
  <si>
    <t>592377</t>
  </si>
  <si>
    <t>24.03.2018</t>
  </si>
  <si>
    <t>Центр гос.услуг &lt;Одно окно&gt;</t>
  </si>
  <si>
    <t>Узбекистан, 000000, г. Ташкент, Яшнободский район, Tuzel 1-mavzesi, 49 uy, 37 xonadon</t>
  </si>
  <si>
    <t>+998 90 189 0801</t>
  </si>
  <si>
    <t>v_depozit@mail.ru</t>
  </si>
  <si>
    <t>8310393</t>
  </si>
  <si>
    <t>971303007</t>
  </si>
  <si>
    <t>000001858881</t>
  </si>
  <si>
    <t>Abdumutalibov Baxromjon Manzurovich</t>
  </si>
  <si>
    <t>532465664</t>
  </si>
  <si>
    <t>9793377</t>
  </si>
  <si>
    <t>05.06.2018</t>
  </si>
  <si>
    <t>Andijon viloyati Asaka tumani IIB</t>
  </si>
  <si>
    <t>1703224000</t>
  </si>
  <si>
    <t>Узбекистан, 000000, Андижанская область, Асакинский район, Oqboyra MFY</t>
  </si>
  <si>
    <t>+998 90 542 2574</t>
  </si>
  <si>
    <t>23120000600000652001</t>
  </si>
  <si>
    <t>МАРХАМАТСКИЙ Р-ОН, МАРХАМАТСКИЙ ФИЛИАЛ АК НАРОДНОГО БАНКА</t>
  </si>
  <si>
    <t>8600060487598659</t>
  </si>
  <si>
    <t>00652</t>
  </si>
  <si>
    <t>000001864434</t>
  </si>
  <si>
    <t>7326418</t>
  </si>
  <si>
    <t>977442686</t>
  </si>
  <si>
    <t>000001865207</t>
  </si>
  <si>
    <t>TFayziev@nbu.uz</t>
  </si>
  <si>
    <t>000001866478</t>
  </si>
  <si>
    <t>9927044</t>
  </si>
  <si>
    <t>16.06.2018</t>
  </si>
  <si>
    <t>Toshkent shahar Yunusobod tumani IIB</t>
  </si>
  <si>
    <t>909519669</t>
  </si>
  <si>
    <t>000001864758</t>
  </si>
  <si>
    <t>1708401000</t>
  </si>
  <si>
    <t>+998912093205</t>
  </si>
  <si>
    <t>b.meliev@yandex.ru</t>
  </si>
  <si>
    <t>22616000699024435001</t>
  </si>
  <si>
    <t>Г.ДЖИЗАК, ДЖИЗАКСКИЙ ФИЛИАЛ АКБ "HAMKORBANK" С УЧАСТИЕМ ИНОСТРАННОГО КАПИТАЛА</t>
  </si>
  <si>
    <t>01117</t>
  </si>
  <si>
    <t>ЯНГИЮЛЬСКИЙ Р-ОН, ЯНГИЮЛЬСКИЙ ФИЛИАЛ АИКБ "ИПАК ЙУЛИ"</t>
  </si>
  <si>
    <t>08.24</t>
  </si>
  <si>
    <t>000001863613</t>
  </si>
  <si>
    <t>Узбекистан, 100093, г. Ташкент, Юнусабадский район, 5-Mavze, 11-52</t>
  </si>
  <si>
    <t>+998-91-163-22-26</t>
  </si>
  <si>
    <t>icedon@mail.ru</t>
  </si>
  <si>
    <t>000001863614</t>
  </si>
  <si>
    <t>Muxitdinova Diyoraxon Doniyorovna</t>
  </si>
  <si>
    <t>F-1863614</t>
  </si>
  <si>
    <t>I-TN</t>
  </si>
  <si>
    <t>0534393</t>
  </si>
  <si>
    <t>12.10.2013</t>
  </si>
  <si>
    <t>Toshkent shahar Yunusobod tumani FXDE bo’limi</t>
  </si>
  <si>
    <t>000001864512</t>
  </si>
  <si>
    <t>000001432282</t>
  </si>
  <si>
    <t>milaya-p78@bk.ru</t>
  </si>
  <si>
    <t>000001864069</t>
  </si>
  <si>
    <t>3587269</t>
  </si>
  <si>
    <t>07.04.2016</t>
  </si>
  <si>
    <t>903317696</t>
  </si>
  <si>
    <t>000001864464</t>
  </si>
  <si>
    <t>3252358</t>
  </si>
  <si>
    <t>05.11.2013</t>
  </si>
  <si>
    <t>977740737</t>
  </si>
  <si>
    <t>000001865633</t>
  </si>
  <si>
    <t>1236653</t>
  </si>
  <si>
    <t>25.09.2015</t>
  </si>
  <si>
    <t>Toshkent viloyati Yngiyul tumani IIB</t>
  </si>
  <si>
    <t>2908905</t>
  </si>
  <si>
    <t>26.05.2020</t>
  </si>
  <si>
    <t>000001865143</t>
  </si>
  <si>
    <t>3789156</t>
  </si>
  <si>
    <t>02.05.2016</t>
  </si>
  <si>
    <t>972491458</t>
  </si>
  <si>
    <t>000001864354</t>
  </si>
  <si>
    <t>1372106</t>
  </si>
  <si>
    <t>05.10.2015</t>
  </si>
  <si>
    <t>01071</t>
  </si>
  <si>
    <t>000001864476</t>
  </si>
  <si>
    <t>Хлопчатников Александр Викторович</t>
  </si>
  <si>
    <t>41 18</t>
  </si>
  <si>
    <t>992042</t>
  </si>
  <si>
    <t>24.04.2019</t>
  </si>
  <si>
    <t>УФМС России по Санкт-петербургу и Ленинградской обл. г.Сосновый бор</t>
  </si>
  <si>
    <t>Российская Федерация, 000000, РФ Ленинградская обл,г.Сосновый бор ул.Солнечная 39-12</t>
  </si>
  <si>
    <t>936044351</t>
  </si>
  <si>
    <t>нерезидент</t>
  </si>
  <si>
    <t>резидент</t>
  </si>
  <si>
    <t>физлица</t>
  </si>
  <si>
    <t>Главный бухгалтер</t>
  </si>
  <si>
    <t>Сумма налога,             резидентам  (5 %) сум</t>
  </si>
  <si>
    <t>000000117218</t>
  </si>
  <si>
    <t>Mas'uliyati cheklangan jamiyat &lt;HBCapital&gt;</t>
  </si>
  <si>
    <t>300526870</t>
  </si>
  <si>
    <t>22092356</t>
  </si>
  <si>
    <t>13044</t>
  </si>
  <si>
    <t>15.07.2013</t>
  </si>
  <si>
    <t>Хокимият г.Андижана</t>
  </si>
  <si>
    <t>1703401000</t>
  </si>
  <si>
    <t>Узбекистан, 170119, Андижанская область, г. Андижан, проспект Бабура, 53</t>
  </si>
  <si>
    <t>+998-74-234-35-39</t>
  </si>
  <si>
    <t>info@hbcapital.uz</t>
  </si>
  <si>
    <t>0,000070</t>
  </si>
  <si>
    <t>20208000404634796001</t>
  </si>
  <si>
    <t>Г.АНДИЖАН, ГОЛОВНОЙ ОФИС АКБ  "HAMKORBANK" С УЧАСТИЕМ ИНОСТР. КАПИТАЛА</t>
  </si>
  <si>
    <t>00083</t>
  </si>
  <si>
    <t>27696917</t>
  </si>
  <si>
    <t>ABDUKADIROV RIXSITILLA XXX</t>
  </si>
  <si>
    <t>0,028005</t>
  </si>
  <si>
    <t>0,000035</t>
  </si>
  <si>
    <t>000001852697</t>
  </si>
  <si>
    <t>ABDUXALIKOV ABDUVOXID SHAKIROVICH</t>
  </si>
  <si>
    <t>32606776520011</t>
  </si>
  <si>
    <t>Узбекистан, 000000, г. Ташкент, Юнусабадский район, Qoronkul ko'chasi 53-uy</t>
  </si>
  <si>
    <t>1374040@bk.ru</t>
  </si>
  <si>
    <t>Г.ТАШКЕНТ, ГОЛОВНОЙ ОФИС АКБ "АЛОКАБАНК"</t>
  </si>
  <si>
    <t>AKMALOVA SAYYARA XAMIDULLAYEVNA</t>
  </si>
  <si>
    <t>42112476520015</t>
  </si>
  <si>
    <t>Удостоверение личности РУз</t>
  </si>
  <si>
    <t>AD</t>
  </si>
  <si>
    <t>0874002</t>
  </si>
  <si>
    <t>01.12.2021</t>
  </si>
  <si>
    <t>IIV</t>
  </si>
  <si>
    <t>0,126022</t>
  </si>
  <si>
    <t>000001613007</t>
  </si>
  <si>
    <t>ALIKULOV RUSTAMBEK ABDUQODIROVICH</t>
  </si>
  <si>
    <t>31309690640014</t>
  </si>
  <si>
    <t>9860170107679483</t>
  </si>
  <si>
    <t>Alikulov Rustambek Abduqodirovich</t>
  </si>
  <si>
    <t>ALIMOV SHAMSHOD OYBEK O‘G‘LI</t>
  </si>
  <si>
    <t>31606952330026</t>
  </si>
  <si>
    <t>0640792</t>
  </si>
  <si>
    <t>13.09.2021</t>
  </si>
  <si>
    <t>Г.НАВОИ, НАВОИЙСКИЙ РЕГИОНАЛЬНЫЙ ФИЛИАЛ АКБ "УЗСАНОАТКУРИЛИШБАНКИ"</t>
  </si>
  <si>
    <t>0,000140</t>
  </si>
  <si>
    <t>0,002800</t>
  </si>
  <si>
    <t>0,016803</t>
  </si>
  <si>
    <t>0,067212</t>
  </si>
  <si>
    <t>0,014002</t>
  </si>
  <si>
    <t>0,005601</t>
  </si>
  <si>
    <t>0,000280</t>
  </si>
  <si>
    <t>0,019113</t>
  </si>
  <si>
    <t>0,056010</t>
  </si>
  <si>
    <t>0,042007</t>
  </si>
  <si>
    <t>0,070012</t>
  </si>
  <si>
    <t>0,011202</t>
  </si>
  <si>
    <t>0,008401</t>
  </si>
  <si>
    <t>0,694522</t>
  </si>
  <si>
    <t>0,025204</t>
  </si>
  <si>
    <t>0,084015</t>
  </si>
  <si>
    <t>0,112020</t>
  </si>
  <si>
    <t>0,392069</t>
  </si>
  <si>
    <t>Г.ТАШКЕНТ, ГОЛОВНОЙ ОФИС АКБ "УЗСАНОАТКУРИЛИШБАНКИ"</t>
  </si>
  <si>
    <t>0,140025</t>
  </si>
  <si>
    <t>0,196035</t>
  </si>
  <si>
    <t>0,075613</t>
  </si>
  <si>
    <t>0,154027</t>
  </si>
  <si>
    <t>0,000210</t>
  </si>
  <si>
    <t>000001871104</t>
  </si>
  <si>
    <t>BYANKINA NATALYA VLADIMIROVNA</t>
  </si>
  <si>
    <t>2845816</t>
  </si>
  <si>
    <t>01.09.2013</t>
  </si>
  <si>
    <t>0,033606</t>
  </si>
  <si>
    <t>000001868085</t>
  </si>
  <si>
    <t>0,106419</t>
  </si>
  <si>
    <t>0,035006</t>
  </si>
  <si>
    <t>0,022404</t>
  </si>
  <si>
    <t>000001867265</t>
  </si>
  <si>
    <t>9501114</t>
  </si>
  <si>
    <t>26.04.2015</t>
  </si>
  <si>
    <t>977091824</t>
  </si>
  <si>
    <t>000001871947</t>
  </si>
  <si>
    <t>DICHENKO DMITRIY ALEKSANDROVICH</t>
  </si>
  <si>
    <t>32708830020018</t>
  </si>
  <si>
    <t>1209641</t>
  </si>
  <si>
    <t>Узбекистан, 000000, г. Ташкент, Учтепинский район, ШИРИН МФЙ, 26 МАВЗЕ, uy:10 xonadon:71</t>
  </si>
  <si>
    <t>23120000400001071200</t>
  </si>
  <si>
    <t>9860270401753727</t>
  </si>
  <si>
    <t>06.26</t>
  </si>
  <si>
    <t>0,156828</t>
  </si>
  <si>
    <t>000001871132</t>
  </si>
  <si>
    <t>GILVANOV AXAT RAMILEVICH</t>
  </si>
  <si>
    <t>33007952390052</t>
  </si>
  <si>
    <t>1712401000</t>
  </si>
  <si>
    <t>Узбекистан, 000000, Навоийская область, г. Навои, 7-даха, Жасорат, 1/68</t>
  </si>
  <si>
    <t>sevara-d@mail.ru</t>
  </si>
  <si>
    <t>0,000105</t>
  </si>
  <si>
    <t>000001867441</t>
  </si>
  <si>
    <t>4765779</t>
  </si>
  <si>
    <t>19.03.2014</t>
  </si>
  <si>
    <t>998443624</t>
  </si>
  <si>
    <t>0,019603</t>
  </si>
  <si>
    <t>0,072813</t>
  </si>
  <si>
    <t>000001868606</t>
  </si>
  <si>
    <t>0660335</t>
  </si>
  <si>
    <t>12.01.2013</t>
  </si>
  <si>
    <t>974619505</t>
  </si>
  <si>
    <t>16.04.2013</t>
  </si>
  <si>
    <t>0,000175</t>
  </si>
  <si>
    <t>0,015928</t>
  </si>
  <si>
    <t>0,010502</t>
  </si>
  <si>
    <t>Г.ТАШКЕНТ, ГЛАВНЫЙ ОПЕРАЦИОННЫЙ ФИЛИАЛ АО "НАЦИОНАЛЬНЫЙ БАНК ВЭД"</t>
  </si>
  <si>
    <t>000001861489</t>
  </si>
  <si>
    <t>ISAQOV UMIDJON ADXAMJONOVICH</t>
  </si>
  <si>
    <t>31409870560054</t>
  </si>
  <si>
    <t>Узбекистан, 000000, Ташкентская область, Кибрайский район, Oq Qovoq,Vir Botanika,7 uy,26 xonadon</t>
  </si>
  <si>
    <t>coolmar.uz@gmail.com</t>
  </si>
  <si>
    <t>0,089616</t>
  </si>
  <si>
    <t>0,571301</t>
  </si>
  <si>
    <t>0,142825</t>
  </si>
  <si>
    <t>000001867885</t>
  </si>
  <si>
    <t>7375446</t>
  </si>
  <si>
    <t>Узбекистан, 000000, Ташкентская область, Янгиюльский район, Xalqabod QFY Mirsharipov 2-1</t>
  </si>
  <si>
    <t>996405246</t>
  </si>
  <si>
    <t>0,585303</t>
  </si>
  <si>
    <t>000001853364</t>
  </si>
  <si>
    <t>KUCHKAROVA SURAYYO MADRAXIMOVNA</t>
  </si>
  <si>
    <t>40312863160099</t>
  </si>
  <si>
    <t>0938491</t>
  </si>
  <si>
    <t>22.12.2021</t>
  </si>
  <si>
    <t>Узбекистан, 000000, г. Ташкент, Шайхантахурский район, Markaz-13, 31/9</t>
  </si>
  <si>
    <t>skuchkarova1986@gmail.com</t>
  </si>
  <si>
    <t>0,003501</t>
  </si>
  <si>
    <t>0,238042</t>
  </si>
  <si>
    <t>0,058810</t>
  </si>
  <si>
    <t>0,610507</t>
  </si>
  <si>
    <t>0,039207</t>
  </si>
  <si>
    <t>MELIYEV BOBUR MURATOVICH</t>
  </si>
  <si>
    <t>32905891671089</t>
  </si>
  <si>
    <t>0337572</t>
  </si>
  <si>
    <t>23.04.2021</t>
  </si>
  <si>
    <t>0,000420</t>
  </si>
  <si>
    <t>42612770460012</t>
  </si>
  <si>
    <t>MIRONOV YEVGENIY EDUARDOVICH</t>
  </si>
  <si>
    <t>32703852170204</t>
  </si>
  <si>
    <t>MULLODJANOVA MUNAVAR TADJIDINOVNA</t>
  </si>
  <si>
    <t>40704706600022</t>
  </si>
  <si>
    <t>XS</t>
  </si>
  <si>
    <t>MURATOVA ANISA MINIGALEYEVNA</t>
  </si>
  <si>
    <t>43012530460019</t>
  </si>
  <si>
    <t>0,114820</t>
  </si>
  <si>
    <t>+998 99 691 7777</t>
  </si>
  <si>
    <t>naka72@mail.ru</t>
  </si>
  <si>
    <t>0,280049</t>
  </si>
  <si>
    <t>000001870512</t>
  </si>
  <si>
    <t>944031520</t>
  </si>
  <si>
    <t>0,098017</t>
  </si>
  <si>
    <t>0,147026</t>
  </si>
  <si>
    <t>2290757</t>
  </si>
  <si>
    <t>20.12.2015</t>
  </si>
  <si>
    <t>88-788-8609</t>
  </si>
  <si>
    <t>0,047608</t>
  </si>
  <si>
    <t>1,484261</t>
  </si>
  <si>
    <t>0,434076</t>
  </si>
  <si>
    <t>0,030805</t>
  </si>
  <si>
    <t>0,733729</t>
  </si>
  <si>
    <t>000001869953</t>
  </si>
  <si>
    <t>0,252044</t>
  </si>
  <si>
    <t>0,168030</t>
  </si>
  <si>
    <t>942121845</t>
  </si>
  <si>
    <t>000001867341</t>
  </si>
  <si>
    <t>PULATOVA MATLUBA KURBANKULOVNA</t>
  </si>
  <si>
    <t>42902560460019</t>
  </si>
  <si>
    <t>8673222</t>
  </si>
  <si>
    <t>09.02.2015</t>
  </si>
  <si>
    <t>Узбекистан, 000000, Ташкентская область, Янгиюльский район, Ma'rifat, 6</t>
  </si>
  <si>
    <t>000001857407</t>
  </si>
  <si>
    <t>QOSIMOV MIRAZIZ MIRSOBIT O‘G‘LI</t>
  </si>
  <si>
    <t>30304940011034</t>
  </si>
  <si>
    <t>0784739</t>
  </si>
  <si>
    <t>05.11.2021</t>
  </si>
  <si>
    <t>Узбекистан, 000000, г. Ташкент, Мирзо-Улугбекский район, Oqituvchi, 8</t>
  </si>
  <si>
    <t>+998935703237</t>
  </si>
  <si>
    <t>vulvo@bk.ru</t>
  </si>
  <si>
    <t>Г.ТАШКЕНТ, ТАШКЕНТСКИЙ ГОРОДСКОЙ ФИЛИАЛ АКИБ "ИПОТЕКА БАНК"</t>
  </si>
  <si>
    <t>8600332988092270</t>
  </si>
  <si>
    <t>000001872224</t>
  </si>
  <si>
    <t>RAXIMOV ZOXIDBEK ISMAILJANOVICH</t>
  </si>
  <si>
    <t>32306852170014</t>
  </si>
  <si>
    <t>Узбекистан, 000000, г. Ташкент, Яшнободский район, 2-Авиасозлар кв., Хосиятли МСГ, 33- Дом, 15- Квартира</t>
  </si>
  <si>
    <t>z.rahimov@alskom.uz</t>
  </si>
  <si>
    <t>0,000245</t>
  </si>
  <si>
    <t>000001844574</t>
  </si>
  <si>
    <t>SALYAXOV RAFAEL RAVILEVICH</t>
  </si>
  <si>
    <t>31707730220075</t>
  </si>
  <si>
    <t>bionika.elektro@mail.ru</t>
  </si>
  <si>
    <t>23120000700000876372</t>
  </si>
  <si>
    <t>КОШКУПЫРСКИЙ Р-ОН, КОШКУПЫРСКИЙ ФИЛИАЛ АК НАРОДНОГО БАНКА</t>
  </si>
  <si>
    <t>00815</t>
  </si>
  <si>
    <t>000001853491</t>
  </si>
  <si>
    <t>SIROJETDINOVA YELENA VALENTINOVNA</t>
  </si>
  <si>
    <t>40402726840010</t>
  </si>
  <si>
    <t>1727407000</t>
  </si>
  <si>
    <t>0,145626</t>
  </si>
  <si>
    <t>0,305254</t>
  </si>
  <si>
    <t>TANGISHOV MANSUR RASULOVICH</t>
  </si>
  <si>
    <t>31710893160018</t>
  </si>
  <si>
    <t>1,120197</t>
  </si>
  <si>
    <t>0,062311</t>
  </si>
  <si>
    <t>UMAROV ABDUSALAM VAXITOVICH</t>
  </si>
  <si>
    <t>32602600230084</t>
  </si>
  <si>
    <t>UMAROVA XADICHA ASKAROVNA</t>
  </si>
  <si>
    <t>000001850929</t>
  </si>
  <si>
    <t>URAYEV RAFXAT ENVEROVICH</t>
  </si>
  <si>
    <t>31208530170037</t>
  </si>
  <si>
    <t>Узбекистан, 100100, г. Ташкент, Яккасарайский район, Extirom ko'cha, 13 uy</t>
  </si>
  <si>
    <t>uraev1953@yandex.ru</t>
  </si>
  <si>
    <t>XALIKOVA MAVLUDA TURSUNBAYEVNA</t>
  </si>
  <si>
    <t>42011586520064</t>
  </si>
  <si>
    <t>0,120421</t>
  </si>
  <si>
    <t>000001871629</t>
  </si>
  <si>
    <t>XODJAYEVA VENERA ERKINOVNA</t>
  </si>
  <si>
    <t>41106870640049</t>
  </si>
  <si>
    <t>1256852</t>
  </si>
  <si>
    <t>000001871853</t>
  </si>
  <si>
    <t>XVAN NATALYA NIKOLAYEVNA</t>
  </si>
  <si>
    <t>42601570660012</t>
  </si>
  <si>
    <t>976041568</t>
  </si>
  <si>
    <t>0,123222</t>
  </si>
  <si>
    <t>000001869261</t>
  </si>
  <si>
    <t>7045996</t>
  </si>
  <si>
    <t>25.06.2017</t>
  </si>
  <si>
    <t>903309787.994009001</t>
  </si>
  <si>
    <t>2,240394</t>
  </si>
  <si>
    <t>0,182032</t>
  </si>
  <si>
    <t>0314319</t>
  </si>
  <si>
    <t>18.10.2012</t>
  </si>
  <si>
    <t>974096522</t>
  </si>
  <si>
    <t>0,044808</t>
  </si>
  <si>
    <t>YERMAKOV ALEKSANDR VIKTOROVICH</t>
  </si>
  <si>
    <t>0,151227</t>
  </si>
  <si>
    <t>000001871223</t>
  </si>
  <si>
    <t>YUSIPOV MIRSAID MIRZAXITOVICH</t>
  </si>
  <si>
    <t>33011720260029</t>
  </si>
  <si>
    <t>0,036406</t>
  </si>
  <si>
    <t>0,840148</t>
  </si>
  <si>
    <t>ZAYNETDINOV MADAZIM ZINATOVICH</t>
  </si>
  <si>
    <t>32501774320017</t>
  </si>
  <si>
    <t>0,001750</t>
  </si>
  <si>
    <t>Г.КОКАНД, КОКАНДСКИЙ ФИЛИАЛ АКБ "УЗСАНОАТКУРИЛИШБАНКИ"</t>
  </si>
  <si>
    <t>46 08</t>
  </si>
  <si>
    <t>349895</t>
  </si>
  <si>
    <t>15.08.2008</t>
  </si>
  <si>
    <t>УФМС России Рязанской.обл</t>
  </si>
  <si>
    <t>Российская Федерация, 000000, РФ г.Рязань ул.Урицкого51</t>
  </si>
  <si>
    <t>89851787895,89175154713</t>
  </si>
  <si>
    <t>barklay2009@mail.ru</t>
  </si>
  <si>
    <t>0,003571</t>
  </si>
  <si>
    <t>0,078414</t>
  </si>
  <si>
    <t>0,224039</t>
  </si>
  <si>
    <t>000001872400</t>
  </si>
  <si>
    <t>ПОЛЯНИН ДМИТРИЙ ВЛАДИМИРОВИЧ</t>
  </si>
  <si>
    <t>71 20</t>
  </si>
  <si>
    <t>517780</t>
  </si>
  <si>
    <t>03.07.2020</t>
  </si>
  <si>
    <t>УФМС России  по Тюменской.обл.</t>
  </si>
  <si>
    <t>Российская Федерация, 000000, РФ Тюменская обл г.Тюмень ул.Демьяна Бедного 104-56</t>
  </si>
  <si>
    <t>908213105</t>
  </si>
  <si>
    <t>0,053209</t>
  </si>
  <si>
    <t>000001870459</t>
  </si>
  <si>
    <t>Ратанова Елена Николаевна</t>
  </si>
  <si>
    <t>46 11</t>
  </si>
  <si>
    <t>328328</t>
  </si>
  <si>
    <t>24.03.2011</t>
  </si>
  <si>
    <t>УФМС России по Московской обл.</t>
  </si>
  <si>
    <t>Российская Федерация, 000000, Р.Ф. Московская обл. г. Орехово Зуево, Барышникова 9/1</t>
  </si>
  <si>
    <t>97-545-1362</t>
  </si>
  <si>
    <t>0,232441</t>
  </si>
  <si>
    <t>0,050409</t>
  </si>
  <si>
    <t>Сумма налога                           ( 0% ),                                   сум</t>
  </si>
  <si>
    <t>М.Каратаева</t>
  </si>
  <si>
    <t>Г.ТАШКЕНТ, АКБ "INVEST FINANCE BANK"</t>
  </si>
  <si>
    <t>000000006541</t>
  </si>
  <si>
    <t>&lt;OLTIN INVEST&gt; aksiyadorlik jamiyati investisiya fondi</t>
  </si>
  <si>
    <t>202032870</t>
  </si>
  <si>
    <t>16392025</t>
  </si>
  <si>
    <t>00089</t>
  </si>
  <si>
    <t>23.12.2003</t>
  </si>
  <si>
    <t>Хокимият Сергелийского р-на г. Ташкента</t>
  </si>
  <si>
    <t>Узбекистан, 100167, г. Ташкент, Сергелийский район, Авиагородок, д.76а</t>
  </si>
  <si>
    <t>oltin.invest@mail.ru</t>
  </si>
  <si>
    <t>0,002625</t>
  </si>
  <si>
    <t>20208000800179737001</t>
  </si>
  <si>
    <t>ABDIYEV ORTIG‘ALI ABDUKADIROVICH</t>
  </si>
  <si>
    <t>Узбекистан, 000000, Ташкентская область, Янгиюльский район, НИЯЗБАШ ИТТИФОК МАХАЛЛАСИ ЗАРГАЛДОК КУЧАСИ Д.98</t>
  </si>
  <si>
    <t>ABDIYEV SHAVKAT KUCHKAROVICH</t>
  </si>
  <si>
    <t>30702680640024</t>
  </si>
  <si>
    <t>ABDIYEV XASANALI ABDUKADIROVICH</t>
  </si>
  <si>
    <t>32803600640035</t>
  </si>
  <si>
    <t>Узбекистан, 000000, Ташкентская область, Янгиюльский район, НИЯЗБАШ НИЁЗБОШ_1 НАВРУЗ Д.0</t>
  </si>
  <si>
    <t>ABDIYEV YODGAR KADIROVICH</t>
  </si>
  <si>
    <t>30305680640029</t>
  </si>
  <si>
    <t>ABDUGANIYEV NE’MAT SAITKARIMOVICH</t>
  </si>
  <si>
    <t>32901740640039</t>
  </si>
  <si>
    <t>+998#ССЫЛКА!</t>
  </si>
  <si>
    <t>30202560640048</t>
  </si>
  <si>
    <t>ABDULINA ADILYA MINGALIMOVNA</t>
  </si>
  <si>
    <t>40308550460018</t>
  </si>
  <si>
    <t>Узбекистан, 000000, Ташкентская область, Янгиюльский район, ЯНГИЮЛЬСКИЙ РАЙОН HO`JAOBOD ЭРКИН КЎЧАСИ Д.0</t>
  </si>
  <si>
    <t>+998949290782</t>
  </si>
  <si>
    <t>ABDULLAYEV IKROM RASHITOVICH</t>
  </si>
  <si>
    <t>32601730640022</t>
  </si>
  <si>
    <t>ABDULLAYEV NIGMATILLA SAGDULLAYEVICH</t>
  </si>
  <si>
    <t>30807570640022</t>
  </si>
  <si>
    <t>2293556</t>
  </si>
  <si>
    <t>06.01.2023</t>
  </si>
  <si>
    <t>Узбекистан, 110813, Ташкентская область, Янгиюльский район, НИЯЗБАШ ПАХТА МАХАЛЛАСИ ГУЛБОГ КУЧАСИ Д.44а</t>
  </si>
  <si>
    <t>97-8821314</t>
  </si>
  <si>
    <t>ABDULLAYEV UBAYDULLA RIXSITILLAYEVICH</t>
  </si>
  <si>
    <t>30209620640028</t>
  </si>
  <si>
    <t>ABDULLAYEVA KAMILLA MAXMUTOVNA</t>
  </si>
  <si>
    <t>42801870070049</t>
  </si>
  <si>
    <t>+998931811815</t>
  </si>
  <si>
    <t>ABDURAIMOV SHUXRAT MAXAMATDJANOVICH</t>
  </si>
  <si>
    <t>30106720460014</t>
  </si>
  <si>
    <t>Узбекистан, 000000, Ташкентская область, Янгиюльский район, ЯНГИЮЛЬСКИЙ РАЙОН МЕЗОН МАХАЛЛАСИ А.КАХХАРА Д.57</t>
  </si>
  <si>
    <t>ABDURAXMANOVA POTMA ABDUXAKIMOVNA</t>
  </si>
  <si>
    <t>42109650640014</t>
  </si>
  <si>
    <t>ABDURAXMANOVA RANO ABDUL-AXATOVNA</t>
  </si>
  <si>
    <t>42510680170015</t>
  </si>
  <si>
    <t>Узбекистан, 000000, г. Ташкент, Юнусабадский район, АСТРОБОД МФЙ, 7 МАВЗЕ,  uy:29 xonadon:9</t>
  </si>
  <si>
    <t>ABDUSATTAROV ABDUJALIL ABDUVAXAPOVICH</t>
  </si>
  <si>
    <t>30310537420013</t>
  </si>
  <si>
    <t>2591822</t>
  </si>
  <si>
    <t>15.02.2023</t>
  </si>
  <si>
    <t>Узбекистан, 000000, Ташкентская область, Янгиюльский район, НИЯЗБАШ НИЁЗБОШ НЕОПРЕДЕЛЕННАЯ УЛИЦА Д.0 КВ.0</t>
  </si>
  <si>
    <t>+998971561454</t>
  </si>
  <si>
    <t>8600020120006478</t>
  </si>
  <si>
    <t>11.23</t>
  </si>
  <si>
    <t>ABDUKHALIKOV ABDUVOKHID</t>
  </si>
  <si>
    <t>000001875979</t>
  </si>
  <si>
    <t>ABITXODJAYEV SHOXRUX SHUXRATOVICH</t>
  </si>
  <si>
    <t>30304810190036</t>
  </si>
  <si>
    <t>0923854</t>
  </si>
  <si>
    <t>17.12.2021</t>
  </si>
  <si>
    <t>Узбекистан, 000000, г. Ташкент, Юнусабадский район, Кв-5 19/13</t>
  </si>
  <si>
    <t>shohruh0404@gmail.com</t>
  </si>
  <si>
    <t>ACHILOV RAXMATJON SHAXRAMBAYEVICH</t>
  </si>
  <si>
    <t>30807700660029</t>
  </si>
  <si>
    <t>ADILOV ANVAR JAXPAROVICH</t>
  </si>
  <si>
    <t>31203740640028</t>
  </si>
  <si>
    <t>Узбекистан, 112004, Ташкентская область, Янгиюльский район, НИЯЗБАШ ОЙБЕК МАХАЛЛАСИ МУКУМИЙ КУЧАСИ Д.0</t>
  </si>
  <si>
    <t>AKBAROVA NIGORA RUXIDDINOVNA</t>
  </si>
  <si>
    <t>40309740240010</t>
  </si>
  <si>
    <t>Узбекистан, 100015, г. Ташкент, Яккасарайский район, ЯККАСАРАЙСКИЙ РАЙОН ДАМ-АPИК ШАМСИ КУЛОЛ - (ПАНЧЕНКО) Д.9</t>
  </si>
  <si>
    <t>13.12.2022</t>
  </si>
  <si>
    <t>0,000018</t>
  </si>
  <si>
    <t>AKIMOV PETR ALEKSANDROVICH</t>
  </si>
  <si>
    <t>31511600640023</t>
  </si>
  <si>
    <t>Узбекистан, 000000, Ташкентская область, г. Янгиюль, ЯНГИЮЛЬСКИЙ РАЙОН ОЛТИНОБОД МАХАЛЛАСИ БУСТОН (КЫЗИЛ АСКАР) Д.36</t>
  </si>
  <si>
    <t>AKRAMOV ABDUMAVLAN TASHTANOVICH</t>
  </si>
  <si>
    <t>32204700640057</t>
  </si>
  <si>
    <t>AKRAMOV ABDUVALI TASHTANOVICH</t>
  </si>
  <si>
    <t>30704750660024</t>
  </si>
  <si>
    <t>Узбекистан, 110807, Ташкентская область, Янгиюльский район, НИЁЗБОШ КФЙ, НАМУНА МФЙ, НИЁЗБОШ КФЙ, НАМУНА МФЙ, КИМЁГАР ТОР,  uy:12</t>
  </si>
  <si>
    <t>AKRAMOVA TADJINISA ABDURASULOVNA</t>
  </si>
  <si>
    <t>41108600640044</t>
  </si>
  <si>
    <t>AKRAMOVA XALIMA XXX</t>
  </si>
  <si>
    <t>43001510640013</t>
  </si>
  <si>
    <t>ALEKSEYEVNA ZOYA DONETSKAYA</t>
  </si>
  <si>
    <t>40411450460014</t>
  </si>
  <si>
    <t>Узбекистан, 000000, Ташкентская область, г. Янгиюль, Г. ЯНГИЮЛЬ РАМАДОН МАХАЛЛАСИ САМАРКАНД УТИШ - ПР.САМАРКАНДСКАЯ Д.349 КВ.24</t>
  </si>
  <si>
    <t>ALI-SIN MUXABBAT RIXIMJANOVNA</t>
  </si>
  <si>
    <t>40811580660012</t>
  </si>
  <si>
    <t>+998973445505</t>
  </si>
  <si>
    <t>ALIKULOVA MARJAN ABDUAXASOVNA</t>
  </si>
  <si>
    <t>42311570640012</t>
  </si>
  <si>
    <t>000001875127</t>
  </si>
  <si>
    <t>ALIMOV AKMAL RIXSITILLAYEVICH</t>
  </si>
  <si>
    <t>33001870640028</t>
  </si>
  <si>
    <t>8738630</t>
  </si>
  <si>
    <t>27.01.2018</t>
  </si>
  <si>
    <t>ALIMXANOV ABDULLA DJURAYEVICH</t>
  </si>
  <si>
    <t>32109480460070</t>
  </si>
  <si>
    <t>Узбекистан, 100068, Ташкентская область, г. Янгиюль, Г. ЯНГИЮЛЬ РОМАДАН САМАРКАНД - САМАРКАНДСКАЯ Д.250 КВ.</t>
  </si>
  <si>
    <t>ALIQULOV ELBEK ORZIQUL O‘G‘LI</t>
  </si>
  <si>
    <t>31112932640022</t>
  </si>
  <si>
    <t>42004680460011</t>
  </si>
  <si>
    <t>AMINOV NIGMAT RAXIMOVICH</t>
  </si>
  <si>
    <t>32106540460029</t>
  </si>
  <si>
    <t>ANOSHKINA OKSANA VALEREVNA</t>
  </si>
  <si>
    <t>42407710460016</t>
  </si>
  <si>
    <t>Узбекистан, 000000, Ташкентская область, г. Янгиюль, ЯНГИЮЛЬСКИЙ РАЙОН МУСТАКИЛЛИК МАХАЛЛАСИ ЯНГИ-ХАЕТ Д.45 КВ.2</t>
  </si>
  <si>
    <t>+998975395389</t>
  </si>
  <si>
    <t>ANVAROV RIXSIBAY KADIROVICH</t>
  </si>
  <si>
    <t>30209480170062</t>
  </si>
  <si>
    <t>Узбекистан, 100126, г. Ташкент, Учтепинский район, УЧТЕПИНСКИЙ РАЙОН ЧУЛПОН ОТА МФЙ 2-БЕРК КУШИЛИШ КУЧ. Д.184</t>
  </si>
  <si>
    <t>ARIPOV SAIDBARI ZAYNUTDINOVICH</t>
  </si>
  <si>
    <t>32505520290032</t>
  </si>
  <si>
    <t>Узбекистан, 100042, г. Ташкент, Яшнободский район, ХАМЗИНСКИЙ РАЙОН БОЙКУРГОН М.РИЁЗИЙ ТОК 1-79 Д.2 А КВ.47</t>
  </si>
  <si>
    <t>ARSLANBEKOVA IRINA GEORGIYEVNA</t>
  </si>
  <si>
    <t>42709460270036</t>
  </si>
  <si>
    <t>ARTIKOV SAFARALI NURALIYEVICH</t>
  </si>
  <si>
    <t>31010840460027</t>
  </si>
  <si>
    <t>Узбекистан, 112000, Ташкентская область, г. Янгиюль, Г. ЯНГИЮЛЬ ОЛТИНОБОД А.ОРТИКОВА Д.19 КВ.</t>
  </si>
  <si>
    <t>Узбекистан, 11200, Ташкентская область, г. Янгиюль, Г. ЯНГИЮЛЬ ОЛТИНОБОД А.ОРТИКОВА Д.19 КВ.</t>
  </si>
  <si>
    <t>ARXIPOVA SVETLANA SERGEYEVNA</t>
  </si>
  <si>
    <t>40501596590017</t>
  </si>
  <si>
    <t>Узбекистан, 000000, г. Ташкент, Чиланзарский район, ЧИЛАНЗАРСКИЙ РАЙОН 18-КВАРТАЛ УЛИЦЫ НЕТ Д.13  КВ.58</t>
  </si>
  <si>
    <t>ATABAYEV RAVSHAN MAXAMATOVICH</t>
  </si>
  <si>
    <t>31203710460029</t>
  </si>
  <si>
    <t>+998983122040</t>
  </si>
  <si>
    <t>ATABAYEV SHUXRAT MAXAMATOVICH</t>
  </si>
  <si>
    <t>32501730460016</t>
  </si>
  <si>
    <t>Узбекистан, 112009, Ташкентская область, г. Янгиюль, Файзобод Улугбек д.41</t>
  </si>
  <si>
    <t>AXMATVALIYEV SHAUKAT RAVILEVICH</t>
  </si>
  <si>
    <t>30309550640029</t>
  </si>
  <si>
    <t>AXMEDOV RUSTAM USKANBAYEVICH</t>
  </si>
  <si>
    <t>31501740660029</t>
  </si>
  <si>
    <t>AXMETJANOVA ZINESH XXX</t>
  </si>
  <si>
    <t>42204500250024</t>
  </si>
  <si>
    <t>Узбекистан, 100146, г. Ташкент, Яшнободский район, БИНОКОР З.ШАМСУТДИНОВА Д.1 КВ.9</t>
  </si>
  <si>
    <t>000001842834</t>
  </si>
  <si>
    <t>AXRAROVA GULNORA ABDUKAYUM QIZI</t>
  </si>
  <si>
    <t>40409900210829</t>
  </si>
  <si>
    <t>7466390</t>
  </si>
  <si>
    <t>13.08.2017</t>
  </si>
  <si>
    <t>+998 94 679 95 99</t>
  </si>
  <si>
    <t>_</t>
  </si>
  <si>
    <t>AXROROV AKBAR ANVAROVICH</t>
  </si>
  <si>
    <t>32410600460017</t>
  </si>
  <si>
    <t>Узбекистан, 000000, Ташкентская область, Янгиюльский район, ЭСКИ-КАУНЧИ ИЛЁС УРОЗОВ И.УРОЗОВ КУЧАСИ  Д.2845 КВ.</t>
  </si>
  <si>
    <t>AYTMANBETOV RINAT ALIBAYEVICH</t>
  </si>
  <si>
    <t>31303650460027</t>
  </si>
  <si>
    <t>Узбекистан, 000000, Ташкентская область, г. Янгиюль, Мустакиллик Узумзор д.59 кв.51</t>
  </si>
  <si>
    <t>AZAMDJANOV ALISHER XXX</t>
  </si>
  <si>
    <t>32507520460022</t>
  </si>
  <si>
    <t>2017000</t>
  </si>
  <si>
    <t>15.11.2022</t>
  </si>
  <si>
    <t>Узбекистан, 000000, Ташкентская область, г. Янгиюль, Г. ЯНГИЮЛЬ ФАЙЗОБОД ФАЙЗОБОД 1-БЕРК КУЧА Д.1А КВ.15</t>
  </si>
  <si>
    <t>+998974647262</t>
  </si>
  <si>
    <t>AZIMOV YODGOR SALIMOVICH</t>
  </si>
  <si>
    <t>31406580460010</t>
  </si>
  <si>
    <t>2987040</t>
  </si>
  <si>
    <t>22.04.2016</t>
  </si>
  <si>
    <t>Узбекистан, 000000, Ташкентская область, г. Янгиюль, ЯНГИЮЛЬСКИЙ РАЙОН МУСТАКИЛЛИК МАХАЛЛАСИ У.HОСИР ( XXII-ПАРТЪСЕЗД) Д.15 КВ.2</t>
  </si>
  <si>
    <t>BALBERIN ALEKSANDR SERGEYEVICH</t>
  </si>
  <si>
    <t>30702780460010</t>
  </si>
  <si>
    <t>000001884599</t>
  </si>
  <si>
    <t>BAXODIROVA SARVINOZ SARVAR QIZI</t>
  </si>
  <si>
    <t>40601995840031</t>
  </si>
  <si>
    <t>1592890</t>
  </si>
  <si>
    <t>27.07.2022</t>
  </si>
  <si>
    <t>Узбекистан, 000000, Ташкентская область, г. Янгиюль, Мустакиллик МФЙ, Кимёгар кучаси, 29-уй</t>
  </si>
  <si>
    <t>+998997565969</t>
  </si>
  <si>
    <t>sarvarovna322@gmail.com</t>
  </si>
  <si>
    <t>1727253000</t>
  </si>
  <si>
    <t>BAYNAZAROVA ELVIRA ASXATOVNA</t>
  </si>
  <si>
    <t>41304890460027</t>
  </si>
  <si>
    <t>+998974250456</t>
  </si>
  <si>
    <t>BEKIROV OSMAN MAMUTOVICH</t>
  </si>
  <si>
    <t>32704560460016</t>
  </si>
  <si>
    <t>+998901318575</t>
  </si>
  <si>
    <t>BEKIROVA RAISA ANATOLEVNA</t>
  </si>
  <si>
    <t>40809500460035</t>
  </si>
  <si>
    <t>Узбекистан, 000000, Ташкентская область, г. Янгиюль, ЯНГИЮЛЬСКИЙ РАЙОН МУСТАКИЛЛИК МАХАЛЛАСИ HОДИРАБЕГИМ (КРЫЛОВА) Д.0</t>
  </si>
  <si>
    <t>BEKMIRZAYEV DILMURAD ESHMIRZAYEVICH</t>
  </si>
  <si>
    <t>31709760660043</t>
  </si>
  <si>
    <t>BELETSKIY MAKSIM ANDREYEVICH</t>
  </si>
  <si>
    <t>32312810201382</t>
  </si>
  <si>
    <t>BENARIF RAZIYE ESKENDEROVNA</t>
  </si>
  <si>
    <t>40108560460037</t>
  </si>
  <si>
    <t>BERBEROV DJAMAL DJELILOVICH</t>
  </si>
  <si>
    <t>30101710460012</t>
  </si>
  <si>
    <t>BEZUGLOV YURIY MIXAYLOVICH</t>
  </si>
  <si>
    <t>30506610460010</t>
  </si>
  <si>
    <t>Узбекистан, 112004, Ташкентская область, г. Янгиюль, ЯНГИЮЛЬСКИЙ РАЙОН МУСТАКИЛЛИК МАХАЛЛАСИ ПАХТА Д.7</t>
  </si>
  <si>
    <t>BIBUTOVA SHAHLO SADULLAYEVNA</t>
  </si>
  <si>
    <t>40909762390074</t>
  </si>
  <si>
    <t>+998901877017</t>
  </si>
  <si>
    <t>shakhlo.bibutova@yuzavtosanoat.uz</t>
  </si>
  <si>
    <t>BIRYUKOV MIXAIL NIKOLAYEVICH</t>
  </si>
  <si>
    <t>30310660640027</t>
  </si>
  <si>
    <t>BOLTABAYEV AZIZ MIRXAYDAROVICH</t>
  </si>
  <si>
    <t>32502820660022</t>
  </si>
  <si>
    <t>Узбекистан, 000000, Ташкентская область, Янгиюльский район, НИЯЗБАШ ГУЛИСТОН МАХАЛЛАСИ Х.ОЛИМЖОН КУЧАСИ Д.0 КВ.0</t>
  </si>
  <si>
    <t>BONDAR YEVGENIY IVANOVICH</t>
  </si>
  <si>
    <t>31102390460010</t>
  </si>
  <si>
    <t>Узбекистан, 000000, Ташкентская область, г. Янгиюль, Г. ЯНГИЮЛЬ МУСТАКИЛЛИК МАХАЛЛАСИ А.ОРТИКОВ Д.19 КВ.50</t>
  </si>
  <si>
    <t>40906660460023</t>
  </si>
  <si>
    <t>Узбекистан, 000000, Ташкентская область, г. Янгиюль, ЯНГИЮЛЬСКИЙ РАЙОН МУСТАКИЛЛИК МАХАЛЛАСИ УЗУМЗОР Д.59  КВ.18</t>
  </si>
  <si>
    <t>+998903917753</t>
  </si>
  <si>
    <t>CHEN MIXAIL VLADIMIROVICH</t>
  </si>
  <si>
    <t>30412690640018</t>
  </si>
  <si>
    <t>+998949279645</t>
  </si>
  <si>
    <t>DAMINOVA RAISA SALIXOVNA</t>
  </si>
  <si>
    <t>41702550640022</t>
  </si>
  <si>
    <t>2149310</t>
  </si>
  <si>
    <t>Узбекистан, 000000, Ташкентская область, г. Янгиюль, Ramadan MFY Lazzat ko'chasi 46uy 15 xonadon</t>
  </si>
  <si>
    <t>+998880148285</t>
  </si>
  <si>
    <t>DEXKANOV OKTAM TASHTANOVICH</t>
  </si>
  <si>
    <t>32901650660039</t>
  </si>
  <si>
    <t>DJAFAROVICH SAYFULLA ALI-SIN</t>
  </si>
  <si>
    <t>31904610460028</t>
  </si>
  <si>
    <t>DJALILOVA ZAKIRA SULAYMANOVNA</t>
  </si>
  <si>
    <t>41811630660080</t>
  </si>
  <si>
    <t>000001851312</t>
  </si>
  <si>
    <t>DJURAYEV DILSHOD MAXMUDOVICH</t>
  </si>
  <si>
    <t>30603883680018</t>
  </si>
  <si>
    <t>dilshodd63@gmail.com</t>
  </si>
  <si>
    <t>DJURAYEV RASULJON KAMALDINOVICH</t>
  </si>
  <si>
    <t>32003550640048</t>
  </si>
  <si>
    <t>DREPIN GENNADIY NIKOLAYEVICH</t>
  </si>
  <si>
    <t>31308570460025</t>
  </si>
  <si>
    <t>DVORNIKOVA VERA GENNADEVNA</t>
  </si>
  <si>
    <t>40812660460010</t>
  </si>
  <si>
    <t>EGAMBERDIYEV GAYRAT BURIBAYEVICH</t>
  </si>
  <si>
    <t>32504630660023</t>
  </si>
  <si>
    <t>ELCHIBAYEV ABDUKAXXAR ABDUJALILOVICH</t>
  </si>
  <si>
    <t>32603660640011</t>
  </si>
  <si>
    <t>EMIR-SALIYEVA SHEMSUNUR AXTEMOVNA</t>
  </si>
  <si>
    <t>40201560640011</t>
  </si>
  <si>
    <t>2512067</t>
  </si>
  <si>
    <t>07.02.2023</t>
  </si>
  <si>
    <t>Узбекистан, 000000, Ташкентская область, Янгиюльский район, ГУЛЬБАХОР ГУЛБАХОР_1 ГУЛБАХОР МАХАЛЛА Д.47 КВ.21</t>
  </si>
  <si>
    <t>942174130</t>
  </si>
  <si>
    <t>000001880174</t>
  </si>
  <si>
    <t>EMIRSUINOV YUNUS ENVEROVICH</t>
  </si>
  <si>
    <t>31801640460012</t>
  </si>
  <si>
    <t>1200227</t>
  </si>
  <si>
    <t>05.10.2018</t>
  </si>
  <si>
    <t>Узбекистан, 000000, Ташкентская область, Янгиюльский район, SAMARQAND 343-8</t>
  </si>
  <si>
    <t>977643290</t>
  </si>
  <si>
    <t>ERMANOV SHOXBOZ TASHMAXAMATOVICH</t>
  </si>
  <si>
    <t>30605770460035</t>
  </si>
  <si>
    <t>Узбекистан, 000000, Ташкентская область, г. Янгиюль, Мустакиллик Тошкент шох (Ленин) д.130</t>
  </si>
  <si>
    <t>ESHOVA MATLUBA YULDASHEVNA</t>
  </si>
  <si>
    <t>40110600640013</t>
  </si>
  <si>
    <t>Узбекистан, 000000, Ташкентская область, Янгиюльский район, НИЯЗБАШ НИЯЗБАШ НИЗОМИЙ Д.2 КВ.</t>
  </si>
  <si>
    <t>FAYZIYEV TOXIR BATIROVICH</t>
  </si>
  <si>
    <t>32208690100010</t>
  </si>
  <si>
    <t>Узбекистан, 710000, г. Ташкент, Юнусабадский район, ХУСНИБОД МФЙ, 2 МАВЗЕ,  uy:40 xonadon:49</t>
  </si>
  <si>
    <t>FEDOROVICH IVAN PIKULIN</t>
  </si>
  <si>
    <t>31007940460015</t>
  </si>
  <si>
    <t>FELDMAN VALINTINA ALEKSEYVNA</t>
  </si>
  <si>
    <t>40602500460018</t>
  </si>
  <si>
    <t>Узбекистан, 000000, Ташкентская область, г. Янгиюль, Г. ЯНГИЮЛЬ ФАРХОД ХАЙРАТИЙ (ПАВЛОВА) Д.18 КВ.15</t>
  </si>
  <si>
    <t>GAIPOVA ZIYADA TURGALIYEVNA</t>
  </si>
  <si>
    <t>42001770640014</t>
  </si>
  <si>
    <t>GALIMOVA RAUZA XAYDANOVNA</t>
  </si>
  <si>
    <t>41605540640047</t>
  </si>
  <si>
    <t>Узбекистан, 000000, Ташкентская область, Янгиюльский район, ГУЛЬБАХОР ГУЛБАХОР МАХАЛЛАСИ Ш.РАШИДОВ КУЧАСИ Д.11  КВ.20</t>
  </si>
  <si>
    <t>GAPUROV MIRAGZAM BEKMURZAYEVICH</t>
  </si>
  <si>
    <t>32204500640017</t>
  </si>
  <si>
    <t>1727404000</t>
  </si>
  <si>
    <t>GARKAVO SERGEY NIKOLAYEVICH</t>
  </si>
  <si>
    <t>30705600460012</t>
  </si>
  <si>
    <t>GAYNAZAROV KAMILJAN SABIROVICH</t>
  </si>
  <si>
    <t>31411580640027</t>
  </si>
  <si>
    <t>Узбекистан, 000000, Ташкентская область, Янгиюльский район, НИЯЗБАШ НИАЗБОШ_1 ШОДЛИК Д.0</t>
  </si>
  <si>
    <t>97-7086747</t>
  </si>
  <si>
    <t>GIAZDINOVA OLGA RUBENOVNA</t>
  </si>
  <si>
    <t>42504480460014</t>
  </si>
  <si>
    <t>Узбекистан, 112000, Ташкентская область, г. Янгиюль, Г. ЯНГИЮЛЬ ФАЙЗЛИ (ФАРХОД) МАХАЛЛАСИ ТОШКЕНТ ШОХ (ЛЕНИНА) Д.38  КВ.48</t>
  </si>
  <si>
    <t>+998994497915</t>
  </si>
  <si>
    <t>GORSHKOV RINAT ALEKSANDROVICH</t>
  </si>
  <si>
    <t>31308730640010</t>
  </si>
  <si>
    <t>Узбекистан, 112000, Ташкентская область, Янгиюльский район, ГУЛЬБАХОР КУКАЛАМЗОР МАХАЛЛАСИ ЁШЛИК КУЧАСИ  Д.6 КВ.27</t>
  </si>
  <si>
    <t>GULAMKADIROV ZULKAYNAR TURGUNOVICH</t>
  </si>
  <si>
    <t>30105630640046</t>
  </si>
  <si>
    <t>Узбекистан, 110813, Ташкентская область, Янгиюльский район, НИЯЗБАШ ГУЛБОГ МАХАЛЛАСИ ГУЛБОГ КУЧАСИ Д.4</t>
  </si>
  <si>
    <t>GULYAMOV SOBIRJON NORMAXAMEDOVICH</t>
  </si>
  <si>
    <t>9370031</t>
  </si>
  <si>
    <t>22.04.2018</t>
  </si>
  <si>
    <t>Узбекистан, 000000, Ташкентская область, Янгиюльский район, MADANIYAT MUSTAQILLIK KO'CHASI 16</t>
  </si>
  <si>
    <t>GULYAMOVA MUXABBAT ILXAMOVNA</t>
  </si>
  <si>
    <t>40801687420017</t>
  </si>
  <si>
    <t>Узбекистан, 000000, Ташкентская область, Янгиюльский район, ЯНГИЮЛЬСКИЙ РАЙОН НИЁЗБОШ_1 ОҚ ОЛТИН Д.3</t>
  </si>
  <si>
    <t>GUMEROVA ASIYA TAXIROVNA</t>
  </si>
  <si>
    <t>41109800460010</t>
  </si>
  <si>
    <t>Узбекистан, 000000, г. Ташкент, Сергелийский район, МАДАДКОР МФЙ, СЕРГЕЛИ 7 МАВЗЕСИ,  uy:8 xonadon:27</t>
  </si>
  <si>
    <t>GUSAROVA VIKTORIYA IVANOVNA</t>
  </si>
  <si>
    <t>41207750280035</t>
  </si>
  <si>
    <t>Узбекистан, 000000, г. Ташкент, Яшнободский район, ХАМЗИНСКИЙ РАЙОН ДУСТЛИК САНДИКЛИ (ДЫБЕНКО) Д.15 КВ.</t>
  </si>
  <si>
    <t>+998903287165</t>
  </si>
  <si>
    <t>GUSEVA YELENA NIKOLAYEVNA</t>
  </si>
  <si>
    <t>41405590280037</t>
  </si>
  <si>
    <t>Узбекистан, 100007, г. Ташкент, Яшнободский район, ДЎСТОБОД МФЙ, ПАРКЕНТ-ЦИОЛКОВСКИЙ МАВЗЕСИ,  uy:17 xonadon:62</t>
  </si>
  <si>
    <t>+998994830428</t>
  </si>
  <si>
    <t>GUZ MARGARITA NIKOSOVNA</t>
  </si>
  <si>
    <t>42006550640020</t>
  </si>
  <si>
    <t>IBOLDOVA IRINA VITALEVNA</t>
  </si>
  <si>
    <t>40101570240114</t>
  </si>
  <si>
    <t>Узбекистан, 100022, г. Ташкент, Яккасарайский район, БАШЛИК БАШЛИК Д.18 КВ.38</t>
  </si>
  <si>
    <t>IBRAGIMOV ABDUJALIL BURANBAYEVICH</t>
  </si>
  <si>
    <t>31411740640045</t>
  </si>
  <si>
    <t>0434216</t>
  </si>
  <si>
    <t>14.06.2021</t>
  </si>
  <si>
    <t>Узбекистан, 000000, Ташкентская область, г. Янгиюль, ГОРОДСКИЕ ПОСЕЛКИ РАМАДОН МАХАЛЛАСИ ДУСТЛИК - ДРУЖБА Д.45</t>
  </si>
  <si>
    <t>000001878914</t>
  </si>
  <si>
    <t>ILXOMOV BAXODIR ILXOM O‘G‘LI</t>
  </si>
  <si>
    <t>32012750570037</t>
  </si>
  <si>
    <t>2423813</t>
  </si>
  <si>
    <t>02.08.2013</t>
  </si>
  <si>
    <t>Узбекистан, 000000, г. Ташкент, Алмазарский район, ул. Шифонур, Зиё МСГ, 2- Дом, 24- Квартира</t>
  </si>
  <si>
    <t>+998946426701</t>
  </si>
  <si>
    <t>ilxomovb2021@gmail.com</t>
  </si>
  <si>
    <t>000001879615</t>
  </si>
  <si>
    <t>INAGAMDJANOV TIMURBEK OZODOVICH</t>
  </si>
  <si>
    <t>16.12.2022</t>
  </si>
  <si>
    <t>Узбекистан, 000000, г. Ташкент, Шайхантахурский район, кв.Лабзак Шайхонтохур МСГ 36-36</t>
  </si>
  <si>
    <t>971310574</t>
  </si>
  <si>
    <t>ISKAPOV TASHMAXAMAT SHERMATOVICH</t>
  </si>
  <si>
    <t>32006660640021</t>
  </si>
  <si>
    <t>ISLAMXANOV RUSLAN TALGATOVICH</t>
  </si>
  <si>
    <t>31707540460018</t>
  </si>
  <si>
    <t>ISMAILOVA ZEBOXON XASAN QIZI</t>
  </si>
  <si>
    <t>41112910460052</t>
  </si>
  <si>
    <t>ISRAILOV NURMAXAMAT XXX</t>
  </si>
  <si>
    <t>30312590640047</t>
  </si>
  <si>
    <t>ISRAILOVA AYNISA XXX</t>
  </si>
  <si>
    <t>41201526820012</t>
  </si>
  <si>
    <t>Узбекистан, 112000, Ташкентская область, г. Янгиюль, ЯНГИЮЛЬСКИЙ РАЙОН РАМАДОН МАХАЛЛАСИ КОУНЧИ-ТЕПА ТОР.КУЧА Д.27</t>
  </si>
  <si>
    <t>+998977061884</t>
  </si>
  <si>
    <t>ISRAILOVA BARNO MOXIROVNA</t>
  </si>
  <si>
    <t>41303680460018</t>
  </si>
  <si>
    <t>IVAGEYEVA FARIDA XALILOVNA</t>
  </si>
  <si>
    <t>41801640460026</t>
  </si>
  <si>
    <t>Узбекистан, 112000, Ташкентская область, Янгиюльский район, Г. ЯНГИЮЛЬ ИШЧИЛАР ШАХАРЧАСИ УСМАНОБОД (ПАРТИЗАНСКАЯ) Д.107 КВ.</t>
  </si>
  <si>
    <t>IVANOVA FARIDA RAXIMOVNA</t>
  </si>
  <si>
    <t>42301610640021</t>
  </si>
  <si>
    <t>1187134</t>
  </si>
  <si>
    <t>18.03.2022</t>
  </si>
  <si>
    <t>Узбекистан, 000000, Ташкентская область, Янгиюльский район, NODIRABEGIM 24-KORPS 11-XONADON</t>
  </si>
  <si>
    <t>JABKO LYUBOV ALEKSANDROVNA</t>
  </si>
  <si>
    <t>40109420460017</t>
  </si>
  <si>
    <t>000000096539</t>
  </si>
  <si>
    <t>JARINOVA NINA ALEKSANDROVNA</t>
  </si>
  <si>
    <t>41801560190065</t>
  </si>
  <si>
    <t>zhana56@mail.ru</t>
  </si>
  <si>
    <t>KALMIKOVA LYUDMILA VLADIMIROVNA</t>
  </si>
  <si>
    <t>40110966520035</t>
  </si>
  <si>
    <t>Узбекистан, 100017, г. Ташкент, Юнусабадский район, ЮНУСАБАДСКИЙ РАЙОН МАРКАЗ 5 Ц-5 Д.39 КВ.34</t>
  </si>
  <si>
    <t>KAMALOVA NASIBA MIRVALIYEVNA</t>
  </si>
  <si>
    <t>41902640640011</t>
  </si>
  <si>
    <t>Узбекистан, 110821, Ташкентская область, Янгиюльский район, ЭСКИ-КАУНЧИ ЭСКИ КОВУНЧИ_1 ОЙБЕК Д.2</t>
  </si>
  <si>
    <t>KAMBAROV GAPIRJAN BARATALIYEVICH</t>
  </si>
  <si>
    <t>32405630640038</t>
  </si>
  <si>
    <t>KAMBAROV SAMIR ABDURAXMANOVCH</t>
  </si>
  <si>
    <t>31005690460011</t>
  </si>
  <si>
    <t>Узбекистан, 000000, Ташкентская область, г. Янгиюль, Г. ЯНГИЮЛЬ ФАРХОД ЧАРИКОВА Д.66 КВ.</t>
  </si>
  <si>
    <t>KARATAYEVA MUKADDAS YULDASHEVNA</t>
  </si>
  <si>
    <t>000001887702</t>
  </si>
  <si>
    <t>KARIMJANOV FAXRIDDIN SAYDIGANIYEVICH</t>
  </si>
  <si>
    <t>33004810660043</t>
  </si>
  <si>
    <t>2680778</t>
  </si>
  <si>
    <t>22.01.2016</t>
  </si>
  <si>
    <t>Узбекистан, 000000, Ташкентская область, Янгиюльский район</t>
  </si>
  <si>
    <t>990972581</t>
  </si>
  <si>
    <t>KARIMOV MAXMUD XXX</t>
  </si>
  <si>
    <t>32203390640015</t>
  </si>
  <si>
    <t>Узбекистан, 0000000, Ташкентская область, Янгиюльский район, ИМ. АРТЫКОВА А. А.ОРТИКОВ БАХОР МАХАЛЛА Д.8</t>
  </si>
  <si>
    <t>KASHLEV VYACHESLAV PETROVICH</t>
  </si>
  <si>
    <t>31010410460015</t>
  </si>
  <si>
    <t>KASIMOV KAMRON ABDUSAMATOVICH</t>
  </si>
  <si>
    <t>31011930460024</t>
  </si>
  <si>
    <t>Узбекистан, 000000, Ташкентская область, г. Янгиюль, ЯНГИЙЎЛ Ш., ФАЙЗОБОД МФЙ, ГУЛИСТОН КЎЧАСИ,  uy:68</t>
  </si>
  <si>
    <t>KASIMOVA MAYRAM XXX</t>
  </si>
  <si>
    <t>41102570640013</t>
  </si>
  <si>
    <t>KAYUMOVA TATYANA ANATOLEVNA</t>
  </si>
  <si>
    <t>42401560460011</t>
  </si>
  <si>
    <t>KAZAKBAYEV RAVSHAN AKBARALIYEVICH</t>
  </si>
  <si>
    <t>32512730660018</t>
  </si>
  <si>
    <t>KELYAMOVA DILYARA BARIYEVNA</t>
  </si>
  <si>
    <t>40408387420011</t>
  </si>
  <si>
    <t>KENJAYEVA NASIBA ABDUKARIMOVNA</t>
  </si>
  <si>
    <t>42009547420010</t>
  </si>
  <si>
    <t>KIM GALINA ANDREYEVNA</t>
  </si>
  <si>
    <t>41304530640013</t>
  </si>
  <si>
    <t>Узбекистан, 110800, Ташкентская область, Янгиюльский район, ГУЛЬБАХОР ГУЛБАХОР МАХАЛЛАСИ Ш.РАШИДОВ КУЧАСИ Д.11  КВ.12</t>
  </si>
  <si>
    <t>KNYAZ OLGA YAKOVLEVNA</t>
  </si>
  <si>
    <t>41710560640044</t>
  </si>
  <si>
    <t>KOCHESHKOVA EMA ALEKSANDROVNA</t>
  </si>
  <si>
    <t>42102470460017</t>
  </si>
  <si>
    <t>Узбекистан, 000000, Ташкентская область, Янгиюльский район, ХАЛКАБАД ЯНГИЙУЛ САВХОЗ МАХАЛЛАСИ ТУРКИСТОН БОГБОН КУЧАСИ Д.1</t>
  </si>
  <si>
    <t>KODIROV BAXODIR MANNOPOVICH</t>
  </si>
  <si>
    <t>31505640170022</t>
  </si>
  <si>
    <t>1602358</t>
  </si>
  <si>
    <t>30.07.2022</t>
  </si>
  <si>
    <t>Узбекистан, 000000, г. Ташкент, Алмазарский район, АЛМАЗОРСКИЙ РАЙОН ГУЛЗОР ДАДАБОЕВ Д.4</t>
  </si>
  <si>
    <t>90-9008412  99-8290028</t>
  </si>
  <si>
    <t>KOLODYAJNAYA TATYANA MIXAYLOVNA</t>
  </si>
  <si>
    <t>40612480460010</t>
  </si>
  <si>
    <t>KOMILOVA MALIKA RUXIDDINOVNA</t>
  </si>
  <si>
    <t>41911700200030</t>
  </si>
  <si>
    <t>Узбекистан, 000000, г. Ташкент, Шайхантахурский район, ШАЙХАНТАХУРСКИЙ РАЙОН ЯНГИКОМОЛОН АСАДУЛЛА ХОДЖАЕВ Д.1 КВ.27</t>
  </si>
  <si>
    <t>KOTOVA NINA NIKOLAYEVNA</t>
  </si>
  <si>
    <t>41111510460017</t>
  </si>
  <si>
    <t>2805633</t>
  </si>
  <si>
    <t>15.03.2023</t>
  </si>
  <si>
    <t>Узбекистан, 000000, Ташкентская область, г. Янгиюль, Олтинобод А.Ортикова д.20 кв.72</t>
  </si>
  <si>
    <t>70-60-2-93-29-</t>
  </si>
  <si>
    <t>KOVALENKO RAISA FEDOROVNA</t>
  </si>
  <si>
    <t>41210430460018</t>
  </si>
  <si>
    <t>Узбекистан, 000000, Ташкентская область, г. Янгиюль, Г. ЯНГИЮЛЬ ФАРХОД АНАРКУЛОВА ДАХАСИ (М-В ЛЕНИНА) Д.5 КВ.9</t>
  </si>
  <si>
    <t>KRILOVA TATYANA ANVAROVNA</t>
  </si>
  <si>
    <t>41908600660022</t>
  </si>
  <si>
    <t>KULDASHEVA ZULAYXO RIXSIBAYEVNA</t>
  </si>
  <si>
    <t>41008767420010</t>
  </si>
  <si>
    <t>Узбекистан, 110814, Ташкентская область, Янгиюльский район, НИЯЗБАШ НИЁЗБОШ НАВОИ Д.60 КВ.0</t>
  </si>
  <si>
    <t>Узбекистан, 10814, Ташкентская область, Янгиюльский район, НИЯЗБАШ НИЁЗБОШ НАВОИ Д.60 КВ.0</t>
  </si>
  <si>
    <t>KULYABINA LYUDMILA IVANOVNA</t>
  </si>
  <si>
    <t>42011550460024</t>
  </si>
  <si>
    <t>Узбекистан, 112002, Ташкентская область, г. Янгиюль, ЯНГИЮЛЬСКИЙ РАЙОН НОДИРАБЕГИМ МАХАЛЛАСИ ШАРШАРА (ВОДАПАДНАЯ) Д.8 А</t>
  </si>
  <si>
    <t>KURBANBAYEV XAITBOY XXX</t>
  </si>
  <si>
    <t>33105540660014</t>
  </si>
  <si>
    <t>Узбекистан, 110815, Ташкентская область, г. Алмалык, Г. АЛМАЛЫК 2СЕКТОР ОЙДИН ЭХТИРОМ (ПРИМКУЛОВ) 1А-5А-5В-13 Д.5 Б КВ.2</t>
  </si>
  <si>
    <t>KURBANOVA DILDORA ABDULLAYEVNA</t>
  </si>
  <si>
    <t>40107610460016</t>
  </si>
  <si>
    <t>Узбекистан, 112000, Ташкентская область, г. Янгиюль, ЯНГИЙЎЛ Ш., МУСТАҚИЛЛИК МФЙ, УЗУМЗОР КЎЧАСИ,  uy:61 xonadon:29</t>
  </si>
  <si>
    <t>KURBANOVA XULKAR DJURAYEVNA</t>
  </si>
  <si>
    <t>41601690540033</t>
  </si>
  <si>
    <t>Узбекистан, 000000, Ташкентская область, Куйичирчикский район, КЕТМЕНТЕПА КЕТМАНТЕПИНСКИЙ КС КИЗИЛ-ШАРК К-ГИ Д.0</t>
  </si>
  <si>
    <t>+998909561565</t>
  </si>
  <si>
    <t>KUSHAKOVA ANNA YEMELYANOVNA</t>
  </si>
  <si>
    <t>40503250460012</t>
  </si>
  <si>
    <t>KUSHANOVA ZARAFAT BAXADIROVNA</t>
  </si>
  <si>
    <t>41408736820014</t>
  </si>
  <si>
    <t>Узбекистан, 000000, Ташкентская область, г. Янгиюль, Г. ЯНГИЮЛЬ МЕЗОН МАХАЛЛАСИ ТИНЧЛИК Д.24</t>
  </si>
  <si>
    <t>000001884059</t>
  </si>
  <si>
    <t>KUZNETSOVA KSENIYA IGOREVNA</t>
  </si>
  <si>
    <t>41608860460014</t>
  </si>
  <si>
    <t>Узбекистан, 000000, Ташкентская область, Янгиюльский район, МУСТАКИЛЛИК МФЙ ЯНГИХАЕТ 43-1</t>
  </si>
  <si>
    <t>LI VIKTOR ALEKSEYEVICH</t>
  </si>
  <si>
    <t>31208640460024</t>
  </si>
  <si>
    <t>Узбекистан, 000000, Ташкентская область, г. Янгиюль, ЯНГИЮЛЬСКИЙ РАЙОН РАМАДОН МАХАЛЛАСИ САМАРКАНД - САМАРКАНДСКАЯ Д.11 КВ.6</t>
  </si>
  <si>
    <t>LINKEVICH VLADIMIR ANTONOVICH</t>
  </si>
  <si>
    <t>32910400191150</t>
  </si>
  <si>
    <t>LINT ALYONA VIKTOROVNA</t>
  </si>
  <si>
    <t>42512760460021</t>
  </si>
  <si>
    <t>LUKYANOVA NINA VIKTOROVNA</t>
  </si>
  <si>
    <t>41904610640030</t>
  </si>
  <si>
    <t>Узбекистан, 000000, Ташкентская область, Янгиюльский район, Г. ЯНГИЮЛЬ РОМАДАН КИМ В. - ИНКУБАТОРНАЯ Д.2 КВ.1</t>
  </si>
  <si>
    <t>MAGRUPOV YULCHIMURAT TUXTAMURATOVICH</t>
  </si>
  <si>
    <t>30810490460016</t>
  </si>
  <si>
    <t>000001881260</t>
  </si>
  <si>
    <t>MAKSUDOVA YESENIYA VALEREVNA</t>
  </si>
  <si>
    <t>40509870460041</t>
  </si>
  <si>
    <t>1836091</t>
  </si>
  <si>
    <t>09.11.2015</t>
  </si>
  <si>
    <t>Узбекистан, 000000, Ташкентская область, Янгиюльский район, Ma'rifat dom-62 kv-44</t>
  </si>
  <si>
    <t>90-0387007</t>
  </si>
  <si>
    <t>madam.tach@mail.ru</t>
  </si>
  <si>
    <t>0,000875</t>
  </si>
  <si>
    <t>MALSEVA VALENTINA IVANOVNA</t>
  </si>
  <si>
    <t>41812500460010</t>
  </si>
  <si>
    <t>MAMADXANOVA MUXTARAM AMATOVNA</t>
  </si>
  <si>
    <t>42508707570029</t>
  </si>
  <si>
    <t>000001874601</t>
  </si>
  <si>
    <t>MARASULOVA MOXIRA XUDAYBERDIYEVNA</t>
  </si>
  <si>
    <t>43105740640019</t>
  </si>
  <si>
    <t>9505415</t>
  </si>
  <si>
    <t>28.04.2015</t>
  </si>
  <si>
    <t>Узбекистан, 000000, Ташкентская область, Янгиюльский район, Niyozbosh QFY Sh.Rashidov</t>
  </si>
  <si>
    <t>90-1234290</t>
  </si>
  <si>
    <t>MARIPOVA RANOXON MUXTAROVNA</t>
  </si>
  <si>
    <t>40505540250015</t>
  </si>
  <si>
    <t>Узбекистан, 100047, г. Ташкент, Яшнободский район, ХАМЗИНСКИЙ РАЙОН У.ЮСУПОВ С.АЗИМОВ 54/1-58 Д.54 КВ.10</t>
  </si>
  <si>
    <t>MARKINA SVETLANA BORISOVNA</t>
  </si>
  <si>
    <t>40403620640029</t>
  </si>
  <si>
    <t>3271588</t>
  </si>
  <si>
    <t>11.05.2023</t>
  </si>
  <si>
    <t>Узбекистан, 000000, Ташкентская область, Янгиюльский район, ГУЛБАХОР МАХАЛЛАСИ Ш.РАШИДОВ КУЧАСИ Д.12 КВ.8</t>
  </si>
  <si>
    <t>+99897-0130462</t>
  </si>
  <si>
    <t>Г.ТАШКЕНТ, ФИЛИАЛ РОЗНИЧНОГО БИЗНЕСА "КАПИТАЛ 24" АКБ "КАПИТАЛБАНК"</t>
  </si>
  <si>
    <t>01158</t>
  </si>
  <si>
    <t>MATIYEVA RA’NO MIROVNA</t>
  </si>
  <si>
    <t>40904736580013</t>
  </si>
  <si>
    <t>2981451</t>
  </si>
  <si>
    <t>21.09.2013</t>
  </si>
  <si>
    <t>MAVLYANOVA NARGIZA SAMARITDINOVNA</t>
  </si>
  <si>
    <t>41905723840018</t>
  </si>
  <si>
    <t>Узбекистан, 100015, г. Ташкент, Мирабадский район, ЯНГИ МИРОБОД МФЙ, МИРОНШОХ, 7 ТОР КЎЧАСИ,  uy:2 xonadon:26</t>
  </si>
  <si>
    <t>MAXAMATOV XUSAN YULDASHOVICH</t>
  </si>
  <si>
    <t>31303650640025</t>
  </si>
  <si>
    <t>MAXKAMOV RIXSITILLA XOLMIRZAYEVICH</t>
  </si>
  <si>
    <t>30106650640012</t>
  </si>
  <si>
    <t>MAXKAMOV SHAMIRZA XALMIRZAYEVICH</t>
  </si>
  <si>
    <t>32001560640025</t>
  </si>
  <si>
    <t>MEJALOVA OLGA ANATOLEVNA</t>
  </si>
  <si>
    <t>41405590460011</t>
  </si>
  <si>
    <t>Узбекистан, 000000, Джизакская область, г. Джизак, Г. ДЖИЗАК ЗИЛОЛ МАЪРИФАТ Д.2 КВ.6</t>
  </si>
  <si>
    <t>MERZLIKIN VLADIMIR VLADIMIROVICH</t>
  </si>
  <si>
    <t>30504796820015</t>
  </si>
  <si>
    <t>MILENKAYA YELENA VIKTOROVNA</t>
  </si>
  <si>
    <t>41310730640027</t>
  </si>
  <si>
    <t>MINAVAROVA MAXIRA XOLMATOVNA</t>
  </si>
  <si>
    <t>40904576820010</t>
  </si>
  <si>
    <t>MINOGINA NATALYA PETROVNA</t>
  </si>
  <si>
    <t>42807620640038</t>
  </si>
  <si>
    <t>MIRAXMEDOVA FERUZA AGZAMOVNA</t>
  </si>
  <si>
    <t>40507620640015</t>
  </si>
  <si>
    <t>+998983073566</t>
  </si>
  <si>
    <t>MIRAZIMOV ABDULAXAPIZ NABIYEVICH</t>
  </si>
  <si>
    <t>30201680640019</t>
  </si>
  <si>
    <t>+998901887490</t>
  </si>
  <si>
    <t>MIRXANOV TIMUR YEVGENEVICH</t>
  </si>
  <si>
    <t>30509900310778</t>
  </si>
  <si>
    <t>Узбекистан, 100011, г. Ташкент, Шайхантахурский район, ШАЙХАНТАХУРСКИЙ РАЙОН ХАДРА ХАДРА М.(Ц-14) Д.18 КВ.47</t>
  </si>
  <si>
    <t>+998909008550</t>
  </si>
  <si>
    <t>0,000053</t>
  </si>
  <si>
    <t>MIRZAKARIMOV XAKIMJON ABDUKARIMOVICH</t>
  </si>
  <si>
    <t>30103600660012</t>
  </si>
  <si>
    <t>MIRZAKARIMOVA NAPISA XXX</t>
  </si>
  <si>
    <t>41104420640044</t>
  </si>
  <si>
    <t>MIRZAMURATOV FARXOD TOSHMAXAMATOVICH</t>
  </si>
  <si>
    <t>30101680640087</t>
  </si>
  <si>
    <t>2000931</t>
  </si>
  <si>
    <t>11.11.2022</t>
  </si>
  <si>
    <t>Узбекистан, 000000, Ташкентская область, Янгиюльский район, НИЯЗБАШ НИЁЗБОШ_1 А.КУЧКАРОВ Д.0</t>
  </si>
  <si>
    <t>+998888771729</t>
  </si>
  <si>
    <t>MIRZARAXIMOV ISAGALI TAXIROVICH</t>
  </si>
  <si>
    <t>31301610640021</t>
  </si>
  <si>
    <t>MIRZARAXIMOV SIDIGALI TAXIROVICH</t>
  </si>
  <si>
    <t>33108630460015</t>
  </si>
  <si>
    <t>MIRZATILLAYEVA IRODA GAPPAROVNA</t>
  </si>
  <si>
    <t>40805854320096</t>
  </si>
  <si>
    <t>2180866</t>
  </si>
  <si>
    <t>14.12.2022</t>
  </si>
  <si>
    <t>+998 97 249 5040</t>
  </si>
  <si>
    <t>mirzatillaevairoda@gmail.com</t>
  </si>
  <si>
    <t>0,007701</t>
  </si>
  <si>
    <t>8600310452358385</t>
  </si>
  <si>
    <t>12.26</t>
  </si>
  <si>
    <t>MULLODJANOV ULUGBEK ABDULAYEVICH</t>
  </si>
  <si>
    <t>09.02.2023</t>
  </si>
  <si>
    <t>MIRZAYEV SHUXRATJON ERKINOVICH</t>
  </si>
  <si>
    <t>30906700770025</t>
  </si>
  <si>
    <t>Узбекистан, 000000, Ташкентская область, Янгиюльский район, А.Ортиков КФЙ, Узбекистон бекати МФЙ, ул. Ёшлик, дом р/й уй</t>
  </si>
  <si>
    <t>+998998134016</t>
  </si>
  <si>
    <t>MIRZAYEVA XOLIDA AXMATOVNA</t>
  </si>
  <si>
    <t>42110676530018</t>
  </si>
  <si>
    <t>Узбекистан, 000000, г. Ташкент, Мирабадский район, г. Ташкент, Мирабадский район, ул. Нукус, туп. 1, Салар МСГ, 2- Дом, 10- Квартира</t>
  </si>
  <si>
    <t>MIRZOOXMEDOVA OLMAXON ABDUSAMATOVNA</t>
  </si>
  <si>
    <t>42712690480010</t>
  </si>
  <si>
    <t>Узбекистан, 110400, Ташкентская область, Аккурганский район, АККУРГАН ХАМЗА МАХАЛЛАСИ ХАМЗА КУЧАСИ Д.2А КП.0 КВ.0</t>
  </si>
  <si>
    <t>MOROZOV DMITRIY VITALEVICH</t>
  </si>
  <si>
    <t>32305700460015</t>
  </si>
  <si>
    <t>Узбекистан, 000000, Ташкентская область, г. Янгиюль, Г. ЯНГИЮЛЬ МЕВАЗОР (РАМАДОН) МАХАЛЛАСИ ДУСТЛИК - ДРУЖБА Д.41</t>
  </si>
  <si>
    <t>0049148</t>
  </si>
  <si>
    <t>03.05.2023</t>
  </si>
  <si>
    <t>MURATOV TURSUNBAY ABDULLAYEVICH</t>
  </si>
  <si>
    <t>31505540460041</t>
  </si>
  <si>
    <t>Узбекистан, 000000, Ташкентская область, г. Янгиюль, Мустакиллик Тошкент шох (Ленин) д.122</t>
  </si>
  <si>
    <t>Узбекистан, 000000, Ташкентская область, г. Янгиюль, Г. ЯНГИЮЛЬ МУСТАКИЛЛИК МАХАЛЛАСИ ТОШКЕНТ ШОХ (ЛЕНИН) Д.138 КВ.35</t>
  </si>
  <si>
    <t>MUSTAFAYEVA LINIZA ISMAYLOVNA</t>
  </si>
  <si>
    <t>40909527420019</t>
  </si>
  <si>
    <t>Узбекистан, 000000, Ташкентская область, Янгиюльский район, ЯНГИЮЛЬСКИЙ РАЙОН ГУЛБАХОР_1 ГУЛБАХОР Д.14 КВ.23</t>
  </si>
  <si>
    <t>MUXAMEDOVA LALI TEMIRXANOVNA</t>
  </si>
  <si>
    <t>40412600640036</t>
  </si>
  <si>
    <t>Узбекистан, 110800, Ташкентская область, Янгиюльский район, ГУЛЬБАХОР ГУЛБАХОР МАХАЛЛАСИ ГУЛБАХОР КУЧАСИ  Д.23 КВ.37</t>
  </si>
  <si>
    <t>MUXANOVA PATIMA PAYZULLAYEVNA</t>
  </si>
  <si>
    <t>42112700460018</t>
  </si>
  <si>
    <t>Узбекистан, 112000, Ташкентская область, г. Янгиюль, ЯНГИЮЛЬСКИЙ РАЙОН РАМАДОН МАХАЛЛАСИ HАВРУЗ ДАХАСИ - МАССИВ ОВРАЖНЫЙ Д.14  КВ.3</t>
  </si>
  <si>
    <t>MUXIDDINOV ROVSHANBEK TURABEKOVICH</t>
  </si>
  <si>
    <t>30805640640019</t>
  </si>
  <si>
    <t>Узбекистан, 112000, Ташкентская область, Янгиюльский район, ГУЛЬБАХОР ГУЛБАХОР_1 БАХОР Д.0 КВ.</t>
  </si>
  <si>
    <t>MUXIDDINOV ULUG‘BEK TO‘RABEKOVICH</t>
  </si>
  <si>
    <t>30509777420015</t>
  </si>
  <si>
    <t>MUXITDINOV DJALOLITDIN PAXRITDINOVICH</t>
  </si>
  <si>
    <t>31304480310162</t>
  </si>
  <si>
    <t>Узбекистан, 100068, г. Ташкент, Шайхантахурский район, ШОДЛИК МФЙ, ИБН СИНО-2 МАВЗЕСИ,  uy:7 xonadon:58</t>
  </si>
  <si>
    <t>MUXTAROVA MARGARITA ILINICHNA</t>
  </si>
  <si>
    <t>40202490460016</t>
  </si>
  <si>
    <t>Узбекистан, 112000, Ташкентская область, г. Янгиюль, ЯНГИЮЛЬСКИЙ РАЙОН МУСТАКИЛЛИК МАХАЛЛАСИ КИШ ЕГАР (ГИДРОЛИЗНЫЙ) Д.12 КВ.49</t>
  </si>
  <si>
    <t>NABIULLINA MAXIRA BARATOVNA</t>
  </si>
  <si>
    <t>42805600640014</t>
  </si>
  <si>
    <t>NABIYEV ABDUVALI SHERMAXAMATOVICH</t>
  </si>
  <si>
    <t>31712740660021</t>
  </si>
  <si>
    <t>Узбекистан, 000000, Ташкентская область, Янгиюльский район, ЯНГИЮЛЬСКИЙ РАЙОН ГУЛБАХОР_1 Ш.РАШИДОВ Д.0</t>
  </si>
  <si>
    <t>NAMAZOVA NAZIRA MADIYAROVNA</t>
  </si>
  <si>
    <t>40403710540022</t>
  </si>
  <si>
    <t>Узбекистан, 110917, Ташкентская область, Куйичирчикский район, ТАШАУЛ ТАШАУЛСКИЙ КС ЯНГИ-ХАЕТ Д.0 КВ.</t>
  </si>
  <si>
    <t>+998931896810</t>
  </si>
  <si>
    <t>000001876914</t>
  </si>
  <si>
    <t>NAZAROV BOBIR SOBIRJON O‘G‘LI</t>
  </si>
  <si>
    <t>30212996540047</t>
  </si>
  <si>
    <t>3058533</t>
  </si>
  <si>
    <t>12.02.2016</t>
  </si>
  <si>
    <t>Узбекистан, 000000, г. Ташкент, Шайхантахурский район, ИПАКЧИ МФЙ, ИПАКЧИ, 7 ТОР КЎЧАСИ,  uy:131</t>
  </si>
  <si>
    <t>+998997950059</t>
  </si>
  <si>
    <t>bobir.nazarov00@mail.ru</t>
  </si>
  <si>
    <t>NISANBAYEV ABDUSATTAR ALDANOVICH</t>
  </si>
  <si>
    <t>30412580640010</t>
  </si>
  <si>
    <t>NISHANALIYEV IXTIYOR USMONALIYEVICH</t>
  </si>
  <si>
    <t>32711750640017</t>
  </si>
  <si>
    <t>NISHANALIYEV MAXMUD YULDASHBAYEVICH</t>
  </si>
  <si>
    <t>32510740640015</t>
  </si>
  <si>
    <t>Узбекистан, 000000, Ташкентская область, Янгиюльский район, НИЁЗБОШ КФЙ, ПАХТА МФЙ, НИЁЗБОШ КФЙ, ПАХТА МФЙ, НИЗОМИЙ,  uy:4</t>
  </si>
  <si>
    <t>NISHANBAYEV ALISHER ABDUKAYUMOVICH</t>
  </si>
  <si>
    <t>31810660640049</t>
  </si>
  <si>
    <t>NISHANBAYEV RIXSITILLA XXX</t>
  </si>
  <si>
    <t>32307540640015</t>
  </si>
  <si>
    <t>Узбекистан, 000000, Ташкентская область, Янгиюльский район, НИЯЗБАШ НИАЗБОШ_1 ОЙБЕК Д.0</t>
  </si>
  <si>
    <t>NISHANBAYEV SOBIRJON LUTFILLAYEVICH</t>
  </si>
  <si>
    <t>Узбекистан, 000000, Ташкентская область, Янгиюльский район, ЭСКИ-КАУНЧИ ЭСКИ КОВУНЧИ ДЖАМБУЛ МАХАЛЛА Д.52 КВ.</t>
  </si>
  <si>
    <t>NISHANBAYEVA SATKINBUBU XXX</t>
  </si>
  <si>
    <t>42003500640026</t>
  </si>
  <si>
    <t>Узбекистан, 110821, Ташкентская область, Янгиюльский район, ЭСКИ-КАУНЧИ ЭСКИ КОВУНЧИ МАХАЛЛАСИ САМАРКАНД КУЧАСИ Д.205</t>
  </si>
  <si>
    <t>NISHONALIYEV DANIYOR USMONALIYEVICH</t>
  </si>
  <si>
    <t>30602780640048</t>
  </si>
  <si>
    <t>NOGAY OLEG VLADIMIROVICH</t>
  </si>
  <si>
    <t>31510690460018</t>
  </si>
  <si>
    <t>+998909612893</t>
  </si>
  <si>
    <t>NORMATOV ABDUSAMAT ABDIRAXMONOVICH</t>
  </si>
  <si>
    <t>30703560640053</t>
  </si>
  <si>
    <t>Узбекистан, 000000, Ташкентская область, Янгиюльский район, ЙУГОНТЕПА КФЙ, БАХОР МФЙ, ЙУГОНТЕПА КФЙ, БАХОР МФЙ, НАВРУЗ,  uy:Р/Й</t>
  </si>
  <si>
    <t>NORMATOV ELYOR XUDAYBERGANOVICH</t>
  </si>
  <si>
    <t>30611910460030</t>
  </si>
  <si>
    <t>NORMATOVA DILRABO AKMALDJANOVNA</t>
  </si>
  <si>
    <t>40605720460037</t>
  </si>
  <si>
    <t>Узбекистан, 110812, Ташкентская область, Янгиюльский район, ЙУГОНТЕПА КФЙ, УЗБЕКИСТОН МФЙ, ЙУГОНТЕПА КФЙ, УЗБЕКИСТОН МФЙ, ТАХТА КОПРИК,  uy:Р/Й</t>
  </si>
  <si>
    <t>+998977163966</t>
  </si>
  <si>
    <t>NORMATOVA XILOLA ARIBJANOVNA</t>
  </si>
  <si>
    <t>42910740660058</t>
  </si>
  <si>
    <t>NOROV GANISHER RIXSTILLAYEVICH</t>
  </si>
  <si>
    <t>30912730640012</t>
  </si>
  <si>
    <t>Узбекистан, 110807, Ташкентская область, Янгиюльский район, Шуралисой КФЙ, Иттифок МФЙ МФЙ, Шуралисой КФЙ, Итифок МФЙ, дом 230</t>
  </si>
  <si>
    <t>97-4253504</t>
  </si>
  <si>
    <t>NOROV RIXSITILLA YULDASHEVICH</t>
  </si>
  <si>
    <t>30708510640015</t>
  </si>
  <si>
    <t>Узбекистан, 000000, Ташкентская область, Янгиюльский район, НИЯЗБАШ ОЙБЕК МАХАЛЛАСИ УЛУГБЕК КУЧАСИ  Д.0 КВ.0</t>
  </si>
  <si>
    <t>NOVIKOVA NINA ALEKSANDROVNA</t>
  </si>
  <si>
    <t>42408470460018</t>
  </si>
  <si>
    <t>Узбекистан, 112004, Ташкентская область, г. Янгиюль, Г. ЯНГИЮЛЬ МУСТАКИЛЛИК УЗУМЗОР Д.17 КВ.</t>
  </si>
  <si>
    <t>NURMATOV USKANBAY NAIMBAYEVICH</t>
  </si>
  <si>
    <t>31412520460013</t>
  </si>
  <si>
    <t>NURMATOVA SHAXLO XXX</t>
  </si>
  <si>
    <t>42701660460022</t>
  </si>
  <si>
    <t>NURMATOVA XADICHA YULDASHEVNA</t>
  </si>
  <si>
    <t>42903650460016</t>
  </si>
  <si>
    <t>NURMAXAMEDOV MUZAFFAR PIRMAXAMAT O‘G‘LI</t>
  </si>
  <si>
    <t>31208967420024</t>
  </si>
  <si>
    <t>OCHILOV SHUXRAT SHAXRAMBAYEVICH</t>
  </si>
  <si>
    <t>30202660460010</t>
  </si>
  <si>
    <t>OMELCHENKO VLADIMIR VLADIMIROVICH</t>
  </si>
  <si>
    <t>32005690460021</t>
  </si>
  <si>
    <t>OMELCHENKO YELENA VLADIMIROVNA</t>
  </si>
  <si>
    <t>41008686820021</t>
  </si>
  <si>
    <t>Узбекистан, 000000, Ташкентская область, г. Янгиюль, ЯНГИЙЎЛ Ш., МУСТАҚИЛЛИК МФЙ, КИМЁГАР КЎЧАСИ,  uy:12 xonadon:47</t>
  </si>
  <si>
    <t>OPLETAYEV VLADIMIR STEPANOVICH</t>
  </si>
  <si>
    <t>32205400260019</t>
  </si>
  <si>
    <t>PADSHAXODJAYEVA LYUDMILA VIKTOROVNA</t>
  </si>
  <si>
    <t>42407786560021</t>
  </si>
  <si>
    <t>PANTEYEVA LIDIYA IVANOVNA</t>
  </si>
  <si>
    <t>40801420270022</t>
  </si>
  <si>
    <t>Узбекистан, 000000, г. Ташкент, Мирзо-Улугбекский район, МИРЗО-УЛУГБЕКСКИЙ РАЙОН ОЛТИН ТЕПА 10 КАРНОК ПР(ФЕСТИВАЛЬНАЯ) Д.33</t>
  </si>
  <si>
    <t>PAXOMOV NIKOLAY NIKOLAYEVICH</t>
  </si>
  <si>
    <t>32606550460014</t>
  </si>
  <si>
    <t>Узбекистан, 000000, Ташкентская область, г. Янгиюль, Ромадан Лаззат - Гагарина д.29</t>
  </si>
  <si>
    <t>PETRAKOVA LYUBOV FEDOROVNA</t>
  </si>
  <si>
    <t>42301480640011</t>
  </si>
  <si>
    <t>PETROSYAN ANDJILINA ALFOVNA</t>
  </si>
  <si>
    <t>40603620191891</t>
  </si>
  <si>
    <t>Узбекистан, 000000, Ташкентская область, г. Янгиюль, Г. ЯНГИЮЛЬ БАХТ (МУКУМИЙ) МАХАЛЛАСИ КАРАКУЛДЮК-КАТАРТОЛ Д.49</t>
  </si>
  <si>
    <t>POZILOVA ZULAYXO KURBANOVNA</t>
  </si>
  <si>
    <t>41905740640028</t>
  </si>
  <si>
    <t>Узбекистан, 110813, Ташкентская область, Янгиюльский район, НИЯЗБАШ НИЁЗБОШ Ш.РАШИДОВ Д.1 КВ.</t>
  </si>
  <si>
    <t>000001843320</t>
  </si>
  <si>
    <t>PULATXODJAYEVA ALLOMAXON AKMALOVNA</t>
  </si>
  <si>
    <t>42011800310615</t>
  </si>
  <si>
    <t>0,000123</t>
  </si>
  <si>
    <t>KOSIMOV MIRAZIZ</t>
  </si>
  <si>
    <t>000001883117</t>
  </si>
  <si>
    <t>QURBONOV DONIYOR DILMUROD O‘G‘LI</t>
  </si>
  <si>
    <t>51904056970031</t>
  </si>
  <si>
    <t>0328826</t>
  </si>
  <si>
    <t>20.04.2021</t>
  </si>
  <si>
    <t>1730227000</t>
  </si>
  <si>
    <t>Узбекистан, 000000, Ферганская область, Ташлакский район, Ферганская область, Ташлакский район, ОГОХИЙ МФЙ, НОРКУЗИ КУРБОНОВ, дом 3</t>
  </si>
  <si>
    <t>+998943975038</t>
  </si>
  <si>
    <t>doniyorqurbonov218@gmail.com</t>
  </si>
  <si>
    <t>RAXIMBABAYEVA GULCHEXRA IBRAGIMOVNA</t>
  </si>
  <si>
    <t>41411530460014</t>
  </si>
  <si>
    <t>2018465</t>
  </si>
  <si>
    <t>000001873641</t>
  </si>
  <si>
    <t>RAXIMBOYEV SHUXRAT ERGASHBOYEVICH</t>
  </si>
  <si>
    <t>31008787420017</t>
  </si>
  <si>
    <t>998409054</t>
  </si>
  <si>
    <t>RAXIMJANOV SABIR YAKUBOVICH</t>
  </si>
  <si>
    <t>31905740460016</t>
  </si>
  <si>
    <t>RAXIMKULOV RAXIMBAY XUDAYBERDIYEVICH</t>
  </si>
  <si>
    <t>31011480640015</t>
  </si>
  <si>
    <t>RAXIMOV ALISHER TUXTAMURATOVICH</t>
  </si>
  <si>
    <t>30603680460011</t>
  </si>
  <si>
    <t>Узбекистан, 000000, Ташкентская область, г. Янгиюль, ЯНГИЙЎЛ Ш., МЕЗОН МФЙ, А.КАХХОР КЎЧАСИ,  uy:27-29</t>
  </si>
  <si>
    <t>+998935528298</t>
  </si>
  <si>
    <t>000001873615</t>
  </si>
  <si>
    <t>RAXIMOVA IRINA NIKOLAYEVNA</t>
  </si>
  <si>
    <t>43011840640014</t>
  </si>
  <si>
    <t>1518155</t>
  </si>
  <si>
    <t>04.07.2022</t>
  </si>
  <si>
    <t>Узбекистан, 000000, Ташкентская область, Янгиюльский район, GULBAHOR QFY NOVBAXOR  MFY GULBAHOR 39-UY 22-UY</t>
  </si>
  <si>
    <t>97-2492600</t>
  </si>
  <si>
    <t>000001864277</t>
  </si>
  <si>
    <t>RAXIMOVA NARMIN MURODJONOVNA</t>
  </si>
  <si>
    <t>61512176600021</t>
  </si>
  <si>
    <t>T</t>
  </si>
  <si>
    <t>03507583</t>
  </si>
  <si>
    <t>26.05.2023</t>
  </si>
  <si>
    <t>+998 90 186 5125</t>
  </si>
  <si>
    <t>1865125@mail.ru</t>
  </si>
  <si>
    <t>RAXMANKULOV ABDUMANNAB MAXAMADKARIMOVICH</t>
  </si>
  <si>
    <t>30511610640041</t>
  </si>
  <si>
    <t>Узбекистан, 110814, Ташкентская область, Янгиюльский район, Ташкентская область, Янгиюльский район, Гулбоғ МСГ, дом 110</t>
  </si>
  <si>
    <t>RAXMATOVA NADEJDA YUREVNA</t>
  </si>
  <si>
    <t>40310730460019</t>
  </si>
  <si>
    <t>RAXMATULLAYEV XASANBOY MIRZAXOLOVICH</t>
  </si>
  <si>
    <t>32002670640019</t>
  </si>
  <si>
    <t>RESHETNIKOVA TATYANA NIKOLAYEVNA</t>
  </si>
  <si>
    <t>40908510460016</t>
  </si>
  <si>
    <t>RIKSIBAYEVA BARNO RIKSIBAYEVNA</t>
  </si>
  <si>
    <t>42710740640014</t>
  </si>
  <si>
    <t>886161953</t>
  </si>
  <si>
    <t>RIXSIBAYEV BAXTIYOR IBROXIMOVICH</t>
  </si>
  <si>
    <t>32904730660042</t>
  </si>
  <si>
    <t>RIXSIBAYEV RAVSHAN ABDULLAJONOVICH</t>
  </si>
  <si>
    <t>31907690460016</t>
  </si>
  <si>
    <t>Узбекистан, 000000, Ташкентская область, г. Янгиюль, Г. ЯНГИЮЛЬ МУСТАКИЛЛИК МАХАЛЛАСИ УЗУМЗОР Д.61 КВ.78</t>
  </si>
  <si>
    <t>ROMANOVSKAYA GULNARA ABDUJABBAROVNA</t>
  </si>
  <si>
    <t>40109620460064</t>
  </si>
  <si>
    <t>Узбекистан, 000000, Ташкентская область, г. Янгиюль, Г. ЯНГИЮЛЬ МУСТАКИЛЛИК ТОШКЕНТ ШОХ (ЛЕНИН) Д.140 КВ.4</t>
  </si>
  <si>
    <t>RYABKOVA SNEJANNA OLEGOVNA</t>
  </si>
  <si>
    <t>40808850460047</t>
  </si>
  <si>
    <t>Узбекистан, 112000, Ташкентская область, г. Янгиюль, ЯНГИЮЛЬСКИЙ РАЙОН ОЛТИНОБОД МАХАЛЛАСИ ТОШКЕНТ ШОХ Д.136 КВ.38</t>
  </si>
  <si>
    <t>SAIDGAZIYEVA ZUXRA SEYTALIYEVNA</t>
  </si>
  <si>
    <t>42511720460013</t>
  </si>
  <si>
    <t>SALIMOVA MUNOJAT SAYDIANVAROVNA</t>
  </si>
  <si>
    <t>41810770760032</t>
  </si>
  <si>
    <t>Узбекистан, 111218, Ташкентская область, Кибрайский район, САЛАР ШФЙ, ФАРОВОН МФЙ, САЛАР, ОРОМ,  uy:78</t>
  </si>
  <si>
    <t>000001856656</t>
  </si>
  <si>
    <t>SAMATOV RUSTAM ABDURAXMANOVICH</t>
  </si>
  <si>
    <t>32512840200041</t>
  </si>
  <si>
    <t>23120000000000417001</t>
  </si>
  <si>
    <t>Г.ТАШКЕНТ, АВТОТРАНСПОРТНЫЙ ФИЛИАЛ АО "АСАКАБАНК"</t>
  </si>
  <si>
    <t>00417</t>
  </si>
  <si>
    <t>SARIMSAKOV NIYATULLA BEYSENOVICH</t>
  </si>
  <si>
    <t>32006540660013</t>
  </si>
  <si>
    <t>+998944264461</t>
  </si>
  <si>
    <t>1718206000</t>
  </si>
  <si>
    <t>SATTAROV ALIJON DJAXBARALIYEVICH</t>
  </si>
  <si>
    <t>31207700660033</t>
  </si>
  <si>
    <t>Узбекистан, 110800, Ташкентская область, Янгиюльский район, ЭСКИ-КАУНЧИ КИРСОДОК МАХАЛЛАСИ МАДАИНЯТ КУЧАСИ  Д.2723 КВ.</t>
  </si>
  <si>
    <t>SAYFUDDINOV BEXZOD NURIDDINOVICH</t>
  </si>
  <si>
    <t>30812870460036</t>
  </si>
  <si>
    <t>SAYFUTDINOVA ALFIYA XASANOVNA</t>
  </si>
  <si>
    <t>42609580460042</t>
  </si>
  <si>
    <t>Узбекистан, 112000, Ташкентская область, г. Янгиюль, ЯНГИЮЛЬСКИЙ РАЙОН ИШЧИЛАР ШАХАРЧАСИ МАХАЛЛАСИ ДОНИЕРОВ (HОВАЯ) Д.29</t>
  </si>
  <si>
    <t>SEMYONOV ALEKSANDR VALENTINOVICH</t>
  </si>
  <si>
    <t>30606700640013</t>
  </si>
  <si>
    <t>SERGEYEVNA LYUBOV MOLOZINA</t>
  </si>
  <si>
    <t>42008450460010</t>
  </si>
  <si>
    <t>SEYDAMETOV ASAN OSMANOVICH</t>
  </si>
  <si>
    <t>30209940460010</t>
  </si>
  <si>
    <t>Узбекистан, 000000, Ташкентская область, г. Янгиюль, ЯНГИЮЛЬСКИЙ РАЙОН МУКУМИЙ МАХАЛЛАСИ БУНЕДКОР - ПОЛЕВАЯ Д.39</t>
  </si>
  <si>
    <t>SEYDAMETOVA ZAMIRA ELBEKOVNA</t>
  </si>
  <si>
    <t>42911536820016</t>
  </si>
  <si>
    <t>Узбекистан, 112013, Ташкентская область, г. Янгиюль, Г. ЯНГИЮЛЬ МЕЗОН ТИНЧЛИК Д.18 КВ.</t>
  </si>
  <si>
    <t>SHADMANOV BAXTIYOR XXX</t>
  </si>
  <si>
    <t>31406557420012</t>
  </si>
  <si>
    <t>0519706</t>
  </si>
  <si>
    <t>26.07.2015</t>
  </si>
  <si>
    <t>SHAKIROV ABDUJAPAR XXX</t>
  </si>
  <si>
    <t>30602506820015</t>
  </si>
  <si>
    <t>Узбекистан, 112008, Ташкентская область, г. Янгиюль, Г. ЯНГИЮЛЬ РОМАДОН МАШИНАСОЗЛАР - АВТОМОБИЛЬНАЯ Д.10 КВ.</t>
  </si>
  <si>
    <t>SHAKIROV MAXMUD KUCHKARALIYEVICH</t>
  </si>
  <si>
    <t>32101720660017</t>
  </si>
  <si>
    <t>SHAKIROV SUNNAT TAXIROVICH</t>
  </si>
  <si>
    <t>32111560210042</t>
  </si>
  <si>
    <t>SHAKIROVA GULNARA MIRSADIKOVNA</t>
  </si>
  <si>
    <t>43003816820018</t>
  </si>
  <si>
    <t>Узбекистан, 112002, Ташкентская область, г. Янгиюль, ЯНГИЮЛЬСКИЙ РАЙОН РАМАДОН МАХАЛЛАСИ САМАРКАНД - САМАРКАНДСКАЯ Д.337 КП.А</t>
  </si>
  <si>
    <t>+998998814262</t>
  </si>
  <si>
    <t>SHAMSHIYEV SABIR SAYFUTDINOVICH</t>
  </si>
  <si>
    <t>30503630640013</t>
  </si>
  <si>
    <t>Узбекистан, 000000, Ташкентская область, Янгиюльский район, ЙУГОНТЕПА КФЙ, НОВ МФЙ, ЙУГОНТЕПА КФЙ, НОВ МФЙ, ОЙБЕК,  uy:15</t>
  </si>
  <si>
    <t>SHARIGINA LANDISH ZINUROVNA</t>
  </si>
  <si>
    <t>40408700460023</t>
  </si>
  <si>
    <t>Узбекистан, 000000, Ташкентская область, г. Янгиюль, ЯНГИЙЎЛ Ш., НАВРЎЗ МФЙ, БОБУР КЎЧАСИ,  uy:20</t>
  </si>
  <si>
    <t>000001863509</t>
  </si>
  <si>
    <t>SHARIPOV JASUR SHUXRATOVICH</t>
  </si>
  <si>
    <t>31506910640021</t>
  </si>
  <si>
    <t>ЯНГИЮЛЬСКИЙ Р-ОН, ЯНГИЮЛЬСКИЙ ФИЛИАЛ АКБ "HAMKORBANK" С УЧАСТИЕМ ИНОСТР.КАПИТАЛА</t>
  </si>
  <si>
    <t>8600120437170908</t>
  </si>
  <si>
    <t>09.26</t>
  </si>
  <si>
    <t>SHARIPOVA GALIYA SAMIKULLOVNA</t>
  </si>
  <si>
    <t>41406570640032</t>
  </si>
  <si>
    <t>2986791</t>
  </si>
  <si>
    <t>07.04.2023</t>
  </si>
  <si>
    <t>Узбекистан, 000000, Ташкентская область, Янгиюльский район, ГУЛБАХОР 41-13</t>
  </si>
  <si>
    <t>+998977762886</t>
  </si>
  <si>
    <t>SHILIMBETOVA TOKTASIN MAXMUDOVNA</t>
  </si>
  <si>
    <t>40108560660022</t>
  </si>
  <si>
    <t>Узбекистан, 110807, Ташкентская область, Янгиюльский район, ЭСКИ-КАУНЧИ ЭСКИ КОВУНЧИ ЭКСКОВАТОРНАЯ Д.113 КВ.</t>
  </si>
  <si>
    <t>SIDIKNAZAROV KAMILDJON ISMAILOVICH</t>
  </si>
  <si>
    <t>31306620640030</t>
  </si>
  <si>
    <t>Узбекистан, 000000, Ташкентская область, Янгиюльский район, ЭСКИ КОВУНЧИ КФЙ, И.УРАЗОВ МФЙ, А.ИШАНОВ КЎЧАСИ,  uy:36</t>
  </si>
  <si>
    <t>Узбекистан, 110200, Ташкентская область, г. Ангрен, АНГРЕН Ш., ТАРАККИЁТ МФЙ, 2/2 ДАХА,  uy:28 xonadon:44</t>
  </si>
  <si>
    <t>SOLOVEVA NATALYA ALEKSANDROVNA</t>
  </si>
  <si>
    <t>42807740460028</t>
  </si>
  <si>
    <t>STENSOV VASILIY SEMENOVICH</t>
  </si>
  <si>
    <t>42101260460015</t>
  </si>
  <si>
    <t>SULAYMANOV ABDURASHIT KUCHKAROVICH</t>
  </si>
  <si>
    <t>31311690640017</t>
  </si>
  <si>
    <t>SULEYMANOVA AYSHE IZETOVNA</t>
  </si>
  <si>
    <t>42803590460012</t>
  </si>
  <si>
    <t>Узбекистан, 112012, Ташкентская область, г. Янгиюль, ЯНГИЮЛЬСКИЙ РАЙОН ОЛТИНОБОД МАХАЛЛАСИ А.ОРТИКОВ Д.10 КВ.10</t>
  </si>
  <si>
    <t>SULTANOVA SVETLANA ALEKSANDROVNA</t>
  </si>
  <si>
    <t>41304660460017</t>
  </si>
  <si>
    <t>Узбекистан, 000000, Ташкентская область, г. Янгиюль, ЯНГИЮЛЬСКИЙ РАЙОН МУСТАКИЛЛИК МАХАЛЛАСИ HОДИРАБЕГИМ (КРЫЛОВА) Д.28 КВ.46</t>
  </si>
  <si>
    <t>TADJIBAYEV MUXIDDIN NURIDINOVICH</t>
  </si>
  <si>
    <t>32905760660039</t>
  </si>
  <si>
    <t>Узбекистан, 000000, Ташкентская область, Янгиюльский район, ЭСКИ-КАУНЧИ ЭСКИ КОВУНЧИ_1 ТИНЧЛИК Д.0</t>
  </si>
  <si>
    <t>TADJIBAYEV USKAN XXX</t>
  </si>
  <si>
    <t>31005380660051</t>
  </si>
  <si>
    <t>Узбекистан, 000000, Ташкентская область, Янгиюльский район, НИЯЗБАШ ИТТИФОК МАХАЛЛАСИ Т.АЗИМИЙ КУЧАСИ Д.16</t>
  </si>
  <si>
    <t>TADJIYEV RUSTAM CHINGIZOVICH</t>
  </si>
  <si>
    <t>31406580210013</t>
  </si>
  <si>
    <t>Узбекистан, 100071, г. Ташкент, Шайхантахурский район, КАТТА ОҚТЕПА МФЙ, ЧУКУРКУПРИК КЎЧАСИ,  uy:2А xonadon:6</t>
  </si>
  <si>
    <t>TAPILOV OZADJON LATIPOVICH</t>
  </si>
  <si>
    <t>32908616820010</t>
  </si>
  <si>
    <t>TASHOV KOMILJON ZUKUROVICH</t>
  </si>
  <si>
    <t>32908710640053</t>
  </si>
  <si>
    <t>Узбекистан, 000000, Ташкентская область, Янгиюльский район, НИЯЗБАШ НИЁЗБОШ_1 МУКИМИЙ Д.0</t>
  </si>
  <si>
    <t>TAUPOV SERIK DJUSUNOVICH</t>
  </si>
  <si>
    <t>32307650640013</t>
  </si>
  <si>
    <t>Узбекистан, 112000, Ташкентская область, г. Янгиюль, Ташкентская область, г.Янгиюль, Янгийул г., ул. Фаровон, дом 13</t>
  </si>
  <si>
    <t>+998997947076</t>
  </si>
  <si>
    <t>TOREXODJAYEV KADIR XXX</t>
  </si>
  <si>
    <t>30101520460017</t>
  </si>
  <si>
    <t>TSIBIZOV VADIM BORISOVICH</t>
  </si>
  <si>
    <t>31602630070019</t>
  </si>
  <si>
    <t>TULAPOV FAXRITDIN BURIBAYEVICH</t>
  </si>
  <si>
    <t>31808670640029</t>
  </si>
  <si>
    <t>000000117074</t>
  </si>
  <si>
    <t>TULYAGANOV FARUX RAXIMOVICH</t>
  </si>
  <si>
    <t>30312610241368</t>
  </si>
  <si>
    <t>tulaganovfarruh99@gmail.com</t>
  </si>
  <si>
    <t>23120000000001158555</t>
  </si>
  <si>
    <t>9860100125508778</t>
  </si>
  <si>
    <t>Узбекистан, 000000, Ташкентская область, Янгиюльский район, НИЯЗБАШ НИЁЗБОШ_1 ЗАРГАЛДОК Д.0</t>
  </si>
  <si>
    <t>TURABAYEV ALIMJON BOYMIRZAYEVICH</t>
  </si>
  <si>
    <t>30607680460013</t>
  </si>
  <si>
    <t>TURDALIYEVA MAVLYUDA ERGASHOVNA</t>
  </si>
  <si>
    <t>41006600460025</t>
  </si>
  <si>
    <t>Узбекистан, 110808, Ташкентская область, г. Янгиюль, Г. ЯНГИЮЛЬ РОМАДАН КОУНЧИ-ТЕПА Д.51 КВ.0</t>
  </si>
  <si>
    <t>TURSUNBAYEV MIRZAXOL XOLMAXAMATOVICH</t>
  </si>
  <si>
    <t>32212560640010</t>
  </si>
  <si>
    <t>Узбекистан, 110814, Ташкентская область, Янгиюльский район, НИЯЗБАШ НИЁЗБОШ Ш.РАШИДОВ Д.27 КВ.</t>
  </si>
  <si>
    <t>Узбекистан, 000000, г. Ташкент, Сергелийский район, ЭЗГУЛИК МФЙ, СЕРГЕЛИ 8А МАВЗЕСИ,  uy:11 xonadon:42</t>
  </si>
  <si>
    <t>40702630230032</t>
  </si>
  <si>
    <t>Узбекистан, 000000, г. Ташкент, Сергелийский район, СЕРГЕЛИЙСКИЙ РАЙОН СЕРГЕЛИ 8А БЕЗ УЛИЦ СЕРГЕЛИ 8А Д.11  КВ.42</t>
  </si>
  <si>
    <t>UMMATOV MIRZAJON RAXMATOVICH</t>
  </si>
  <si>
    <t>31611540640021</t>
  </si>
  <si>
    <t>Узбекистан, 000000, Ташкентская область, Янгиюльский район, ГУЛЬБАХОР ГУЛБАХОР МАХАЛЛАСИ ГУЛБАХОР КУЧАСИ  Д.47 КВ.20</t>
  </si>
  <si>
    <t>UNGAROV ERKINBOY SOBIROVICH</t>
  </si>
  <si>
    <t>31812630640044</t>
  </si>
  <si>
    <t>Узбекистан, 000000, Ташкентская область, Янгиюльский район, НИЯЗБАШ ОЙБЕК МАХАЛЛАСИ ФУРКАТ КУЧАСИ Д.11</t>
  </si>
  <si>
    <t>23120000300001158006</t>
  </si>
  <si>
    <t>9860100124172808</t>
  </si>
  <si>
    <t>USAROV ISLAMJAN ABDUJALILOVICH</t>
  </si>
  <si>
    <t>30304670460014</t>
  </si>
  <si>
    <t>USMANOV KOMOLIDDIN YULDASHBAYEVICH</t>
  </si>
  <si>
    <t>30309640640023</t>
  </si>
  <si>
    <t>USMANOV KUCHKARALI MIRZAYEVICH</t>
  </si>
  <si>
    <t>32305550640023</t>
  </si>
  <si>
    <t>USMANOV MAXMUDJAN NIYAZMAXAMATOVICH</t>
  </si>
  <si>
    <t>32904626820022</t>
  </si>
  <si>
    <t>USMANOV SHERMAXAMAT TADJIBAYEVICH</t>
  </si>
  <si>
    <t>32309570660016</t>
  </si>
  <si>
    <t>Узбекистан, 110807, Ташкентская область, Янгиюльский район, Йугонтепа КФЙ, Қирариқ МФЙ, Йугонтепа КФЙ, Чорток МФЙ, дом 462</t>
  </si>
  <si>
    <t>USMANOVA MAXMUDA NIYAZMAXMATOVNA</t>
  </si>
  <si>
    <t>42310660460022</t>
  </si>
  <si>
    <t>USMANXODJAYEVA GULNARA MAXAMATOVNA</t>
  </si>
  <si>
    <t>40301600660039</t>
  </si>
  <si>
    <t>+998976877798</t>
  </si>
  <si>
    <t>VALEREVNA OLGA MOROZ</t>
  </si>
  <si>
    <t>41309680460023</t>
  </si>
  <si>
    <t>VALEYEVA SONIYA ABDULOVNA</t>
  </si>
  <si>
    <t>40111490460019</t>
  </si>
  <si>
    <t>Узбекистан, 000000, Ташкентская область, г. Янгиюль, ЯНГИЮЛЬСКИЙ РАЙОН ОЛТИНОБОД МАХАЛЛАСИ МАЪРИФАТ Д.105</t>
  </si>
  <si>
    <t>VALIYEVA SAFIYA AXMATOVNA</t>
  </si>
  <si>
    <t>43001590460028</t>
  </si>
  <si>
    <t>Узбекистан, 000000, Ташкентская область, г. Янгиюль, ЯНГИЮЛЬСКИЙ РАЙОН МУСТАКИЛЛИК МАХАЛЛАСИ УЗУМЗОР Д.61 КВ.69</t>
  </si>
  <si>
    <t>VAXITOV IGOR RASULEVICH</t>
  </si>
  <si>
    <t>32412710460011</t>
  </si>
  <si>
    <t>Узбекистан, 000000, Ташкентская область, г. Янгиюль, Г. ЯНГИЮЛЬ ОЛТИНОБОД ОЛЧАЗОР (ВИШНЕВАЯ) Д.76 КВ.156</t>
  </si>
  <si>
    <t>VELIULLAYEV TEMUR EDEMOVICH</t>
  </si>
  <si>
    <t>30604640460030</t>
  </si>
  <si>
    <t>VERBITSKAYA LYUDMILA YAKOVLEVNA</t>
  </si>
  <si>
    <t>42801490640013</t>
  </si>
  <si>
    <t>Узбекистан, 000000, Ташкентская область, Янгиюльский район, ГУЛЬБАХОР ГУЛБАХОР МАХАЛЛАСИ ГУЛБАХОР КУЧАСИ Д.11 А КВ.17</t>
  </si>
  <si>
    <t>XADJIKARIMOVA SHARIFA KUCHKAROVNA</t>
  </si>
  <si>
    <t>42101730640017</t>
  </si>
  <si>
    <t>XAKIMOV ABDUKAXAR ABDULLAYEVICH</t>
  </si>
  <si>
    <t>31002590640026</t>
  </si>
  <si>
    <t>XAKIMOV MIRZARAXIM ABDURAXMANOVICH</t>
  </si>
  <si>
    <t>32807590640015</t>
  </si>
  <si>
    <t>Узбекистан, 000000, Ташкентская область, Янгиюльский район, НИЯЗБАШ НИАЗБОШ ТЕЗ-АРИК Д.115 КВ.0</t>
  </si>
  <si>
    <t>XAKIMOV SHAVKAT KUCHKAROVICH</t>
  </si>
  <si>
    <t>32705660640025</t>
  </si>
  <si>
    <t>Узбекистан, 110814, Ташкентская область, Янгиюльский район, НИЯЗБАШ ПАХТА МАХАЛЛАСИ Б.МИРЗАХМЕДОВ КУЧАСИ  Д.0 КВ.</t>
  </si>
  <si>
    <t>000001876297</t>
  </si>
  <si>
    <t>XAKIMOV UMIDJON KOZIMJON O‘G‘LI</t>
  </si>
  <si>
    <t>32410901410140</t>
  </si>
  <si>
    <t>4410027</t>
  </si>
  <si>
    <t>25.02.2014</t>
  </si>
  <si>
    <t>Узбекистан, 000000, Андижанская область, Асакинский район, Ободлик ҚФЙ, Дўрмон МФЙ, Чек, дом 31</t>
  </si>
  <si>
    <t>+998996374034</t>
  </si>
  <si>
    <t>hakimovumidjon507@gmail.com</t>
  </si>
  <si>
    <t>XAKIMOVA NAZIRA XXX</t>
  </si>
  <si>
    <t>42808486820013</t>
  </si>
  <si>
    <t>Узбекистан, 112009, Ташкентская область, г. Янгиюль, Г. ЯНГИЮЛЬ ФАЙЗОБОД УЛУГБЕК Д.41 КВ.</t>
  </si>
  <si>
    <t>XALDAROV ALISHER DJAXBAROVICH</t>
  </si>
  <si>
    <t>31701690660049</t>
  </si>
  <si>
    <t>23120000400011184202</t>
  </si>
  <si>
    <t>XALILOV AKBAR NAZIRJANOVICH</t>
  </si>
  <si>
    <t>XALMURATOVA RAYXAN XXX</t>
  </si>
  <si>
    <t>41311460460013</t>
  </si>
  <si>
    <t>Узбекистан, 000000, Ташкентская область, Куйичирчикский район, КЕТМЕНТЕПА КЕТМАНТЕПИНСКИЙ КС МИНГ ЧИНОР Д.0 КВ.</t>
  </si>
  <si>
    <t>XALMUXAMMEDOV PIRMAXAMAT XXX</t>
  </si>
  <si>
    <t>30101490640020</t>
  </si>
  <si>
    <t>Узбекистан, 110813, Ташкентская область, Янгиюльский район, НИЯЗБАШ ИТТИФОК МАХАЛЛАСИ ЯНГИ АРИК КУЧАСИ Д.20</t>
  </si>
  <si>
    <t>000001852506</t>
  </si>
  <si>
    <t>XANEYEV ANSAR ILMARSOVICH</t>
  </si>
  <si>
    <t>32604890221904</t>
  </si>
  <si>
    <t>a.khaneev@gmail.com</t>
  </si>
  <si>
    <t>Г.ТАШКЕНТ, ГОЛОВНОЙ ОФИС АКБ "МИКРОКРЕДИТБАНК"</t>
  </si>
  <si>
    <t>00433</t>
  </si>
  <si>
    <t>XASANBAYEV ALISHER NA’MATILLAYEVICH</t>
  </si>
  <si>
    <t>32102610640025</t>
  </si>
  <si>
    <t>Узбекистан, 000000, Ташкентская область, Янгиюльский район, НИЯЗБАШ НИЁЗБОШ_1 Ш.РАШИДОВ Д.0</t>
  </si>
  <si>
    <t>XASANBAYEVA MAVJUDA DJUMADILLAYEVNA</t>
  </si>
  <si>
    <t>40609626820018</t>
  </si>
  <si>
    <t>Узбекистан, 000000, Ташкентская область, г. Янгиюль, Г. ЯНГИЮЛЬ МУСТАКИЛЛИК МАХАЛЛАСИ ЯНГИ-ХАЕТ Д.57</t>
  </si>
  <si>
    <t>XATIPOVA ALBINA VALENTINOVNA</t>
  </si>
  <si>
    <t>42802740460016</t>
  </si>
  <si>
    <t>XAYDAROV SAIDKAMOL SAIDIBRAGIMOVICH</t>
  </si>
  <si>
    <t>31203530540028</t>
  </si>
  <si>
    <t>Узбекистан, 110913, Ташкентская область, Куйичирчикский район, КЕТМЕНТЕПА ХУЖА МФЙ БЕШОВУЛ Д.18</t>
  </si>
  <si>
    <t>+998990086853</t>
  </si>
  <si>
    <t>XAYDAROV UBAYDULLA ABDULAYEVICH</t>
  </si>
  <si>
    <t>31706600210028</t>
  </si>
  <si>
    <t>XAYITBAYEV SAYDALI ABDUGANIYEVICH</t>
  </si>
  <si>
    <t>31506580640019</t>
  </si>
  <si>
    <t>Узбекистан, 110813, Ташкентская область, Янгиюльский район, НИЯЗБАШ ГУЛБОГ МАХАЛЛАСИ ТИНЧЛИК КУЧАСИ Д.67</t>
  </si>
  <si>
    <t>XIDIROV XUSANBAY KAMILOVICH</t>
  </si>
  <si>
    <t>32402690640017</t>
  </si>
  <si>
    <t>Узбекистан, 110814, Ташкентская область, Янгиюльский район, ЯНГИЮЛЬСКИЙ РАЙОН НИЁЗБОШ_1 ГУЛБОГ Д.54</t>
  </si>
  <si>
    <t>XISAMOVA ALFIYA RAVELEVNA</t>
  </si>
  <si>
    <t>40912580640012</t>
  </si>
  <si>
    <t>XODIXODJAYEV MURATXODJA JURAYEVICH</t>
  </si>
  <si>
    <t>32007670640021</t>
  </si>
  <si>
    <t>Узбекистан, 000000, Ташкентская область, Янгиюльский район, ИМ. АРТЫКОВА А. А.ОРТИКОВ  УЗБЕКИСТОН Д.0</t>
  </si>
  <si>
    <t>Узбекистан, 000000, Ташкентская область, Янгиюльский район, ЭСКИ-КАУНЧИ КИРСАДОК МАХАЛЛАСИ ЭКСКАВАТОРНАЯ КУЧАСИ Д.0</t>
  </si>
  <si>
    <t>+998903558188</t>
  </si>
  <si>
    <t>XODJIBAYEVA LOLA AKBAROVNA</t>
  </si>
  <si>
    <t>41112650460026</t>
  </si>
  <si>
    <t>XOLMANOV ZAFAR ISAMAXAMATOVICH</t>
  </si>
  <si>
    <t>31407780640051</t>
  </si>
  <si>
    <t>XOLMATOV KOMIL XAYITBOYEVICH</t>
  </si>
  <si>
    <t>32411780640046</t>
  </si>
  <si>
    <t>Узбекистан, 110814, Ташкентская область, Янгиюльский район, Ниёзбош КФЙ, Пахта МСГ, ул. Пахта, дом 5а</t>
  </si>
  <si>
    <t>XOLMAXAMEDOV SHERMIRZA PIRMAXAMEDOVICH</t>
  </si>
  <si>
    <t>30309717420011</t>
  </si>
  <si>
    <t>XOLMUXAMEDOV ILXOM PIRMUXAMEDOVICH</t>
  </si>
  <si>
    <t>32002760660048</t>
  </si>
  <si>
    <t>XUDAYKULOV SHUXRAT XOJAKBAROVICH</t>
  </si>
  <si>
    <t>32604680640049</t>
  </si>
  <si>
    <t>XUSANBAYEVA RA’NO SHAKIROVNA</t>
  </si>
  <si>
    <t>42811597420016</t>
  </si>
  <si>
    <t>Узбекистан, 000000, Ташкентская область, Янгиюльский район, ГУЛЬБАХОР АХИЛ МАХАЛЛАСИ САМАРКАНД КУЧАСИ Д.49 КВ.12</t>
  </si>
  <si>
    <t>XUSANOV ERGASHVAY ABDUKARIMOVICH</t>
  </si>
  <si>
    <t>32709550640067</t>
  </si>
  <si>
    <t>YAKUBOV MUXIDDIN RUXIDDINOVICH</t>
  </si>
  <si>
    <t>31407800310230</t>
  </si>
  <si>
    <t>Узбекистан, 000000, г. Ташкент, Шайхантахурский район, ЯНГИ КАМОЛОН МФЙ, БЕШ ЁҒОЧ ДАХАСИ,  uy:14 xonadon:35</t>
  </si>
  <si>
    <t>YAKUBOVA MAFRAT KUCHKAROVNA</t>
  </si>
  <si>
    <t>41011466540015</t>
  </si>
  <si>
    <t>YENIKEYEVA FANIYA NIZAMUTDINOVNA</t>
  </si>
  <si>
    <t>40904620460012</t>
  </si>
  <si>
    <t>Узбекистан, 100013, Ташкентская область, г. Янгиюль, Мезон Бог хавли (Дачная) д.63А</t>
  </si>
  <si>
    <t>31804690460016</t>
  </si>
  <si>
    <t>000001885054</t>
  </si>
  <si>
    <t>YO‘LDASHOV NURBEK QURAMBOY O‘G‘LI</t>
  </si>
  <si>
    <t>30808927150034</t>
  </si>
  <si>
    <t>0127813</t>
  </si>
  <si>
    <t>22.08.2015</t>
  </si>
  <si>
    <t>1733223000</t>
  </si>
  <si>
    <t>Узбекистан, 000000, Хорезмская область, Ханкинский район, Ханкинский район, Томадургадик ССГ, Навруз МСГ, ул. Обод юрт, дом 47</t>
  </si>
  <si>
    <t>+998977919208</t>
  </si>
  <si>
    <t>nurbekyoldashov0@gmail.com</t>
  </si>
  <si>
    <t>YULDASHEV TULKIN NISHANALIYEVICH</t>
  </si>
  <si>
    <t>32802740640055</t>
  </si>
  <si>
    <t>000001878503</t>
  </si>
  <si>
    <t>YULDASHEV UMID ABDUMO‘MINOVICH</t>
  </si>
  <si>
    <t>31906816580012</t>
  </si>
  <si>
    <t>5919146</t>
  </si>
  <si>
    <t>27.06.2014</t>
  </si>
  <si>
    <t>Узбекистан, 000000, г. Ташкент, Яшнободский район, ВАТАНДОШ МФЙ, 2-ТУЗЕЛ МАВЗЕСИ,  uy:1 xonadon:85</t>
  </si>
  <si>
    <t>+998909406333</t>
  </si>
  <si>
    <t>umidjohn222@gmail.com</t>
  </si>
  <si>
    <t>YULDASHEV XUDAYBERGAN TASHTANBAYEVICH</t>
  </si>
  <si>
    <t>30408617420018</t>
  </si>
  <si>
    <t>Узбекистан, 000000, Ташкентская область, Янгиюльский район, НИЯЗБАШ НИЁЗБОШ_1 НАВОИ Д.41</t>
  </si>
  <si>
    <t>+998977451587</t>
  </si>
  <si>
    <t>YULDASHOV QAXRAMON SHOKIRBAYEVICH</t>
  </si>
  <si>
    <t>30205730640017</t>
  </si>
  <si>
    <t>+998977357540</t>
  </si>
  <si>
    <t>YULDASHOVA XAYRIBUVI XXX</t>
  </si>
  <si>
    <t>41507580640019</t>
  </si>
  <si>
    <t>Узбекистан, 000000, г. Ташкент, Чиланзарский район, ЧИЛАНЗАРСКИЙ РАЙОН 3-ЧАРХ-КОМОЛОН ХУШБАХТ Д.38 КВ.</t>
  </si>
  <si>
    <t>YUSUPBEKOV NADIRBEK RUSTAMBEKOVICH</t>
  </si>
  <si>
    <t>30701400220025</t>
  </si>
  <si>
    <t>Узбекистан, 000000, г. Ташкент, Алмазарский район, БЕРУНИЙ МФЙ, ҚАМАРНИСО, 7 ТОР КЎЧАСИ,  uy:9/1</t>
  </si>
  <si>
    <t>YUSUPOV MIRKAMIL ADILOVICH</t>
  </si>
  <si>
    <t>31011640221634</t>
  </si>
  <si>
    <t>Узбекистан, 000000, г. Ташкент, Алмазарский район, САБИР-РАХИМОВСКИЙ РАЙОН АЛИШЕР НАВОИЙ БЕРУНИЙ Д.13А КВ.18</t>
  </si>
  <si>
    <t>YUSUPOV RUSTAM IBRAGIMOVICH</t>
  </si>
  <si>
    <t>30107480410167</t>
  </si>
  <si>
    <t>Узбекистан, 000000, г. Ташкент, Яккасарайский район, г. Ташкент, Яккасарайский район, ул. А.Авлоний, 1 проезд, Ракатбоши МСГ, 3- Дом, -</t>
  </si>
  <si>
    <t>YUSUPOV SHUXRAT PULATOVICH</t>
  </si>
  <si>
    <t>31509720590067</t>
  </si>
  <si>
    <t>Узбекистан, 111613, Ташкентская область, Чиназский район, ЭСКИ-ТАШКЕНТ ЭСК.УЧ.ЗАВОД С.РАХИМОВ Д.4 КВ.</t>
  </si>
  <si>
    <t>ZABBAROVA LOLA YULDASHEVNA</t>
  </si>
  <si>
    <t>41505720460015</t>
  </si>
  <si>
    <t>Узбекистан, 000000, Ташкентская область, г. Янгиюль, ЯНГИЮЛЬСКИЙ РАЙОН МУСТАКИЛЛИК МАХАЛЛАСИ ТОШКЕНТ ШОХ (ЛЕНИН) Д.136  КВ.23</t>
  </si>
  <si>
    <t>Узбекистан, 000000, г. Ташкент, Мирзо-Улугбекский район, МИРЗО-УЛУГБЕКСКИЙ РАЙОН БАХОР БУЗ МАВЗЕСИ(ЧЕРДАНЦЕВА) Д.3 КВ.22</t>
  </si>
  <si>
    <t>+998946252255</t>
  </si>
  <si>
    <t>ZAYNIDDINOVA SOXBUVI MUZAPBAROVNA</t>
  </si>
  <si>
    <t>40202520640016</t>
  </si>
  <si>
    <t>Узбекистан, 112000, Ташкентская область, Янгиюльский район, ЯНГИЮЛЬСКИЙ РАЙОН НИЁЗБОШ_1 ЁШЛИК Д.0</t>
  </si>
  <si>
    <t>ZUKURBAYEVA BARNO RIXSITILLAYEVNA</t>
  </si>
  <si>
    <t>42809720640011</t>
  </si>
  <si>
    <t>Узбекистан, 112000, Ташкентская область, Янгиюльский район, НИЯЗБАШ НИЁЗБОШ_1 ЗАРГАЛДОК Д.0</t>
  </si>
  <si>
    <t>+998977823190</t>
  </si>
  <si>
    <t>ГОРЕМЫКИН ВЛАДИМИР ВИКТОРОВИЧ</t>
  </si>
  <si>
    <t>RUS</t>
  </si>
  <si>
    <t>756238270</t>
  </si>
  <si>
    <t>"_______"_______________________2023 года.</t>
  </si>
  <si>
    <t xml:space="preserve"> ___________________________Р.Аликулов</t>
  </si>
  <si>
    <t>Июнь</t>
  </si>
  <si>
    <t>Июль</t>
  </si>
  <si>
    <t>Август</t>
  </si>
  <si>
    <t>РЕЗИДЕНТ</t>
  </si>
  <si>
    <t>НЕРЕЗИДЕНТ</t>
  </si>
  <si>
    <t>Узбекистан, 100015, г. Ташкент, Мирабадский район, Шахрисабз-16А</t>
  </si>
  <si>
    <t>14,096701</t>
  </si>
  <si>
    <t>20216000302120608001</t>
  </si>
  <si>
    <t>Г.ТАШКЕНТ, ГОЛОВНОЙ ОФИС АО "НАЦИОНАЛЬНЫЙ БАНК ВЭД"</t>
  </si>
  <si>
    <t>00450</t>
  </si>
  <si>
    <t>000001905525</t>
  </si>
  <si>
    <t>&lt;MEGA COMFORT BUSINESS&gt; mas'uliyati cheklangan jamiyati</t>
  </si>
  <si>
    <t>302376733</t>
  </si>
  <si>
    <t>24152111</t>
  </si>
  <si>
    <t>1833</t>
  </si>
  <si>
    <t>04.09.2012</t>
  </si>
  <si>
    <t>Узбекистан, 000000, Ташкентская область, Янгиюльский район, Niyozbosh QFY, Namuna mahalla, O.Qo'chqorov ko'chasi, 2 А-uy</t>
  </si>
  <si>
    <t>97 1567972,90 9076972</t>
  </si>
  <si>
    <t>megacomfortbusiness@gmail.com</t>
  </si>
  <si>
    <t>0,030910</t>
  </si>
  <si>
    <t>000001841207</t>
  </si>
  <si>
    <t>ABAGYANS ARTYOM YUREVICH</t>
  </si>
  <si>
    <t>31303810160042</t>
  </si>
  <si>
    <t>7056375</t>
  </si>
  <si>
    <t>24.09.2014</t>
  </si>
  <si>
    <t>Узбекистан, 000000, г. Ташкент, Яккасарайский район, ул. Хамид Сулайманов, пр. 1, Хамид Сулаймон МСГ, 13- Дом, -</t>
  </si>
  <si>
    <t>+998903531113</t>
  </si>
  <si>
    <t>artem1303@gmail.com</t>
  </si>
  <si>
    <t>ABDIVAXABOVA AZIZA KUCHKARALIYEVNA</t>
  </si>
  <si>
    <t>40603750640030</t>
  </si>
  <si>
    <t>2155237</t>
  </si>
  <si>
    <t>12.12.2022</t>
  </si>
  <si>
    <t>Узбекистан, 110813, Ташкентская область, Янгиюльский район, НИЯЗБАШ ГУЛБОГ МФЙ ЁШЛИК КУЧАСИ Д.6</t>
  </si>
  <si>
    <t>2151939</t>
  </si>
  <si>
    <t>10.12.2022</t>
  </si>
  <si>
    <t>Узбекистан, 112000, Ташкентская область, Янгиюльский район, Пахта МФЙ Низомий кучаси 259</t>
  </si>
  <si>
    <t>07.12.2018</t>
  </si>
  <si>
    <t>4037141</t>
  </si>
  <si>
    <t>22.07.2023</t>
  </si>
  <si>
    <t>Узбекистан, 110814, Ташкентская область, Янгиюльский район, Niyozbosh QFY, Madaniyat MFY, 41uy</t>
  </si>
  <si>
    <t>+998988987652</t>
  </si>
  <si>
    <t>Узбекистан, 000000, Ташкентская область, Янгиюльский район, НИЯЗБАШ НАМУНА МАХАЛЛАСИ ОК ОЛТИН</t>
  </si>
  <si>
    <t>888773010</t>
  </si>
  <si>
    <t>000001900288</t>
  </si>
  <si>
    <t>ABDUKARIMOV RASHID BURIBAYEVICH</t>
  </si>
  <si>
    <t>30102740640045</t>
  </si>
  <si>
    <t>5148621</t>
  </si>
  <si>
    <t>16.04.2014</t>
  </si>
  <si>
    <t>Узбекистан, 000000, Ташкентская область, Янгиюльский район, NIYOZBOSH QFY B.MIRZAHMEDOV 45</t>
  </si>
  <si>
    <t>980107101</t>
  </si>
  <si>
    <t>KA</t>
  </si>
  <si>
    <t>01.10.2016</t>
  </si>
  <si>
    <t>1735236000</t>
  </si>
  <si>
    <t>1085764</t>
  </si>
  <si>
    <t>11.02.2022</t>
  </si>
  <si>
    <t>Узбекистан, 100000, г. Ташкент, Юнусабадский район, Юртообод МФЙ 19 мавзе -18-159</t>
  </si>
  <si>
    <t>000001873187</t>
  </si>
  <si>
    <t>ABDUMAJIDOVA FERUZABONU ULUG‘BEK QIZI</t>
  </si>
  <si>
    <t>62004046600026</t>
  </si>
  <si>
    <t>Узбекистан, 000000, г. Ташкент, Мирзо-Улугбекский район, г. Ташкент, Мирзо Улугбекский район, ул. Неъмат, Навнихол МСГ, 14/1- Дом, -</t>
  </si>
  <si>
    <t>+998909082817</t>
  </si>
  <si>
    <t>feruza.abdumajidova@gmail.com</t>
  </si>
  <si>
    <t>04.05.2023</t>
  </si>
  <si>
    <t>000000547285</t>
  </si>
  <si>
    <t>ABDURAXMANOV OLIM KALANDAROVICH</t>
  </si>
  <si>
    <t>31912730190015</t>
  </si>
  <si>
    <t>0364988</t>
  </si>
  <si>
    <t>07.05.2021</t>
  </si>
  <si>
    <t>Узбекистан, 000000, г. Ташкент, Юнусабадский район, кв. Ц 6, Минор МСГ, 99- Дом, 3- Квартира</t>
  </si>
  <si>
    <t>+998908056222</t>
  </si>
  <si>
    <t>aolimk@yandex.com</t>
  </si>
  <si>
    <t>0,025852</t>
  </si>
  <si>
    <t>Узбекистан, 100084, г. Ташкент, Юнусабадский район, Arifova ko'chasi, 15 uy, 22 xonadon</t>
  </si>
  <si>
    <t>17.12.2022</t>
  </si>
  <si>
    <t>4499986</t>
  </si>
  <si>
    <t>05.09.2023</t>
  </si>
  <si>
    <t>Узбекистан, 000000, Ташкентская область, Янгиюльский район, Мустакиллик МФЙ Кимёгар 22</t>
  </si>
  <si>
    <t>977182046</t>
  </si>
  <si>
    <t>6269439</t>
  </si>
  <si>
    <t>26.02.2024</t>
  </si>
  <si>
    <t>Узбекистан, 000000, Ташкентская область, Янгиюльский район, ЭСКИ КОВУНЧИ_1 И.УРАЗОВ МАХАЛЛА Д.0</t>
  </si>
  <si>
    <t>+998886164491</t>
  </si>
  <si>
    <t>AKRAMOVA VALENTINA ALEKSANDROVNA</t>
  </si>
  <si>
    <t>43003640660015</t>
  </si>
  <si>
    <t>1683097</t>
  </si>
  <si>
    <t>20.08.2022</t>
  </si>
  <si>
    <t>Узбекистан, 000000, Ташкентская область, Янгиюльский район, РАМАДОН МФЙ НАВРУЗ КУЧАСИ 8-18</t>
  </si>
  <si>
    <t>900943481</t>
  </si>
  <si>
    <t>2166591</t>
  </si>
  <si>
    <t>IIV 27426</t>
  </si>
  <si>
    <t>Узбекистан, 000000, Ташкентская область, Янгиюльский район, Гулбахор МФЙ, Навбаҳор кўчаси, 25-уй</t>
  </si>
  <si>
    <t>0,193462</t>
  </si>
  <si>
    <t>4789155</t>
  </si>
  <si>
    <t>04.10.2023</t>
  </si>
  <si>
    <t>971181721</t>
  </si>
  <si>
    <t>000001880094</t>
  </si>
  <si>
    <t>ALLABERGANOVA DANO AMINBAYEVNA</t>
  </si>
  <si>
    <t>40109703180047</t>
  </si>
  <si>
    <t>no mail</t>
  </si>
  <si>
    <t>4854872</t>
  </si>
  <si>
    <t>Узбекистан, 000000, Ташкентская область, г. Янгиюль, АНАРКУЛОВ КУЧАСИ Д.10 КВ.5</t>
  </si>
  <si>
    <t>+998901241678</t>
  </si>
  <si>
    <t>3810103</t>
  </si>
  <si>
    <t>04.07.2023</t>
  </si>
  <si>
    <t>Узбекистан, 000000, г. Ташкент, Мирзо-Улугбекский район, М.ИСМОИЛИЙ  Д.3 КВ.88</t>
  </si>
  <si>
    <t>(71) 2673736 (90) 353-18-46</t>
  </si>
  <si>
    <t>000001874621</t>
  </si>
  <si>
    <t>ASHURMATOV AHLIDDIN ALIJON O‘G‘LI</t>
  </si>
  <si>
    <t>32405996770019</t>
  </si>
  <si>
    <t>1727249000</t>
  </si>
  <si>
    <t>Узбекистан, 000000, Ташкентская область, Паркентский район, ЗАРКЕНТ ҚФЙ, ДАВЛАТОБОД, 39</t>
  </si>
  <si>
    <t>23120000900000963201</t>
  </si>
  <si>
    <t>Г.ТАШКЕНТ, ЮНУСАБАДСКИЙ ФИЛИАЛ АО "АСАКАБАНК"</t>
  </si>
  <si>
    <t>9860040107139129</t>
  </si>
  <si>
    <t>ASHURMATOV AKHLIDDIN ALIJON O‘G‘LI</t>
  </si>
  <si>
    <t>00963</t>
  </si>
  <si>
    <t>000001900226</t>
  </si>
  <si>
    <t>ASOMUTDINOV ISLOMBEK MUXIDDIN O'G'LI</t>
  </si>
  <si>
    <t>32902966540035</t>
  </si>
  <si>
    <t>6726008</t>
  </si>
  <si>
    <t>13.05.2017</t>
  </si>
  <si>
    <t>Узбекистан, 000000, г. Ташкент, Чиланзарский район, ул. Бешёгоч, Бешёгоч МСГ, 16- Дом, 17- Квартира</t>
  </si>
  <si>
    <t>islombek1996@icloud.com</t>
  </si>
  <si>
    <t>0,000403</t>
  </si>
  <si>
    <t>15.01.2015</t>
  </si>
  <si>
    <t>Узбекистан, 100000, г. Ташкент, Шайхантахурский район, Darxon, 183 a</t>
  </si>
  <si>
    <t>000001832421</t>
  </si>
  <si>
    <t>Узбекистан, 100125, г. Ташкент, Мирзо-Улугбекский район, м-в Буз-2, д.23, кв.20</t>
  </si>
  <si>
    <t>rashidakhunov@yandex.ru</t>
  </si>
  <si>
    <t>0,004376</t>
  </si>
  <si>
    <t>23120000600000421118</t>
  </si>
  <si>
    <t>Г.ТАШКЕНТ, МИРЗО-УЛУКБЕКСКИЙ ФИЛИАЛ АИКБ "ИПАК ЙУЛИ"</t>
  </si>
  <si>
    <t>4023060194302245</t>
  </si>
  <si>
    <t>00421</t>
  </si>
  <si>
    <t>000001917710</t>
  </si>
  <si>
    <t>BABINA ANASTASIYA YEVGENEVNA</t>
  </si>
  <si>
    <t>40707860460019</t>
  </si>
  <si>
    <t>4064354</t>
  </si>
  <si>
    <t>25.07.2023</t>
  </si>
  <si>
    <t>Узбекистан, 000000, Ташкентская область, Янгиюльский район, Kamolot 11</t>
  </si>
  <si>
    <t>sora7786@mail.ru</t>
  </si>
  <si>
    <t>13.06.2023</t>
  </si>
  <si>
    <t>17.01.2024</t>
  </si>
  <si>
    <t>2193017</t>
  </si>
  <si>
    <t>Узбекистан, 000000, Ташкентская область, г. Янгиюль, Сабо МФЙ, Гулшод д.20</t>
  </si>
  <si>
    <t>2174481</t>
  </si>
  <si>
    <t>Узбекистан, 000000, Ташкентская область, Янгиюльский район, Намуна МФЙ Ниёзбош КФЙ 290</t>
  </si>
  <si>
    <t>4378535</t>
  </si>
  <si>
    <t>22.08.2023</t>
  </si>
  <si>
    <t>Узбекистан, 000000, Навоийская область, г. Навои, Х.ДУСТЛИГИ д.88А кв.16</t>
  </si>
  <si>
    <t>2870324</t>
  </si>
  <si>
    <t>27.03.2023</t>
  </si>
  <si>
    <t>Узбекистан, 000000, Ташкентская область, Янгиюльский район, ГУЛБАХОР КФЙ, КУКАЛАМЗОР МФЙ, ЁШЛИК,  ДОМ:1  КВ:7</t>
  </si>
  <si>
    <t>97-5406603;    90-1155567</t>
  </si>
  <si>
    <t>1611435</t>
  </si>
  <si>
    <t>02.08.2022</t>
  </si>
  <si>
    <t>Узбекистан, 110800, Ташкентская область, Янгиюльский район, ГУЛЬБАХОР КФЙ,НАВБАХОР МФЙ ГУЛБАХОР КУЧАСИ Д.11 А КВ.24</t>
  </si>
  <si>
    <t>+998909405055</t>
  </si>
  <si>
    <t>salom123@gmail.com</t>
  </si>
  <si>
    <t>Г.ТАШКЕНТ, ЧАКБ "ОРИЕНТ ФИНАНС"</t>
  </si>
  <si>
    <t>000001890447</t>
  </si>
  <si>
    <t>DJALOLOV XASAN SAGDULLAYEVICH</t>
  </si>
  <si>
    <t>01.02.2023</t>
  </si>
  <si>
    <t>Узбекистан, 000000, Ташкентская область, Янгиюльский район, ГУЛБАХОР МФЙ КУКАЛАМЗОР МФЙ НАВРУЗ КУЧАСИ16</t>
  </si>
  <si>
    <t>6818505</t>
  </si>
  <si>
    <t>15.04.2024</t>
  </si>
  <si>
    <t>Узбекистан, 112000, Ташкентская область, г. Янгиюль, ОЛТИНОБОД МФЙ МАЪРИФАТ  Д.62 КВ.44</t>
  </si>
  <si>
    <t>99-3406612</t>
  </si>
  <si>
    <t>2151856</t>
  </si>
  <si>
    <t>Узбекистан, 112004, Ташкентская область, Янгиюльский район, ул.Кимёгар 73</t>
  </si>
  <si>
    <t>2155960</t>
  </si>
  <si>
    <t>Узбекистан, 110800, Ташкентская область, Янгиюльский район, НИЯЗБАШ КФЙ, ГУЛБОГ МФЙ, Б.МИРЗАХМЕДОВ Д.97</t>
  </si>
  <si>
    <t>998608611</t>
  </si>
  <si>
    <t>000001849512</t>
  </si>
  <si>
    <t>FRANK SERGEY ALEKSANDROVICH</t>
  </si>
  <si>
    <t>30405780360015</t>
  </si>
  <si>
    <t>28.09.2015</t>
  </si>
  <si>
    <t>sergeyf78@mail.ru</t>
  </si>
  <si>
    <t>2155808</t>
  </si>
  <si>
    <t>Узбекистан, 000000, Ташкентская область, Янгиюльский район, ГУЛЬБАХОР КФЙ ГУЛБАХОР МФЙ Ш.РАШИДОВ Д.11 КВ.10</t>
  </si>
  <si>
    <t>977682047</t>
  </si>
  <si>
    <t>000001919700</t>
  </si>
  <si>
    <t>GAZIYEV XAYRULLA ABDULAJANOVICH</t>
  </si>
  <si>
    <t>32705830640064</t>
  </si>
  <si>
    <t>3943447</t>
  </si>
  <si>
    <t>13.07.2023</t>
  </si>
  <si>
    <t>Узбекистан, 000000, Ташкентская область, Янгиюльский район, Кушегоч МФЙ Бобур 10</t>
  </si>
  <si>
    <t>976040890</t>
  </si>
  <si>
    <t>000001902168</t>
  </si>
  <si>
    <t>GONCHAR ALEKSANDR VLADIMIROVICH</t>
  </si>
  <si>
    <t>32911730220079</t>
  </si>
  <si>
    <t>Узбекистан, 000000, г. Ташкент, Алмазарский район, Q.Qamish 1/1-21-54</t>
  </si>
  <si>
    <t>903554214</t>
  </si>
  <si>
    <t>aspm.nll@gmail.com</t>
  </si>
  <si>
    <t>2254940</t>
  </si>
  <si>
    <t>27.12.2022</t>
  </si>
  <si>
    <t>Узбекистан, 110800, Ташкентская область, г. Янгиюль, YANGI XAYOT DOM-24 KV-2</t>
  </si>
  <si>
    <t>97-707-60-16</t>
  </si>
  <si>
    <t>1730401000</t>
  </si>
  <si>
    <t>0,000543</t>
  </si>
  <si>
    <t>000001920198</t>
  </si>
  <si>
    <t>HAYDAROV ILHOM BAHROM O‘G‘LI</t>
  </si>
  <si>
    <t>51502025720047</t>
  </si>
  <si>
    <t>2016425</t>
  </si>
  <si>
    <t>25.06.2019</t>
  </si>
  <si>
    <t>1710242000</t>
  </si>
  <si>
    <t>Узбекистан, 000000, Кашкадарьинская область, Чиракчинский район, Chiyal x/j OQTUNL</t>
  </si>
  <si>
    <t>+998990682136</t>
  </si>
  <si>
    <t>haydarovilxom84@gmail.com</t>
  </si>
  <si>
    <t>15.12.2022</t>
  </si>
  <si>
    <t>000001913779</t>
  </si>
  <si>
    <t>ILYOSOV RAHIMJON SUNNATILLA O‘G‘LI</t>
  </si>
  <si>
    <t>31510976540036</t>
  </si>
  <si>
    <t>5031864</t>
  </si>
  <si>
    <t>03.11.2023</t>
  </si>
  <si>
    <t>Узбекистан, 000000, г. Ташкент, Юнусабадский район, Астробод МФЙ, 7 мавзеси, 33-уй, 39-хонадон</t>
  </si>
  <si>
    <t>+998974778699</t>
  </si>
  <si>
    <t>rakhimjonilyosov@gmail.com</t>
  </si>
  <si>
    <t>23120000800011202502</t>
  </si>
  <si>
    <t>000001884783</t>
  </si>
  <si>
    <t>ISHANOV NIZAM BORISOVICH</t>
  </si>
  <si>
    <t>31808750470025</t>
  </si>
  <si>
    <t>1887255</t>
  </si>
  <si>
    <t>17.10.2022</t>
  </si>
  <si>
    <t>Узбекистан, 000000, г. Ташкент, Мирзо-Улугбекский район, Тошкент шаҳри, Мирзо Улуғбек тумани, Интизор, 2 берк кўчаси, 10 Уй</t>
  </si>
  <si>
    <t>+998901855790</t>
  </si>
  <si>
    <t>nizam.ishanov@gmail.com</t>
  </si>
  <si>
    <t>0,000088</t>
  </si>
  <si>
    <t>ISHMATOV BAXODIR NISHANALIYEVICH</t>
  </si>
  <si>
    <t>30311600460013</t>
  </si>
  <si>
    <t>Узбекистан, 000000, Ташкентская область, г. Янгиюль, ЯНГИЙЎЛ Ш., ЯНГИ БОҒ МФЙ, ГУЛШАН КЎЧАСИ,  uy:6</t>
  </si>
  <si>
    <t>+974046980</t>
  </si>
  <si>
    <t>Узбекистан, 000000, Ташкентская область, Янгиюльский район, НИЁЗБОШ_ КФЙ НАВОИ Д.71</t>
  </si>
  <si>
    <t>97-4766366</t>
  </si>
  <si>
    <t>2019495</t>
  </si>
  <si>
    <t>Узбекистан, 0000000, Ташкентская область, г. Янгиюль, РОМАДАН МФЙ НАВРУЗ КУЧАСИ 8-15</t>
  </si>
  <si>
    <t>909425806</t>
  </si>
  <si>
    <t>0,000455</t>
  </si>
  <si>
    <t>000001922441</t>
  </si>
  <si>
    <t>ISMAILOVA AZIZA ERGASH QIZI</t>
  </si>
  <si>
    <t>60804067350027</t>
  </si>
  <si>
    <t>1882837</t>
  </si>
  <si>
    <t>1735401000</t>
  </si>
  <si>
    <t>Узбекистан, 000000, Республика Каракалпакстан, г. Нукус, Шымбай шайхана МФЙ, Тан нуры кучаси, 10-уй, 32-хонадон</t>
  </si>
  <si>
    <t>+998994580806</t>
  </si>
  <si>
    <t>azizaismailova904@gmail.com</t>
  </si>
  <si>
    <t>ISRAILOV SHERPULAT ESHPULATOVICH</t>
  </si>
  <si>
    <t>31403600640052</t>
  </si>
  <si>
    <t>2154002</t>
  </si>
  <si>
    <t>Узбекистан, 000000, Ташкентская область, Янгиюльский район, НИЯЗБАШ НАМУНА МАХАЛЛАСИ ТЕЗ-АРИК КУЧАСИ 84</t>
  </si>
  <si>
    <t>977631131</t>
  </si>
  <si>
    <t>6351682</t>
  </si>
  <si>
    <t>04.03.2024</t>
  </si>
  <si>
    <t>Узбекистан, 100093, г. Ташкент, Юнусабадский район, 4 mavze, 14 uy, 6 xonadon</t>
  </si>
  <si>
    <t>+998 90 989 4211</t>
  </si>
  <si>
    <t>000001919926</t>
  </si>
  <si>
    <t>JUMABAYEV KAXRAMAN UKTAMOVICH</t>
  </si>
  <si>
    <t>30502943490050</t>
  </si>
  <si>
    <t>0555152</t>
  </si>
  <si>
    <t>05.06.2015</t>
  </si>
  <si>
    <t>Узбекистан, 000000, Республика Каракалпакстан, Ходжейлийский район, Паруаз МФЙ Темир Жол кучаси 40-уй</t>
  </si>
  <si>
    <t>+998905775338</t>
  </si>
  <si>
    <t>qahramon949794@gmail.com</t>
  </si>
  <si>
    <t>000001922430</t>
  </si>
  <si>
    <t>KADIROVA NARGIZA SERGEYEVNA</t>
  </si>
  <si>
    <t>40404920460010</t>
  </si>
  <si>
    <t>6919663</t>
  </si>
  <si>
    <t>23.04.2024</t>
  </si>
  <si>
    <t>Узбекистан, 000000, Ташкентская область, Янгиюльский район, САБО МФЙ МЕВАЗОР 18А</t>
  </si>
  <si>
    <t>901324046</t>
  </si>
  <si>
    <t>000001902170</t>
  </si>
  <si>
    <t>KADIROVA SAODAT ZAKIRULLOYEVNA</t>
  </si>
  <si>
    <t>42406810840014</t>
  </si>
  <si>
    <t>6425048</t>
  </si>
  <si>
    <t>11.03.2024</t>
  </si>
  <si>
    <t>Узбекистан, 000000, Самаркандская область, г. Самарканд, Обод Маскан МФЙ, Корасув мавзеси, 145-уй, 34-хонадон</t>
  </si>
  <si>
    <t>+998915223179</t>
  </si>
  <si>
    <t>saodat@gmail.com</t>
  </si>
  <si>
    <t>000001910440</t>
  </si>
  <si>
    <t>KARABAYEVA SHAXIDA ARIPOVNA</t>
  </si>
  <si>
    <t>42006590460037</t>
  </si>
  <si>
    <t>4284081</t>
  </si>
  <si>
    <t>11.02.2014</t>
  </si>
  <si>
    <t>Узбекистан, 000000, Ташкентская область, Янгиюльский район, M-V NAVRUZ 7-5</t>
  </si>
  <si>
    <t>977727290</t>
  </si>
  <si>
    <t>000001899999</t>
  </si>
  <si>
    <t>KARIMOVA MUXLISA ASLIDDIN QIZI</t>
  </si>
  <si>
    <t>41903976580044</t>
  </si>
  <si>
    <t>8866205</t>
  </si>
  <si>
    <t>09.02.2018</t>
  </si>
  <si>
    <t>Узбекистан, 000000, г. Ташкент, Мирабадский район, ПАРВОНА МФЙ, МУНИС КЎЧАСИ,  uy:66А xonadon:18</t>
  </si>
  <si>
    <t>+998881773027</t>
  </si>
  <si>
    <t>muhlisakarimova237@gmail.com</t>
  </si>
  <si>
    <t>000001884127</t>
  </si>
  <si>
    <t>KAYUMOV ABDUBOIS BAXODIROVICH</t>
  </si>
  <si>
    <t>31202850170074</t>
  </si>
  <si>
    <t>3832744</t>
  </si>
  <si>
    <t>Узбекистан, 000000, г. Ташкент, Учтепинский район, КАТТА КАЪНИ МФЙ, КАТТА КАЪНИ, 2 ТОР КЎЧАСИ,  uy:1</t>
  </si>
  <si>
    <t>+998977479911</t>
  </si>
  <si>
    <t>bois85@mail.ru</t>
  </si>
  <si>
    <t>7137219</t>
  </si>
  <si>
    <t>13.05.2024</t>
  </si>
  <si>
    <t>Узбекистан, 112004, Ташкентская область, г. Янгиюль, Yangihayot 20dom 4kv</t>
  </si>
  <si>
    <t>+998990139180</t>
  </si>
  <si>
    <t>2174508</t>
  </si>
  <si>
    <t>Узбекистан, 000000, Ташкентская область, Янгиюльский район, НИЯЗБАШ КФЙ, ПАХТА МФЙ, Х. ОЛИМЖОН 79 Д.39</t>
  </si>
  <si>
    <t>Узбекистан, 000000, Ташкентская область, Янгиюльский район, НИЯЗБАШ КФЙ, ПАХТА МФЙ, Х. ОЛИМЖОН 79</t>
  </si>
  <si>
    <t>977605874</t>
  </si>
  <si>
    <t>5181272</t>
  </si>
  <si>
    <t>20.11.2023</t>
  </si>
  <si>
    <t>Узбекистан, 000000, Ташкентская область, Янгиюльский район, НАВБАХОР МФЙ ГУЛБАХОР КУЧАСИ  Д.11А КВ.22</t>
  </si>
  <si>
    <t>909283090</t>
  </si>
  <si>
    <t>000001899259</t>
  </si>
  <si>
    <t>KULDASHEV MURODILLA XAMIDULLAYEVICH</t>
  </si>
  <si>
    <t>31205920640039</t>
  </si>
  <si>
    <t>4340881</t>
  </si>
  <si>
    <t>19.08.2023</t>
  </si>
  <si>
    <t>Узбекистан, 000000, Ташкентская область, Янгиюльский район, Куш Ёгоч КФЙ Байтиш МФЙ Янги Хаёт 16</t>
  </si>
  <si>
    <t>946100403</t>
  </si>
  <si>
    <t>000001922517</t>
  </si>
  <si>
    <t>KULMATOVA YELENA STANISLAVOVNA</t>
  </si>
  <si>
    <t>41507756590012</t>
  </si>
  <si>
    <t>3155296</t>
  </si>
  <si>
    <t>28.04.2023</t>
  </si>
  <si>
    <t>Узбекистан, 000000, г. Ташкент, Чиланзарский район, Ботирма МФЙ 17- мавзе 37-30</t>
  </si>
  <si>
    <t>901741507</t>
  </si>
  <si>
    <t>elenakulmatova11@mail.com</t>
  </si>
  <si>
    <t>000001902222</t>
  </si>
  <si>
    <t>KURBANOV SA'DULLA DJURAYEVICH</t>
  </si>
  <si>
    <t>32701760540047</t>
  </si>
  <si>
    <t>9619723</t>
  </si>
  <si>
    <t>07.05.2015</t>
  </si>
  <si>
    <t>Узбекистан, 000000, Ташкентская область, Куйичирчикский район, Ulug'bek qishlog'i, xo'ja mahallasi</t>
  </si>
  <si>
    <t>+998910052676</t>
  </si>
  <si>
    <t>000001921163</t>
  </si>
  <si>
    <t>LAPASOV AXMAD NARZIQUL O'G'LI</t>
  </si>
  <si>
    <t>32606951570019</t>
  </si>
  <si>
    <t>5587569</t>
  </si>
  <si>
    <t>03.01.2024</t>
  </si>
  <si>
    <t>1708204000</t>
  </si>
  <si>
    <t>Узбекистан, 000000, Джизакская область, Бахмальский район, БАХМАЛ КФЙ БАХМАЛ КФЙ ЛОЙИХАДАГИ  uy:Р.С</t>
  </si>
  <si>
    <t>+998883960001</t>
  </si>
  <si>
    <t>ahmadlapasov777@gmail.com</t>
  </si>
  <si>
    <t>000001868445</t>
  </si>
  <si>
    <t>MAJITOV BEHRUZ ABDUMALIKOVICH</t>
  </si>
  <si>
    <t>32305986860015</t>
  </si>
  <si>
    <t>1891395</t>
  </si>
  <si>
    <t>18.10.2022</t>
  </si>
  <si>
    <t>1727419000</t>
  </si>
  <si>
    <t>Узбекистан, 000000, Ташкентская область, г. Чирчик, Г. ЧИPЧИК 2-М (УЧ-КА) В.ХАЙДАРОВ КУЧАСИ Д.19 КВ.8</t>
  </si>
  <si>
    <t>+998935600054</t>
  </si>
  <si>
    <t>bexruz_rap@mail.ru</t>
  </si>
  <si>
    <t>000001918311</t>
  </si>
  <si>
    <t>31002881590043</t>
  </si>
  <si>
    <t>5000489</t>
  </si>
  <si>
    <t>31.10.2023</t>
  </si>
  <si>
    <t>1708212000</t>
  </si>
  <si>
    <t>jahongirmallayev@gmail.com</t>
  </si>
  <si>
    <t>000001902785</t>
  </si>
  <si>
    <t>MAMATOV ISLOM ISOMIDDINOVICH</t>
  </si>
  <si>
    <t>30311883880025</t>
  </si>
  <si>
    <t>5146818</t>
  </si>
  <si>
    <t>16.11.2023</t>
  </si>
  <si>
    <t>IIV 18810</t>
  </si>
  <si>
    <t>Узбекистан, 000000, Самаркандская область, г. Самарканд, ОБОД МАСКАН МФЙ, КОРАСУВ ТУРАР ЖОЙ МАСКАНИ,  uy:32 xonadon:11</t>
  </si>
  <si>
    <t>+998939938128</t>
  </si>
  <si>
    <t>salomshox@gmail.com</t>
  </si>
  <si>
    <t>19.12.2022</t>
  </si>
  <si>
    <t>000001875056</t>
  </si>
  <si>
    <t>MANANIKOV ALEKSANDR VLADIMIROVICH</t>
  </si>
  <si>
    <t>31606910231822</t>
  </si>
  <si>
    <t>0040628</t>
  </si>
  <si>
    <t>28.10.2022</t>
  </si>
  <si>
    <t>mananikov.alex@mail.ru</t>
  </si>
  <si>
    <t>000001923882</t>
  </si>
  <si>
    <t>MASHRABOV MUHAMMADJON ILHOM O‘G‘LI</t>
  </si>
  <si>
    <t>31206976450016</t>
  </si>
  <si>
    <t>4554598</t>
  </si>
  <si>
    <t>11.09.2023</t>
  </si>
  <si>
    <t>Узбекистан, 000000, г. Ташкент, Алмазарский район, Qora-qamish 2/1, 16-25</t>
  </si>
  <si>
    <t>+998990144440</t>
  </si>
  <si>
    <t>maclabuz@gmail.com</t>
  </si>
  <si>
    <t>0,000350</t>
  </si>
  <si>
    <t>Узбекистан, 000000, г. Ташкент, Яшнободский район, КУЙЛИК ОТА ТАБИБИЙ Д.113-Б</t>
  </si>
  <si>
    <t>93-3857669</t>
  </si>
  <si>
    <t>8600032958605719</t>
  </si>
  <si>
    <t>09.25</t>
  </si>
  <si>
    <t>000001891821</t>
  </si>
  <si>
    <t>MATJANOV SARDOR FARXADOVICH</t>
  </si>
  <si>
    <t>31109830250046</t>
  </si>
  <si>
    <t>Узбекистан, 000000, г. Ташкент, Юнусабадский район, ФИРДАВСИЙ МФЙ, КОЗИТАРНОВ, 3 ТОР КЎЧАСИ,  uy:20</t>
  </si>
  <si>
    <t>Sardor83@mail.ru</t>
  </si>
  <si>
    <t>0,000263</t>
  </si>
  <si>
    <t>0,000298</t>
  </si>
  <si>
    <t>23120000800001071001</t>
  </si>
  <si>
    <t>4207152</t>
  </si>
  <si>
    <t>08.08.2023</t>
  </si>
  <si>
    <t>Узбекистан, 000000, Ташкентская область, Янгиюльский район, BUNYODKOR MFY UZUMZOR KO'CHASI 172-UY</t>
  </si>
  <si>
    <t>97-5156560</t>
  </si>
  <si>
    <t>4342701</t>
  </si>
  <si>
    <t>Узбекистан, 110800, Ташкентская область, Янгиюльский район, Бунедкор МФЙ Узумзор кучаси 231</t>
  </si>
  <si>
    <t>977370165</t>
  </si>
  <si>
    <t>0,001663</t>
  </si>
  <si>
    <t>Г.ТАШКЕНТ, ГЛАВНОЕ ОПЕРАЦИОННОЕ УПРАВЛЕНИЕ АК НАРОДНОГО БАНКА</t>
  </si>
  <si>
    <t>01125</t>
  </si>
  <si>
    <t>1730212000</t>
  </si>
  <si>
    <t>2152327</t>
  </si>
  <si>
    <t>Узбекистан, 000000, Ташкентская область, г. Янгиюль, Мустакиллик МФЙ Кимёгар 12-13</t>
  </si>
  <si>
    <t>2167602</t>
  </si>
  <si>
    <t>Узбекистан, 000000, Ташкентская область, Янгиюльский район, Навбахор МФЙ Гулбахор кучаси 11а-36</t>
  </si>
  <si>
    <t>994068719</t>
  </si>
  <si>
    <t>000001900742</t>
  </si>
  <si>
    <t>MIMETOVA LILYA XXX</t>
  </si>
  <si>
    <t>42002526820016</t>
  </si>
  <si>
    <t>3398320</t>
  </si>
  <si>
    <t>22.05.2023</t>
  </si>
  <si>
    <t>Узбекистан, 112009, Ташкентская область, г. Янгиюль, OLMOS MFY GULOBOD KO'CHASI 70</t>
  </si>
  <si>
    <t>975402070</t>
  </si>
  <si>
    <t>2198065</t>
  </si>
  <si>
    <t>Узбекистан, 112008, Ташкентская область, Янгиюльский район, Мевазор МФЙ Мевазор кучаси 15-22</t>
  </si>
  <si>
    <t>1960178</t>
  </si>
  <si>
    <t>04.11.2022</t>
  </si>
  <si>
    <t>Узбекистан, 000000, Ташкентская область, Янгиюльский район, Мустакиллик МФЙ Кимёгар 20</t>
  </si>
  <si>
    <t>Узбекистан, 110815, Ташкентская область, г. Янгиюль, ФАРОВОН МФЙ ЯНГИ ФАРОВОН КУЧАСИ 23-41</t>
  </si>
  <si>
    <t>Узбекистан, 100170, г. Ташкент, Мирзо-Улугбекский район, Буюк Ипак Йули МФЙ, Бузкуча кучаси, 4-уй, 16-хонадон</t>
  </si>
  <si>
    <t>1765125@bk.ru</t>
  </si>
  <si>
    <t>000001918620</t>
  </si>
  <si>
    <t>MUN VLADIMIR YEVGENEVICH</t>
  </si>
  <si>
    <t>31208986560048</t>
  </si>
  <si>
    <t>5795876</t>
  </si>
  <si>
    <t>Узбекистан, 000000, г. Ташкент, Сергелийский район, Сергили 7, д58; кв15</t>
  </si>
  <si>
    <t>Citharamun@gmail.com</t>
  </si>
  <si>
    <t>000001923342</t>
  </si>
  <si>
    <t>MUNKOV LEONID ALEKSEYEVICH</t>
  </si>
  <si>
    <t>52009047040050</t>
  </si>
  <si>
    <t>0046774</t>
  </si>
  <si>
    <t>15.01.2021</t>
  </si>
  <si>
    <t>Узбекистан, 000000, Ферганская область, г. Фергана, Ферганская область, Фергана г., 56-Беруний, Маргилон, дом 26, кв. 7</t>
  </si>
  <si>
    <t>+998996021348</t>
  </si>
  <si>
    <t>leonidmunkov1@gmail.com</t>
  </si>
  <si>
    <t>000001890991</t>
  </si>
  <si>
    <t>MUTALIPOV ULUG‘BEK AKMALJON O‘G‘LI</t>
  </si>
  <si>
    <t>32110965040030</t>
  </si>
  <si>
    <t>1351059</t>
  </si>
  <si>
    <t>16.05.2022</t>
  </si>
  <si>
    <t>1703203000</t>
  </si>
  <si>
    <t>Узбекистан, 000000, Андижанская область, Андижанский район, Янги тўлқин МСГ, ул. Янги тўлқин, дом 83</t>
  </si>
  <si>
    <t>+998903851110</t>
  </si>
  <si>
    <t>Mutalipovulugxan@gmail.com</t>
  </si>
  <si>
    <t>4128112</t>
  </si>
  <si>
    <t>01.08.2023</t>
  </si>
  <si>
    <t>Узбекистан, 000000, Ташкентская область, Янгиюльский район, ЙУГОНТЕПА КФЙ, ЧОРТОК МФЙ, ЙУГОНТЕПА КФЙ, ЧОРТОК МФЙ,  uy:Р/Й</t>
  </si>
  <si>
    <t>+998994096105</t>
  </si>
  <si>
    <t>tshoxrux1456@gmail.com</t>
  </si>
  <si>
    <t>NABIYEV SHERMAXAMAT XXX</t>
  </si>
  <si>
    <t>30507480640018</t>
  </si>
  <si>
    <t>97-6049404</t>
  </si>
  <si>
    <t>000001853014</t>
  </si>
  <si>
    <t>NAZIRJONOV SHUKRULLO AXADJON O‘G‘LI</t>
  </si>
  <si>
    <t>51701006920023</t>
  </si>
  <si>
    <t>4545570</t>
  </si>
  <si>
    <t>25.07.2016</t>
  </si>
  <si>
    <t>1730212870</t>
  </si>
  <si>
    <t>nazirjonovsh2000@gmail.com</t>
  </si>
  <si>
    <t>2181912</t>
  </si>
  <si>
    <t>1727256501</t>
  </si>
  <si>
    <t>Узбекистан, 000000, Ташкентская область, г. Чиназ, ИСЛОХАТ, А.НАВОИЙ КУЧАСИ</t>
  </si>
  <si>
    <t>2166054</t>
  </si>
  <si>
    <t>Узбекистан, 000000, Ташкентская область, Янгиюльский район, НИЯЗБАШ МФЙ ТЕЗ АРИК 139</t>
  </si>
  <si>
    <t>NISHANALIYEVA FARIDA ABDUKADIROVNA</t>
  </si>
  <si>
    <t>41101680460010</t>
  </si>
  <si>
    <t>2596448</t>
  </si>
  <si>
    <t>Узбекистан, 000000, Ташкентская область, г. Янгиюль, OLTINOBOD MFY,TOSHKENT SHOX KO'CHASI 42-UY 73-XONADON</t>
  </si>
  <si>
    <t>+998971320414</t>
  </si>
  <si>
    <t>2188527</t>
  </si>
  <si>
    <t>Узбекистан, 112004, Ташкентская область, г. Янгиюль, Мустакиллик МФЙ Узумзор 61-13</t>
  </si>
  <si>
    <t>000001922867</t>
  </si>
  <si>
    <t>NURMATOV FAZLITDIN ZAYNITDINOVICH</t>
  </si>
  <si>
    <t>33007800310249</t>
  </si>
  <si>
    <t>8369259</t>
  </si>
  <si>
    <t>Узбекистан, 000000, г. Ташкент, Шайхантахурский район, KATTA BOG PR CHAQAR ARIQ 81</t>
  </si>
  <si>
    <t>909999599</t>
  </si>
  <si>
    <t>fazdin1980@gmail.com</t>
  </si>
  <si>
    <t>2011895</t>
  </si>
  <si>
    <t>Узбекистан, 102800, Ташкентская область, г. Янгиюль, МУСТАКИЛЛИК МФЙ ЯНГИ-ХАЁТ Д.46"А"</t>
  </si>
  <si>
    <t>99-468-16-13</t>
  </si>
  <si>
    <t>2835434</t>
  </si>
  <si>
    <t>18.03.2023</t>
  </si>
  <si>
    <t>Узбекистан, 112000, Ташкентская область, г. Янгиюль, Навруз МФЙ, Навоий переулок кучаси, 16-уй</t>
  </si>
  <si>
    <t>+99895 083-83-03</t>
  </si>
  <si>
    <t>2043891</t>
  </si>
  <si>
    <t>18.11.2022</t>
  </si>
  <si>
    <t>Узбекистан, 000000, Ташкентская область, Янгиюльский район, г.Туркистон МФЙ Сагбон 8</t>
  </si>
  <si>
    <t>975396365</t>
  </si>
  <si>
    <t>1832093</t>
  </si>
  <si>
    <t>04.10.2022</t>
  </si>
  <si>
    <t>Узбекистан, 000000, Ташкентская область, Янгиюльский район, Madaniyat MFY Sh.Rashidov 254-uy</t>
  </si>
  <si>
    <t>muzafffar.nurmuhamedov@gmail.com</t>
  </si>
  <si>
    <t>000001922554</t>
  </si>
  <si>
    <t>NUSHTAYEVA SVETLANA ALEKSEYEVNA</t>
  </si>
  <si>
    <t>43101740020048</t>
  </si>
  <si>
    <t>6209641</t>
  </si>
  <si>
    <t>20.02.2024</t>
  </si>
  <si>
    <t>Узбекистан, 000000, Ташкентская область, Янгиюльский район, Вокзал олди д.8</t>
  </si>
  <si>
    <t>977019059</t>
  </si>
  <si>
    <t>nushtayevasvetlana060@gmail.com</t>
  </si>
  <si>
    <t>000001920556</t>
  </si>
  <si>
    <t>OCHILOV ISLOMJON IXTIYOR O‘G‘LI</t>
  </si>
  <si>
    <t>50702066060017</t>
  </si>
  <si>
    <t>1776959</t>
  </si>
  <si>
    <t>19.09.2022</t>
  </si>
  <si>
    <t>1718406000</t>
  </si>
  <si>
    <t>Узбекистан, 000000, Самаркандская область, г. Каттакурган, Мирзо Улугбек МФЙ, Г.Гулом кучаси, 19-уй</t>
  </si>
  <si>
    <t>+998888985466</t>
  </si>
  <si>
    <t>ochilovislomjon82@gmail.com</t>
  </si>
  <si>
    <t>7181844</t>
  </si>
  <si>
    <t>16.05.2024</t>
  </si>
  <si>
    <t>Узбекистан, 000000, Ташкентская область, г. Янгиюль, МУСТАКИЛЛИК МАХАЛЛАСИ КИМЁГАР (ГИДРОЛИЗНЫЙ) Д.12  КВ.47</t>
  </si>
  <si>
    <t>940336920</t>
  </si>
  <si>
    <t>2152251</t>
  </si>
  <si>
    <t>7119895</t>
  </si>
  <si>
    <t>11.05.2024</t>
  </si>
  <si>
    <t>Узбекистан, 100209, г. Ташкент, Сергелийский район, SOGDIANA MFY YANGI SERGELI Д.4 КВ.18</t>
  </si>
  <si>
    <t>+99890-961-32-15, 2307315</t>
  </si>
  <si>
    <t>000000084931</t>
  </si>
  <si>
    <t>PAK VIKTOR BRONISLAVEVICH</t>
  </si>
  <si>
    <t>30505720360014</t>
  </si>
  <si>
    <t>PALASHOVANA AZIZ BEKIROVICH</t>
  </si>
  <si>
    <t>30201670460038</t>
  </si>
  <si>
    <t>2196353</t>
  </si>
  <si>
    <t>Узбекистан, 000000, Ташкентская область, Янгиюльский район, Ковунчи МФЙ Самарканд Ойбек 1</t>
  </si>
  <si>
    <t>06.01.2024</t>
  </si>
  <si>
    <t>000001861831</t>
  </si>
  <si>
    <t>PARMANKULOV ABDUNABI MAXAMATGANIYEVICH</t>
  </si>
  <si>
    <t>32810800440019</t>
  </si>
  <si>
    <t>4672974</t>
  </si>
  <si>
    <t>21.09.2023</t>
  </si>
  <si>
    <t>+998903472352</t>
  </si>
  <si>
    <t>pamnabijon@mail.ru</t>
  </si>
  <si>
    <t>23120000900000832200</t>
  </si>
  <si>
    <t>0,000193</t>
  </si>
  <si>
    <t>0,000525</t>
  </si>
  <si>
    <t>000001922863</t>
  </si>
  <si>
    <t>QAMBAROV OLIMJON MUSAQULOVICH</t>
  </si>
  <si>
    <t>31107860050025</t>
  </si>
  <si>
    <t>4444675</t>
  </si>
  <si>
    <t>+998909216407</t>
  </si>
  <si>
    <t>uzhimprom@ya.ru</t>
  </si>
  <si>
    <t>000001861979</t>
  </si>
  <si>
    <t>RAMATULLAYEV ISLAMBEK MAXSETBAYEVICH</t>
  </si>
  <si>
    <t>31011907220024</t>
  </si>
  <si>
    <t>Узбекистан, 230100, Республика Каракалпакстан, г. Нукус, НАВБАХОР МПЖ МСГ НАУБАХАР, НАЗЛЫМХАН ПРОЕЗД 2,  uy:12</t>
  </si>
  <si>
    <t>20206000598215131001</t>
  </si>
  <si>
    <t>КУНГРАДСКИЙ Р-ОН, КУНГРАДСКИЙ ФИЛИАЛ АО "НАЦИОНАЛЬНЫЙ БАНК ВЭД"</t>
  </si>
  <si>
    <t>00888</t>
  </si>
  <si>
    <t>000001863925</t>
  </si>
  <si>
    <t>RASULOV UMAR SHAVKATOVICH</t>
  </si>
  <si>
    <t>30410776820022</t>
  </si>
  <si>
    <t>1813651</t>
  </si>
  <si>
    <t>28.09.2022</t>
  </si>
  <si>
    <t>rasulovumar@mail.ru</t>
  </si>
  <si>
    <t>000001872094</t>
  </si>
  <si>
    <t>RASULOVA O‘G‘ILOY DILMUROD QIZI</t>
  </si>
  <si>
    <t>40804996640019</t>
  </si>
  <si>
    <t>9294638</t>
  </si>
  <si>
    <t>10.04.2015</t>
  </si>
  <si>
    <t>Узбекистан, 000000, Ташкентская область, Кибрайский район, САЛАР БОЙЖИГИТ (САЛАР) ЯКЗУ (САЛАР) ХОЗ.МЕЪМОР Д.8</t>
  </si>
  <si>
    <t>+998 99 850 96 41</t>
  </si>
  <si>
    <t>rasulova_ugiloy@mail.ru</t>
  </si>
  <si>
    <t>000001902561</t>
  </si>
  <si>
    <t>RAXIMBERGANOV JAVOHIR MIRZOHID O‘G‘LI</t>
  </si>
  <si>
    <t>51403027160023</t>
  </si>
  <si>
    <t>0020356</t>
  </si>
  <si>
    <t>26.06.2018</t>
  </si>
  <si>
    <t>1733236000</t>
  </si>
  <si>
    <t>Узбекистан, 000000, Хорезмская область, Янгибазарский район, Хорезмская область, Янгибазарский район, Оёкдурман ССГ, Коратепа МСГ, ул. Ўрнак, до</t>
  </si>
  <si>
    <t>+998941186318</t>
  </si>
  <si>
    <t>raximberganovjavohir@icloud.com</t>
  </si>
  <si>
    <t>2196189</t>
  </si>
  <si>
    <t>Узбекистан, 000000, Ташкентская область, Янгиюльский район, NIYOZBOSH QFY TEZ ARIQ 25</t>
  </si>
  <si>
    <t>6262470088533968</t>
  </si>
  <si>
    <t>02.25</t>
  </si>
  <si>
    <t>RAXIMOVA XUSNIYA AXMADJONOVNA</t>
  </si>
  <si>
    <t>000001885313</t>
  </si>
  <si>
    <t>REJEPOV RASUL JUMAMURAT O‘G‘LI</t>
  </si>
  <si>
    <t>52309027380036</t>
  </si>
  <si>
    <t>1260349</t>
  </si>
  <si>
    <t>18.04.2019</t>
  </si>
  <si>
    <t>Узбекистан, 000000, Республика Каракалпакстан, Ходжейлийский район, ЖАНА ЖАП ҚФЙ,  uy:Р/С</t>
  </si>
  <si>
    <t>+998906520923</t>
  </si>
  <si>
    <t>rasulrejepov63@gmail.com</t>
  </si>
  <si>
    <t>000001899323</t>
  </si>
  <si>
    <t>RIXSIBAYEV MAXMUD TOJIBAYEVICH</t>
  </si>
  <si>
    <t>1951838</t>
  </si>
  <si>
    <t>02.11.2022</t>
  </si>
  <si>
    <t>Узбекистан, 000000, г. Ташкент, Шайхантахурский район, Янги жарарик 1 Г-10</t>
  </si>
  <si>
    <t>931808282</t>
  </si>
  <si>
    <t>000001902840</t>
  </si>
  <si>
    <t>SAFRONOV VIKTOR PETROVICH</t>
  </si>
  <si>
    <t>31602806840022</t>
  </si>
  <si>
    <t>7503505</t>
  </si>
  <si>
    <t>07.11.2014</t>
  </si>
  <si>
    <t>Узбекистан, 000000, Ташкентская область, г. Ангрен, АНГРЕН Ш., ТАРАККИЁТ МФЙ, 2/2 ДАХА,  uy:23 xonadon:51</t>
  </si>
  <si>
    <t>+998998881680</t>
  </si>
  <si>
    <t>safvit1680@gmail.com</t>
  </si>
  <si>
    <t>000001857216</t>
  </si>
  <si>
    <t>SAFTIYAROV NAIL MUDARISOVICH</t>
  </si>
  <si>
    <t>32202763160037</t>
  </si>
  <si>
    <t>1733401000</t>
  </si>
  <si>
    <t>smnail76@mail.ru</t>
  </si>
  <si>
    <t>Saftiyarov Nail Mudarisovich</t>
  </si>
  <si>
    <t>2033272</t>
  </si>
  <si>
    <t>17.11.2022</t>
  </si>
  <si>
    <t>Узбекистан, 000000, Ташкентская область, г. Янгиюль, РОМАДАН МФЙ САМАРКАНД Д.276 КВ.31</t>
  </si>
  <si>
    <t>97-8747472</t>
  </si>
  <si>
    <t>000001887376</t>
  </si>
  <si>
    <t>SAIPOVA XURSHIDA ABDUVALI QIZI</t>
  </si>
  <si>
    <t>43011910560055</t>
  </si>
  <si>
    <t>9595607</t>
  </si>
  <si>
    <t>05.05.2015</t>
  </si>
  <si>
    <t>Узбекистан, 000000, г. Ташкент, Мирзо-Улугбекский район, ул. Авайхон, Минглола МСГ, 98/3- Дом, 60- Квартира</t>
  </si>
  <si>
    <t>+998997601901</t>
  </si>
  <si>
    <t>normatovahurshida1991@gmail.com</t>
  </si>
  <si>
    <t>0,000700</t>
  </si>
  <si>
    <t>6594424</t>
  </si>
  <si>
    <t>26.03.2024</t>
  </si>
  <si>
    <t>Узбекистан, 100098, г. Ташкент, Алмазарский район, БУСТОНОБОД МФЙ, ҚОРА-ҚАМИШ 2/1 ДАХАСИ, uy:39 xonadon:16</t>
  </si>
  <si>
    <t>0,323422</t>
  </si>
  <si>
    <t>8600020159337000</t>
  </si>
  <si>
    <t>2152626</t>
  </si>
  <si>
    <t>Узбекистан, 000000, Ташкентская область, Янгиюльский район, Мустакиллик МФЙ Янги хаёт 47-4</t>
  </si>
  <si>
    <t>2164437</t>
  </si>
  <si>
    <t>Узбекистан, 110817, Ташкентская область, Янгиюльский район, ХАЛКАБАД КФЙ, ХАЛКОБОД МФЙ, АНХОР.</t>
  </si>
  <si>
    <t>000001890103</t>
  </si>
  <si>
    <t>SHAMSIYEV BEKZODBEK SOBIR O‘G‘LI</t>
  </si>
  <si>
    <t>50210046860024</t>
  </si>
  <si>
    <t>0024291</t>
  </si>
  <si>
    <t>08.01.2021</t>
  </si>
  <si>
    <t>+998917886898</t>
  </si>
  <si>
    <t>shamsiyevbekzod368@gmail.com</t>
  </si>
  <si>
    <t>1726292000</t>
  </si>
  <si>
    <t>0,000158</t>
  </si>
  <si>
    <t>Узбекистан, 000000, Ташкентская область, Янгиюльский район, ЙУГОНТЕПА КФЙ, УЗБЕКИСТОН МФЙ, СОХИБКОР КЎЧАСИ,  uy:Р/Й</t>
  </si>
  <si>
    <t>www.tegnm20@yandex.ru</t>
  </si>
  <si>
    <t>0,000368</t>
  </si>
  <si>
    <t>03.07.2023</t>
  </si>
  <si>
    <t>SULEYMANOV ABDURAXMON TOSHPO‘LATOVICH</t>
  </si>
  <si>
    <t>32809710640055</t>
  </si>
  <si>
    <t>2145100</t>
  </si>
  <si>
    <t>09.12.2022</t>
  </si>
  <si>
    <t>Узбекистан, 110814, Ташкентская область, Янгиюльский район, Намуна МФЙ, Абдулла Қодирий кучаси, 35-уй</t>
  </si>
  <si>
    <t>+974114449</t>
  </si>
  <si>
    <t>000001868153</t>
  </si>
  <si>
    <t>U</t>
  </si>
  <si>
    <t>4227587</t>
  </si>
  <si>
    <t>26.06.2019</t>
  </si>
  <si>
    <t>BH GMUNDEN</t>
  </si>
  <si>
    <t>Таиланд, 84320, 104/60 Moo 3 Bophut Koh Samui, Surat Thani</t>
  </si>
  <si>
    <t>+436509218595</t>
  </si>
  <si>
    <t>mr.strassmair@gmail.com</t>
  </si>
  <si>
    <t>GE32TB7480436110100005</t>
  </si>
  <si>
    <t>TBC BANK, TBILISI, GEORGIA</t>
  </si>
  <si>
    <t>TBCBGE22</t>
  </si>
  <si>
    <t>TADJIBAYEV MURODJON MELIBAYEVICH</t>
  </si>
  <si>
    <t>30908710660082</t>
  </si>
  <si>
    <t>3124362</t>
  </si>
  <si>
    <t>18.02.2016</t>
  </si>
  <si>
    <t>976045552</t>
  </si>
  <si>
    <t>000001901302</t>
  </si>
  <si>
    <t>TAN XUN YONG</t>
  </si>
  <si>
    <t>K</t>
  </si>
  <si>
    <t>6596749198</t>
  </si>
  <si>
    <t>xunyongt@gmail.com</t>
  </si>
  <si>
    <t>2207902</t>
  </si>
  <si>
    <t>Узбекистан, 000000, Ташкентская область, г. Янгиюль, МУКУМИЙ МАХАЛЛАСИ БУНЕДКОР  93-УЙ</t>
  </si>
  <si>
    <t>97-4786168</t>
  </si>
  <si>
    <t>TUXTAROV NORMAT XOLMATOVICH</t>
  </si>
  <si>
    <t>32205640460011</t>
  </si>
  <si>
    <t>2153367</t>
  </si>
  <si>
    <t>Узбекистан, 000000, Ташкентская область, Янгиюльский район, Дехконобод МФЙ Адолат 213</t>
  </si>
  <si>
    <t>5622857</t>
  </si>
  <si>
    <t>05.01.2024</t>
  </si>
  <si>
    <t>Узбекистан, 000000, Ташкентская область, Янгиюльский район, NAMUNA MFY TEZ ARIQ 221-UY</t>
  </si>
  <si>
    <t>88-8773010</t>
  </si>
  <si>
    <t>1794107</t>
  </si>
  <si>
    <t>23.09.2022</t>
  </si>
  <si>
    <t>Узбекистан, 000000, Ташкентская область, г. Янгиюль, г.Туркистон МФЙ, Кукаламзор 1 кучаси, 2-уй</t>
  </si>
  <si>
    <t>000001865432</t>
  </si>
  <si>
    <t>VINOKUROV ALEKSANDR YEGOROVICH</t>
  </si>
  <si>
    <t>30905670360036</t>
  </si>
  <si>
    <t>1351644</t>
  </si>
  <si>
    <t>Узбекистан, 000000, г. Ташкент, Юнусабадский район, ТУРКИСТОН МФЙ, 6 МАВЗЕ,  uy:5 xonadon:2</t>
  </si>
  <si>
    <t>+99890 982-35-74</t>
  </si>
  <si>
    <t>23120000400001158001</t>
  </si>
  <si>
    <t>8600490487790214</t>
  </si>
  <si>
    <t>11.26</t>
  </si>
  <si>
    <t>1730233000</t>
  </si>
  <si>
    <t>000001715350</t>
  </si>
  <si>
    <t>XABIBRAXMONOV RAFAEL TOXIROVICH</t>
  </si>
  <si>
    <t>33011872620034</t>
  </si>
  <si>
    <t>vidmbiv@gmail.com</t>
  </si>
  <si>
    <t>000001875349</t>
  </si>
  <si>
    <t>XAKIMDJANOVA SAMIRA SHUXRATOVNA</t>
  </si>
  <si>
    <t>60305006520021</t>
  </si>
  <si>
    <t>3877758</t>
  </si>
  <si>
    <t>10.05.2016</t>
  </si>
  <si>
    <t>Узбекистан, 000000, г. Ташкент, Юнусабадский район, Марказ 6,  дом 111, кв.5</t>
  </si>
  <si>
    <t>+998 90 168 05 08</t>
  </si>
  <si>
    <t>samira20000503@gmail.com</t>
  </si>
  <si>
    <t>9860100125992683</t>
  </si>
  <si>
    <t>4045681</t>
  </si>
  <si>
    <t>24.07.2023</t>
  </si>
  <si>
    <t>Узбекистан, 000000, Ташкентская область, Янгиюльский район, ГУЛИСТОН МФЙ МУКУМИЙ 40</t>
  </si>
  <si>
    <t>+998990892964</t>
  </si>
  <si>
    <t>+998 93 581 3768</t>
  </si>
  <si>
    <t>5614681606392490</t>
  </si>
  <si>
    <t>XALILOVA MOAZAM</t>
  </si>
  <si>
    <t>40105726820012</t>
  </si>
  <si>
    <t>Узбекистан, 112000, Ташкентская область, Янгиюльский район, ГУЛЬБАХОР НАВРУЗ МАХАЛЛАСИ ГУЛБАХОР МФЙ ГАГАРИН КУЧАСИ Д.4</t>
  </si>
  <si>
    <t>000001888993</t>
  </si>
  <si>
    <t>XAN SERGEY VLADIMIROVICH</t>
  </si>
  <si>
    <t>30501770180026</t>
  </si>
  <si>
    <t>1634569</t>
  </si>
  <si>
    <t>09.08.2022</t>
  </si>
  <si>
    <t>Узбекистан, 000000, г. Ташкент, Сергелийский район, ХАБИБИЙ МФЙ, СЕРГЕЛИ 5 МАВЗЕСИ,  uy:23 xonadon:21</t>
  </si>
  <si>
    <t>+998990809216</t>
  </si>
  <si>
    <t>serquyosh@umail.uz</t>
  </si>
  <si>
    <t>XASANBAYEV ISLAMJAN MUXITDINOVICH</t>
  </si>
  <si>
    <t>32212670460010</t>
  </si>
  <si>
    <t>2186133</t>
  </si>
  <si>
    <t>Узбекистан, 000000, Ташкентская область, Янгиюльский район, Фаровон МФЙ О.Кучкоров 169</t>
  </si>
  <si>
    <t>976876700</t>
  </si>
  <si>
    <t>3189001</t>
  </si>
  <si>
    <t>5950767</t>
  </si>
  <si>
    <t>Узбекистан, 110800, Ташкентская область, Янгиюльский район, КУКАЛАМЗОР МФЙ БАХОР Д.9 КВ.26</t>
  </si>
  <si>
    <t>97-8805175</t>
  </si>
  <si>
    <t>2189245</t>
  </si>
  <si>
    <t>Узбекистан, 000000, Ташкентская область, Янгиюльский район, НИЯЗБАШ КФЙ, БИНОКОР МФЙ</t>
  </si>
  <si>
    <t>16.03.2022</t>
  </si>
  <si>
    <t>3002627</t>
  </si>
  <si>
    <t>10.04.2023</t>
  </si>
  <si>
    <t>Узбекистан, 112000, Ташкентская область, Янгиюльский район, Бинокор МФЙ Т.Азимов 27</t>
  </si>
  <si>
    <t>97-4022668</t>
  </si>
  <si>
    <t>XUSANBAYEV RAVSHAN XXX</t>
  </si>
  <si>
    <t>32007666820013</t>
  </si>
  <si>
    <t>9812307</t>
  </si>
  <si>
    <t>08.06.2018</t>
  </si>
  <si>
    <t>Узбекистан, 000000, Ташкентская область, Янгиюльский район, NIYOZBOSH MFY GULBOG'</t>
  </si>
  <si>
    <t>97-7313814</t>
  </si>
  <si>
    <t>000001922299</t>
  </si>
  <si>
    <t>YAKUBOV ABDUGAFFAR ABDUVAXABEVICH</t>
  </si>
  <si>
    <t>32405660210027</t>
  </si>
  <si>
    <t>9927926</t>
  </si>
  <si>
    <t>18.06.2018</t>
  </si>
  <si>
    <t>Узбекистан, 000000, г. Ташкент, Юнусабадский район, A.Raxmat ko’cha, 16a uy</t>
  </si>
  <si>
    <t>+998 99 817 8612</t>
  </si>
  <si>
    <t>yakubovabdugaffar@gmail.com</t>
  </si>
  <si>
    <t>000001891585</t>
  </si>
  <si>
    <t>YAKUSHKINA NATALYA VALEREVNA</t>
  </si>
  <si>
    <t>41606746570019</t>
  </si>
  <si>
    <t>3803370</t>
  </si>
  <si>
    <t>30.04.2016</t>
  </si>
  <si>
    <t>Узбекистан, 000000, г. Ташкент, Яккасарайский район, SHOXJAXON 4A-31</t>
  </si>
  <si>
    <t>997752145</t>
  </si>
  <si>
    <t>000001890976</t>
  </si>
  <si>
    <t>YOQUBOV DONIYOR AKMAL O‘G‘LI</t>
  </si>
  <si>
    <t>51205035590016</t>
  </si>
  <si>
    <t>2419410</t>
  </si>
  <si>
    <t>15.11.2019</t>
  </si>
  <si>
    <t>1710245501</t>
  </si>
  <si>
    <t>Узбекистан, 000000, Кашкадарьинская область, г. Шахрисабз, ЧОШТЕПА МФЙ, ЧОШТЕПА КЎЧАСИ,  uy:Р/З</t>
  </si>
  <si>
    <t>+998919523730</t>
  </si>
  <si>
    <t>investoruzyakubov@gmail.com</t>
  </si>
  <si>
    <t>2158454</t>
  </si>
  <si>
    <t>Узбекистан, 000000, Ташкентская область, Куйичирчикский район, Узбекистан 5 йиллиги КФЙ Сулейманов МФЙ Ш.Рашидов кучаси 25</t>
  </si>
  <si>
    <t>МЕМЕТОВА КЕВСЕРЕ АСАНОВНА</t>
  </si>
  <si>
    <t>03 22</t>
  </si>
  <si>
    <t>437344</t>
  </si>
  <si>
    <t>Российская Федерация, 000000, Краснодар, пр-д 4-й Куликова Поля, д. 15/1</t>
  </si>
  <si>
    <t>+998 97 156 7972</t>
  </si>
  <si>
    <t>karataeva-72@mail.ru</t>
  </si>
  <si>
    <t>9860170107639099</t>
  </si>
  <si>
    <t xml:space="preserve"> ___________________________Р.А.Аликулов</t>
  </si>
  <si>
    <t>"_______"_______________________2024 года.</t>
  </si>
  <si>
    <t xml:space="preserve"> начисления дивидендов по итогам 2023 года по АО "BIOKIMYO"</t>
  </si>
  <si>
    <t>в том числе</t>
  </si>
  <si>
    <t>нерезиденты</t>
  </si>
  <si>
    <t>резиденты</t>
  </si>
  <si>
    <t>Сентябрь</t>
  </si>
  <si>
    <t>Октябрь</t>
  </si>
  <si>
    <t>Ноябрь</t>
  </si>
  <si>
    <t>Декабрь</t>
  </si>
  <si>
    <t xml:space="preserve"> начисления дивидендов по итогам 2024 года по АО "BIOKIMYO"</t>
  </si>
  <si>
    <t>20.06.2025</t>
  </si>
  <si>
    <t>3,445394</t>
  </si>
  <si>
    <t>1724228838</t>
  </si>
  <si>
    <t>000001943529</t>
  </si>
  <si>
    <t>ABDULLAYEV SHOXRUX ANVARJONOVICH</t>
  </si>
  <si>
    <t>31108861370035</t>
  </si>
  <si>
    <t>AD3795464</t>
  </si>
  <si>
    <t>1726000000</t>
  </si>
  <si>
    <t>Узбекистан, 000000, г. Ташкент, г. Ташкент, б/н</t>
  </si>
  <si>
    <t>+998932411020</t>
  </si>
  <si>
    <t>ABDULLAYEV@test.email.com</t>
  </si>
  <si>
    <t>3060289</t>
  </si>
  <si>
    <t>Узбекистан, 000000, Ташкентская область, Янгиюльский район, МАДАНИЯ МФЙ. УЛ. ГУЛЗОР Д.102</t>
  </si>
  <si>
    <t>97-549-81-92</t>
  </si>
  <si>
    <t>000001925074</t>
  </si>
  <si>
    <t>ABDULLAYEV ZIYODULLO XAYRULLO O‘G‘LI</t>
  </si>
  <si>
    <t>53006006670043</t>
  </si>
  <si>
    <t>4827347</t>
  </si>
  <si>
    <t>29.08.2016</t>
  </si>
  <si>
    <t>Узбекистан, 000000, Ташкентская область, Зангиатинский район, ЭРКИН КФЙ, ЭРКИН МФЙ, НУРЗИЁ, 1 БЕРК КЎЧАСИ,  uy:5</t>
  </si>
  <si>
    <t>+998950814547</t>
  </si>
  <si>
    <t>abdullaevzied0@gmail.com</t>
  </si>
  <si>
    <t>6887134</t>
  </si>
  <si>
    <t>19.04.2024</t>
  </si>
  <si>
    <t>000001897270</t>
  </si>
  <si>
    <t>AHROROV JAVLON AHROR O‘G‘LI</t>
  </si>
  <si>
    <t>30307880310371</t>
  </si>
  <si>
    <t>3723129</t>
  </si>
  <si>
    <t>21.06.2023</t>
  </si>
  <si>
    <t>1708220000</t>
  </si>
  <si>
    <t>Узбекистан, 000000, Джизакская область, Зарбдарский район, г. Ташкент, Юнусабадский, ул. Сохибкор, проезд 3, Октепа МСГ, 21- Дом, -</t>
  </si>
  <si>
    <t>+998998409386</t>
  </si>
  <si>
    <t>axrorovaircuz@gmail.com</t>
  </si>
  <si>
    <t>000001944581</t>
  </si>
  <si>
    <t>AJINIYAZOV AXMET PIRNIYAZOVICH</t>
  </si>
  <si>
    <t>30204803500038</t>
  </si>
  <si>
    <t>1644683</t>
  </si>
  <si>
    <t>11.08.2022</t>
  </si>
  <si>
    <t>a.p.ajiniyazov@umail.uz</t>
  </si>
  <si>
    <t>000001946005</t>
  </si>
  <si>
    <t>ASHIRKULOVA ZUXRA KUTIBAYEVNA</t>
  </si>
  <si>
    <t>41406707420016</t>
  </si>
  <si>
    <t>7090446</t>
  </si>
  <si>
    <t>08.05.2024</t>
  </si>
  <si>
    <t>Узбекистан, 000000, Ташкентская область, Янгиюльский район, БАХОР МФЙ УЛ. МЕВАЗОР Д.30</t>
  </si>
  <si>
    <t>97-267-15-05</t>
  </si>
  <si>
    <t>000001924980</t>
  </si>
  <si>
    <t>ASQAROV SARVARBEK G‘AYRATBEK O‘G‘LI</t>
  </si>
  <si>
    <t>51209015200049</t>
  </si>
  <si>
    <t>7729815</t>
  </si>
  <si>
    <t>19.09.2017</t>
  </si>
  <si>
    <t>Узбекистан, 000000, Андижанская область, Асакинский район, Андижанская область, Асакинский район, Кужган ҚФЙ, Чек МФЙ, Бой кўча, дом 219</t>
  </si>
  <si>
    <t>+998940288008</t>
  </si>
  <si>
    <t>sarvarasqarov12092001@gmail.com</t>
  </si>
  <si>
    <t>08.04.2024</t>
  </si>
  <si>
    <t>AE</t>
  </si>
  <si>
    <t>1783649</t>
  </si>
  <si>
    <t>28.02.2025</t>
  </si>
  <si>
    <t>Узбекистан, 110800, Ташкентская область, Янгиюльский район, УЛ. ЯНГИ ХАЁТ Д.32 КВ.1</t>
  </si>
  <si>
    <t>97-113-19-27</t>
  </si>
  <si>
    <t>000001850108</t>
  </si>
  <si>
    <t>AXMEDOV OTABEK RAVSHAN O‘G‘LI</t>
  </si>
  <si>
    <t>31512950830043</t>
  </si>
  <si>
    <t>1640506</t>
  </si>
  <si>
    <t>23120000900011255200</t>
  </si>
  <si>
    <t>9860120166292074</t>
  </si>
  <si>
    <t>Axmedov Otabek Ravshan o'g'li</t>
  </si>
  <si>
    <t>000001939518</t>
  </si>
  <si>
    <t>32203986800030</t>
  </si>
  <si>
    <t>3839976</t>
  </si>
  <si>
    <t>05.07.2023</t>
  </si>
  <si>
    <t>+998998398268</t>
  </si>
  <si>
    <t>android5.linux@gmail.com</t>
  </si>
  <si>
    <t>2515839</t>
  </si>
  <si>
    <t>000001926269</t>
  </si>
  <si>
    <t>BARKANOV ALEKSANDR ALEKSEYEVICH</t>
  </si>
  <si>
    <t>52204036540014</t>
  </si>
  <si>
    <t>1907032</t>
  </si>
  <si>
    <t>16.05.2019</t>
  </si>
  <si>
    <t>Узбекистан, 000000, г. Ташкент, Шайхантахурский район, улица Хувайдо дом 4 А, кв.96</t>
  </si>
  <si>
    <t>barkanov2003@gmail.com</t>
  </si>
  <si>
    <t>8600570436440738</t>
  </si>
  <si>
    <t>7520807</t>
  </si>
  <si>
    <t>15.06.2024</t>
  </si>
  <si>
    <t>Узбекистан, 000000, г. Ташкент, Юнусабадский район, УЛ. БАДАМЗАР Д.8 КВ.83</t>
  </si>
  <si>
    <t>9368255</t>
  </si>
  <si>
    <t>12.11.2024</t>
  </si>
  <si>
    <t>5089303</t>
  </si>
  <si>
    <t>09.11.2023</t>
  </si>
  <si>
    <t>1735215000</t>
  </si>
  <si>
    <t>000001901068</t>
  </si>
  <si>
    <t>BOKIYEV DILSHODBEK RAXMANKULOVICH</t>
  </si>
  <si>
    <t>31702722870018</t>
  </si>
  <si>
    <t>1724212000</t>
  </si>
  <si>
    <t>Узбекистан, 000000, Сырдарьинская область, Баяутский район, 1-БОЁВУТ КФЙ; МУКУМИЙ МФЙ,  uy:Р/С</t>
  </si>
  <si>
    <t>d.bek.72@mail.ru</t>
  </si>
  <si>
    <t>000001830691</t>
  </si>
  <si>
    <t>BUDILIN MAKSIM ANATOLEVICH</t>
  </si>
  <si>
    <t>31209930420102</t>
  </si>
  <si>
    <t>1822317</t>
  </si>
  <si>
    <t>30.09.2022</t>
  </si>
  <si>
    <t>Узбекистан, 110100, Ташкентская область, г. Алмалык, Г. АЛМАЛЫК КОИНОТ ЛЕРМОНТОВ 1-31 Д.19 КВ.1</t>
  </si>
  <si>
    <t>mba_93@mail.ru</t>
  </si>
  <si>
    <t>0,000665</t>
  </si>
  <si>
    <t>000001912669</t>
  </si>
  <si>
    <t>CHARIYEV XUMOYUNXON BAXTIYOR O‘G‘LI</t>
  </si>
  <si>
    <t>31002976530026</t>
  </si>
  <si>
    <t>0404999</t>
  </si>
  <si>
    <t>+998905047306</t>
  </si>
  <si>
    <t>humach20@gmail.com</t>
  </si>
  <si>
    <t>0,003133</t>
  </si>
  <si>
    <t>000001924603</t>
  </si>
  <si>
    <t>CHICHAYEVA GALINA GENNADEVNA</t>
  </si>
  <si>
    <t>41407760640085</t>
  </si>
  <si>
    <t>000001909981</t>
  </si>
  <si>
    <t>CHORIYEV XISRAV JO‘RA O‘G‘LI</t>
  </si>
  <si>
    <t>32311931910016</t>
  </si>
  <si>
    <t>3209050</t>
  </si>
  <si>
    <t>Узбекистан, 000000, г. Ташкент, Мирабадский район, г. Ташкент, Мирабадский, ул. Катта Миробод, пр. 2, Миробод МСГ, 4/2- Дом, -</t>
  </si>
  <si>
    <t>+998998809357</t>
  </si>
  <si>
    <t>choriyevx@gmail.com</t>
  </si>
  <si>
    <t>21.10.2024</t>
  </si>
  <si>
    <t>000001895284</t>
  </si>
  <si>
    <t>DJUMANIYAZOV UMIDBEK TUKMANBETOVICH</t>
  </si>
  <si>
    <t>32610953110094</t>
  </si>
  <si>
    <t>1232247</t>
  </si>
  <si>
    <t>16.01.2025</t>
  </si>
  <si>
    <t>1733220000</t>
  </si>
  <si>
    <t>Узбекистан, 000000, Хорезмская область, Хазараспский район, КАРВАК ҚФЙ ШОВОТ МФЙ  uy:Р/С</t>
  </si>
  <si>
    <t>umidbek4095@gmail.com</t>
  </si>
  <si>
    <t>3026594</t>
  </si>
  <si>
    <t>12.04.2023</t>
  </si>
  <si>
    <t>23120000200011762200</t>
  </si>
  <si>
    <t>9860120103852584</t>
  </si>
  <si>
    <t>2683027</t>
  </si>
  <si>
    <t>15.05.2025</t>
  </si>
  <si>
    <t>Узбекистан, 110816, Ташкентская область, Янгиюльский район, ХАЛКОБОД УЛ.МИНГУРИК Д.1 КВ.1</t>
  </si>
  <si>
    <t>97-010-19-55</t>
  </si>
  <si>
    <t>000001946001</t>
  </si>
  <si>
    <t>DJURAYEVA MUNISAXON KUTPITDINOVNA</t>
  </si>
  <si>
    <t>40801860190010</t>
  </si>
  <si>
    <t>1303053</t>
  </si>
  <si>
    <t>21.01.2025</t>
  </si>
  <si>
    <t>Узбекистан, 000000, г. Ташкент, Юнусабадский район, КАТТА ХАСАНБОЙ МФЙ, ЁШЛИК КЎЧАСИ,  uy:44</t>
  </si>
  <si>
    <t>+998930564786</t>
  </si>
  <si>
    <t>shamsdjuraevganijoniv@gmail.com</t>
  </si>
  <si>
    <t>6790769</t>
  </si>
  <si>
    <t>13.04.2024</t>
  </si>
  <si>
    <t>+996316727</t>
  </si>
  <si>
    <t>0,038507</t>
  </si>
  <si>
    <t>000001947261</t>
  </si>
  <si>
    <t>G'AFFOROV SHAXZOD FARHOD O'G'LI</t>
  </si>
  <si>
    <t>52205045780042</t>
  </si>
  <si>
    <t>0481575</t>
  </si>
  <si>
    <t>06.07.2021</t>
  </si>
  <si>
    <t>Узбекистан, 000000, Навоийская область, Кызылтепинский район, Кызылтепинский район Зарметан МСГ киш. Зарметан дом 347</t>
  </si>
  <si>
    <t>+998995843171</t>
  </si>
  <si>
    <t>shaxzod01901@gmail.com</t>
  </si>
  <si>
    <t>000001924919</t>
  </si>
  <si>
    <t>GANIYEV FARXODXUJA VALIXUJAYEVICH</t>
  </si>
  <si>
    <t>31012900191940</t>
  </si>
  <si>
    <t>5286736</t>
  </si>
  <si>
    <t>01.12.2023</t>
  </si>
  <si>
    <t>Узбекистан, 000000, г. Ташкент, Алмазарский район, улица ФАЙЗИБАЛАНД-1 дом-34</t>
  </si>
  <si>
    <t>farxod.ganiyev@gmail.com</t>
  </si>
  <si>
    <t>6508531</t>
  </si>
  <si>
    <t>16.03.2024</t>
  </si>
  <si>
    <t>+99891 4389595</t>
  </si>
  <si>
    <t>23120000100000785555</t>
  </si>
  <si>
    <t>Г.АНДИЖАН, АНДИЖАНСКИЙ ОБЛАСТНОЙ ФИЛИАЛ АКБ "МИКРОКРЕДИТБАНК"</t>
  </si>
  <si>
    <t>8600052921831861</t>
  </si>
  <si>
    <t>MAKHMUDOV SAIDJAMOL</t>
  </si>
  <si>
    <t>00078</t>
  </si>
  <si>
    <t>9863083</t>
  </si>
  <si>
    <t>18.12.2024</t>
  </si>
  <si>
    <t>1710401000</t>
  </si>
  <si>
    <t>000001942002</t>
  </si>
  <si>
    <t>IKROMOV BOBURBEK BAXTIYOR O‘G‘LI</t>
  </si>
  <si>
    <t>50711037150017</t>
  </si>
  <si>
    <t>2501943</t>
  </si>
  <si>
    <t>01.12.2019</t>
  </si>
  <si>
    <t>Узбекистан, 000000, Хорезмская область, Ханкинский район, ТОМАДУРГАДИК КФЙ, ТОМА МФЙ,  uy:Р/С</t>
  </si>
  <si>
    <t>+998886074000</t>
  </si>
  <si>
    <t>bikromov707@gmail.com</t>
  </si>
  <si>
    <t>000001935377</t>
  </si>
  <si>
    <t>31607985030019</t>
  </si>
  <si>
    <t>0964167</t>
  </si>
  <si>
    <t>06.01.2022</t>
  </si>
  <si>
    <t>+998937822472</t>
  </si>
  <si>
    <t>mr.nurmuxammad@gmail.com</t>
  </si>
  <si>
    <t>0,001085</t>
  </si>
  <si>
    <t>0,006931</t>
  </si>
  <si>
    <t>1278533</t>
  </si>
  <si>
    <t>20.01.2025</t>
  </si>
  <si>
    <t>5614681623278359</t>
  </si>
  <si>
    <t>11.29</t>
  </si>
  <si>
    <t>6559613</t>
  </si>
  <si>
    <t>20.03.2024</t>
  </si>
  <si>
    <t>000001935639</t>
  </si>
  <si>
    <t>ISMOILOV UTKUR JURAKULOVICH</t>
  </si>
  <si>
    <t>31712686130020</t>
  </si>
  <si>
    <t>4100340</t>
  </si>
  <si>
    <t>28.07.2023</t>
  </si>
  <si>
    <t>1718236000</t>
  </si>
  <si>
    <t>utkur480@gmail.com</t>
  </si>
  <si>
    <t>000001947062</t>
  </si>
  <si>
    <t>ISOMIDDINOV NAJMIDDIN MUHAMMADJON O'G'LI</t>
  </si>
  <si>
    <t>50210057060033</t>
  </si>
  <si>
    <t>0728708</t>
  </si>
  <si>
    <t>15.10.2021</t>
  </si>
  <si>
    <t>1730206000</t>
  </si>
  <si>
    <t>Узбекистан, 000000, Ферганская область, Куштепинский район, Куштепинский район Борот МСГ ул. Машхад дом 3</t>
  </si>
  <si>
    <t>+998883343377</t>
  </si>
  <si>
    <t>najmiddinisomiddinov13@gmail.com</t>
  </si>
  <si>
    <t>6440157</t>
  </si>
  <si>
    <t>12.03.2024</t>
  </si>
  <si>
    <t>Узбекистан, 000000, г. Ташкент, Яккасарайский район, УЛ. МИРАБАД Д.8 КВ.36</t>
  </si>
  <si>
    <t>+99850-889-59-39</t>
  </si>
  <si>
    <t>000001924772</t>
  </si>
  <si>
    <t>Jossi Roland Jakob</t>
  </si>
  <si>
    <t>X1863887</t>
  </si>
  <si>
    <t>12.07.2017</t>
  </si>
  <si>
    <t>Гонконг (Сянган), 000000, FLT H 29/F GOLDWIN HEIGHTS 2 SEYMOUR RD MID-LEVELS HN HONG KONG</t>
  </si>
  <si>
    <t>rolandjossi@gmail.com</t>
  </si>
  <si>
    <t>0,010537</t>
  </si>
  <si>
    <t>CH32 0020 6206 PO10 7136 0</t>
  </si>
  <si>
    <t>UBS AG, ZURICH, SWITZERLAND (HEAD OFFICE)</t>
  </si>
  <si>
    <t>UBSWCHZH80A</t>
  </si>
  <si>
    <t>000001933048</t>
  </si>
  <si>
    <t>KABILBAYEV TURSUNMUROD ERGASHEVICH</t>
  </si>
  <si>
    <t>32603720640021</t>
  </si>
  <si>
    <t>1418736</t>
  </si>
  <si>
    <t>03.06.2022</t>
  </si>
  <si>
    <t>Узбекистан, 000000, Ташкентская область, Янгиюльский район, БУНЕДКОР МФЙ САМАРКАНД 422</t>
  </si>
  <si>
    <t>885377227</t>
  </si>
  <si>
    <t>KAMALOVA SABAXAT ZAITOVNA</t>
  </si>
  <si>
    <t>42308630640026</t>
  </si>
  <si>
    <t>8100525</t>
  </si>
  <si>
    <t>03.08.2024</t>
  </si>
  <si>
    <t>Узбекистан, 000000, Ташкентская область, Янгиюльский район, УЛ. Ш.РАШИДОВА Д.9 КВ.22</t>
  </si>
  <si>
    <t>90-347-51-54</t>
  </si>
  <si>
    <t>3203722</t>
  </si>
  <si>
    <t>Узбекистан, 000000, Ташкентская область, Янгиюльский район, КУШЕГОЧ КУШ-ЁГОЧ МАХАЛЛАСИ БИРЛИК КУЧАСИ Д.49А</t>
  </si>
  <si>
    <t>000001924492</t>
  </si>
  <si>
    <t>KARABAYEV ASADBEK OTABEK O'G'LI</t>
  </si>
  <si>
    <t>F-0640910</t>
  </si>
  <si>
    <t>0640910</t>
  </si>
  <si>
    <t>16.02.2016</t>
  </si>
  <si>
    <t>Узбекистан, 000000, г. Ташкент, Яккасарайский район, ХУМО КУЧАСИ 10</t>
  </si>
  <si>
    <t>974111233</t>
  </si>
  <si>
    <t>1604840</t>
  </si>
  <si>
    <t>12.02.2025</t>
  </si>
  <si>
    <t>Узбекистан, 110814, Ташкентская область, Янгиюльский район, НИЯЗБАШ НИЁЗБОШ ТЕЗ-АРИК Д.12</t>
  </si>
  <si>
    <t>97-604-01-71</t>
  </si>
  <si>
    <t>1716841</t>
  </si>
  <si>
    <t>21.02.2025</t>
  </si>
  <si>
    <t>Узбекистан, 110800, Ташкентская область, г. Янгиюль, УЛ. МАШИНАСОЗЛАР 8/1</t>
  </si>
  <si>
    <t>90-809-65-33</t>
  </si>
  <si>
    <t>Узбекистан, 000000, Ташкентская область, Янгиюльский район, НИЯЗБАШ НИЁЗБОШ КФЙ УЛ. ГУЛИСТОН Д.2</t>
  </si>
  <si>
    <t>97-114-54-20</t>
  </si>
  <si>
    <t>9076635</t>
  </si>
  <si>
    <t>Узбекистан, 110804, Ташкентская область, Янгиюльский район, НАВБАХОР ДЕХКОНОБОД МАХАЛЛАСИ, АДОЛАТ КУЧАСИ  Д.89</t>
  </si>
  <si>
    <t>97-599-35-56</t>
  </si>
  <si>
    <t>KUSHAKOVA ZULAYXA KAIMOVNA</t>
  </si>
  <si>
    <t>40605600640030</t>
  </si>
  <si>
    <t>8509071</t>
  </si>
  <si>
    <t>Узбекистан, 000000, Ташкентская область, Янгиюльский район, ЯНГИЙЎЛ ТУМАНИ НИЁЗБОШ КФЙ, НАМУНА МФЙ, ТЕЗ АРИК КЎЧАСИ,  uy:Р/Й</t>
  </si>
  <si>
    <t>+998000000000</t>
  </si>
  <si>
    <t>2762619</t>
  </si>
  <si>
    <t>21.05.2025</t>
  </si>
  <si>
    <t>Узбекистан, 100190, г. Ташкент, Юнусабадский район, КВЛ-7 АСТРОБОД Д.36  КВ.27</t>
  </si>
  <si>
    <t>71-224-63-90 90-315-97-39</t>
  </si>
  <si>
    <t>10.09.2024</t>
  </si>
  <si>
    <t>000001869799</t>
  </si>
  <si>
    <t>MAKSUD O‘G‘LI BAXROMJON XXX</t>
  </si>
  <si>
    <t>30203872170207</t>
  </si>
  <si>
    <t>2742429</t>
  </si>
  <si>
    <t>27.08.2013</t>
  </si>
  <si>
    <t>Узбекистан, 000000, Наманганская область, г. Наманган, МИНГТЕРАК МФЙ, 2 ПР. ХУВАЙДО,  uy:19</t>
  </si>
  <si>
    <t>+998913615991</t>
  </si>
  <si>
    <t>baxromjonmaxsudov@gmail.com</t>
  </si>
  <si>
    <t>9033597</t>
  </si>
  <si>
    <t>16.10.2024</t>
  </si>
  <si>
    <t>Узбекистан, 110804, Ташкентская область, Янгиюльский район, НАВБАХОР ҚФЙ, ДЕХКОНОБОД МФЙ АДОЛАТ КУЧАСИ, Д.80</t>
  </si>
  <si>
    <t>97-010-59-66</t>
  </si>
  <si>
    <t>Узбекистан, 000000, г. Ташкент, Ташкент, Sirgali tumani СЕРГЕЛИЙСКИЙ РАЙОН СЕРГЕЛИ 7 БЕЗ УЛИЦ СЕРГЕЛИ 7 Д.59 КВ.17, 59/, 17</t>
  </si>
  <si>
    <t>000001930399</t>
  </si>
  <si>
    <t>MATYAKUBOV DANIYOR ERGASHEVICH</t>
  </si>
  <si>
    <t>31311873150023</t>
  </si>
  <si>
    <t>1905884</t>
  </si>
  <si>
    <t>21.10.2022</t>
  </si>
  <si>
    <t>1733233000</t>
  </si>
  <si>
    <t>Узбекистан, 000000, Хорезмская область, Янгиарыкский район, ЯНГИАРИК Ш., ЯНГИАРИК МФЙ, ЯНГИАРИК КЎЧАСИ,  uy:40/1</t>
  </si>
  <si>
    <t>+998972118024</t>
  </si>
  <si>
    <t>donibekbekbek@gmail.com</t>
  </si>
  <si>
    <t>000001884467</t>
  </si>
  <si>
    <t>MATYOQUBOV MATYAKUB DILSHODOVICH</t>
  </si>
  <si>
    <t>32711943150020</t>
  </si>
  <si>
    <t>Узбекистан, 000000, Хорезмская область, Янгиарыкский район, Янгиарыкский район, Куриктом ССГ, Куриктом МСГ, ул. Хамдустлик, пр. 5, дом 5</t>
  </si>
  <si>
    <t>+998990729427</t>
  </si>
  <si>
    <t>000001947549</t>
  </si>
  <si>
    <t>MAXMUDOV FAXRIDDIN MUXTOR O‘G‘LI</t>
  </si>
  <si>
    <t>32606911641160</t>
  </si>
  <si>
    <t>7818351</t>
  </si>
  <si>
    <t>28.09.2017</t>
  </si>
  <si>
    <t>Узбекистан, 000000, г. Ташкент, Янгихаетский район, Хушнуд МФЙ, 5-строительная территория, 30-уй, 18-хонадон</t>
  </si>
  <si>
    <t>+998991248091</t>
  </si>
  <si>
    <t>maxmudovfaxriddin293@gmail.com</t>
  </si>
  <si>
    <t>8198269</t>
  </si>
  <si>
    <t>12.08.2024</t>
  </si>
  <si>
    <t>MIRAXMEDOVA KAMILA RASHIDOVNA</t>
  </si>
  <si>
    <t>42807950270046</t>
  </si>
  <si>
    <t>0408952</t>
  </si>
  <si>
    <t>01.06.2021</t>
  </si>
  <si>
    <t>+99890 175-81-87</t>
  </si>
  <si>
    <t>000001940830</t>
  </si>
  <si>
    <t>MIRPAYZIYEVA DURDONA FAYZULLAYEVNA</t>
  </si>
  <si>
    <t>41206760220020</t>
  </si>
  <si>
    <t>Узбекистан, 000000, г. Ташкент, Алмазарский район, УЛ. КИЗИЛ КУШИН Д.84</t>
  </si>
  <si>
    <t>0,049009</t>
  </si>
  <si>
    <t>5639651</t>
  </si>
  <si>
    <t>Узбекистан, 110807, Ташкентская область, Янгиюльский район, Мустакиллик МФЙ Кимёгар 30</t>
  </si>
  <si>
    <t>970146523</t>
  </si>
  <si>
    <t>23120000800011187502</t>
  </si>
  <si>
    <t>6000084</t>
  </si>
  <si>
    <t>03.02.2024</t>
  </si>
  <si>
    <t>+97-722-54-78</t>
  </si>
  <si>
    <t>MUXITDINOV DONIYOR BAXTIYAROVICH</t>
  </si>
  <si>
    <t>31209750190054</t>
  </si>
  <si>
    <t>13.12.2024</t>
  </si>
  <si>
    <t>000001918626</t>
  </si>
  <si>
    <t>Ma'moon Nader Mohammad Ali</t>
  </si>
  <si>
    <t>289110301082</t>
  </si>
  <si>
    <t>Q</t>
  </si>
  <si>
    <t>325443</t>
  </si>
  <si>
    <t>02.11.2020</t>
  </si>
  <si>
    <t>Кувейт, 000000, Street 126, Block1, Sabah Al Salem City, Mubarak Al-Kabeer Province, Kuwait</t>
  </si>
  <si>
    <t>+965-55115933</t>
  </si>
  <si>
    <t>mamoon.nader@gmail.com</t>
  </si>
  <si>
    <t>0,001925</t>
  </si>
  <si>
    <t>KW68NBOK0000000000002028028380</t>
  </si>
  <si>
    <t>NBOKKWKW</t>
  </si>
  <si>
    <t>14.01.2022</t>
  </si>
  <si>
    <t>Узбекистан, 000000, Ташкентская область, Янгиюльский район, ГУЛЬБАХОР, Ш.РАШИДОВ  Д.16 КВ.68</t>
  </si>
  <si>
    <t>976041137</t>
  </si>
  <si>
    <t>000001943523</t>
  </si>
  <si>
    <t>NAIMOV SHUXRAT MAXMUDJONOVICH</t>
  </si>
  <si>
    <t>30704823840021</t>
  </si>
  <si>
    <t>8900801</t>
  </si>
  <si>
    <t>03.03.2015</t>
  </si>
  <si>
    <t>Узбекистан, 000000, Самаркандская область, г. Самарканд, Дари Занжир МФЙ, Бухара кучаси, 119-уй</t>
  </si>
  <si>
    <t>+998999254440</t>
  </si>
  <si>
    <t>kreatif643@gmail.com</t>
  </si>
  <si>
    <t>000001947054</t>
  </si>
  <si>
    <t>NAZAROV RUSLAN BURUXULOVICH</t>
  </si>
  <si>
    <t>32705761070055</t>
  </si>
  <si>
    <t>7115158</t>
  </si>
  <si>
    <t>29.06.2017</t>
  </si>
  <si>
    <t>Узбекистан, 000000, Навоийская область, г. Навои, Матонат МФЙ Меъморлар кучаси 14-уй 74-хонадон</t>
  </si>
  <si>
    <t>+998936121280</t>
  </si>
  <si>
    <t>ruslannazarov2776@gmail.com</t>
  </si>
  <si>
    <t>0,009137</t>
  </si>
  <si>
    <t>000001945399</t>
  </si>
  <si>
    <t>NISHANOV OMONBOY XUDOYNAZAR O'G'LI</t>
  </si>
  <si>
    <t>31610942150013</t>
  </si>
  <si>
    <t>2479805</t>
  </si>
  <si>
    <t>03.02.2023</t>
  </si>
  <si>
    <t>1714234000</t>
  </si>
  <si>
    <t>Узбекистан, 000000, Наманганская область, Учкурганский район, ҚЎҒАЙ ҚФЙ ҚЎРҒОНЧА МФЙ ФАЙЗУЛЛАЕВ КЎЧАСИ  uy:Р/С</t>
  </si>
  <si>
    <t>+998932021694</t>
  </si>
  <si>
    <t>omonbey.nishonov@gmail.com</t>
  </si>
  <si>
    <t>000001925648</t>
  </si>
  <si>
    <t>NUSSER DANIEL</t>
  </si>
  <si>
    <t>D</t>
  </si>
  <si>
    <t>31.07.2020</t>
  </si>
  <si>
    <t>Швейцария, 000000, Pfäffikon, Schwerzistrasse 37 8807 Freienbach</t>
  </si>
  <si>
    <t>daniel@nusser.com</t>
  </si>
  <si>
    <t>0,009627</t>
  </si>
  <si>
    <t>000001927643</t>
  </si>
  <si>
    <t>ORIPOV BOBURBEK SHUXRATBEK O'G'LI</t>
  </si>
  <si>
    <t>31710967040022</t>
  </si>
  <si>
    <t>1912502</t>
  </si>
  <si>
    <t>24.10.2022</t>
  </si>
  <si>
    <t>Узбекистан, 000000, г. Ташкент, Мирзо-Улугбекский район, Олмачи МФЙ, Паркент кучаси, 203-уй, 32-хонадон</t>
  </si>
  <si>
    <t>+998997934034</t>
  </si>
  <si>
    <t>boburbek.oripov@gmail.com</t>
  </si>
  <si>
    <t>8912164</t>
  </si>
  <si>
    <t>08.10.2024</t>
  </si>
  <si>
    <t>ЮНУСАБАДСКИЙ РУВД ГОРОДА ТАШКЕНТА</t>
  </si>
  <si>
    <t>000001878852</t>
  </si>
  <si>
    <t>PANJIYEV BEHZODJON SAFAROVICH</t>
  </si>
  <si>
    <t>31312861930027</t>
  </si>
  <si>
    <t>1172125</t>
  </si>
  <si>
    <t>14.03.2022</t>
  </si>
  <si>
    <t>1722204000</t>
  </si>
  <si>
    <t>Узбекистан, 000000, Сурхандарьинская область, Байсунский район, Boysun tumani ОБИ МФЙ,  uy:00</t>
  </si>
  <si>
    <t>+998885530489</t>
  </si>
  <si>
    <t>panjiyevbehzodjon@gmail.com</t>
  </si>
  <si>
    <t>1727000000</t>
  </si>
  <si>
    <t>1718215000</t>
  </si>
  <si>
    <t>1710401555</t>
  </si>
  <si>
    <t>000001942000</t>
  </si>
  <si>
    <t>QO‘ZIYEV TEMURBEK O‘TKIR O‘G‘LI</t>
  </si>
  <si>
    <t>50703055670068</t>
  </si>
  <si>
    <t>0218120</t>
  </si>
  <si>
    <t>09.03.2021</t>
  </si>
  <si>
    <t>1710229000</t>
  </si>
  <si>
    <t>Узбекистан, 000000, Кашкадарьинская область, Касанский район, Кашкадарьинская область, Касанский район, Куйи Оброн МФЙ, Куйи Оброн, дом р/с</t>
  </si>
  <si>
    <t>+998939149419</t>
  </si>
  <si>
    <t>temurbekquziyev232@gmail.com</t>
  </si>
  <si>
    <t>000001867978</t>
  </si>
  <si>
    <t>QURBANOV SAN’AT SALAYEVICH</t>
  </si>
  <si>
    <t>31401836590013</t>
  </si>
  <si>
    <t>1748561</t>
  </si>
  <si>
    <t>12.09.2022</t>
  </si>
  <si>
    <t>Узбекистан, 000000, г. Ташкент, Мирзо-Улугбекский район, Mirzo Ulugbek tumani Олтинтепа МФЙ, Ломоносов кучаси, 40-42-уй</t>
  </si>
  <si>
    <t>+99890 3726777</t>
  </si>
  <si>
    <t>sanatqurbanov@gmail.com</t>
  </si>
  <si>
    <t>23120000100001180411</t>
  </si>
  <si>
    <t>Г.ТАШКЕНТ, АКБ "TBC BANK"</t>
  </si>
  <si>
    <t>9860350102987962</t>
  </si>
  <si>
    <t>Qurbanov San'at Salayevich</t>
  </si>
  <si>
    <t>01180</t>
  </si>
  <si>
    <t>000001933750</t>
  </si>
  <si>
    <t>RAXIMJANOV ULUG‘BEK MUZAFFAR O‘G‘LI</t>
  </si>
  <si>
    <t>50407025950041</t>
  </si>
  <si>
    <t>1418386</t>
  </si>
  <si>
    <t>30.10.2018</t>
  </si>
  <si>
    <t>+998501073224</t>
  </si>
  <si>
    <t>RAXIMJANOV@test.email.com</t>
  </si>
  <si>
    <t>RAXIMOV XURSHID MARATOVICH</t>
  </si>
  <si>
    <t>32010710220028</t>
  </si>
  <si>
    <t>2326186</t>
  </si>
  <si>
    <t>10.01.2023</t>
  </si>
  <si>
    <t>Узбекистан, 000000, Ташкентская область, Янгиюльский район, УЛ. КИЗИЛ КУШИН Д.84</t>
  </si>
  <si>
    <t>90-955-59-24</t>
  </si>
  <si>
    <t>000001940828</t>
  </si>
  <si>
    <t>RAXIMOVA ZAXRO FAYZULLAYEVNA</t>
  </si>
  <si>
    <t>42509736610029</t>
  </si>
  <si>
    <t>2287435</t>
  </si>
  <si>
    <t>05.01.2023</t>
  </si>
  <si>
    <t>7258814</t>
  </si>
  <si>
    <t>23.05.2024</t>
  </si>
  <si>
    <t>977447024</t>
  </si>
  <si>
    <t>000001941096</t>
  </si>
  <si>
    <t>RAXMATOVA RA'NO NABIDJANOVNA</t>
  </si>
  <si>
    <t>42011730660017</t>
  </si>
  <si>
    <t>8366802</t>
  </si>
  <si>
    <t>23.08.2024</t>
  </si>
  <si>
    <t>Узбекистан, 000000, Ташкентская область, Янгиюльский район, НИЁЗБОШ МФЙ УЛ,ГУЛБОГ Д.3</t>
  </si>
  <si>
    <t>77-129-10-22</t>
  </si>
  <si>
    <t>8067163</t>
  </si>
  <si>
    <t>31.07.2024</t>
  </si>
  <si>
    <t>Узбекистан, 110813, Ташкентская область, Янгиюльский район, НИЯЗБАШ НИАЗБОШ КФЙ УЛ. О.КУЧКАРОВ Д.160</t>
  </si>
  <si>
    <t>97-546-68-39</t>
  </si>
  <si>
    <t>1703230000</t>
  </si>
  <si>
    <t>000001925727</t>
  </si>
  <si>
    <t>REDJEPOVA IRINA VIKTOROVNA</t>
  </si>
  <si>
    <t>40802820460024</t>
  </si>
  <si>
    <t>6789527</t>
  </si>
  <si>
    <t>Узбекистан, 000000, Ташкентская область, Янгиюльский район, Янгийул шахар Янги Бог МФЙ Р.Назирова кучаси 69 уй</t>
  </si>
  <si>
    <t>971197946</t>
  </si>
  <si>
    <t>6564297</t>
  </si>
  <si>
    <t>25.03.2024</t>
  </si>
  <si>
    <t>Узбекистан, 000000, Ташкентская область, г. Янгиюль, Мустакиллик Кучкаров пер.Hиязбаш д.22</t>
  </si>
  <si>
    <t>000001865567</t>
  </si>
  <si>
    <t>ROUILLER FABIEN GILLES</t>
  </si>
  <si>
    <t>X</t>
  </si>
  <si>
    <t>1844817</t>
  </si>
  <si>
    <t>07.08.2017</t>
  </si>
  <si>
    <t>Швейцария, 1006, Lausanne, Avenue de Montchoisi 3, Switzerland</t>
  </si>
  <si>
    <t>Швейцария, 1070, Lausanne, Avenue de Montchoisi 3, Switzerland</t>
  </si>
  <si>
    <t>+41765734446</t>
  </si>
  <si>
    <t>fabien.rouiller@hotmail.com</t>
  </si>
  <si>
    <t>0,003151</t>
  </si>
  <si>
    <t>CH95 0900 0000 9127 8560 5</t>
  </si>
  <si>
    <t>POSTFINANCE AG, BERNE, SWITZERLAND</t>
  </si>
  <si>
    <t>POFICHBEXXX</t>
  </si>
  <si>
    <t>000001938634</t>
  </si>
  <si>
    <t>SADIKOVA MUFARRAX ALIMOVNA</t>
  </si>
  <si>
    <t>40204486610010</t>
  </si>
  <si>
    <t>2341295</t>
  </si>
  <si>
    <t>13.01.2023</t>
  </si>
  <si>
    <t>Узбекистан, 000000, г. Ташкент, Алмазарский район, QIZIL QO'SHIN 84</t>
  </si>
  <si>
    <t>909492246</t>
  </si>
  <si>
    <t>000001938633</t>
  </si>
  <si>
    <t>SADIKOVA UMIDA FAYZULLAYEVNA</t>
  </si>
  <si>
    <t>42906800221349</t>
  </si>
  <si>
    <t>9813697</t>
  </si>
  <si>
    <t>14.12.2024</t>
  </si>
  <si>
    <t>909492217</t>
  </si>
  <si>
    <t>000001855676</t>
  </si>
  <si>
    <t>SAFAROV SHUHRAT ISMATOVICH</t>
  </si>
  <si>
    <t>30205842640035</t>
  </si>
  <si>
    <t>4562407</t>
  </si>
  <si>
    <t>Узбекистан, 000000, г. Ташкент, Юнусабадский район, Mavze-19 14/44</t>
  </si>
  <si>
    <t>998977580918</t>
  </si>
  <si>
    <t>shukhrat0205@mail.ru</t>
  </si>
  <si>
    <t>22618000899055324500</t>
  </si>
  <si>
    <t>000001865263</t>
  </si>
  <si>
    <t>SALIMOV MIRABROR XAMID O‘G‘LI</t>
  </si>
  <si>
    <t>50106006600060</t>
  </si>
  <si>
    <t>4240007</t>
  </si>
  <si>
    <t>23.06.2016</t>
  </si>
  <si>
    <t>Узбекистан, 000000, г. Ташкент, Мирзо-Улугбекский район, T. Malik 1 tor, 54-A</t>
  </si>
  <si>
    <t>+998 99 878 49 78</t>
  </si>
  <si>
    <t>warmir878@gmail.com</t>
  </si>
  <si>
    <t>23120000900000068299</t>
  </si>
  <si>
    <t>Г.АНДИЖАН,  ФИЛИАЛ "ИСТИКЛОЛ" АКИБ "ИПОТЕКА БАНК"</t>
  </si>
  <si>
    <t>00068</t>
  </si>
  <si>
    <t>12.07.2024</t>
  </si>
  <si>
    <t>5628611</t>
  </si>
  <si>
    <t>7718655</t>
  </si>
  <si>
    <t>03.07.2024</t>
  </si>
  <si>
    <t>Узбекистан, 000000, Ташкентская область, Янгиюльский район, ГУЛЬБАХОР ГУЛБАХОР_1 Ш.РАШИДОВ Д.13 КВ.26</t>
  </si>
  <si>
    <t>SHARAXMEDOVA ALBINA FANAVEYEVNA</t>
  </si>
  <si>
    <t>42409700460015</t>
  </si>
  <si>
    <t>0930880</t>
  </si>
  <si>
    <t>000001940292</t>
  </si>
  <si>
    <t>SHODMONQULOVA SEVARA RAHMONQUL QIZI</t>
  </si>
  <si>
    <t>42308911571519</t>
  </si>
  <si>
    <t>5325388</t>
  </si>
  <si>
    <t>05.12.2023</t>
  </si>
  <si>
    <t>Узбекистан, 000000, г. Ташкент, Янгихаетский район, Курувчилар МФЙ, Курувчи мавзеси, 34-уй, 5-хонадон</t>
  </si>
  <si>
    <t>+998940202133</t>
  </si>
  <si>
    <t>sevara.shodmonqulova.91@mqil.ru</t>
  </si>
  <si>
    <t>000001892983</t>
  </si>
  <si>
    <t>SHUKURULLAYEV FAYZULLO UCHQUN O'G'LI</t>
  </si>
  <si>
    <t>52708036560022</t>
  </si>
  <si>
    <t>2203947</t>
  </si>
  <si>
    <t>11.09.2019</t>
  </si>
  <si>
    <t>Узбекистан, 000000, г. Ташкент, Сергелийский район, АСРОБОД МФЙ, НОЗАНИН КЎЧАСИ,  uy:41</t>
  </si>
  <si>
    <t>+998977410955</t>
  </si>
  <si>
    <t>fayzulloshukrullayev@gmail.com</t>
  </si>
  <si>
    <t>11.09.2024</t>
  </si>
  <si>
    <t>1310633</t>
  </si>
  <si>
    <t>+998 93 120 7265</t>
  </si>
  <si>
    <t>elenasirozetdinova@gmail.com</t>
  </si>
  <si>
    <t>23120000500011254200</t>
  </si>
  <si>
    <t>9860120164399178</t>
  </si>
  <si>
    <t>06.30</t>
  </si>
  <si>
    <t>000001943621</t>
  </si>
  <si>
    <t>STOIAN ANDREI-EUGEN</t>
  </si>
  <si>
    <t>PE</t>
  </si>
  <si>
    <t>06135682</t>
  </si>
  <si>
    <t>30.03.2022</t>
  </si>
  <si>
    <t>Румыния, 000000, Str. MAIOR ION CORAVU, Nr. 27, Bl. P2, Sc. A1, Apt. 18, Sect. 2, Ors. BUCURESTI, Romania</t>
  </si>
  <si>
    <t>aestoian@yahoo.com</t>
  </si>
  <si>
    <t>0,001050</t>
  </si>
  <si>
    <t>STRASSMAIR MARKUS</t>
  </si>
  <si>
    <t>000001866521</t>
  </si>
  <si>
    <t>SULTANOV DAVRON MANONOVICH</t>
  </si>
  <si>
    <t>32908940260063</t>
  </si>
  <si>
    <t>Узбекистан, 000000, г. Ташкент, Чиланзарский район, kv-l 8, 28/24</t>
  </si>
  <si>
    <t>+998901689719</t>
  </si>
  <si>
    <t>team.of.omega@gmail.com</t>
  </si>
  <si>
    <t>000001947004</t>
  </si>
  <si>
    <t>SULTONOV ABDUXALILJON MAMIRJON O'G'LI</t>
  </si>
  <si>
    <t>30406985080016</t>
  </si>
  <si>
    <t>1160773</t>
  </si>
  <si>
    <t>1703210000</t>
  </si>
  <si>
    <t>Узбекистан, 000000, Андижанская область, Булакбашинский район, БАЙНАЛМИНАЛ МФЙ АСТАНБУЛОК КЎЧАСИ  uy:Р/С</t>
  </si>
  <si>
    <t>+998507477507</t>
  </si>
  <si>
    <t>abdukhaliljonsultonov@gmai.com</t>
  </si>
  <si>
    <t>000001945087</t>
  </si>
  <si>
    <t>SVISHEVA KAMILLA SALIMJONOVNA</t>
  </si>
  <si>
    <t>40501950460013</t>
  </si>
  <si>
    <t>4296853</t>
  </si>
  <si>
    <t>28.06.2016</t>
  </si>
  <si>
    <t>Узбекистан, 000000, Ташкентская область, Янгиюльский район, УЛ. ЛАЗЗАТ Д.29 КВ.11</t>
  </si>
  <si>
    <t>88-604-44-55</t>
  </si>
  <si>
    <t>8455193</t>
  </si>
  <si>
    <t>04.09.2024</t>
  </si>
  <si>
    <t>94-442-46-61</t>
  </si>
  <si>
    <t>000001827918</t>
  </si>
  <si>
    <t>TASHXODJAYEVA DILLARAM KARIMOVNA</t>
  </si>
  <si>
    <t>42103450270011</t>
  </si>
  <si>
    <t>2412444</t>
  </si>
  <si>
    <t>25.01.2023</t>
  </si>
  <si>
    <t>Узбекистан, 000000, г. Ташкент, Мирзо-Улугбекский район, Коттедж Сайрам 61</t>
  </si>
  <si>
    <t>935746692</t>
  </si>
  <si>
    <t>02.04.2024</t>
  </si>
  <si>
    <t>000001927533</t>
  </si>
  <si>
    <t>TOJIMUXAMADOV DOSTON ISAMUXAMAD O'G'LI</t>
  </si>
  <si>
    <t>31102950830028</t>
  </si>
  <si>
    <t>2182904</t>
  </si>
  <si>
    <t>Узбекистан, 000000, Ташкентская область, Янгиюльский район, Намуна МФЙ Тез арик 142а</t>
  </si>
  <si>
    <t>976095060</t>
  </si>
  <si>
    <t>000001843800</t>
  </si>
  <si>
    <t>TURG‘UNOV JAXONGIR AXADJONOVICH</t>
  </si>
  <si>
    <t>31208884170044</t>
  </si>
  <si>
    <t>3416692</t>
  </si>
  <si>
    <t>24.05.2023</t>
  </si>
  <si>
    <t>t.jahongir@gmail.com</t>
  </si>
  <si>
    <t>0,010414</t>
  </si>
  <si>
    <t>8600572976702451</t>
  </si>
  <si>
    <t>TURGUNOV JAHONGIR</t>
  </si>
  <si>
    <t>000001944047</t>
  </si>
  <si>
    <t>TURKMANOV ISLOM SHOVKIDIN O‘G‘LI</t>
  </si>
  <si>
    <t>30712996170025</t>
  </si>
  <si>
    <t>5810736</t>
  </si>
  <si>
    <t>01.02.2017</t>
  </si>
  <si>
    <t>+998500150165</t>
  </si>
  <si>
    <t>islomturkmanov5@gmail.com</t>
  </si>
  <si>
    <t>000001917444</t>
  </si>
  <si>
    <t>TUYCHIYEV BEKZOD TAIROVICH</t>
  </si>
  <si>
    <t>33101940470011</t>
  </si>
  <si>
    <t>3755573</t>
  </si>
  <si>
    <t>24.06.2023</t>
  </si>
  <si>
    <t>Узбекистан, 000000, Ташкентская область, г. Чирчик, Маърифат МФЙ, Муканна кучаси, 14-уй</t>
  </si>
  <si>
    <t>+998973470790</t>
  </si>
  <si>
    <t>Grafbekzod345@gmail.com</t>
  </si>
  <si>
    <t>02.12.2022</t>
  </si>
  <si>
    <t>000001875422</t>
  </si>
  <si>
    <t>UBAYDULLAYEV OXUNJON IBADULLOYEVICH</t>
  </si>
  <si>
    <t>31104911140012</t>
  </si>
  <si>
    <t>0868484</t>
  </si>
  <si>
    <t>30.11.2021</t>
  </si>
  <si>
    <t>1706219000</t>
  </si>
  <si>
    <t>Узбекистан, 000000, Бухарская область, Каганский район, БУХОРО ВИЛОЯТИ, КОГОН ТУМАНИ, ХУЖА-ЯКШАБА МФЙ, ХУЖА ЯКШАБА,  uy:Р/С</t>
  </si>
  <si>
    <t>+998999913244</t>
  </si>
  <si>
    <t>oxunjonub@gmail.com</t>
  </si>
  <si>
    <t>000001943019</t>
  </si>
  <si>
    <t>31110730020042</t>
  </si>
  <si>
    <t>4222707</t>
  </si>
  <si>
    <t>05.07.2024</t>
  </si>
  <si>
    <t>000000829039</t>
  </si>
  <si>
    <t>VAXIDOV BAXTIYOR BOZAROVICH</t>
  </si>
  <si>
    <t>30611772560037</t>
  </si>
  <si>
    <t>Узбекистан, 000000, Кашкадарьинская область, г. Шахрисабз, САРИОСИЁ МФЙ, САРИОСИЁ КЎЧАСИ,  uy:15</t>
  </si>
  <si>
    <t>vahidovbahtier3@gmail.com</t>
  </si>
  <si>
    <t>000001919047</t>
  </si>
  <si>
    <t>XALILOV ASILBEK HOMIDOVICH</t>
  </si>
  <si>
    <t>32611995850010</t>
  </si>
  <si>
    <t>19.01.2016</t>
  </si>
  <si>
    <t>1712408000</t>
  </si>
  <si>
    <t>+998940271552</t>
  </si>
  <si>
    <t>khalilov.asilbek@mail.ru</t>
  </si>
  <si>
    <t>9737296</t>
  </si>
  <si>
    <t>10.12.2024</t>
  </si>
  <si>
    <t>97-333-78-41</t>
  </si>
  <si>
    <t>000001916864</t>
  </si>
  <si>
    <t>XAMIDULLIN RASHID ZOKIROVICH</t>
  </si>
  <si>
    <t>32406950180017</t>
  </si>
  <si>
    <t>5652052</t>
  </si>
  <si>
    <t>1726264000</t>
  </si>
  <si>
    <t>Узбекистан, 000000, г. Ташкент, Бектемирский район, МИРИШКОР МФЙ, ВОДНИК ДАХАСИ,  uy:36 xonadon:31</t>
  </si>
  <si>
    <t>+998998913269</t>
  </si>
  <si>
    <t>rasidhamidullin3@gmail.com</t>
  </si>
  <si>
    <t>6839352</t>
  </si>
  <si>
    <t>16.04.2024</t>
  </si>
  <si>
    <t>000001942854</t>
  </si>
  <si>
    <t>XOLIKBERDIYEV SINDOR JURABEK O'G'LI</t>
  </si>
  <si>
    <t>52303026150032</t>
  </si>
  <si>
    <t>1315074</t>
  </si>
  <si>
    <t>19.10.2018</t>
  </si>
  <si>
    <t>1718238000</t>
  </si>
  <si>
    <t>Узбекистан, 000000, Самаркандская область, Тайлякский район, АДАС КФЙ, ЯСТЕПА МФЙ, ЯСТЕПА КИШЛОГИ,  uy:Р/С /</t>
  </si>
  <si>
    <t>+998909984090</t>
  </si>
  <si>
    <t>sindorkholikberdiev@gmail.com</t>
  </si>
  <si>
    <t>9734311</t>
  </si>
  <si>
    <t>XOLMIRZAYEV FAXRIDDIN QO‘CHQOROVICH</t>
  </si>
  <si>
    <t>31903720660025</t>
  </si>
  <si>
    <t>3785387</t>
  </si>
  <si>
    <t>Узбекистан, 000000, Ташкентская область, Янгиюльский район, ЯНГИЙЎЛ ШАРИ ЯНГИЙЎЛ Ш., МУСТАИЛЛИК МФЙ, ЯНГИХАЁТ КЎЧАСИ,  uy:3 xonadon:18</t>
  </si>
  <si>
    <t>000001946895</t>
  </si>
  <si>
    <t>XOLMIRZAYEVA NARGIZA SABIRJANOVNA</t>
  </si>
  <si>
    <t>41103700460011</t>
  </si>
  <si>
    <t>4694099</t>
  </si>
  <si>
    <t>25.09.2023</t>
  </si>
  <si>
    <t>Узбекистан, 000000, г. Ташкент, Сергелийский район, СПУТНИК-16 Д.52 КВ.16А</t>
  </si>
  <si>
    <t>97-448-49-00</t>
  </si>
  <si>
    <t>000001943274</t>
  </si>
  <si>
    <t>XOLMURATOV MUXAMMADI ESHMUROTOVICH</t>
  </si>
  <si>
    <t>32011791811659</t>
  </si>
  <si>
    <t>5168698</t>
  </si>
  <si>
    <t>1722212000</t>
  </si>
  <si>
    <t>Узбекистан, 000000, Сурхандарьинская область, Джаркурганский район, ДЕҲҚОНОБОД ҚФЙ ГУЛИСТОН МФЙ МУСТАҚИЛЛИК  uy:0</t>
  </si>
  <si>
    <t>+998946722079</t>
  </si>
  <si>
    <t>bekzodb2629@gmail.com</t>
  </si>
  <si>
    <t>000001947075</t>
  </si>
  <si>
    <t>XUDOYBERDIYEV ABROR ABDUHOSHIM O'G'LI</t>
  </si>
  <si>
    <t>30101995520025</t>
  </si>
  <si>
    <t>2383459</t>
  </si>
  <si>
    <t>18.04.2025</t>
  </si>
  <si>
    <t>1708235000</t>
  </si>
  <si>
    <t>Узбекистан, 000000, Джизакская область, Фаришский район, КОРАОБДОЛ ҚФЙ, ЙУЛЛИСОЙ ҚИШЛОҒИ, ЛОЙИХАДАГИ КЎЧА,  uy:РАКАМСИЗ</t>
  </si>
  <si>
    <t>+998882860199</t>
  </si>
  <si>
    <t>abrorxudoyberdiyev47@gmail.com</t>
  </si>
  <si>
    <t>000001917711</t>
  </si>
  <si>
    <t>XUSNETDINOV SALAVAT SAMATOVICH</t>
  </si>
  <si>
    <t>30211943820025</t>
  </si>
  <si>
    <t>3632743</t>
  </si>
  <si>
    <t>Узбекистан, 000000, Самаркандская область, г. Самарканд, ул. Беруний, дом 33, кв 42</t>
  </si>
  <si>
    <t>salavatsam1@gmail.com</t>
  </si>
  <si>
    <t>2055810</t>
  </si>
  <si>
    <t>21.11.2022</t>
  </si>
  <si>
    <t>Узбекистан, 000000, Ташкентская область, Янгиюльский район, Kimyogar tup 19-1</t>
  </si>
  <si>
    <t>000001927726</t>
  </si>
  <si>
    <t>ZOITOV KUDRAT ABROLBAYEVICH</t>
  </si>
  <si>
    <t>31202720220016</t>
  </si>
  <si>
    <t>2885592</t>
  </si>
  <si>
    <t>28.03.2023</t>
  </si>
  <si>
    <t>Узбекистан, 000000, г. Ташкент, Алмазарский район, НАМУНА МФЙ ЧУВАЛАЧИ 95</t>
  </si>
  <si>
    <t>903516082</t>
  </si>
  <si>
    <t>30204596600014</t>
  </si>
  <si>
    <t>Доля в %</t>
  </si>
  <si>
    <t xml:space="preserve">ИНФОРМАЦИЯ </t>
  </si>
  <si>
    <t>об акционерах нерезидентов</t>
  </si>
  <si>
    <t>Уставной фонд АО "BIOKIMYO"</t>
  </si>
  <si>
    <t>сум</t>
  </si>
  <si>
    <t>Количество акций</t>
  </si>
  <si>
    <t>штук</t>
  </si>
  <si>
    <t>ИНН  БАНК: DBS BANK (HONG KONG) LIMITED, р/с: 000451142  МФО DHBKHKHH</t>
  </si>
  <si>
    <t>15.06.2026</t>
  </si>
  <si>
    <t>48,681668</t>
  </si>
  <si>
    <t>20208000004995749003</t>
  </si>
  <si>
    <t>+998-90-188-74-90</t>
  </si>
  <si>
    <t>900208917</t>
  </si>
  <si>
    <t>Острова Кайман (Брит.), 000000, Region Grand Cayman KY1-9009, Camana Bay, 89 Nexus Way</t>
  </si>
  <si>
    <t>Гонконг (Сянган), 000000, street c/o Asia Frontier Investments Limited, 1805 Hing Yip Commercial Centre, 272-284 Des Voeux Road Central, Hong Kong</t>
  </si>
  <si>
    <t>DBSSSGSG</t>
  </si>
  <si>
    <t>2,318108</t>
  </si>
  <si>
    <t>000000003178</t>
  </si>
  <si>
    <t>ООО &lt;DALAL STANDARD&gt; г.Ташкент</t>
  </si>
  <si>
    <t>205250005</t>
  </si>
  <si>
    <t>19812284</t>
  </si>
  <si>
    <t>000582-03</t>
  </si>
  <si>
    <t>20.10.2004</t>
  </si>
  <si>
    <t>Хокимият Мирабадского р-на г.Ташкента</t>
  </si>
  <si>
    <t>Узбекистан, 100170, г. Ташкент, Мирзо-Улугбекский район, ул. Мустакилик, 107</t>
  </si>
  <si>
    <t>71 268-04-01</t>
  </si>
  <si>
    <t>info@dalal.uz</t>
  </si>
  <si>
    <t>0,053384</t>
  </si>
  <si>
    <t>20208000204357667001</t>
  </si>
  <si>
    <t xml:space="preserve"> Центральный депозитарий</t>
  </si>
  <si>
    <t>20208000800860600001</t>
  </si>
  <si>
    <t>000001903134</t>
  </si>
  <si>
    <t>ABDINAZAROV MUXIDDIN MAXMANAZAROVICH</t>
  </si>
  <si>
    <t>31812786500018</t>
  </si>
  <si>
    <t>6701640</t>
  </si>
  <si>
    <t>03.04.2024</t>
  </si>
  <si>
    <t>Узбекистан, 000000, г. Ташкент, Учтепинский район, МАЖНУНТОЛ МФЙ, МОТУРИДИЙ</t>
  </si>
  <si>
    <t>+998909697872</t>
  </si>
  <si>
    <t>mukhitdin999@gmail.com</t>
  </si>
  <si>
    <t>0,002328</t>
  </si>
  <si>
    <t>31009586880011</t>
  </si>
  <si>
    <t>1755355</t>
  </si>
  <si>
    <t>13.09.2022</t>
  </si>
  <si>
    <t>885670004</t>
  </si>
  <si>
    <t>ABDIYEV SHAKIR KUCHKAROVICH</t>
  </si>
  <si>
    <t>32004630640031</t>
  </si>
  <si>
    <t>4176565</t>
  </si>
  <si>
    <t>04.08.2023</t>
  </si>
  <si>
    <t>ЯНГИЮЛЬСКИЙ РОВД ТАШКЕНТСКОЙ ОБЛАСТИ</t>
  </si>
  <si>
    <t>Узбекистан, 000000, Ташкентская область, Янгиюльский район, Ниёзбош КФЙ, Бинокор МФЙ, Т.Азимий, дом 70</t>
  </si>
  <si>
    <t>+998 (97) 048-11-14</t>
  </si>
  <si>
    <t>000001919820</t>
  </si>
  <si>
    <t>ABDIYEVA OYNUR ASHUR QIZI</t>
  </si>
  <si>
    <t>62912026090012</t>
  </si>
  <si>
    <t>1585557</t>
  </si>
  <si>
    <t>18.01.2019</t>
  </si>
  <si>
    <t>1718227000</t>
  </si>
  <si>
    <t>Узбекистан, 000000, Самаркандская область, Пастдаргомский район, Кичик Найман МФЙ</t>
  </si>
  <si>
    <t>998999563978</t>
  </si>
  <si>
    <t>oynurabdiyeva@gmail.com</t>
  </si>
  <si>
    <t>000001848619</t>
  </si>
  <si>
    <t>ABDUJABBAROV BAXODIR ANVAROVICH</t>
  </si>
  <si>
    <t>30606870290014</t>
  </si>
  <si>
    <t>0321389</t>
  </si>
  <si>
    <t>16.04.2021</t>
  </si>
  <si>
    <t>IIV 26277</t>
  </si>
  <si>
    <t>Узбекистан, 000000, г. Ташкент, Шайхантахурский район, ул.С.Дарбоза, туп.А.Халикова, д.50</t>
  </si>
  <si>
    <t>+99890 9821861</t>
  </si>
  <si>
    <t>bakhodir.abdujabbarov@mail.ru</t>
  </si>
  <si>
    <t>23120000100001190005</t>
  </si>
  <si>
    <t>Г.ТАШКЕНТ, АО "UZUM BANK"</t>
  </si>
  <si>
    <t>4916990320119826</t>
  </si>
  <si>
    <t>01190</t>
  </si>
  <si>
    <t>000001952807</t>
  </si>
  <si>
    <t>ABDULJABBOROV ALISHER ABDUNOSIR O'G'LI</t>
  </si>
  <si>
    <t>32007942970023</t>
  </si>
  <si>
    <t>3472103</t>
  </si>
  <si>
    <t>30.05.2023</t>
  </si>
  <si>
    <t>1724413000</t>
  </si>
  <si>
    <t>Узбекистан, 000000, Сырдарьинская область, г. Янгиер, МАЪРИФАТ МФЙ ОРЗУ КЎЧАСИ  uy:5 xonadon:9</t>
  </si>
  <si>
    <t>+998996398000</t>
  </si>
  <si>
    <t>alisherabdulzhabborov@yandex.ru</t>
  </si>
  <si>
    <t>0,000735</t>
  </si>
  <si>
    <t>3444318</t>
  </si>
  <si>
    <t>18.07.2025</t>
  </si>
  <si>
    <t>ЯНГИЮЛЬСКИЙ ГОВД ТАШКЕНТСКОЙ ОБЛАСТИ</t>
  </si>
  <si>
    <t>Узбекистан, 112013, Ташкентская область, г. Янгиюль, БАХТ МФЙ, САМАРКАНД КЎЧАСИ, uy:24А xonadon:51</t>
  </si>
  <si>
    <t>+998 (97) 449-88-98</t>
  </si>
  <si>
    <t>000001818180</t>
  </si>
  <si>
    <t>ABDULLAYEV SARDOR MAXMUDJANOVICH</t>
  </si>
  <si>
    <t>32712830440039</t>
  </si>
  <si>
    <t>1178670</t>
  </si>
  <si>
    <t>Узбекистан, 000000, г. Ташкент, Юнусабадский район, БУЮК ТУРОН МФЙ, ОЛОЙ БОЗОРИ БЕРК КЎЧАСИ,  uy:62 xonadon:41</t>
  </si>
  <si>
    <t>+998943700000</t>
  </si>
  <si>
    <t>sardorabdullaev@gmail.com</t>
  </si>
  <si>
    <t>ГУЛБАХАРСКИЙ ПОМ ЯНГИЮЛЬСКОГО РОВД ТАШКЕНТСКОЙ ОБЛАСТИ</t>
  </si>
  <si>
    <t>000001950004</t>
  </si>
  <si>
    <t>ABDUMAJIDOV SHOHNUR NODIR O‘G‘LI</t>
  </si>
  <si>
    <t>31402942560198</t>
  </si>
  <si>
    <t>5667901</t>
  </si>
  <si>
    <t>09.01.2024</t>
  </si>
  <si>
    <t>1710245000</t>
  </si>
  <si>
    <t>Узбекистан, 000000, Кашкадарьинская область, Шахрисабзский район, Кашкадарьинская область, г.Шахрисабз, Зиёкор МСГ, ул. Темур Малик, дом 16</t>
  </si>
  <si>
    <t>+998938054443</t>
  </si>
  <si>
    <t>abdumajidovshohnur@gmail.com</t>
  </si>
  <si>
    <t>6133500</t>
  </si>
  <si>
    <t>02.02.2026</t>
  </si>
  <si>
    <t>000001959966</t>
  </si>
  <si>
    <t>ABDURASHIDOV AZIMJON ABDUMALIK O‘G‘LI</t>
  </si>
  <si>
    <t>50311006500056</t>
  </si>
  <si>
    <t>6134933</t>
  </si>
  <si>
    <t>Узбекистан, 000000, г. Ташкент, Учтепинский район, БОҒИЧИНОР МФЙ, ДЕГРЕЗ КЎЧАСИ,  uy:19</t>
  </si>
  <si>
    <t>+998994038853</t>
  </si>
  <si>
    <t>abdulazeem2000@yandex.com</t>
  </si>
  <si>
    <t>0,000560</t>
  </si>
  <si>
    <t>000001956835</t>
  </si>
  <si>
    <t>ABDURAXMANOV ABROR BAXTIYAROVICH</t>
  </si>
  <si>
    <t>31108850230067</t>
  </si>
  <si>
    <t>3715333</t>
  </si>
  <si>
    <t>1706258</t>
  </si>
  <si>
    <t>Узбекистан, 000000, Ташкентская область,      , ОҚ-ҚЎРҒОН МФЙ, ҚОРИ НИЁЗИЙ КЎЧАСИ,  uy:71</t>
  </si>
  <si>
    <t>+998935770020</t>
  </si>
  <si>
    <t>abrorbaxtiyarovich0020@gmail.com</t>
  </si>
  <si>
    <t>000001892296</t>
  </si>
  <si>
    <t>ABDURAXMANOV RUSTAM OKTAMOVICH</t>
  </si>
  <si>
    <t>30209850360015</t>
  </si>
  <si>
    <t>3043978</t>
  </si>
  <si>
    <t>16.06.2025</t>
  </si>
  <si>
    <t>Узбекистан, 000000, г. Ташкент, Юнусабадский район, Богиравон 2 проезд, жом 41</t>
  </si>
  <si>
    <t>+998981250760</t>
  </si>
  <si>
    <t>shuxer7002@gmail.com</t>
  </si>
  <si>
    <t>000001926775</t>
  </si>
  <si>
    <t>ABDURAXMANOVA KRISTINA RUSTAMOVNA</t>
  </si>
  <si>
    <t>42912863450011</t>
  </si>
  <si>
    <t>2246659</t>
  </si>
  <si>
    <t>08.04.2025</t>
  </si>
  <si>
    <t>Узбекистан, 000000, Республика Каракалпакстан, г. Нукус, ХАВО ЙУЛИ МФЙ, НУКУС ШАХАР, ХАУА ЖОЛЛАРЫ, uy:36 КВ 2</t>
  </si>
  <si>
    <t>998977870260</t>
  </si>
  <si>
    <t>abduraxmanova@ffin.uz</t>
  </si>
  <si>
    <t>AE5751204</t>
  </si>
  <si>
    <t>08.01.2026</t>
  </si>
  <si>
    <t>Узбекистан, 000000, Ташкентская область, Янгиюльский район, НИЁЗБОШ КФЙ, БИНОКОР МФЙ, НИЁЗБОШ КФЙ, БИНОКОР МФЙ, М.МУХИДДИНОВ, uy:32</t>
  </si>
  <si>
    <t>+998 (97) 542-18-58</t>
  </si>
  <si>
    <t>abdurakhmanvarobiya@gmail.com</t>
  </si>
  <si>
    <t>000001923708</t>
  </si>
  <si>
    <t>ABDURAZAKOVA NILUFAR YARKUNOVNA</t>
  </si>
  <si>
    <t>41301880220045</t>
  </si>
  <si>
    <t>1743975</t>
  </si>
  <si>
    <t>13.03.2019</t>
  </si>
  <si>
    <t>Узбекистан, 000000, г. Ташкент, Яккасарайский район, БОШЛИҚ МФЙ, БОШЛИК ДАХАСИ,  uy:1 xonadon:43</t>
  </si>
  <si>
    <t>998977717575</t>
  </si>
  <si>
    <t>sardoov50@gmail.com</t>
  </si>
  <si>
    <t>000001951674</t>
  </si>
  <si>
    <t>ABDURAZZAQOV BUNYODBEK BEGIJON O‘G‘LI</t>
  </si>
  <si>
    <t>52502055200028</t>
  </si>
  <si>
    <t>0264504</t>
  </si>
  <si>
    <t>26.03.2021</t>
  </si>
  <si>
    <t>Узбекистан, 000000, г. Ташкент, Учтепинский район, Андижанская область, Асакинский район</t>
  </si>
  <si>
    <t>+998907670225</t>
  </si>
  <si>
    <t>bunyodbekab@gmail.com</t>
  </si>
  <si>
    <t>000001879008</t>
  </si>
  <si>
    <t>ABDURAZZAQOV JAVLONBEK ABDULLA O‘G‘LI</t>
  </si>
  <si>
    <t>51208046050012</t>
  </si>
  <si>
    <t>2965852</t>
  </si>
  <si>
    <t>28.08.2020</t>
  </si>
  <si>
    <t>1718212000</t>
  </si>
  <si>
    <t>Узбекистан, 000000, Самаркандская область, Иштыханский район, Иштыханский район, Курли ССГ, Тинибек МСГ, Курли ҚФЙ, Тинибек МФЙ, Тинибек, дом 9</t>
  </si>
  <si>
    <t>+998950235312</t>
  </si>
  <si>
    <t>abdurazzakov5312@gmail.com</t>
  </si>
  <si>
    <t>000001952019</t>
  </si>
  <si>
    <t>ABDUSHUKUROV ABDULXAY SHUXRAT O‘G‘LI</t>
  </si>
  <si>
    <t>31912976590017</t>
  </si>
  <si>
    <t>5587554</t>
  </si>
  <si>
    <t>Узбекистан, 000000, г. Ташкент, Чиланзарский район, 1-charx kamolon, yetti-terak,40</t>
  </si>
  <si>
    <t>+998909122280</t>
  </si>
  <si>
    <t>abdushukurovabdulhay90@gmail.com</t>
  </si>
  <si>
    <t>998911374040</t>
  </si>
  <si>
    <t>000001884725</t>
  </si>
  <si>
    <t>ABDUXAMIDOV ABDULLOX VALIJON O‘G‘LI</t>
  </si>
  <si>
    <t>53006025040030</t>
  </si>
  <si>
    <t>1428121</t>
  </si>
  <si>
    <t>31.10.2018</t>
  </si>
  <si>
    <t>Узбекистан, 000000, Андижанская область, Андижанский район, ОҒУЛЛИҚ МФЙ, ТУРМУШ ОБОД  КЎЧАСИ,  uy:Р/С</t>
  </si>
  <si>
    <t>+998333445506</t>
  </si>
  <si>
    <t>andijon3445506@gmai.com</t>
  </si>
  <si>
    <t>998974644400</t>
  </si>
  <si>
    <t>000001957993</t>
  </si>
  <si>
    <t>ABROROVA BARNO TOXIR QIZI</t>
  </si>
  <si>
    <t>41408930271142</t>
  </si>
  <si>
    <t>3664109</t>
  </si>
  <si>
    <t>15.06.2023</t>
  </si>
  <si>
    <t>Узбекистан, 000000, г. Ташкент, Мирзо-Улугбекский район, Нодирабегим МФЙ, Суфизода кучаси, 5/8-уй</t>
  </si>
  <si>
    <t>+998909819050</t>
  </si>
  <si>
    <t>barnoooab@gmail.com</t>
  </si>
  <si>
    <t>000001865066</t>
  </si>
  <si>
    <t>ACHILOV MAKSIM IGOREVICH</t>
  </si>
  <si>
    <t>50108015850012</t>
  </si>
  <si>
    <t>1379661</t>
  </si>
  <si>
    <t>23.05.2022</t>
  </si>
  <si>
    <t>Узбекистан, 000000, Навоийская область, г. Зарафшан, 12-kichik tuman, 57/49</t>
  </si>
  <si>
    <t>+998 99 382 31 21</t>
  </si>
  <si>
    <t>achilovmaksim01@gmail.com</t>
  </si>
  <si>
    <t>3264696</t>
  </si>
  <si>
    <t>04.07.2025</t>
  </si>
  <si>
    <t>Узбекистан, 000000, Ташкентская область, Янгиюльский район, Навбахор КФЙ, Нуробод МФЙ, ул. Дустлик, дом 314</t>
  </si>
  <si>
    <t>+998 (97) 616-59-55</t>
  </si>
  <si>
    <t>raxmatjonochilov9@gmail.com</t>
  </si>
  <si>
    <t>000001967951</t>
  </si>
  <si>
    <t>ACHILOV SHAXOBIDDIN MUXIDINOVICH</t>
  </si>
  <si>
    <t>30812881891522</t>
  </si>
  <si>
    <t>0586045</t>
  </si>
  <si>
    <t>20.08.2021</t>
  </si>
  <si>
    <t>1722202000</t>
  </si>
  <si>
    <t>Узбекистан, 000000, Сурхандарьинская область, Ангорский район, UL. KV., D. RS, KV.</t>
  </si>
  <si>
    <t>+998991466088</t>
  </si>
  <si>
    <t>shaxuzb08@gmail.com</t>
  </si>
  <si>
    <t>000001940108</t>
  </si>
  <si>
    <t>ADHAMBOYEV TOHIRJON MIRJALOL O‘G‘LI</t>
  </si>
  <si>
    <t>52010066560012</t>
  </si>
  <si>
    <t>2044973</t>
  </si>
  <si>
    <t>Узбекистан, 000000, г. Ташкент, Сергелийский район, ЯНГИ СЕРГЕЛИ МФЙ, СЕРГЕЛИ 8 МАВЗЕСИ,  uy:12 xonadon:30</t>
  </si>
  <si>
    <t>+998779990305</t>
  </si>
  <si>
    <t>adhamboyevtohirjon@gmail.com</t>
  </si>
  <si>
    <t>000001960737</t>
  </si>
  <si>
    <t>AGALIKOV BILOLXON OLIM O'G'LI</t>
  </si>
  <si>
    <t>30302942170034</t>
  </si>
  <si>
    <t>9897711</t>
  </si>
  <si>
    <t>20.12.2024</t>
  </si>
  <si>
    <t>Узбекистан, 000000, Наманганская область, г. Наманган, ИШОНЧ МФЙ, ИШОНЧ, 4 ПР. ПАХТАЛИКУЛ,  uy:18</t>
  </si>
  <si>
    <t>+998906427571</t>
  </si>
  <si>
    <t>bilolhonagalikov@gmail.com</t>
  </si>
  <si>
    <t>000001965129</t>
  </si>
  <si>
    <t>AITBAYEV ANVARBEK XAITBAYEVICH</t>
  </si>
  <si>
    <t>32401953160079</t>
  </si>
  <si>
    <t>1277521</t>
  </si>
  <si>
    <t>18.10.2018</t>
  </si>
  <si>
    <t>Узбекистан, 000000, Хорезмская область, г. Ургенч, Камолот МФЙ, Шодлик кучаси, 35-уй</t>
  </si>
  <si>
    <t>+998992123254</t>
  </si>
  <si>
    <t>xorazmanvar@gmail.com</t>
  </si>
  <si>
    <t>Узбекистан, 000000, Республика Каракалпакстан, г. Нукус, КОС КУЛ МФЙ, АСКЕРИЙ КАЛАША КЎЧАСИ,  uy:Р/С</t>
  </si>
  <si>
    <t>+998934876267</t>
  </si>
  <si>
    <t>000001929904</t>
  </si>
  <si>
    <t>AKBAROV AKRAMJON ASQAROVICH</t>
  </si>
  <si>
    <t>31906824230022</t>
  </si>
  <si>
    <t>AE1627799</t>
  </si>
  <si>
    <t>14.02.2025</t>
  </si>
  <si>
    <t>ФУРКАТСКИЙ РОВД ФЕРГАНСКОЙ ОБЛАСТИ</t>
  </si>
  <si>
    <t>1730238000</t>
  </si>
  <si>
    <t>Узбекистан, 000000, Ферганская область, Фуркатский район, Шойимбек МСГ, ул. Шойимбек шахарчаси, дом 66</t>
  </si>
  <si>
    <t>+998 (91) 058-08-20</t>
  </si>
  <si>
    <t>akramakbarov0619@gmail.com</t>
  </si>
  <si>
    <t>0,002240</t>
  </si>
  <si>
    <t>000001935631</t>
  </si>
  <si>
    <t>AKBAROV JASUR JURAYEVICH</t>
  </si>
  <si>
    <t>31012691670011</t>
  </si>
  <si>
    <t>2099368</t>
  </si>
  <si>
    <t>27.03.2025</t>
  </si>
  <si>
    <t>1703202000</t>
  </si>
  <si>
    <t>Узбекистан, 000000, Андижанская область, Алтынкульский район, Suvyulduz QFY Gulbo'g' lo'cha</t>
  </si>
  <si>
    <t>+998947017469</t>
  </si>
  <si>
    <t>zasurakbarov165@gmail.com</t>
  </si>
  <si>
    <t>998977174782</t>
  </si>
  <si>
    <t>000001960337</t>
  </si>
  <si>
    <t>AKRAMDJANOV OTABEK IRKINDJANOVICH</t>
  </si>
  <si>
    <t>32005820220093</t>
  </si>
  <si>
    <t>5646207</t>
  </si>
  <si>
    <t>30.12.2025</t>
  </si>
  <si>
    <t>Узбекистан, 000000, г. Ташкент, Алмазарский район, Кора-Камиш 1/2 ДАХАСИ, 9Б-уй, 5-хонадон</t>
  </si>
  <si>
    <t>998998416566</t>
  </si>
  <si>
    <t>otabek5050@gmail.com</t>
  </si>
  <si>
    <t>0,024504</t>
  </si>
  <si>
    <t>000001962155</t>
  </si>
  <si>
    <t>AKRAMOV OLIMJON ABDUVAXABOVICH</t>
  </si>
  <si>
    <t>31309890640054</t>
  </si>
  <si>
    <t>9345975</t>
  </si>
  <si>
    <t>11.11.2024</t>
  </si>
  <si>
    <t>Узбекистан, 000000, Ташкентская область, Янгиюльский район, НИЁЗБОШИ МФЙ, ФАЙЗЛИ Д.23</t>
  </si>
  <si>
    <t>99-813-89-33</t>
  </si>
  <si>
    <t>3812351</t>
  </si>
  <si>
    <t>18.08.2025</t>
  </si>
  <si>
    <t>Узбекистан, 112001, Ташкентская область, г. Янгиюль, БАХТ МФЙ, САМАРКАНД КЎЧАСИ, uy:11 xonadon:29</t>
  </si>
  <si>
    <t>+998 (99) 057-12-85</t>
  </si>
  <si>
    <t>bruscarter80@gmail.com</t>
  </si>
  <si>
    <t>000001904197</t>
  </si>
  <si>
    <t>ALIJONOV G'ANIJON VALIJONOVICH</t>
  </si>
  <si>
    <t>31402654340046</t>
  </si>
  <si>
    <t>7871189</t>
  </si>
  <si>
    <t>15.07.2024</t>
  </si>
  <si>
    <t>1730412000</t>
  </si>
  <si>
    <t>Узбекистан, 000000, Ферганская область, г. Маргилан, ул. Сохибкор, д 60</t>
  </si>
  <si>
    <t>998905373206</t>
  </si>
  <si>
    <t>museimmargilan@mail.ru</t>
  </si>
  <si>
    <t>23120000900000223001</t>
  </si>
  <si>
    <t>Г.НАМАНГАН, НАМАНГАНСКИЙ ОБЛАСТНОЙ ФИЛИАЛ АКИБ "ИПОТЕКА БАНК"</t>
  </si>
  <si>
    <t>00223</t>
  </si>
  <si>
    <t>000001950569</t>
  </si>
  <si>
    <t>ALIJONOVA MOXICHEXRA AKMALJON QIZI</t>
  </si>
  <si>
    <t>61008025940012</t>
  </si>
  <si>
    <t>3463975</t>
  </si>
  <si>
    <t>29.05.2023</t>
  </si>
  <si>
    <t>Узбекистан, 000000, Наманганская область, Учкурганский район, Узункуча МФЙ, К.Супижанов кучаси, 73-уй</t>
  </si>
  <si>
    <t>+998998052345</t>
  </si>
  <si>
    <t>rahimjonovaaa@gmail.com</t>
  </si>
  <si>
    <t>Узбекистан, 000000, Ташкентская область, Янгиюльский район, НИЁЗБОШ КФЙ, ПАХТА МФЙ, НИЁЗБОШ КФЙ, ПАХТА МФЙ, ТИНЧЛИК, uy:55А</t>
  </si>
  <si>
    <t>+998 (95) 190-00-81</t>
  </si>
  <si>
    <t>akmalalimov3030@gmail.com</t>
  </si>
  <si>
    <t>000001965965</t>
  </si>
  <si>
    <t>ALIMOV MURODJON ERGASHBAYEVICH</t>
  </si>
  <si>
    <t>31311900640055</t>
  </si>
  <si>
    <t>1134256</t>
  </si>
  <si>
    <t>10.01.2025</t>
  </si>
  <si>
    <t>Узбекистан, 112000, Ташкентская область, Янгиюльский район, УЛ. КИМЁГАР Д.75</t>
  </si>
  <si>
    <t>99-809-07-25</t>
  </si>
  <si>
    <t>000001948670</t>
  </si>
  <si>
    <t>ALIMOV RAVSHAN NURITDINOVICH</t>
  </si>
  <si>
    <t>31104840210033</t>
  </si>
  <si>
    <t>1843932</t>
  </si>
  <si>
    <t>06.10.2022</t>
  </si>
  <si>
    <t>Узбекистан, 000000, г. Ташкент, Шайхантахурский район, КОХОТА МФЙ, УЛ. ФАОЛЛАР,  Д.17</t>
  </si>
  <si>
    <t>90-977-08-88</t>
  </si>
  <si>
    <t>alimov_r@yahoo.com</t>
  </si>
  <si>
    <t>3,610273</t>
  </si>
  <si>
    <t>5614682208149478</t>
  </si>
  <si>
    <t>09.30</t>
  </si>
  <si>
    <t>8300601</t>
  </si>
  <si>
    <t>19.08.2024</t>
  </si>
  <si>
    <t>ШАЙХАНТАУРСКИЙ РОВД ГОРОДА ТАШКЕНТА</t>
  </si>
  <si>
    <t>+998 (97) 753-19-48</t>
  </si>
  <si>
    <t>000001952033</t>
  </si>
  <si>
    <t>ALIYEV OYBEK NOMONJONOVICH</t>
  </si>
  <si>
    <t>32912861380025</t>
  </si>
  <si>
    <t>3416658</t>
  </si>
  <si>
    <t>Узбекистан, 000000, г. Ташкент, Учтепинский район, ДУКЧИ ЭШОН МФЙ, РОХАТБАХШ КЎЧАСИ</t>
  </si>
  <si>
    <t>+998979997213</t>
  </si>
  <si>
    <t>oybekper@gmail.com</t>
  </si>
  <si>
    <t>3722904</t>
  </si>
  <si>
    <t>11.08.2025</t>
  </si>
  <si>
    <t>1733226501</t>
  </si>
  <si>
    <t>Узбекистан, 000000, Хорезмская область, г. Хива, ул. Баркамоллик, дом 1</t>
  </si>
  <si>
    <t>+998 (91) 424-45-66</t>
  </si>
  <si>
    <t>dallabergonova@mail.ru</t>
  </si>
  <si>
    <t>ALLANAZAROV ABDULLA MIRZAXALOVICH</t>
  </si>
  <si>
    <t>30901560640011</t>
  </si>
  <si>
    <t>2853591</t>
  </si>
  <si>
    <t>Узбекистан, 000000, Ташкентская область, Янгиюльский район, КУШ ЁГОЧ КФЙ, КУШ ЁГОЧ МФЙ, КУШ ЁГОЧ КФЙ, КУШ ЁГОЧ МФЙ, А.НАВОИЙ, uy:Р/Й</t>
  </si>
  <si>
    <t>+998 (88) 188-63-65</t>
  </si>
  <si>
    <t>xayrullaallanazarov97@gmail.com</t>
  </si>
  <si>
    <t>000001954758</t>
  </si>
  <si>
    <t>ALXAMOV AKMAL NURMUXAMMADOVICH</t>
  </si>
  <si>
    <t>33003842390045</t>
  </si>
  <si>
    <t>4262451</t>
  </si>
  <si>
    <t>11.08.2023</t>
  </si>
  <si>
    <t>Узбекистан, 000000, г. Ташкент, Алмазарский район, ОРЗУ МФЙ, БЕРУНИЙ К&amp;#1262;ЧАСИ,  uy:2 xonadon:10</t>
  </si>
  <si>
    <t>+998911920262</t>
  </si>
  <si>
    <t>akmalalxamov@gmail.com</t>
  </si>
  <si>
    <t>000001951913</t>
  </si>
  <si>
    <t>AMEDIYEV AMAL ULMASOVICH</t>
  </si>
  <si>
    <t>51407066520033</t>
  </si>
  <si>
    <t>1635645</t>
  </si>
  <si>
    <t>Узбекистан, 000000, г. Ташкент, Юнусабадский район, СОБИРОБОД МФЙ, 9 МАВЗЕ,  uy:5 xonadon:42</t>
  </si>
  <si>
    <t>+998997894668</t>
  </si>
  <si>
    <t>amalamediev7777@gmail.com</t>
  </si>
  <si>
    <t>6057010</t>
  </si>
  <si>
    <t>07.02.2024</t>
  </si>
  <si>
    <t>000001920518</t>
  </si>
  <si>
    <t>ARALOV MANSURJON AXMADJONOVICH</t>
  </si>
  <si>
    <t>51401005050029</t>
  </si>
  <si>
    <t>4051781</t>
  </si>
  <si>
    <t>01.06.2016</t>
  </si>
  <si>
    <t>Узбекистан, 000000, Андижанская область, г. Андижан, С.ЖУРА, МАШРАБ,  uy:26 xonadon:28</t>
  </si>
  <si>
    <t>+998902103545</t>
  </si>
  <si>
    <t>aralovmans@gmail.com</t>
  </si>
  <si>
    <t>000001902193</t>
  </si>
  <si>
    <t>ASADOV JAVOHIR AXADILLO O‘G‘LI</t>
  </si>
  <si>
    <t>31404975670039</t>
  </si>
  <si>
    <t>7850861</t>
  </si>
  <si>
    <t>Узбекистан, 000000, Кашкадарьинская область, Касанский район, Машъал МСГ, Жаннатмакон, дом 3</t>
  </si>
  <si>
    <t>+998996610564</t>
  </si>
  <si>
    <t>asadovjavohir7@gmail.com</t>
  </si>
  <si>
    <t>000001946014</t>
  </si>
  <si>
    <t>ASADULLAYEV SAIDXUJA SARDOROVICH</t>
  </si>
  <si>
    <t>I-TN0328647</t>
  </si>
  <si>
    <t>0328647</t>
  </si>
  <si>
    <t>27.04.2010</t>
  </si>
  <si>
    <t>Узбекистан, 000000, г. Ташкент, Мирзо-Улугбекский район, УЛИЦА МАГРУР, ДОМ 55Б/1</t>
  </si>
  <si>
    <t>+998933957788</t>
  </si>
  <si>
    <t>sardorgaziev02@gmail.com</t>
  </si>
  <si>
    <t>0,000438</t>
  </si>
  <si>
    <t>000001961522</t>
  </si>
  <si>
    <t>ASHIRALIYEV BAXROMJON AKROMJON O'G'LI</t>
  </si>
  <si>
    <t>30505930580057</t>
  </si>
  <si>
    <t>6172959</t>
  </si>
  <si>
    <t>03.02.2026</t>
  </si>
  <si>
    <t>Узбекистан, 000000, Ташкентская область, Уртачирчикский район, Ташкентская область, Уртачирчикский район, Корасув КФЙ, ?орасув МФЙ, ул.Рохатбахш,</t>
  </si>
  <si>
    <t>+998998300878</t>
  </si>
  <si>
    <t>baxromashiraliyev7@gmail.com</t>
  </si>
  <si>
    <t>000001900569</t>
  </si>
  <si>
    <t>ASHURALIYEV XAYOTBEK MAMIRJON O'G'LI</t>
  </si>
  <si>
    <t>31703944270017</t>
  </si>
  <si>
    <t>1347257</t>
  </si>
  <si>
    <t>03.10.2015</t>
  </si>
  <si>
    <t>+998916546469</t>
  </si>
  <si>
    <t>gayratfayzashuraliyev@gmail.com</t>
  </si>
  <si>
    <t>2816737</t>
  </si>
  <si>
    <t>26.05.2025</t>
  </si>
  <si>
    <t>+99890 0913383</t>
  </si>
  <si>
    <t>ahliddinashurmatov@mail.ru</t>
  </si>
  <si>
    <t>000001970878</t>
  </si>
  <si>
    <t>ASHUROV ALIAKBAR AMINOVICH</t>
  </si>
  <si>
    <t>32605985280013</t>
  </si>
  <si>
    <t>8562890</t>
  </si>
  <si>
    <t>1706207000</t>
  </si>
  <si>
    <t>Узбекистан, 000000, Бухарская область, Бухарский район, ТОР-ТОР МФЙ, ТОР-ТОР МАХАЛЛА,</t>
  </si>
  <si>
    <t>+998904129098</t>
  </si>
  <si>
    <t>ashurov9826@gmail.com</t>
  </si>
  <si>
    <t>998998081313</t>
  </si>
  <si>
    <t>000001864386</t>
  </si>
  <si>
    <t>ASQAROV BAHROMJON NABIJON O‘G‘LI</t>
  </si>
  <si>
    <t>52508036500035</t>
  </si>
  <si>
    <t>2209709</t>
  </si>
  <si>
    <t>14.09.2019</t>
  </si>
  <si>
    <t>Узбекистан, 000000, г. Ташкент, Учтепинский район, г. Ташкент, Учтепинский район, ул. Чакминий, пр. 1, Давлатобод МСГ, 6- Дом, -</t>
  </si>
  <si>
    <t>+998997929756</t>
  </si>
  <si>
    <t>bahromaskarov@icloud.com</t>
  </si>
  <si>
    <t>23120000500000918372</t>
  </si>
  <si>
    <t>Г.ТАШКЕНТ, УЧТЕПИНСКИЙ ФИЛИАЛ АО "НАЦИОНАЛЬНЫЙ БАНК ВЭД"</t>
  </si>
  <si>
    <t>8600020433714628</t>
  </si>
  <si>
    <t>11.24</t>
  </si>
  <si>
    <t>Askarov Bakhromjon Nabijon o'g'li</t>
  </si>
  <si>
    <t>00918</t>
  </si>
  <si>
    <t>000001891008</t>
  </si>
  <si>
    <t>ASRAROV SHUXRAT ABDUSATTAROVICH</t>
  </si>
  <si>
    <t>32611840240047</t>
  </si>
  <si>
    <t>3402976</t>
  </si>
  <si>
    <t>23.05.2023</t>
  </si>
  <si>
    <t>Узбекистан, 000000, г. Ташкент, Яккасарайский район, ТЎҚИМАЧИ МФЙ, ДИЛХИРОЖ КЎЧАСИ,  uy:14</t>
  </si>
  <si>
    <t>+998911901171</t>
  </si>
  <si>
    <t>asrarovshukhrat@gmail.com</t>
  </si>
  <si>
    <t>0,003781</t>
  </si>
  <si>
    <t>3670657</t>
  </si>
  <si>
    <t>16.06.2023</t>
  </si>
  <si>
    <t>Узбекистан, 112004, Ташкентская область, г. Янгиюль, БАХТ МФЙ, ТЕМИРЙЎЛ КЎЧАСИ, uy:204</t>
  </si>
  <si>
    <t>asaltursumatova@gmail.com</t>
  </si>
  <si>
    <t>000001912274</t>
  </si>
  <si>
    <t>AVEZIMBETOV AZAMAT DOSUMBETOVICH</t>
  </si>
  <si>
    <t>32308833420017</t>
  </si>
  <si>
    <t>9943465</t>
  </si>
  <si>
    <t>24.12.2024</t>
  </si>
  <si>
    <t>1735233000</t>
  </si>
  <si>
    <t>Узбекистан, 000000, Республика Каракалпакстан, Турткульский район, ТУРКИСТОН МФЙ, К.АТАНИЯЗОВ,  uy:18</t>
  </si>
  <si>
    <t>+998905909325</t>
  </si>
  <si>
    <t>adavezimbetov@gmail.com</t>
  </si>
  <si>
    <t>0,034464</t>
  </si>
  <si>
    <t>000001819848</t>
  </si>
  <si>
    <t>AVEZIMBETOV FURQAT DOSUMBETOVICH</t>
  </si>
  <si>
    <t>32311807310016</t>
  </si>
  <si>
    <t>0681403</t>
  </si>
  <si>
    <t>Узбекистан, 000000, Республика Каракалпакстан, Турткульский район, ДУСТЛИК МФЙ, МУХАНДИСЛАР КЎЧАСИ,  uy:51</t>
  </si>
  <si>
    <t>+998913826180</t>
  </si>
  <si>
    <t>a-f-d-1980@mail.ru</t>
  </si>
  <si>
    <t>000001957681</t>
  </si>
  <si>
    <t>AXMADOV SUNNATJON ASQARJON O‘G‘LI</t>
  </si>
  <si>
    <t>32612975780026</t>
  </si>
  <si>
    <t>0765377</t>
  </si>
  <si>
    <t>11.08.2015</t>
  </si>
  <si>
    <t>Узбекистан, 000000, Навоийская область, Кызылтепинский район, Ободдиёр</t>
  </si>
  <si>
    <t>+998911910995</t>
  </si>
  <si>
    <t>axmadovsunnat2@gmail.com</t>
  </si>
  <si>
    <t>000001951610</t>
  </si>
  <si>
    <t>AXMADOVA DILDORA YOQUBJON QIZI</t>
  </si>
  <si>
    <t>60704005540023</t>
  </si>
  <si>
    <t>0012008</t>
  </si>
  <si>
    <t>05.01.2021</t>
  </si>
  <si>
    <t>ДЖИЗАКСКИЙ ГОВД ДЖИЗАКСКОЙ ОБЛАСТИ</t>
  </si>
  <si>
    <t>Узбекистан, 000000, Джизакская область, Шароф Рашидовский район, Шариллок МФЙ Бойқишлоқ кучаси 37-уй</t>
  </si>
  <si>
    <t>+998 (90) 977-65-00</t>
  </si>
  <si>
    <t>ziyodullamustang@gmail.com</t>
  </si>
  <si>
    <t>000001902199</t>
  </si>
  <si>
    <t>AXMEDOV BAXTIYAR RUZIMURATOVICH</t>
  </si>
  <si>
    <t>32505872320069</t>
  </si>
  <si>
    <t>1237515</t>
  </si>
  <si>
    <t>17.01.2025</t>
  </si>
  <si>
    <t>1712211000</t>
  </si>
  <si>
    <t>Узбекистан, 000000, Навоийская область, Канимехский район, ЮКСАЛИШ МФЙ КЕНЕГЕС ҚИШЛОҒИ  uy:92</t>
  </si>
  <si>
    <t>998934360087</t>
  </si>
  <si>
    <t>baxtiyoraxmedov1987@gmail.com</t>
  </si>
  <si>
    <t>0,000315</t>
  </si>
  <si>
    <t>000001948840</t>
  </si>
  <si>
    <t>AXMEDOV BEHRO‘Z ADHAMOVICH</t>
  </si>
  <si>
    <t>50504016590012</t>
  </si>
  <si>
    <t>6765390</t>
  </si>
  <si>
    <t>19.05.2017</t>
  </si>
  <si>
    <t>Узбекистан, 000000, г. Ташкент, Чиланзарский район, НАВБАҲОР МФЙ, Ц МАВЗЕ,  uy:21 xonadon:20</t>
  </si>
  <si>
    <t>+998950111171</t>
  </si>
  <si>
    <t>behruzzakh@gmail.com</t>
  </si>
  <si>
    <t>000001877811</t>
  </si>
  <si>
    <t>AXMEDOV MAMUR MRAXMEDOVICH</t>
  </si>
  <si>
    <t>30901730440010</t>
  </si>
  <si>
    <t>6135712</t>
  </si>
  <si>
    <t>13.02.2024</t>
  </si>
  <si>
    <t>1727212501</t>
  </si>
  <si>
    <t>Узбекистан, 000000, Ташкентская область, г. Ахангаран, Хонобод МФЙ, Хонобод кучаси, 100-уй</t>
  </si>
  <si>
    <t>+998903297524</t>
  </si>
  <si>
    <t>akhmedov.mamur1973@gmail.com</t>
  </si>
  <si>
    <t>08.10.2022</t>
  </si>
  <si>
    <t>Узбекистан, 000000, Ташкентская область, Янгиюльский район, ЙУГОНТЕПА КФЙ, НОВ МФЙ, ЙУГОНТЕПА КФЙ, НОВ МФЙ, ОЙБЕК,  uy:170</t>
  </si>
  <si>
    <t>+998917975599</t>
  </si>
  <si>
    <t>o-ahmedov@bk.ru</t>
  </si>
  <si>
    <t>4045033</t>
  </si>
  <si>
    <t>05.09.2025</t>
  </si>
  <si>
    <t>Узбекистан, 000000, Ташкентская область, Янгиюльский район, МАДАНТЯТ МФЙ, УЛ. ФАЙЗЛИ Д.10</t>
  </si>
  <si>
    <t>+998 (97) 461-52-72</t>
  </si>
  <si>
    <t>+998 (93) 475-51-55</t>
  </si>
  <si>
    <t>000001922533</t>
  </si>
  <si>
    <t>AZIMOVA NULIFAR NORMURADOVNA</t>
  </si>
  <si>
    <t>41607760190025</t>
  </si>
  <si>
    <t>3523418</t>
  </si>
  <si>
    <t>03.06.2023</t>
  </si>
  <si>
    <t>Узбекистан, 000000, г. Ташкент, Юнусабадский район, Кадрдон МФЙ, 17 мавзеси, 3-уй, 101-хонадон</t>
  </si>
  <si>
    <t>+998903727801</t>
  </si>
  <si>
    <t>nilufar19761607@mail.ru</t>
  </si>
  <si>
    <t>0,004638</t>
  </si>
  <si>
    <t>000001969158</t>
  </si>
  <si>
    <t>A’ZAMOV KAMOLIDDIN FAZLIDDIN O‘G‘LI</t>
  </si>
  <si>
    <t>31402966770016</t>
  </si>
  <si>
    <t>1682261</t>
  </si>
  <si>
    <t>22.08.2022</t>
  </si>
  <si>
    <t>Узбекистан, 000000, Ташкентская область, Паркентский район, ПАРКЕНТ Ш., САМАРОБОД МФЙ, А.НАВОИЙ КЎЧАСИ,  uy:Р/С</t>
  </si>
  <si>
    <t>+998943992944</t>
  </si>
  <si>
    <t>komoliddinazamov@gmail.com</t>
  </si>
  <si>
    <t>+998 (99) 783-50-72</t>
  </si>
  <si>
    <t>BAGIYEV MUXAMMED AZIZ UG‘LI</t>
  </si>
  <si>
    <t>Узбекистан, 000000, Ташкентская область, Уртачирчикский район, Дўстлик МФЙ, Дўстлик кучаси, 30-уй</t>
  </si>
  <si>
    <t>0,002100</t>
  </si>
  <si>
    <t>Узбекистан, 000000, Ташкентская область, г. Янгиюль, ЯНГИЙЎЛ Ш., ОЛТИНОБОД МФЙ, ТОШКЕНТ КЎЧАСИ, uy:46 xonadon:45</t>
  </si>
  <si>
    <t>+998 (97) 977-38-65</t>
  </si>
  <si>
    <t>000001945215</t>
  </si>
  <si>
    <t>BALTABAYEV JASUR XAYRULLAYEVICH</t>
  </si>
  <si>
    <t>30105740230036</t>
  </si>
  <si>
    <t>4728607</t>
  </si>
  <si>
    <t>28.09.2023</t>
  </si>
  <si>
    <t>Узбекистан, 000000, г. Ташкент, Шайхантахурский район, Тинчлик МФЙ, Беруни кучаси, 10-уй, 18-хонадон</t>
  </si>
  <si>
    <t>+998887079750</t>
  </si>
  <si>
    <t>jasurhayrullaevic@gmail.com</t>
  </si>
  <si>
    <t>998901875221</t>
  </si>
  <si>
    <t>000000675055</t>
  </si>
  <si>
    <t>BATIROVA DILDORA BAXODIROVNA</t>
  </si>
  <si>
    <t>40310676600014</t>
  </si>
  <si>
    <t>1847787</t>
  </si>
  <si>
    <t>07.10.2022</t>
  </si>
  <si>
    <t>Узбекистан, 000000, г. Ташкент, Мирзо-Улугбекский район, Qorasu-1, 10 uy, 27 xonadon</t>
  </si>
  <si>
    <t>998901877339</t>
  </si>
  <si>
    <t>dildora_b@mail.ru</t>
  </si>
  <si>
    <t>000001963462</t>
  </si>
  <si>
    <t>BAXROMOV AZIZBEK AZAMAT O‘G‘LI</t>
  </si>
  <si>
    <t>30812986180057</t>
  </si>
  <si>
    <t>3932649</t>
  </si>
  <si>
    <t>26.08.2025</t>
  </si>
  <si>
    <t>1708212870</t>
  </si>
  <si>
    <t>Узбекистан, 000000, Самаркандская область, Самарканд - кудук, ШОДЛИК МФЙ, ТОНГ, 8 БЕРК КЎЧАСИ,  uy:4</t>
  </si>
  <si>
    <t>+998771778870</t>
  </si>
  <si>
    <t>azizbek.bakhromov98@gmail.com</t>
  </si>
  <si>
    <t>000001969987</t>
  </si>
  <si>
    <t>BEDO PAVEL MIXAYLOVICH</t>
  </si>
  <si>
    <t>33006670260021</t>
  </si>
  <si>
    <t>1371128</t>
  </si>
  <si>
    <t>20.05.2022</t>
  </si>
  <si>
    <t>Узбекистан, 000000, г. Ташкент, Чиланзарский район, г. Ташкент, Чиланзарский район, кв. 1, 1-Катта Чилонзор МСГ, 18- Дом, 42- Квартира</t>
  </si>
  <si>
    <t>+998901687423</t>
  </si>
  <si>
    <t>bedo67@mail.ru</t>
  </si>
  <si>
    <t>000001940762</t>
  </si>
  <si>
    <t>BEGMATOV MUXAMMADJON MAMIRJON O'G'LI</t>
  </si>
  <si>
    <t>30506931080010</t>
  </si>
  <si>
    <t>9436961</t>
  </si>
  <si>
    <t>23.04.2015</t>
  </si>
  <si>
    <t>1706230000</t>
  </si>
  <si>
    <t>Узбекистан, 000000, Бухарская область, Каракульский район, ДАРҒАЛИ МФЙ КИЁС</t>
  </si>
  <si>
    <t>+998956566064</t>
  </si>
  <si>
    <t>muxamatbegmatov@gmail.com</t>
  </si>
  <si>
    <t>000001952937</t>
  </si>
  <si>
    <t>BEGNAYEV ALIBEK ZAFAR O‘G‘LI</t>
  </si>
  <si>
    <t>32106976560016</t>
  </si>
  <si>
    <t>2278986</t>
  </si>
  <si>
    <t>04.01.2023</t>
  </si>
  <si>
    <t>Узбекистан, 000000, г. Ташкент, Сергелийский район, ЗИЙНАТ МФЙ, СЕРГЕЛИ 7 МАВЗЕСИ,  uy:45 xonadon:11</t>
  </si>
  <si>
    <t>+998770474706</t>
  </si>
  <si>
    <t>alibek9797@bk.ru</t>
  </si>
  <si>
    <t>0,003361</t>
  </si>
  <si>
    <t>000001935601</t>
  </si>
  <si>
    <t>BEKANOV SARDOR YULDASHBAY O'G'LI</t>
  </si>
  <si>
    <t>52803037350015</t>
  </si>
  <si>
    <t>1290472</t>
  </si>
  <si>
    <t>08.11.2019</t>
  </si>
  <si>
    <t>1735207000</t>
  </si>
  <si>
    <t>Узбекистан, 000000, Республика Каракалпакстан, Берунийский район, ИСТИКЛОЛ МФЙ ХОНЧОРБОҒ КЎЧАСИ  uy:41</t>
  </si>
  <si>
    <t>+998943522803</t>
  </si>
  <si>
    <t>sardorbekanov2@gmail.com</t>
  </si>
  <si>
    <t>000001879407</t>
  </si>
  <si>
    <t>BEKNAZAROV SARVARBEK BURXON O‘G‘LI</t>
  </si>
  <si>
    <t>53009026590018</t>
  </si>
  <si>
    <t>0111842</t>
  </si>
  <si>
    <t>02.02.2021</t>
  </si>
  <si>
    <t>Узбекистан, 000000, г. Ташкент, Яккасарайский район, Тукимачи МФЙ, Ш.Руставели кучаси, 82а-уй, 9-хонадон</t>
  </si>
  <si>
    <t>998940090010</t>
  </si>
  <si>
    <t>1006695@mail.ru</t>
  </si>
  <si>
    <t>Узбекистан, 100029, г. Ташкент, Мирабадский район, ШАРОФ РАШИДОВ МФЙ, ТАРАС ШЕВЧЕНКО КЎЧАСИ, uy:6 xonadon:19</t>
  </si>
  <si>
    <t>+998 (90) 903-27-59</t>
  </si>
  <si>
    <t>000001969854</t>
  </si>
  <si>
    <t>BLAGODARNAYA SVETLANA VLADIMIROVNA</t>
  </si>
  <si>
    <t>42309760460047</t>
  </si>
  <si>
    <t>9234164</t>
  </si>
  <si>
    <t>02.11.2024</t>
  </si>
  <si>
    <t>Узбекистан, 00000, г. Ташкент, Мирзо-Улугбекский район, RISHTON KO'CHASI, 2-TOR, 169-UY</t>
  </si>
  <si>
    <t>903190548</t>
  </si>
  <si>
    <t>000001961564</t>
  </si>
  <si>
    <t>BOBOQULOV SAMANDAR SHAVKAT O‘G‘LI</t>
  </si>
  <si>
    <t>52102055510017</t>
  </si>
  <si>
    <t>0196089</t>
  </si>
  <si>
    <t>26.02.2021</t>
  </si>
  <si>
    <t>1708212</t>
  </si>
  <si>
    <t>+998938242105</t>
  </si>
  <si>
    <t>samandarboboqulov2005@gmail.com</t>
  </si>
  <si>
    <t>2474630</t>
  </si>
  <si>
    <t>26.04.2025</t>
  </si>
  <si>
    <t>998930761702</t>
  </si>
  <si>
    <t>0,004148</t>
  </si>
  <si>
    <t>000000584422</t>
  </si>
  <si>
    <t>BORODULINA TATYANA MAMADALIYEVNA</t>
  </si>
  <si>
    <t>41001576820015</t>
  </si>
  <si>
    <t>6934891</t>
  </si>
  <si>
    <t>24.04.2024</t>
  </si>
  <si>
    <t>Узбекистан, 000000, Ташкентская область, г. Янгиюль, МСГ ФАЙЗЛИ УЛ.БУЛОК БУЙИ Д.30 КВ.24</t>
  </si>
  <si>
    <t>97-401-90-51</t>
  </si>
  <si>
    <t>000001936811</t>
  </si>
  <si>
    <t>BOTIROVA TURSUNOY MAMURJON QIZI</t>
  </si>
  <si>
    <t>42202985990011</t>
  </si>
  <si>
    <t>1855597</t>
  </si>
  <si>
    <t>06.03.2025</t>
  </si>
  <si>
    <t>1714000000</t>
  </si>
  <si>
    <t>Узбекистан, 000000, Наманганская область, Наманганская область, Тукувчи МФЙ, 2-кичик нохия кучаси, 167-уй, 8-хонадон</t>
  </si>
  <si>
    <t>+998501113523</t>
  </si>
  <si>
    <t>moon.botirova@gmail.com</t>
  </si>
  <si>
    <t>000001946630</t>
  </si>
  <si>
    <t>BOZOROV OYBEK MADAT O‘G‘LI</t>
  </si>
  <si>
    <t>51506036330042</t>
  </si>
  <si>
    <t>2355553</t>
  </si>
  <si>
    <t>28.10.2019</t>
  </si>
  <si>
    <t>1722221000</t>
  </si>
  <si>
    <t>Узбекистан, 000000, Сурхандарьинская область, Узунский район, ФАЙЗОВА КФЙ ФАЙЗОВА МФЙ, ФАЙЗОВА КФЙ ФАЙЗОВА МФЙ, ШИРИНБОҒ ҚИШЛОҒИ,  uy:.</t>
  </si>
  <si>
    <t>+998972441615</t>
  </si>
  <si>
    <t>arnolddispatch007@gmail.com</t>
  </si>
  <si>
    <t>998946167217</t>
  </si>
  <si>
    <t>000000110959</t>
  </si>
  <si>
    <t>BURXANOV FIRUZ LUTFILLAYEVICH</t>
  </si>
  <si>
    <t>30811783710012</t>
  </si>
  <si>
    <t>0565857</t>
  </si>
  <si>
    <t>22.07.2018</t>
  </si>
  <si>
    <t>Toshkent viloyati Zangiota tumani IIB</t>
  </si>
  <si>
    <t>Узбекистан, 000000, Ташкентская область, Зангиатинский район, Буз-сув ССГ, Чинор МСГ, Ёшлик маскани БУШ, дом 1</t>
  </si>
  <si>
    <t>+998933594444</t>
  </si>
  <si>
    <t>burxanov.firuz@mail.ru</t>
  </si>
  <si>
    <t>23120000900011653372</t>
  </si>
  <si>
    <t>5614681912426883</t>
  </si>
  <si>
    <t>Burxanov Firuz Lutfillayevich</t>
  </si>
  <si>
    <t>Узбекистан, 000000, г. Ташкент, Мирабадский район, ОЛТИНКЎЛ МФЙ, ОЛТИНКУЛ КЎЧАСИ,  uy:107</t>
  </si>
  <si>
    <t>AD9678946</t>
  </si>
  <si>
    <t>04.12.2024</t>
  </si>
  <si>
    <t>ЯШНОБОДСКИЙ РУВД ГОРОДА ТАШКЕНТА</t>
  </si>
  <si>
    <t>Узбекистан, 000000, г. Ташкент, Яшнободский район, Чинор МФЙ, Чинор 1-утар кучаси, 22-уй</t>
  </si>
  <si>
    <t>+998 (94) 714-77-49</t>
  </si>
  <si>
    <t>chichaeva.koshka76@gmail.com</t>
  </si>
  <si>
    <t>000001942837</t>
  </si>
  <si>
    <t>DAMINOV ISLOMBEK DILSHODBEK O'G'LI</t>
  </si>
  <si>
    <t>52103005050018</t>
  </si>
  <si>
    <t>6211833</t>
  </si>
  <si>
    <t>13.03.2017</t>
  </si>
  <si>
    <t>Узбекистан, 000000, Андижанская область, г. Андижан, ДУСТЛИК МФЙ, ДУСТЛИК МФЙ, МИРБОЛТА,  uy:54</t>
  </si>
  <si>
    <t>+998914759858</t>
  </si>
  <si>
    <t>islombek914759858@gmail.com</t>
  </si>
  <si>
    <t>000001939057</t>
  </si>
  <si>
    <t>DAVRONOV OTABEK ERKIN O‘G‘LI</t>
  </si>
  <si>
    <t>30801975650013</t>
  </si>
  <si>
    <t>3036776</t>
  </si>
  <si>
    <t>13.04.2023</t>
  </si>
  <si>
    <t>1710224000</t>
  </si>
  <si>
    <t>Узбекистан, 000000, Кашкадарьинская область, Каршинский район, Кашкадарьинская область, Каршинский район, Нукрабод МСГ, киш. Нукробод, дом 13</t>
  </si>
  <si>
    <t>+998915977379</t>
  </si>
  <si>
    <t>otabekdavronov854@gmail.com</t>
  </si>
  <si>
    <t>AD7988533</t>
  </si>
  <si>
    <t>24.07.2024</t>
  </si>
  <si>
    <t>Узбекистан, 000000, Ташкентская область, Янгиюльский район, Намуна МФЙ, Тез арик кучаси, 293-уй</t>
  </si>
  <si>
    <t>+998 (99) 224-05-65</t>
  </si>
  <si>
    <t>+998 (97) 455-02-90</t>
  </si>
  <si>
    <t>AE4817517</t>
  </si>
  <si>
    <t>29.10.2025</t>
  </si>
  <si>
    <t>Узбекистан, 110808, Ташкентская область, Янгиюльский район, Гулбахор КФЙ, Навбахор МФЙ, дом 5</t>
  </si>
  <si>
    <t>+998 (97) 064-62-63</t>
  </si>
  <si>
    <t>zokiradjalilova@gmail.com</t>
  </si>
  <si>
    <t>33103770640086</t>
  </si>
  <si>
    <t>2467780</t>
  </si>
  <si>
    <t>+998 (97) 470-60-96</t>
  </si>
  <si>
    <t>h40409938@gmail.com</t>
  </si>
  <si>
    <t>000001948071</t>
  </si>
  <si>
    <t>DJANIZAKOVA SAIDA IDIASOVNA</t>
  </si>
  <si>
    <t>41208760060022</t>
  </si>
  <si>
    <t>7768144</t>
  </si>
  <si>
    <t>06.07.2024</t>
  </si>
  <si>
    <t>Узбекистан, 000000, г. Ташкент, Мирзо-Улугбекский район, КАМОЛОТ МФЙ, ФЕРУЗА ДАХАСИ,  uy:47 xonadon:3</t>
  </si>
  <si>
    <t>+998909488254</t>
  </si>
  <si>
    <t>literatis@gmail.com</t>
  </si>
  <si>
    <t>000001966152</t>
  </si>
  <si>
    <t>DJAPARKULOVA OKSANA SERGEYEVNA</t>
  </si>
  <si>
    <t>41001760060012</t>
  </si>
  <si>
    <t>0056508</t>
  </si>
  <si>
    <t>30.10.2023</t>
  </si>
  <si>
    <t>Узбекистан, 000000, г. Ташкент, Мирабадский район, Шароф Рашидов МФЙ, Буюк-Турон кучаси, 75-уй, 184-хонадон</t>
  </si>
  <si>
    <t>+998903704332</t>
  </si>
  <si>
    <t>3704332@gmail.ru</t>
  </si>
  <si>
    <t>ХАЗАРАСПСКИЙ РОВД ХОРЕЗМСКОЙ ОБЛАСТИ</t>
  </si>
  <si>
    <t>998971034095</t>
  </si>
  <si>
    <t>000001873129</t>
  </si>
  <si>
    <t>DJURAYEV BOBIRXON NODIROVICH</t>
  </si>
  <si>
    <t>30809890261275</t>
  </si>
  <si>
    <t>7877498</t>
  </si>
  <si>
    <t>04.12.2014</t>
  </si>
  <si>
    <t>Узбекистан, 000000, г. Ташкент, Чиланзарский район, квартал 8, 6а, 34</t>
  </si>
  <si>
    <t>(99891) 164-5433</t>
  </si>
  <si>
    <t>indigo_budushee@mail.ru</t>
  </si>
  <si>
    <t>Узбекистан, 000000, Самаркандская область, г. Самарканд, ХОФИЗ ШЕРОЗИЙ МФЙ, САТТЕПО  МАСКАНИ,  uy:16 xonadon:21</t>
  </si>
  <si>
    <t>+998935550802</t>
  </si>
  <si>
    <t>0,017503</t>
  </si>
  <si>
    <t>000001963567</t>
  </si>
  <si>
    <t>DJURAYEV OLIMJON KOSIMOVICH</t>
  </si>
  <si>
    <t>31803786900032</t>
  </si>
  <si>
    <t>4376745</t>
  </si>
  <si>
    <t>29.09.2025</t>
  </si>
  <si>
    <t>1730203000</t>
  </si>
  <si>
    <t>Узбекистан, 000000, Ферганская область, Алтыарыкский район, Х.ОЛИМЖОН МФЙ, ҚИЗИЛЮЛДУЗ КЎЧАСИ,  uy:100\1</t>
  </si>
  <si>
    <t>+998937891878</t>
  </si>
  <si>
    <t>olimjondjuraev02@gmail.com</t>
  </si>
  <si>
    <t>000001489864</t>
  </si>
  <si>
    <t>DURDIEVA BAYRAMGUL SABUROVNA</t>
  </si>
  <si>
    <t>40911676520016</t>
  </si>
  <si>
    <t>0417241</t>
  </si>
  <si>
    <t>04.06.2021</t>
  </si>
  <si>
    <t>IIV 26266</t>
  </si>
  <si>
    <t>Узбекистан, 000000, г. Ташкент, Юнусабадский район, ЮНУСАБАДСКИЙ РАЙОН 4-МАВЗЕ АДОЛАТ,НАВРУЗ Д.73 КВ.36</t>
  </si>
  <si>
    <t>+998909931024</t>
  </si>
  <si>
    <t>ls.bayramgul@gmail.com</t>
  </si>
  <si>
    <t>0,001628</t>
  </si>
  <si>
    <t>000001970335</t>
  </si>
  <si>
    <t>DURDIYEVA DILOROM MADRIMOVNA</t>
  </si>
  <si>
    <t>41204873130058</t>
  </si>
  <si>
    <t>3316702</t>
  </si>
  <si>
    <t>08.07.2025</t>
  </si>
  <si>
    <t>Узбекистан, 000000, Самаркандская область, г. Самарканд, Самаркандский область, Самарканд, ул. Шамсия, дом 12, кв. 8</t>
  </si>
  <si>
    <t>+998979218735</t>
  </si>
  <si>
    <t>durdiyevadilorom0@gmail.com</t>
  </si>
  <si>
    <t>000001955706</t>
  </si>
  <si>
    <t>DUSTOVA NARGIZA RAXMONOVNA</t>
  </si>
  <si>
    <t>41903842390038</t>
  </si>
  <si>
    <t>3492073</t>
  </si>
  <si>
    <t>31.05.2023</t>
  </si>
  <si>
    <t>Узбекистан, 000000, Навоийская область, г. Навои, НАВОИЙ ШАХРИ Фаровон МФЙ, МТаробий кучаси, 58уй, БКорпус, 101хонадон /</t>
  </si>
  <si>
    <t>+998880025566</t>
  </si>
  <si>
    <t>nargiza.dustova@yahoo.com</t>
  </si>
  <si>
    <t>0,027480</t>
  </si>
  <si>
    <t>000001950013</t>
  </si>
  <si>
    <t>ERGASHEV ASADBEK TURG'UN O'G'LI</t>
  </si>
  <si>
    <t>50811035740011</t>
  </si>
  <si>
    <t>2383262</t>
  </si>
  <si>
    <t>07.11.2019</t>
  </si>
  <si>
    <t>Узбекистан, 000000, Кашкадарьинская область, Каршинский район, Каршинский район Богобод МСГ киш. Ферон дом 153</t>
  </si>
  <si>
    <t>+998930976061</t>
  </si>
  <si>
    <t>asadbekergashev6061@gmail.com</t>
  </si>
  <si>
    <t>000001953998</t>
  </si>
  <si>
    <t>ERMATOVA DINORA UCHQUN QIZI</t>
  </si>
  <si>
    <t>42908995830034</t>
  </si>
  <si>
    <t>1099879</t>
  </si>
  <si>
    <t>16.02.2022</t>
  </si>
  <si>
    <t>1712251000</t>
  </si>
  <si>
    <t>Узбекистан, 000000, Навоийская область, Хатырчинский район, ИСТИҚЛОЛ МФЙ ИСТИҚЛОЛ КЎЧАСИ  uy:РС</t>
  </si>
  <si>
    <t>+998932039699</t>
  </si>
  <si>
    <t>ermatovadinora556@gmail.com</t>
  </si>
  <si>
    <t>000001962750</t>
  </si>
  <si>
    <t>ESHMATOV ABROR IZZATULLO O‘G‘LI</t>
  </si>
  <si>
    <t>31306913920034</t>
  </si>
  <si>
    <t>7208378</t>
  </si>
  <si>
    <t>13.07.2017</t>
  </si>
  <si>
    <t>Узбекистан, 000000, Самаркандская область, Каттакурганский район, ЯНГИҚЎРҒОНЧА ҚФЙ, ШУРАК МФЙ, ЭРКИННАФАС ҚИШЛОҒИ,  uy:Р/С</t>
  </si>
  <si>
    <t>+998996702832</t>
  </si>
  <si>
    <t>brreshmatov@gmail.com</t>
  </si>
  <si>
    <t>000001934212</t>
  </si>
  <si>
    <t>ESHMURATOV ALPOMISH XAMIDJON O‘G‘LI</t>
  </si>
  <si>
    <t>51803037160024</t>
  </si>
  <si>
    <t>3195792</t>
  </si>
  <si>
    <t>15.12.2020</t>
  </si>
  <si>
    <t>Узбекистан, 000000, Хорезмская область, Янгибазарский район, Хорезмская область, Янгибазарский район, Бошкирших ССГ, Навбахор МСГ, ул. Бобораҳи</t>
  </si>
  <si>
    <t>+998997411803</t>
  </si>
  <si>
    <t>alpomisheshmuradov605@gmail.com</t>
  </si>
  <si>
    <t>000001951616</t>
  </si>
  <si>
    <t>FAYZIYEV DJAMSHID BURXANOVICH</t>
  </si>
  <si>
    <t>32303654070018</t>
  </si>
  <si>
    <t>1840935</t>
  </si>
  <si>
    <t>Узбекистан, 000000, Самаркандская область, г. Каттакурган, ОҚ ОЛТИН МФЙ Г.ГУЛОМ КУЧАСИ  uy:37</t>
  </si>
  <si>
    <t>+998944763109</t>
  </si>
  <si>
    <t>fayziyevjamshid9@gmail.com</t>
  </si>
  <si>
    <t>AD3407154</t>
  </si>
  <si>
    <t>+998-99-844-08-10</t>
  </si>
  <si>
    <t>000001958600</t>
  </si>
  <si>
    <t>FAYZULLAYEV BEKJON AKROM O‘G‘LI</t>
  </si>
  <si>
    <t>50704035650070</t>
  </si>
  <si>
    <t>2378729</t>
  </si>
  <si>
    <t>05.11.2019</t>
  </si>
  <si>
    <t>КАРШИНСКИЙ РОВД КАШКАДАРЬИНСКОЙ ОБЛАСТИ</t>
  </si>
  <si>
    <t>Узбекистан, 000000, Кашкадарьинская область, Каршинский район, Кашкадарьинская область, Каршинский район, Пахтакор МСГ, киш. Юкори Бешкент, дом 16</t>
  </si>
  <si>
    <t>+998 (91) 472-16-17</t>
  </si>
  <si>
    <t>bekjonfayzullayev29@gmail.com</t>
  </si>
  <si>
    <t>FAZILOV ABDUMANNAB XUDAYBERDIYEVICH</t>
  </si>
  <si>
    <t>31802680640035</t>
  </si>
  <si>
    <t>AD5214625</t>
  </si>
  <si>
    <t>23.11.2023</t>
  </si>
  <si>
    <t>Узбекистан, 000000, Ташкентская область, Янгиюльский район, НИЁЗБОШ КФЙ, БИНОКОР МФЙ, ОЗОДЛИК КЎЧАСИ, uy:4</t>
  </si>
  <si>
    <t>+998 (97) 881-68-18</t>
  </si>
  <si>
    <t>FazilvaVaz@gmail.com</t>
  </si>
  <si>
    <t>000001926485</t>
  </si>
  <si>
    <t>FOMENKO SVYATOSLAV IGOREVICH</t>
  </si>
  <si>
    <t>32704890261415</t>
  </si>
  <si>
    <t>6821017</t>
  </si>
  <si>
    <t>Узбекистан, 000000, г. Ташкент, Чиланзарский район, МЕХРЖОН МФЙ, 18 МАВЗЕ,  uy:19 xonadon:51</t>
  </si>
  <si>
    <t>+998339795900</t>
  </si>
  <si>
    <t>kz.fomenko@gmail.com</t>
  </si>
  <si>
    <t>0,006354</t>
  </si>
  <si>
    <t>3679361</t>
  </si>
  <si>
    <t>07.08.2025</t>
  </si>
  <si>
    <t>Узбекистан, 100194, г. Ташкент, Юнусабадский район, 11 Мавзе, 52 uy, 36 xonadon</t>
  </si>
  <si>
    <t>+998 (90) 998-45-59</t>
  </si>
  <si>
    <t>23120000700011761003</t>
  </si>
  <si>
    <t>9860120102155831</t>
  </si>
  <si>
    <t>02.30</t>
  </si>
  <si>
    <t>FRANK SERGEY</t>
  </si>
  <si>
    <t>000001956112</t>
  </si>
  <si>
    <t>G'ANIJONOV DOSTONBEK JALOLDIN O'G'LI</t>
  </si>
  <si>
    <t>32305951410010</t>
  </si>
  <si>
    <t>8586700</t>
  </si>
  <si>
    <t>Узбекистан, 000000, Андижанская область, Асакинский район, ЯНГИСОР МФЙ, ЯНГИСОР КЎЧАСИ,  uy:140</t>
  </si>
  <si>
    <t>+998941010031</t>
  </si>
  <si>
    <t>ganijonovdostonbek600@gmail.com</t>
  </si>
  <si>
    <t>000001956335</t>
  </si>
  <si>
    <t>G'ANIYEV ABDUNABI ABDUVALI O'G'LI</t>
  </si>
  <si>
    <t>30206910211566</t>
  </si>
  <si>
    <t>3274370</t>
  </si>
  <si>
    <t>Узбекистан, 000000, г. Ташкент, Шайхантахурский район, ШОДЛИК МФЙ, ИБН СИНО-2 МАВЗЕСИ,  uy:9 xonadon:20</t>
  </si>
  <si>
    <t>+998946365888</t>
  </si>
  <si>
    <t>abdunabi636@gmail.com</t>
  </si>
  <si>
    <t>000001871579</t>
  </si>
  <si>
    <t>GAFFAROV USMONBEK SHEROZIY O‘G‘LI</t>
  </si>
  <si>
    <t>52402026570014</t>
  </si>
  <si>
    <t>9025563</t>
  </si>
  <si>
    <t>12.03.2018</t>
  </si>
  <si>
    <t>Узбекистан, 000000, г. Ташкент, Яккасарайский район, ХАЗИНАБОГ КЎЧАСИ, uy:1 xonadon:26</t>
  </si>
  <si>
    <t>+998 99 873 03 42</t>
  </si>
  <si>
    <t>gaffarovusman@gmail.com</t>
  </si>
  <si>
    <t>0,000333</t>
  </si>
  <si>
    <t>998998077040</t>
  </si>
  <si>
    <t>0,004271</t>
  </si>
  <si>
    <t>5125737</t>
  </si>
  <si>
    <t>14.11.2023</t>
  </si>
  <si>
    <t>Узбекистан, 000000, Ташкентская область, г. Янгиюль, НОДИРАБЕГИМ МАХАЛЛАСИ ШАРШАРА (ВОДАПАДНАЯ) Д.10</t>
  </si>
  <si>
    <t>97-225-76-58</t>
  </si>
  <si>
    <t>5620776</t>
  </si>
  <si>
    <t>3678392</t>
  </si>
  <si>
    <t>+998 (88) 543-53-63</t>
  </si>
  <si>
    <t>zulqaynar21@gmail.com</t>
  </si>
  <si>
    <t>GULAMKODIROV ALIJON SOBIRJONOVICH</t>
  </si>
  <si>
    <t>32807710660015</t>
  </si>
  <si>
    <t>3465494</t>
  </si>
  <si>
    <t>21.07.2025</t>
  </si>
  <si>
    <t>+998 (93) 377-27-24</t>
  </si>
  <si>
    <t>GULYAMOV KAXRAMON SHERMUXAMATOVICH</t>
  </si>
  <si>
    <t>31202690660054</t>
  </si>
  <si>
    <t>3692963</t>
  </si>
  <si>
    <t>19.06.2023</t>
  </si>
  <si>
    <t>Узбекистан, 000000, Ташкентская область, Янгиюльский район, ЙУГОНТЕПА КФЙ, БАХОР МФЙ, ЙУГОНТЕПА КФЙ, БАХОР МФЙ, ДРСУ, uy:Р/Й</t>
  </si>
  <si>
    <t>+998 (97) 355-93-10</t>
  </si>
  <si>
    <t>32102650660041</t>
  </si>
  <si>
    <t>000001880917</t>
  </si>
  <si>
    <t>HAMROYEV MUXRIDDIN MURTAZO O‘G‘LI</t>
  </si>
  <si>
    <t>30202931170064</t>
  </si>
  <si>
    <t>2754340</t>
  </si>
  <si>
    <t>09.03.2023</t>
  </si>
  <si>
    <t>1706212000</t>
  </si>
  <si>
    <t>Узбекистан, 000000, Бухарская область, Вабкентский район, АНЖИРБОҒ МФЙ, НОНВОЙЛАР,</t>
  </si>
  <si>
    <t>+998919219190</t>
  </si>
  <si>
    <t>hamroyev0293@gmail.com</t>
  </si>
  <si>
    <t>31310626520025</t>
  </si>
  <si>
    <t>X0G06G15</t>
  </si>
  <si>
    <t>000001872961</t>
  </si>
  <si>
    <t>IBRAGIMOV TIMUR MARATOVICH</t>
  </si>
  <si>
    <t>51211006600011</t>
  </si>
  <si>
    <t>5462850</t>
  </si>
  <si>
    <t>23.12.2016</t>
  </si>
  <si>
    <t>Узбекистан, 000000, г. Ташкент, Мирзо-Улугбекский район, Qorasu-1, 12 uy, 17 xonadon</t>
  </si>
  <si>
    <t>+998 95 787 8107</t>
  </si>
  <si>
    <t>noobik1211@mail.ru</t>
  </si>
  <si>
    <t>23120000500001158007</t>
  </si>
  <si>
    <t>9860100125830206</t>
  </si>
  <si>
    <t>08.27</t>
  </si>
  <si>
    <t>000001947270</t>
  </si>
  <si>
    <t>IBROXIMOV SANJARBEK IKROMJON  O‘G‘LI</t>
  </si>
  <si>
    <t>50410025900028</t>
  </si>
  <si>
    <t>0363850</t>
  </si>
  <si>
    <t>04.12.2018</t>
  </si>
  <si>
    <t>1714216000</t>
  </si>
  <si>
    <t>Узбекистан, 000000, Наманганская область, Нарынский район, ТЎДА ҚФЙ, ҚЎШАРИҚ МФЙ, МИНГЧИНОР-2 КЎЧАСИ,  uy:89</t>
  </si>
  <si>
    <t>+998935717142</t>
  </si>
  <si>
    <t>ibrohimovsanjarbek7142@gmail.com</t>
  </si>
  <si>
    <t>000001948167</t>
  </si>
  <si>
    <t>IKROMOV DILSHODBEK DONIYORBEK O'G'LI</t>
  </si>
  <si>
    <t>52212035140025</t>
  </si>
  <si>
    <t>2612239</t>
  </si>
  <si>
    <t>01.01.2020</t>
  </si>
  <si>
    <t>1703214000</t>
  </si>
  <si>
    <t>Узбекистан, 000000, Андижанская область, Избасканский район, УЗУН КЎЧА МФЙ МАДРАСА КЎЧАСИ  uy:80</t>
  </si>
  <si>
    <t>+998999906812</t>
  </si>
  <si>
    <t>idikromovdilshodbek@gmail.com</t>
  </si>
  <si>
    <t>000001875458</t>
  </si>
  <si>
    <t>IKROMOVA FERUZA SHUXRATOVNA</t>
  </si>
  <si>
    <t>42808932400037</t>
  </si>
  <si>
    <t>4445149</t>
  </si>
  <si>
    <t>29.08.2023</t>
  </si>
  <si>
    <t>Узбекистан, 000000, Навоийская область, г. Зарафшан, ЗАРАФШОН Ш., НАВРЎЗ МФЙ, 12 КИЧИК ТУМАН КЎЧАСИ,  uy:39 xonadon:28</t>
  </si>
  <si>
    <t>998936615828</t>
  </si>
  <si>
    <t>shahzodasinger3@gmail.com</t>
  </si>
  <si>
    <t>0,001470</t>
  </si>
  <si>
    <t>000001959432</t>
  </si>
  <si>
    <t>IKROMOVA FOZILABONU RUSTAM QIZI</t>
  </si>
  <si>
    <t>60301026610058</t>
  </si>
  <si>
    <t>9682277</t>
  </si>
  <si>
    <t>25.05.2018</t>
  </si>
  <si>
    <t>Узбекистан, 000000, г. Ташкент, Алмазарский район, ГУРУЧ АРИК МФЙ, КОРАСАРОЙ,</t>
  </si>
  <si>
    <t>+998909018171</t>
  </si>
  <si>
    <t>ikram.fozila@gmail.com</t>
  </si>
  <si>
    <t>000001896531</t>
  </si>
  <si>
    <t>IKSANOV RIFKAT RASHIDOVICH</t>
  </si>
  <si>
    <t>30104900261480</t>
  </si>
  <si>
    <t>1845190</t>
  </si>
  <si>
    <t>09.06.2023</t>
  </si>
  <si>
    <t>+998917900529</t>
  </si>
  <si>
    <t>rifkat_90@mail.ru</t>
  </si>
  <si>
    <t>0,001190</t>
  </si>
  <si>
    <t>000001917983</t>
  </si>
  <si>
    <t>ILHOMOV SAN'ATJON SODIQJON O'G'LI</t>
  </si>
  <si>
    <t>31601966930088</t>
  </si>
  <si>
    <t>AD8007283</t>
  </si>
  <si>
    <t>25.07.2024</t>
  </si>
  <si>
    <t>ФАРҒОНА ВИЛОЯТИ БЕШАРИҚ ТУМАНИ ИИБ</t>
  </si>
  <si>
    <t>1730215000</t>
  </si>
  <si>
    <t>Узбекистан, 000000, Ферганская область, Бешарыкский район, ЯНГИ МФЙ ЗИЁ КЎЧАСИ  uy:46</t>
  </si>
  <si>
    <t>+998 (95) 070-54-96</t>
  </si>
  <si>
    <t>ilhomovsanatjon1996@gmail.com</t>
  </si>
  <si>
    <t>000001954577</t>
  </si>
  <si>
    <t>IMATOV ILYAS ISMAYLOVICH</t>
  </si>
  <si>
    <t>30405763470025</t>
  </si>
  <si>
    <t>5014029</t>
  </si>
  <si>
    <t>02.11.2023</t>
  </si>
  <si>
    <t>+998942510476</t>
  </si>
  <si>
    <t>ilyasimatov16@gmail.com</t>
  </si>
  <si>
    <t>30711870640078</t>
  </si>
  <si>
    <t>2197155</t>
  </si>
  <si>
    <t>000001947969</t>
  </si>
  <si>
    <t>INOG‘OMOV XIKMATILLA OBIDJON O‘G‘LI</t>
  </si>
  <si>
    <t>51103006610023</t>
  </si>
  <si>
    <t>3710852</t>
  </si>
  <si>
    <t>15.04.2016</t>
  </si>
  <si>
    <t>Узбекистан, 000000, г. Ташкент, Алмазарский район, ЧИЛТУГОН МФЙ, ХОНЧАРБОҒ КЎЧАСИ,  uy:16</t>
  </si>
  <si>
    <t>+998946704818</t>
  </si>
  <si>
    <t>khikmatilla1103@hotmail.com</t>
  </si>
  <si>
    <t>000001885190</t>
  </si>
  <si>
    <t>INOMALIYEV ASADBEK MIRZAVALI O‘G‘LI</t>
  </si>
  <si>
    <t>52604016840024</t>
  </si>
  <si>
    <t>6782073</t>
  </si>
  <si>
    <t>28.05.2017</t>
  </si>
  <si>
    <t>Узбекистан, 000000, Ташкентская область, г. Ангрен, АНГРЕН Ш., ЯНГИ БОГИ СУРХ МФЙ, ГУЛШАН КЎЧАСИ,  uy:26</t>
  </si>
  <si>
    <t>+998936282541</t>
  </si>
  <si>
    <t>asadbekinomaliyev250@gmail.com</t>
  </si>
  <si>
    <t>000001954451</t>
  </si>
  <si>
    <t>IRGASHEV DOSTONBEK ASHURALI O'G'LI</t>
  </si>
  <si>
    <t>33006965910031</t>
  </si>
  <si>
    <t>5313513</t>
  </si>
  <si>
    <t>04.12.2023</t>
  </si>
  <si>
    <t>1714219000</t>
  </si>
  <si>
    <t>Узбекистан, 000000, Наманганская область, Папский район, Наманганская область, Папский район, Халкобод ГСГ, Озод МСГ, ул. Узбекистон, дом 95</t>
  </si>
  <si>
    <t>+998770063196</t>
  </si>
  <si>
    <t>dostonirgashev62@gmail.com</t>
  </si>
  <si>
    <t>0,007369</t>
  </si>
  <si>
    <t>IIV 27248</t>
  </si>
  <si>
    <t>+998 (99) 870-53-27</t>
  </si>
  <si>
    <t>0,005426</t>
  </si>
  <si>
    <t>ISAYEV NURMUHAMMAD XUSANBOY O‘G‘LI</t>
  </si>
  <si>
    <t>Узбекистан, 000000, Андижанская область, Андижанский район, КАЛАНДАРХОНА МФЙ, КАЛАНДАРХОНА МФЙ, БАЙНАЛ-МИНАЛ,  uy:34</t>
  </si>
  <si>
    <t>0,005986</t>
  </si>
  <si>
    <t>000001921821</t>
  </si>
  <si>
    <t>ISLOMOV SAYDABDULLA UMIDBEK O‘G‘LI</t>
  </si>
  <si>
    <t>50103017140040</t>
  </si>
  <si>
    <t>9089715</t>
  </si>
  <si>
    <t>16.03.2018</t>
  </si>
  <si>
    <t>Узбекистан, 000000, Хорезмская область, Хазараспский район, Hamid Olimjon koʼchasi 26 uy</t>
  </si>
  <si>
    <t>+998943957337</t>
  </si>
  <si>
    <t>islomovsaidabdulla@gmail.com</t>
  </si>
  <si>
    <t>000001950591</t>
  </si>
  <si>
    <t>ISLOMOV SHERZODBEK SHUHRAT O‘G‘LI</t>
  </si>
  <si>
    <t>51003077090017</t>
  </si>
  <si>
    <t>2794694</t>
  </si>
  <si>
    <t>14.03.2023</t>
  </si>
  <si>
    <t>1733204000</t>
  </si>
  <si>
    <t>Узбекистан, 000000, Хорезмская область, Багатский район, БОГОТ Ш. ОҚ-ТЕПА МФЙ ЖАЛОЛАДДИН МАНГУБЕРДИ КЎЧАСИ  uy:46</t>
  </si>
  <si>
    <t>+998885150557</t>
  </si>
  <si>
    <t>isherzod675@gmail.com</t>
  </si>
  <si>
    <t>000001960009</t>
  </si>
  <si>
    <t>ISMAYLOVA MOHIRA MAXSUDOVNA</t>
  </si>
  <si>
    <t>43110953490029</t>
  </si>
  <si>
    <t>7686271</t>
  </si>
  <si>
    <t>01.07.2024</t>
  </si>
  <si>
    <t>Узбекистан, 000000, Республика Каракалпакстан, Ходжейлийский район, Республика Каракалпакстан, Нукус г., ул. Жипек жолы, дом 22</t>
  </si>
  <si>
    <t>+998884742018</t>
  </si>
  <si>
    <t>mohira3110@gmail.com</t>
  </si>
  <si>
    <t>Samarqand viloyati Urgut tumani IIB</t>
  </si>
  <si>
    <t>Узбекистан, 000000, г. Ташкент, Яшнободский район, ИЛОНЛИ ҚФЙ, УКРАЧ МФЙ, УКРАЧ ҚИШЛОҒИ,  uy:Р/С</t>
  </si>
  <si>
    <t>+998934036800</t>
  </si>
  <si>
    <t>0,017643</t>
  </si>
  <si>
    <t>2690010</t>
  </si>
  <si>
    <t>Узбекистан, 000000, Ташкентская область, Янгиюльский район, Намуна МФЙ, Тез арик кучаси, 80-уй</t>
  </si>
  <si>
    <t>+998 (97) 604-81-82</t>
  </si>
  <si>
    <t>ibrohim976048182@gmail.com</t>
  </si>
  <si>
    <t>000001933709</t>
  </si>
  <si>
    <t>ISROILOV AYYUB MAXMUDJON</t>
  </si>
  <si>
    <t>30802975930022</t>
  </si>
  <si>
    <t>4350641</t>
  </si>
  <si>
    <t>1714229000</t>
  </si>
  <si>
    <t>Узбекистан, 000000, Наманганская область, Уйчинский район, БИРЛАШГАН ҚФЙ, ДЕХҚОНОБОД МФЙ, ДЕХКОНОБОД КЎЧАСИ,  uy:173</t>
  </si>
  <si>
    <t>998930097755</t>
  </si>
  <si>
    <t>ayyubmaxmudugli@gmail.com</t>
  </si>
  <si>
    <t>0,000858</t>
  </si>
  <si>
    <t>000001948806</t>
  </si>
  <si>
    <t>ISROILOV DIYOR MUSOXON O'G'LI</t>
  </si>
  <si>
    <t>30306965950040</t>
  </si>
  <si>
    <t>4559647</t>
  </si>
  <si>
    <t>1714242000</t>
  </si>
  <si>
    <t>Узбекистан, 000000, Наманганская область, Янгикурганский район, ПОРОМОН 'ФЙ, О'ТЕПА МФЙ, О'ТЕПА КЎЧАСИ,  uy:Р/С</t>
  </si>
  <si>
    <t>+998951033334</t>
  </si>
  <si>
    <t>idiyor794@gmail.com</t>
  </si>
  <si>
    <t>90-061-33-03</t>
  </si>
  <si>
    <t>000001914308</t>
  </si>
  <si>
    <t>IXMATOV MURATBAY KONGRADBAYEVICH</t>
  </si>
  <si>
    <t>31905853470034</t>
  </si>
  <si>
    <t>3409052</t>
  </si>
  <si>
    <t>15.07.2025</t>
  </si>
  <si>
    <t>Узбекистан, 000000, Республика Каракалпакстан, Кунградский район, МСГ ТЕМИР-ЖОЛ, КАРАКАЛПАКСТАН,  uy:75 xonadon:7</t>
  </si>
  <si>
    <t>998931534108</t>
  </si>
  <si>
    <t>ihmatovmuratbaj@gmail.com</t>
  </si>
  <si>
    <t>000001962077</t>
  </si>
  <si>
    <t>JARIKOV MAKSIM VLADIMIROVICH</t>
  </si>
  <si>
    <t>32403830250051</t>
  </si>
  <si>
    <t>5023411</t>
  </si>
  <si>
    <t>Узбекистан, 000000, г. Ташкент, Яшнободский район, КЎКСАРОЙ МФЙ, АЛИМКЕНТ, 1 ТОР КЎЧАСИ,  uy:36/1 xonadon:106</t>
  </si>
  <si>
    <t>+998908080297</t>
  </si>
  <si>
    <t>maximuszh@yandex.ru</t>
  </si>
  <si>
    <t>23120000700011187300</t>
  </si>
  <si>
    <t>9860020116429893</t>
  </si>
  <si>
    <t>06.28</t>
  </si>
  <si>
    <t>000001965077</t>
  </si>
  <si>
    <t>JAVLANOVA SHAXNOZA DJALALITDINOVNA</t>
  </si>
  <si>
    <t>43101780210027</t>
  </si>
  <si>
    <t>6678250</t>
  </si>
  <si>
    <t>Узбекистан, 000000, г. Ташкент, Юнусабадский район, ҚУЛОЛҚЎРҒОН МФЙ, ЯНГИ ХАЕТ, 1 БЕРК КЎЧАСИ,  uy:5</t>
  </si>
  <si>
    <t>+998775228188</t>
  </si>
  <si>
    <t>sjavlanova@mail.ru</t>
  </si>
  <si>
    <t>000001948004</t>
  </si>
  <si>
    <t>JO'RABOYEV DOSTON DAVRON O'G'LI</t>
  </si>
  <si>
    <t>51811066600057</t>
  </si>
  <si>
    <t>1481006</t>
  </si>
  <si>
    <t>21.06.2022</t>
  </si>
  <si>
    <t>Узбекистан, 000000, г. Ташкент, Мирзо-Улугбекский район, Катта Олтинтепа МФЙ, Бузарик кучаси, 63-уй</t>
  </si>
  <si>
    <t>+998900035626</t>
  </si>
  <si>
    <t>dastinkroll@gmail.com</t>
  </si>
  <si>
    <t>000001969099</t>
  </si>
  <si>
    <t>JO‘RAYEV ABBOS ALISHER O‘G‘LI</t>
  </si>
  <si>
    <t>33009966570017</t>
  </si>
  <si>
    <t>1917187</t>
  </si>
  <si>
    <t>25.10.2022</t>
  </si>
  <si>
    <t>Узбекистан, 000000, г. Ташкент, Яккасарайский район, Dilxiroj 75</t>
  </si>
  <si>
    <t>+998903317522</t>
  </si>
  <si>
    <t>abboszuraev95@gmail.com</t>
  </si>
  <si>
    <t>000001880815</t>
  </si>
  <si>
    <t>JO‘RAYEV BOBURBEK FUZULITDIN O‘G‘LI</t>
  </si>
  <si>
    <t>30910985180028</t>
  </si>
  <si>
    <t>0712890</t>
  </si>
  <si>
    <t>Узбекистан, 000000, Андижанская область, Шахриханский район, СЕГАЗА МФЙ, СЕГАЗА КЎЧАСИ,  uy:254</t>
  </si>
  <si>
    <t>+998938007057</t>
  </si>
  <si>
    <t>muhammadusmon001@gmail.com</t>
  </si>
  <si>
    <t>000001967776</t>
  </si>
  <si>
    <t>JURABEKOVA DILAFRUZ DILMURODOVNA</t>
  </si>
  <si>
    <t>62309026750019</t>
  </si>
  <si>
    <t>5678767</t>
  </si>
  <si>
    <t>Узбекистан, 000000, г. Ташкент, Алмазарский район, Мойарик МФЙ, Дустлик кучаси, 24-уй</t>
  </si>
  <si>
    <t>+998999414010</t>
  </si>
  <si>
    <t>jurabekova02@inbox.ru</t>
  </si>
  <si>
    <t>0,018553</t>
  </si>
  <si>
    <t>000001902778</t>
  </si>
  <si>
    <t>KAMALOV JALOLIDDIN QOBIL O`G`LI</t>
  </si>
  <si>
    <t>51712036710025</t>
  </si>
  <si>
    <t>0113449</t>
  </si>
  <si>
    <t>1727220000</t>
  </si>
  <si>
    <t>Узбекистан, 000000, Ташкентская область, Бекабадский район, Nazarvoy MFY</t>
  </si>
  <si>
    <t>+998949873208</t>
  </si>
  <si>
    <t>jaloliddinkamolov70@gmail.com</t>
  </si>
  <si>
    <t>+998 (97) 448-77-49</t>
  </si>
  <si>
    <t>gapirjan@gmail.com</t>
  </si>
  <si>
    <t>000001970360</t>
  </si>
  <si>
    <t>KAMOLOV SARDORBEK SHUXRATJON O‘G‘LI</t>
  </si>
  <si>
    <t>31801944330022</t>
  </si>
  <si>
    <t>6299980</t>
  </si>
  <si>
    <t>28.02.2024</t>
  </si>
  <si>
    <t>1730408000</t>
  </si>
  <si>
    <t>Узбекистан, 000000, Ферганская область, г. Кувасай, МУЁН МФЙ, БОШКУПРИК КЎЧАСИ,  uy:94</t>
  </si>
  <si>
    <t>+998701791020</t>
  </si>
  <si>
    <t>sardorkamolov146@gmail.com</t>
  </si>
  <si>
    <t>000001934830</t>
  </si>
  <si>
    <t>KARIMOV G‘AYRATJON RAXIMBERDI O‘G‘LI</t>
  </si>
  <si>
    <t>30905941220063</t>
  </si>
  <si>
    <t>5692459</t>
  </si>
  <si>
    <t>14.01.2017</t>
  </si>
  <si>
    <t>Узбекистан, 000000, г. Ташкент, Учтепинский район, НУХАТАК МФЙ, МАТБУОТЧИ КЎЧАСИ</t>
  </si>
  <si>
    <t>+998916077003</t>
  </si>
  <si>
    <t>gayrat7003@gmail.com</t>
  </si>
  <si>
    <t>0,002083</t>
  </si>
  <si>
    <t>000001875321</t>
  </si>
  <si>
    <t>KARIMOV SHOXRUX KAMOL O‘G‘LI</t>
  </si>
  <si>
    <t>52401018660021</t>
  </si>
  <si>
    <t>6006311</t>
  </si>
  <si>
    <t>16.02.2017</t>
  </si>
  <si>
    <t>Узбекистан, 000000, г. Ташкент, Яшнободский район, СЕМУРҒ МФЙ, МАВЛОНО РИЁЗИЙ КЎЧАСИ,  uy:20 xonadon:77</t>
  </si>
  <si>
    <t>+998901345150</t>
  </si>
  <si>
    <t>karimovshohrux1@gmail.com</t>
  </si>
  <si>
    <t>0,001365</t>
  </si>
  <si>
    <t>000001873516</t>
  </si>
  <si>
    <t>KARIMOVA KAMILA NORBEKOVNA</t>
  </si>
  <si>
    <t>41107850450029</t>
  </si>
  <si>
    <t>3019217</t>
  </si>
  <si>
    <t>11.04.2023</t>
  </si>
  <si>
    <t>Узбекистан, 000000, г. Ташкент, Мирзо-Улугбекский район, TTЗ-2,  д 44, кв.45</t>
  </si>
  <si>
    <t>998909608354</t>
  </si>
  <si>
    <t>neo_modest_exclusive@mail.ru</t>
  </si>
  <si>
    <t>0,003641</t>
  </si>
  <si>
    <t>KASIMOV DJAMSHID RUSTAMOVICH</t>
  </si>
  <si>
    <t>31211870640014</t>
  </si>
  <si>
    <t>2207964</t>
  </si>
  <si>
    <t>Узбекистан, 000000, Ташкентская область, Янгиюльский район, Бунёдкор МФЙ, Мустақиллик кучаси, 233-уй</t>
  </si>
  <si>
    <t>6052472</t>
  </si>
  <si>
    <t>000001949840</t>
  </si>
  <si>
    <t>KASIMOV SANDJAR SABIROVICH</t>
  </si>
  <si>
    <t>31509850250020</t>
  </si>
  <si>
    <t>AD1581572</t>
  </si>
  <si>
    <t>25.07.2022</t>
  </si>
  <si>
    <t>Узбекистан, 000000, г. Ташкент, Яшнободский район, ФАЗОГИР МФЙ, АВИАСОЗЛАР-3 МАВЗЕСИ,  uy:49 xonadon:17</t>
  </si>
  <si>
    <t>+998 (90) 174-15-24</t>
  </si>
  <si>
    <t>sandj-trumpet@yandex.ru</t>
  </si>
  <si>
    <t>000001948817</t>
  </si>
  <si>
    <t>KASIMOV SARDORBEK TOLKONJANOVICH</t>
  </si>
  <si>
    <t>32611975100014</t>
  </si>
  <si>
    <t>4818324</t>
  </si>
  <si>
    <t>15.08.2016</t>
  </si>
  <si>
    <t>Узбекистан, 000000, Ташкентская область, Зангиатинский район, Катортол ССГ, Намуна МСГ, ул. Навруз, пр. 7, дом 7</t>
  </si>
  <si>
    <t>+998901317767</t>
  </si>
  <si>
    <t>kasimovsardor971126@gmail.com</t>
  </si>
  <si>
    <t>0,000228</t>
  </si>
  <si>
    <t>000001958434</t>
  </si>
  <si>
    <t>KAZAKOVA REGINA GEORGIYEVNA</t>
  </si>
  <si>
    <t>43006950250013</t>
  </si>
  <si>
    <t>4055278</t>
  </si>
  <si>
    <t>Узбекистан, 000000, г. Ташкент, Яшнободский район, Мохинур МФЙ, 3-Тузел мавзеси, 5-уй, 40-хонадон</t>
  </si>
  <si>
    <t>+998 (90) 929-41-99</t>
  </si>
  <si>
    <t>malvinka2211@gmail.com</t>
  </si>
  <si>
    <t>0,006669</t>
  </si>
  <si>
    <t>000001959667</t>
  </si>
  <si>
    <t>KIM YULIYA IGOREVNA</t>
  </si>
  <si>
    <t>42008900520037</t>
  </si>
  <si>
    <t>1857532</t>
  </si>
  <si>
    <t>10.10.2022</t>
  </si>
  <si>
    <t>1727239000</t>
  </si>
  <si>
    <t>Узбекистан, 000000, Ташкентская область, Юкоричирчикский район, YUQORICHIRCHIQ TUM. BARDANKO'L QFY§TITOVA 10</t>
  </si>
  <si>
    <t>+998909113562</t>
  </si>
  <si>
    <t>yuliko208@yandex.com</t>
  </si>
  <si>
    <t>000001948514</t>
  </si>
  <si>
    <t>KLEBLEYEVA POLINA OLEGOVNA</t>
  </si>
  <si>
    <t>42401870190064</t>
  </si>
  <si>
    <t>1180047</t>
  </si>
  <si>
    <t>IIV 26273</t>
  </si>
  <si>
    <t>Узбекистан, 000000, г. Ташкент, Мирабадский район, Инокоабад МФЙ, Хамал кучаси, 29/4-уй, 46-хонадон</t>
  </si>
  <si>
    <t>+998-95-577-05-84</t>
  </si>
  <si>
    <t>polina.klebleeva@gmail.com</t>
  </si>
  <si>
    <t>9860350146597058</t>
  </si>
  <si>
    <t>0,009347</t>
  </si>
  <si>
    <t>000001972128</t>
  </si>
  <si>
    <t>KOCHESHKOVA TATYANA PAVLOVNA</t>
  </si>
  <si>
    <t>41406700460013</t>
  </si>
  <si>
    <t>2828610</t>
  </si>
  <si>
    <t>17.03.2023</t>
  </si>
  <si>
    <t>Узбекистан, 112000, Ташкентская область, Янгиюльский район, УЛ. БЕРУНИЙ Д.3А КВ.15</t>
  </si>
  <si>
    <t>+99833-214-21-28</t>
  </si>
  <si>
    <t>0,018658</t>
  </si>
  <si>
    <t>000001964571</t>
  </si>
  <si>
    <t>KODIROVA INDIRA TIMUR QIZI</t>
  </si>
  <si>
    <t>61609066860053</t>
  </si>
  <si>
    <t>4880582</t>
  </si>
  <si>
    <t>16.10.2023</t>
  </si>
  <si>
    <t>+998938183798</t>
  </si>
  <si>
    <t>kadirova.0916@gamil.com</t>
  </si>
  <si>
    <t>000001951943</t>
  </si>
  <si>
    <t>KORABELNIKOVA ALYONA SERGEYEVNA</t>
  </si>
  <si>
    <t>41201860460040</t>
  </si>
  <si>
    <t>3291772</t>
  </si>
  <si>
    <t>04.03.2016</t>
  </si>
  <si>
    <t>Узбекистан, 000000, Ташкентская область, Янгиюльский район, Г.ЯНГИЮЛ, УЛ. МАРИФАТ Д.68 КВ.13</t>
  </si>
  <si>
    <t>97-871-43-37</t>
  </si>
  <si>
    <t>000001922642</t>
  </si>
  <si>
    <t>KORSHUNOV VYACHESLAV PETROVICH</t>
  </si>
  <si>
    <t>32908670241130</t>
  </si>
  <si>
    <t>1664787</t>
  </si>
  <si>
    <t>16.08.2022</t>
  </si>
  <si>
    <t>Узбекистан, 000000, г. Ташкент, Чиланзарский район, г. Ташкент, Чиланзарский район, кв. 2, 2-Катта Чилонзор МСГ, 10- Дом, 14- Квартира</t>
  </si>
  <si>
    <t>+998974305524</t>
  </si>
  <si>
    <t>vipkvp@yandex.ru</t>
  </si>
  <si>
    <t>000001963995</t>
  </si>
  <si>
    <t>KOSHMANOVA OLGA SERGEYEVNA</t>
  </si>
  <si>
    <t>40902800060027</t>
  </si>
  <si>
    <t>3432794</t>
  </si>
  <si>
    <t>25.05.2023</t>
  </si>
  <si>
    <t>Узбекистан, 000000, г. Ташкент, Яшнободский район, TOSHKENT SHAHAR MIRZO ULUGBEK TUMANI QORA SU 6 16-52</t>
  </si>
  <si>
    <t>+998971555216</t>
  </si>
  <si>
    <t>koschman80@mail.ru</t>
  </si>
  <si>
    <t>0,007876</t>
  </si>
  <si>
    <t>000000589571</t>
  </si>
  <si>
    <t>KUCHKAROV SUNATILLA ZIYADINOVICH</t>
  </si>
  <si>
    <t>32011580640019</t>
  </si>
  <si>
    <t>6564560</t>
  </si>
  <si>
    <t>04.03.2026</t>
  </si>
  <si>
    <t>Узбекистан, 00000, Ташкентская область, Янгиюльский район, НИЯЗБАШ НАМУНА МАХАЛЛАСИ А.КОДИРИЙ КУЧАСИ Д.13</t>
  </si>
  <si>
    <t>99 829-20-58</t>
  </si>
  <si>
    <t>998909952552</t>
  </si>
  <si>
    <t>9576349</t>
  </si>
  <si>
    <t>26.11.2024</t>
  </si>
  <si>
    <t>90-391-84-03</t>
  </si>
  <si>
    <t>3744056</t>
  </si>
  <si>
    <t>12.08.2025</t>
  </si>
  <si>
    <t>971981837</t>
  </si>
  <si>
    <t>000001913344</t>
  </si>
  <si>
    <t>LATIPOV SHUXRAT BAXTIYOROVICH</t>
  </si>
  <si>
    <t>31209932390036</t>
  </si>
  <si>
    <t>AE3549574</t>
  </si>
  <si>
    <t>28.07.2025</t>
  </si>
  <si>
    <t>ЦЕНТР ГОСУДАРСТВЕННЫХ УСЛУГ ЯШНАБАДСКОГО РАЙОНА Г. ТАШКЕНТА</t>
  </si>
  <si>
    <t>Узбекистан, 000000, Навоийская область, г. Навои, Дустобод МФЙ, Паркент ул., 7 проезд, 1/1-уй, 44-хонадон</t>
  </si>
  <si>
    <t>+998913359412</t>
  </si>
  <si>
    <t>shukhrat.1293@gmail.com</t>
  </si>
  <si>
    <t>000000595522</t>
  </si>
  <si>
    <t>LAVRISHEV EDUARD ALEKSANDROVICH</t>
  </si>
  <si>
    <t>31106685250014</t>
  </si>
  <si>
    <t>0010201</t>
  </si>
  <si>
    <t>20.01.2021</t>
  </si>
  <si>
    <t>1706401000</t>
  </si>
  <si>
    <t>Узбекистан, 000000, Бухарская область, г. Бухара, ул.Кўксарой, 59/1-11</t>
  </si>
  <si>
    <t>998965-225-14-71, 90-339-10-55</t>
  </si>
  <si>
    <t>mullodjanovam@gmail.com</t>
  </si>
  <si>
    <t>23120000900011196300</t>
  </si>
  <si>
    <t>9860020116672682</t>
  </si>
  <si>
    <t>MULLODJANOVA MUNISA AXMADJONOVNА</t>
  </si>
  <si>
    <t>000001959453</t>
  </si>
  <si>
    <t>LLEWELLYN KAI SUWA</t>
  </si>
  <si>
    <t>50410066590073</t>
  </si>
  <si>
    <t>USA</t>
  </si>
  <si>
    <t>A69989489</t>
  </si>
  <si>
    <t>08.10.2025</t>
  </si>
  <si>
    <t>Соединенные Штаты Америки (США), 468507, 1114 garden Court, Atlanta, GA, 30328, USA</t>
  </si>
  <si>
    <t>+14047897028</t>
  </si>
  <si>
    <t>kai.llewellyn2018@gmail.com</t>
  </si>
  <si>
    <t>0,003413</t>
  </si>
  <si>
    <t>000001949049</t>
  </si>
  <si>
    <t>LOGUNOV DMITRIY VLADIMIROVICH</t>
  </si>
  <si>
    <t>30712676530024</t>
  </si>
  <si>
    <t>75</t>
  </si>
  <si>
    <t>9814691</t>
  </si>
  <si>
    <t>28.12.2018</t>
  </si>
  <si>
    <t>998908220655</t>
  </si>
  <si>
    <t>logunov.dmitry@gmail.com</t>
  </si>
  <si>
    <t>000001928709</t>
  </si>
  <si>
    <t>LOSHKAREV DANIIL OLEGOVICH</t>
  </si>
  <si>
    <t>32403870270015</t>
  </si>
  <si>
    <t>1154493</t>
  </si>
  <si>
    <t>07.03.2022</t>
  </si>
  <si>
    <t>Узбекистан, 000000, г. Ташкент, Мирзо-Улугбекский район, БОҒИМАЙДОН МФЙ, ЯЛАНҒОЧ ДАХАСИ,  uy:60 xonadon:10</t>
  </si>
  <si>
    <t>+998901683540</t>
  </si>
  <si>
    <t>ldaniil@mail.ru</t>
  </si>
  <si>
    <t>000001966928</t>
  </si>
  <si>
    <t>MADALIYEV MIRZOXID XAYDARALI-O‘G‘LI</t>
  </si>
  <si>
    <t>32701924280086</t>
  </si>
  <si>
    <t>7069648</t>
  </si>
  <si>
    <t>25.07.2017</t>
  </si>
  <si>
    <t>1730236000</t>
  </si>
  <si>
    <t>Узбекистан, 000000, Ферганская область, Дангаринский район, АРЗИҚТЕПА МФЙ, ГУЗАРБОШИ КЎЧАСИ,  uy:0</t>
  </si>
  <si>
    <t>+998972146838</t>
  </si>
  <si>
    <t>mmirzohidjon@gmail.com</t>
  </si>
  <si>
    <t>000001955584</t>
  </si>
  <si>
    <t>MADALIYEVA DILYORAXON DONIYOROVNA</t>
  </si>
  <si>
    <t>61909066890019</t>
  </si>
  <si>
    <t>1931896</t>
  </si>
  <si>
    <t>Узбекистан, 000000, Ферганская область, г. Фергана, Шодлик МФЙ, Чуқур кўча (Б.Фармонова) кучаси, 51-уй</t>
  </si>
  <si>
    <t>+998773950010</t>
  </si>
  <si>
    <t>dilyoramadaliyeva81@gmail.com</t>
  </si>
  <si>
    <t>000001955626</t>
  </si>
  <si>
    <t>MADIYEV MUNISXON ABRORZODA</t>
  </si>
  <si>
    <t>31911943820126</t>
  </si>
  <si>
    <t>1776172</t>
  </si>
  <si>
    <t>28.02.2019</t>
  </si>
  <si>
    <t>Узбекистан, 000000, Самаркандская область, г. Самарканд, АЛ БУХОРИЙ МФЙ, СОГДИАНА ДАХАСИ,  uy:54 xonadon:13</t>
  </si>
  <si>
    <t>+998915598822</t>
  </si>
  <si>
    <t>munis.madiev.94@gmail.com</t>
  </si>
  <si>
    <t>000001924119</t>
  </si>
  <si>
    <t>MADRAXIMOV OLLABERGAN SAIDOVICH</t>
  </si>
  <si>
    <t>30211703150043</t>
  </si>
  <si>
    <t>2382722</t>
  </si>
  <si>
    <t>28.12.2015</t>
  </si>
  <si>
    <t>Узбекистан, 000000, Хорезмская область, Янгиарыкский район, ЧИКИРЧИ ҚФЙ, АНГИАРИК МФЙ, ЭЗГУ АМАЛ КЎЧАСИ,  uy:132</t>
  </si>
  <si>
    <t>+998999690824</t>
  </si>
  <si>
    <t>madrahimovollabergan@gmail.com</t>
  </si>
  <si>
    <t>5507867</t>
  </si>
  <si>
    <t>22.12.2023</t>
  </si>
  <si>
    <t>Узбекистан, 0000000, Ташкентская область, г. Янгиюль, ЯНГИЙЎЛ Ш., НАВРЎЗ МФЙ, РАЙХОН КЎЧАСИ, uy:13</t>
  </si>
  <si>
    <t>+998 (88) 609-59-26</t>
  </si>
  <si>
    <t>000001948128</t>
  </si>
  <si>
    <t>MAJITOVA MALIKAXON ISLOM QIZI</t>
  </si>
  <si>
    <t>61706076090125</t>
  </si>
  <si>
    <t>4911919</t>
  </si>
  <si>
    <t>19.10.2023</t>
  </si>
  <si>
    <t>Узбекистан, 000000, Самаркандская область, Пастдаргомский район, Камолот МФЙ Кимёгар шаҳарчаси 613-уй</t>
  </si>
  <si>
    <t>+998990932656</t>
  </si>
  <si>
    <t>malikamajitova06@gmail.com</t>
  </si>
  <si>
    <t>000001945743</t>
  </si>
  <si>
    <t>MAKSUDOV MIRAZIM MIRSAID-O‘G‘LI</t>
  </si>
  <si>
    <t>30707986540098</t>
  </si>
  <si>
    <t>1608226</t>
  </si>
  <si>
    <t>13.02.2025</t>
  </si>
  <si>
    <t>Узбекистан, 000000, г. Ташкент, Шайхантахурский район, МАННОН УЙГУР МФЙ, БЕХЗОД КЎЧАСИ,  uy:84</t>
  </si>
  <si>
    <t>+998946427542</t>
  </si>
  <si>
    <t>maksudov-1998@inbox.ru</t>
  </si>
  <si>
    <t>MALLAYEV JAHONGIR G‘ULOMJON O‘G‘LI</t>
  </si>
  <si>
    <t>Узбекистан, 000000, Джизакская область, Шароф Рашидовский район, РАВОТ МФЙ  НОНИСАНГИЛ МАХАЛЛАСИ МФЙ, ЛОЙИХАДАГИ КЎЧА,  uy:Р.С</t>
  </si>
  <si>
    <t>+998974352723</t>
  </si>
  <si>
    <t>000001949480</t>
  </si>
  <si>
    <t>MAMAJONOV BEKMIRZA XOLMIRZAYEVICH</t>
  </si>
  <si>
    <t>30308864190080</t>
  </si>
  <si>
    <t>4544794</t>
  </si>
  <si>
    <t>08.09.2023</t>
  </si>
  <si>
    <t>1730218000</t>
  </si>
  <si>
    <t>Узбекистан, 000000, Ферганская область, Кувинский район, ДЕХКОНОБОД МФЙ, ул. Зиндонтепа, дом 50</t>
  </si>
  <si>
    <t>998903902033</t>
  </si>
  <si>
    <t>bekmirzaa1986@gmail.com</t>
  </si>
  <si>
    <t>000001948966</t>
  </si>
  <si>
    <t>MAMATOV SIROJIDDIN BOBOMUROTOVICH</t>
  </si>
  <si>
    <t>31703861802216</t>
  </si>
  <si>
    <t>9263466</t>
  </si>
  <si>
    <t>05.11.2024</t>
  </si>
  <si>
    <t>1722210000</t>
  </si>
  <si>
    <t>Узбекистан, 000000, Сурхандарьинская область, Денауский район, ДЕНОВ ҚФЙ ФАЙЗЛИ МФЙ ДЕНОВ ҚФЙ ФАЙЗЛИ МФЙ ФАЙЗЛИ  uy:Б/Н</t>
  </si>
  <si>
    <t>+998975516786</t>
  </si>
  <si>
    <t>mamativ8731@gmail.com</t>
  </si>
  <si>
    <t>MAMEDOVA SEVIL IBRAGIMOVNA</t>
  </si>
  <si>
    <t>41308786880027</t>
  </si>
  <si>
    <t>FS</t>
  </si>
  <si>
    <t>0033269</t>
  </si>
  <si>
    <t>03.04.2023</t>
  </si>
  <si>
    <t>Узбекистан, 102812, Ташкентская область, г. Янгиюль, ЯНГИЙЎЛ Ш., САБО МФЙ, ТОНГ ДАХАСИ КЎЧАСИ, uy:11 xonadon:55</t>
  </si>
  <si>
    <t>+998 (33) 012-78-13</t>
  </si>
  <si>
    <t>mamedovapazhidaeva@mail.ru</t>
  </si>
  <si>
    <t>998935414156</t>
  </si>
  <si>
    <t>000001949555</t>
  </si>
  <si>
    <t>MANANIKOV VALERIY VLADIMIROVICH</t>
  </si>
  <si>
    <t>33004930231844</t>
  </si>
  <si>
    <t>1575984</t>
  </si>
  <si>
    <t>22.07.2022</t>
  </si>
  <si>
    <t>Узбекистан, 000000, г. Ташкент, Сергелийский район, Массив Сергели 7, МФЙ Зийнат, дом 59, кв. 17</t>
  </si>
  <si>
    <t>998903507361</t>
  </si>
  <si>
    <t>qwer_1993-30@list.ru</t>
  </si>
  <si>
    <t>000001858376</t>
  </si>
  <si>
    <t>MANNANOV ABDURAZZOQ ABDURASULOVICH</t>
  </si>
  <si>
    <t>30811890760016</t>
  </si>
  <si>
    <t>6103713</t>
  </si>
  <si>
    <t>12.02.2024</t>
  </si>
  <si>
    <t>Узбекистан, 000000, Ташкентская область, Кибрайский район, Bogcha ko'cha, 60 uy</t>
  </si>
  <si>
    <t>+998 99 830 6218</t>
  </si>
  <si>
    <t>mabdurazzoq@mail.ru</t>
  </si>
  <si>
    <t>23120000100011752374</t>
  </si>
  <si>
    <t>5614681916480795</t>
  </si>
  <si>
    <t>05.29</t>
  </si>
  <si>
    <t>000001914374</t>
  </si>
  <si>
    <t>MATCHANOV FARHOD BAXTIYAROVICH</t>
  </si>
  <si>
    <t>31503803180064</t>
  </si>
  <si>
    <t>5649565</t>
  </si>
  <si>
    <t>31.05.2014</t>
  </si>
  <si>
    <t>1733226000</t>
  </si>
  <si>
    <t>Узбекистан, 000000, Хорезмская область, Хивинский район, ГАНДИМИЁН ҚФЙ, ГАНДИМИЁН МФЙ,  uy:,</t>
  </si>
  <si>
    <t>+998995586486</t>
  </si>
  <si>
    <t>matcanovfarhod34@gmail.com</t>
  </si>
  <si>
    <t>000001914392</t>
  </si>
  <si>
    <t>MATCHANOV IMOMADDIN BAXTIYAROVICH</t>
  </si>
  <si>
    <t>31107853180067</t>
  </si>
  <si>
    <t>9612538</t>
  </si>
  <si>
    <t>10.05.2015</t>
  </si>
  <si>
    <t>Узбекистан, 000000, Хорезмская область, г. Хива, Хорезмская область, Хива г., ул. Богишамол, дом 23Б</t>
  </si>
  <si>
    <t>+998919896032</t>
  </si>
  <si>
    <t>matlubobozorova@gmail.com</t>
  </si>
  <si>
    <t>AE5987986</t>
  </si>
  <si>
    <t>22.01.2026</t>
  </si>
  <si>
    <t>ЦЕНТР ГОСУДАРСТВЕННЫХ УСЛУГ ЮНУСАБАДСКОГО РАЙОНА Г. ТАШКЕНТА</t>
  </si>
  <si>
    <t>+998 (93) 501-67-97</t>
  </si>
  <si>
    <t>9168310</t>
  </si>
  <si>
    <t>28.10.2024</t>
  </si>
  <si>
    <t>yyogo110@gmail.com</t>
  </si>
  <si>
    <t>0,000928</t>
  </si>
  <si>
    <t>000001940555</t>
  </si>
  <si>
    <t>MAVLANOV ELBEK TULKINOVICH</t>
  </si>
  <si>
    <t>30604812720070</t>
  </si>
  <si>
    <t>3213578</t>
  </si>
  <si>
    <t>Узбекистан, 000000, г. Ташкент, Янгихаетский район, 8-строительная территория, дом 28, кв. 30</t>
  </si>
  <si>
    <t>+998974317012</t>
  </si>
  <si>
    <t>elbek198181@gmail.com</t>
  </si>
  <si>
    <t>000001882037</t>
  </si>
  <si>
    <t>MAVLONOV ALISHER NABIJON O‘G‘LI</t>
  </si>
  <si>
    <t>52608006070022</t>
  </si>
  <si>
    <t>5183137</t>
  </si>
  <si>
    <t>08.10.2016</t>
  </si>
  <si>
    <t>1718218000</t>
  </si>
  <si>
    <t>Узбекистан, 000000, Самаркандская область, Нарпайский район, ХЎЖАҚЎРҒОН МФЙ,  uy:Р/С</t>
  </si>
  <si>
    <t>+998910330826</t>
  </si>
  <si>
    <t>mavlonovalisher824@gmail.com</t>
  </si>
  <si>
    <t>000001935850</t>
  </si>
  <si>
    <t>MAXAMATOV BEXZOD BUNYODOVICH</t>
  </si>
  <si>
    <t>50701066520011</t>
  </si>
  <si>
    <t>1237254</t>
  </si>
  <si>
    <t>07.04.2022</t>
  </si>
  <si>
    <t>Узбекистан, 000000, г. Ташкент, Юнусабадский район, Отчопар-2 МФЙ, Чинобод 8 кучаси, 23-уй, 3-хонадон</t>
  </si>
  <si>
    <t>+998910010551</t>
  </si>
  <si>
    <t>maxamatovbexzod@gmail.com</t>
  </si>
  <si>
    <t>000001940556</t>
  </si>
  <si>
    <t>MAXKAMOV ALEKSEY ALEKSANDROVICH</t>
  </si>
  <si>
    <t>51609016490010</t>
  </si>
  <si>
    <t>7758428</t>
  </si>
  <si>
    <t>21.09.2017</t>
  </si>
  <si>
    <t>Узбекистан, 000000, г. Ташкент, Чиланзарский район, Adress</t>
  </si>
  <si>
    <t>998908056967</t>
  </si>
  <si>
    <t>makhkamovsher@gmail.com</t>
  </si>
  <si>
    <t>000001961086</t>
  </si>
  <si>
    <t>MAXKAMOV AZIZ TAXIROVICH</t>
  </si>
  <si>
    <t>32210840210025</t>
  </si>
  <si>
    <t>2673644</t>
  </si>
  <si>
    <t>14.05.2025</t>
  </si>
  <si>
    <t>Узбекистан, 000000, г. Ташкент, Чиланзарский район, ЛУТФИЙ МФЙ, ЛУТФИЙ КЎЧАСИ,  uy:2 xonadon:5</t>
  </si>
  <si>
    <t>+998333105103</t>
  </si>
  <si>
    <t>uk48aea@gmail.com</t>
  </si>
  <si>
    <t>000001960427</t>
  </si>
  <si>
    <t>MAXKAMOV MIRZOXID MANSUR O'G'LI</t>
  </si>
  <si>
    <t>51907015130057</t>
  </si>
  <si>
    <t>7298577</t>
  </si>
  <si>
    <t>23.07.2017</t>
  </si>
  <si>
    <t>1703211000</t>
  </si>
  <si>
    <t>Узбекистан, 000000, Андижанская область, Джалалкудукский район, ЯНГИЧЕК МФЙ ЗЕБО КЎЧАСИ  uy:22</t>
  </si>
  <si>
    <t>+998916192066</t>
  </si>
  <si>
    <t>mahkamovmirzohid19@gmail.com</t>
  </si>
  <si>
    <t>AE2167755</t>
  </si>
  <si>
    <t>03.04.2025</t>
  </si>
  <si>
    <t>+998 (33) 005-14-83</t>
  </si>
  <si>
    <t>shamirzamaxkamov@gmail.com</t>
  </si>
  <si>
    <t>000001851371</t>
  </si>
  <si>
    <t>MAXKAMOV TEMUR RUSTAMOVICH</t>
  </si>
  <si>
    <t>31708886610017</t>
  </si>
  <si>
    <t>3090154</t>
  </si>
  <si>
    <t>19.04.2023</t>
  </si>
  <si>
    <t>Узбекистан, 000000, г. Ташкент, Мирзо-Улугбекский район, ДАРХОН МФЙ, КИЕТОБОД КЎЧАСИ,  uy:5</t>
  </si>
  <si>
    <t>+998884005526</t>
  </si>
  <si>
    <t>temur.makhkamov@gmail.com</t>
  </si>
  <si>
    <t>0,029948</t>
  </si>
  <si>
    <t>9860350107939299</t>
  </si>
  <si>
    <t>MAKHKAMOV TEMUR RUSTAMOVICH</t>
  </si>
  <si>
    <t>000001960705</t>
  </si>
  <si>
    <t>MAXKAMOVA KAMILA TAXIROVNA</t>
  </si>
  <si>
    <t>42204810310748</t>
  </si>
  <si>
    <t>2173299</t>
  </si>
  <si>
    <t>Узбекистан, 000000, г. Ташкент, Чиланзарский район, Катта Козиробод МФЙ, Афшона кучаси, 28-уй</t>
  </si>
  <si>
    <t>+998990014111</t>
  </si>
  <si>
    <t>mk8901201@gmail.com</t>
  </si>
  <si>
    <t>000001953287</t>
  </si>
  <si>
    <t>MAXKAMOVA OLGA SERGEYEVNA</t>
  </si>
  <si>
    <t>42707590070023</t>
  </si>
  <si>
    <t>6084377</t>
  </si>
  <si>
    <t>09.02.2024</t>
  </si>
  <si>
    <t>Узбекистан, 000000, г. Ташкент, Чиланзарский район, 1КАТТА ЧИЛОНЗОР МФЙ, 1 МАВЗЕ,  uy:10 xonadon:70 /</t>
  </si>
  <si>
    <t>+998977326470</t>
  </si>
  <si>
    <t>makhkamova59@bk.ru</t>
  </si>
  <si>
    <t>000001865891</t>
  </si>
  <si>
    <t>MAXMADMURADOV AMAL ANVAR O'G'LI</t>
  </si>
  <si>
    <t>52707016180018</t>
  </si>
  <si>
    <t>7351230</t>
  </si>
  <si>
    <t>30.07.2017</t>
  </si>
  <si>
    <t>Samarqand viloyati Samarqand shahar  IIB</t>
  </si>
  <si>
    <t>Узбекистан, 000000, Самаркандская область, г. Самарканд, АДОЛАТ МФЙ, БЕРУНИЙ КЎЧАСИ,  uy:38 xonadon:25</t>
  </si>
  <si>
    <t>+998773602707</t>
  </si>
  <si>
    <t>flopy27.07.01@gmail.com</t>
  </si>
  <si>
    <t>000001876372</t>
  </si>
  <si>
    <t>MAXMUDOV JASURBEK MUXAMADALIYEVICH</t>
  </si>
  <si>
    <t>31004871400024</t>
  </si>
  <si>
    <t>7277296</t>
  </si>
  <si>
    <t>24.05.2024</t>
  </si>
  <si>
    <t>ПАХТААБАДСКИЙ РОВД АНДИЖАНСКОЙ ОБЛАСТИ</t>
  </si>
  <si>
    <t>1703232000</t>
  </si>
  <si>
    <t>Узбекистан, 000000, Андижанская область, Пахтаабадский район, ЗИЁЛИ МФЙ, ЗИЁЛИ КЎЧАСИ,  uy:Р/С</t>
  </si>
  <si>
    <t>+998943848710</t>
  </si>
  <si>
    <t>jasurbek.m.mahmudov@gmail.com</t>
  </si>
  <si>
    <t>000001966445</t>
  </si>
  <si>
    <t>MAXSATILLAYEV FAXRITDIN MAMASAIDOVICH</t>
  </si>
  <si>
    <t>32908786230011</t>
  </si>
  <si>
    <t>8343780</t>
  </si>
  <si>
    <t>15.12.2017</t>
  </si>
  <si>
    <t>Узбекистан, 000000, Сурхандарьинская область, Денауский район, Денов шахар, Буюк келажак МФЙ, ул Эзгу ма'сад, дом 16, кв 16</t>
  </si>
  <si>
    <t>+998945141011</t>
  </si>
  <si>
    <t>faxriddinmaqsatullayev@gmail.com</t>
  </si>
  <si>
    <t>000001855546</t>
  </si>
  <si>
    <t>MEDETOVA GULSANEM KUATOVNA</t>
  </si>
  <si>
    <t>42803753500069</t>
  </si>
  <si>
    <t>1003137</t>
  </si>
  <si>
    <t>16.06.2017</t>
  </si>
  <si>
    <t>Qoraqalpog'iston Respublikasi Nukus shahar IIB</t>
  </si>
  <si>
    <t>Узбекистан, 000000, Республика Каракалпакстан, г. Нукус, Ели абат МФЙ, 23 мавзеси, 3/1-уй, 12-хонадон</t>
  </si>
  <si>
    <t>+998 (91) 383-28-03</t>
  </si>
  <si>
    <t>medetovagulsanem@gmail.com</t>
  </si>
  <si>
    <t>0,005128</t>
  </si>
  <si>
    <t>000001876704</t>
  </si>
  <si>
    <t>MELKONYAN ARTUR DAVIDOVICH</t>
  </si>
  <si>
    <t>30507870270012</t>
  </si>
  <si>
    <t>1515398</t>
  </si>
  <si>
    <t>02.07.2022</t>
  </si>
  <si>
    <t>Узбекистан, 000000, г. Ташкент, Ташкент, Sirgali tumani ОЛТИН ВОДИЙ МФЙ, АЭРОПОРТ ХУДУДИ КЎЧАСИ,  uy:117</t>
  </si>
  <si>
    <t>+998909355533</t>
  </si>
  <si>
    <t>arrrrr25@gmail.com</t>
  </si>
  <si>
    <t>0,002835</t>
  </si>
  <si>
    <t>000001894921</t>
  </si>
  <si>
    <t>MEXMONALIYEV LAZIZBEK XAYRULLO O'G'LI</t>
  </si>
  <si>
    <t>30802965900031</t>
  </si>
  <si>
    <t>2577326</t>
  </si>
  <si>
    <t>14.02.2023</t>
  </si>
  <si>
    <t>Узбекистан, 000000, Наманганская область, Нарынский район, НОРИНКАПА ҚФЙ ХЎЖАҚЎРҒОНЧА МФЙ ЧАРОҒБОН КЎЧАСИ  uy:58</t>
  </si>
  <si>
    <t>+998934465677</t>
  </si>
  <si>
    <t>lazizbek020896@gmail.com</t>
  </si>
  <si>
    <t>2608392</t>
  </si>
  <si>
    <t>08.05.2025</t>
  </si>
  <si>
    <t>Узбекистан, 00000, Ташкентская область, Янгиюльский район, REGISTON 9-UY</t>
  </si>
  <si>
    <t>99-3000159</t>
  </si>
  <si>
    <t>000001890346</t>
  </si>
  <si>
    <t>MIN SERGEY ALEKSANDROVICH</t>
  </si>
  <si>
    <t>51403016800042</t>
  </si>
  <si>
    <t>2541921</t>
  </si>
  <si>
    <t>1727401000</t>
  </si>
  <si>
    <t>Узбекистан, 000000, Ташкентская область,      , Ташкентская область, г.Нурафшан, ул. Нафосат, дом 78</t>
  </si>
  <si>
    <t>+998998490663</t>
  </si>
  <si>
    <t>minsergey135790@gmail.com</t>
  </si>
  <si>
    <t>000001948427</t>
  </si>
  <si>
    <t>MIRABDULLAYEV MIRJALOL MIRAKMAL O‘G‘LI</t>
  </si>
  <si>
    <t>50604016610049</t>
  </si>
  <si>
    <t>7059336</t>
  </si>
  <si>
    <t>06.05.2017</t>
  </si>
  <si>
    <t>Узбекистан, 000000, г. Ташкент, Алмазарский район, ЧИМБОЙ МФЙ, ШИФОНУР КЎЧАСИ,  uy:3 xonadon:18</t>
  </si>
  <si>
    <t>+998997291668</t>
  </si>
  <si>
    <t>mmirjalol06m@gmail.com</t>
  </si>
  <si>
    <t>Узбекистан, 110801, Ташкентская область, Янгиюльский район, Шодлик МФЙ, Кирда кучаси, 15-уй</t>
  </si>
  <si>
    <t>998972497788</t>
  </si>
  <si>
    <t>Узбекистан, 000000, г. Ташкент, Мирзо-Улугбекский район, Katta Ylangoch Ota MFY, Feruza mavzesi, 36-uy, 20-honadon</t>
  </si>
  <si>
    <t>0,085415</t>
  </si>
  <si>
    <t>23120000300001041001</t>
  </si>
  <si>
    <t>8600530421111256</t>
  </si>
  <si>
    <t>03.27</t>
  </si>
  <si>
    <t>MIRONOV YEVGENIY</t>
  </si>
  <si>
    <t>AE5812952</t>
  </si>
  <si>
    <t>12.01.2026</t>
  </si>
  <si>
    <t>АЛМАЗАРСКИЙ РУВД ГОРОДА ТАШКЕНТА</t>
  </si>
  <si>
    <t>Узбекистан, 000000, г. Ташкент, Алмазарский район, НАМУНА МФЙ, ХУМАЙРО КЎЧАСИ, uy:84</t>
  </si>
  <si>
    <t>+998 (97) 480-95-65</t>
  </si>
  <si>
    <t>durdonamirpayzeyva@gmail.co.com</t>
  </si>
  <si>
    <t>9390258</t>
  </si>
  <si>
    <t>13.11.2024</t>
  </si>
  <si>
    <t>timur.mirxanov@aeronavigation.com</t>
  </si>
  <si>
    <t>000001959245</t>
  </si>
  <si>
    <t>MIRZAABDULLAYEV JAVOXIR MIRZAAXMAD O'G'LI</t>
  </si>
  <si>
    <t>30410952160012</t>
  </si>
  <si>
    <t>2352257</t>
  </si>
  <si>
    <t>16.01.2023</t>
  </si>
  <si>
    <t>Узбекистан, 000000, Ташкентская область, Юкоричирчикский район, Бирлик МФЙ Қипчоқ кучаси 65 G-уй</t>
  </si>
  <si>
    <t>+998936370301</t>
  </si>
  <si>
    <t>javohirxiii@gmail.com</t>
  </si>
  <si>
    <t>AE4925034</t>
  </si>
  <si>
    <t>06.11.2025</t>
  </si>
  <si>
    <t>Узбекистан, 000000, Ташкентская область, Янгиюльский район, Фаровон МФЙ, Шуҳрат кучаси, 13-уй</t>
  </si>
  <si>
    <t>+998 (97) 112-40-07</t>
  </si>
  <si>
    <t>zebomirzakarimova5@gmail.com</t>
  </si>
  <si>
    <t>000001947986</t>
  </si>
  <si>
    <t>MIRZAMURATOVA SABRINA SABIRJONOVNA</t>
  </si>
  <si>
    <t>0868350</t>
  </si>
  <si>
    <t>I-TV</t>
  </si>
  <si>
    <t>24.06.2016</t>
  </si>
  <si>
    <t>Узбекистан, 000000, Ташкентская область, Янгиюльский район, УЛ. КУКАЛАМЗОР Д.7-2</t>
  </si>
  <si>
    <t>97-604-26-76</t>
  </si>
  <si>
    <t>MIRZAXMEDOV IKROM SHAVKATOVICH</t>
  </si>
  <si>
    <t>30103760640080</t>
  </si>
  <si>
    <t>3250374</t>
  </si>
  <si>
    <t>08.05.2023</t>
  </si>
  <si>
    <t>Узбекистан, 000000, Ташкентская область, Янгиюльский район, ФАРГОНА МФЙ, УЛ. ЗАРГАЛДОК Д.5</t>
  </si>
  <si>
    <t>97-425-86-69</t>
  </si>
  <si>
    <t>000001947287</t>
  </si>
  <si>
    <t>MIRZAYEV ASKAR FELIKSOVICH</t>
  </si>
  <si>
    <t>50407016840018</t>
  </si>
  <si>
    <t>4938331</t>
  </si>
  <si>
    <t>23.10.2023</t>
  </si>
  <si>
    <t>Узбекистан, 000000, г. Ташкент, Шайхантахурский район, УРДА МФЙ, АНХОР БЎЙИ КЎЧАСИ,  uy:8 xonadon:5</t>
  </si>
  <si>
    <t>+998917790900</t>
  </si>
  <si>
    <t>emiraterask@gmail.com</t>
  </si>
  <si>
    <t>000000574193</t>
  </si>
  <si>
    <t>MIRZAYEV FARXOD XOLBOYEVICH</t>
  </si>
  <si>
    <t>32004671510078</t>
  </si>
  <si>
    <t>1607674</t>
  </si>
  <si>
    <t>Узбекистан, 000000, г. Ташкент, Яшнободский район, ЧЎЛПОН МФЙ, ФАРҒОНА ЙЎЛИ КЎЧАСИ,  uy:7 А xonadon:30</t>
  </si>
  <si>
    <t>+998977141110</t>
  </si>
  <si>
    <t>farxodxolbayevich2019@gmail.com</t>
  </si>
  <si>
    <t>IIV 26296</t>
  </si>
  <si>
    <t>998901885125</t>
  </si>
  <si>
    <t>8600032910728237</t>
  </si>
  <si>
    <t>08.26</t>
  </si>
  <si>
    <t>Mullodjanova Munavar Tadjidinovna</t>
  </si>
  <si>
    <t>998903188981</t>
  </si>
  <si>
    <t>000001887263</t>
  </si>
  <si>
    <t>MUQIMOV ZOIR NURUTDINOVICH</t>
  </si>
  <si>
    <t>32307582380014</t>
  </si>
  <si>
    <t>1716876</t>
  </si>
  <si>
    <t>05.09.2022</t>
  </si>
  <si>
    <t>Узбекистан, 000000, Навоийская область, Хатырчинский район, ПАРАХУН МФЙ, ПАРАХУН КЎЧАСИ,  uy:33</t>
  </si>
  <si>
    <t>+998942192350</t>
  </si>
  <si>
    <t>z8394068@gmail.com</t>
  </si>
  <si>
    <t>000001963187</t>
  </si>
  <si>
    <t>MUSLIMJANOV MIRZAAKBAR A’ZAMJON O‘G‘LI</t>
  </si>
  <si>
    <t>30110932100082</t>
  </si>
  <si>
    <t>3066072</t>
  </si>
  <si>
    <t>17.06.2025</t>
  </si>
  <si>
    <t>Узбекистан, 000000, г. Ташкент, Алмазарский район, Ислом ота МФЙ, Кора-Камиш 1/2 мавзеси, 36-уй, 33-хонадон</t>
  </si>
  <si>
    <t>+998990666664</t>
  </si>
  <si>
    <t>yasinamursalina@gmail.com</t>
  </si>
  <si>
    <t>000001971522</t>
  </si>
  <si>
    <t>MUXAMMATOV FARRUX ILXOM O‘G‘LI</t>
  </si>
  <si>
    <t>51812076080040</t>
  </si>
  <si>
    <t>9804225</t>
  </si>
  <si>
    <t>1718224000</t>
  </si>
  <si>
    <t>Узбекистан, 000000, Самаркандская область, Пайарыкский район, Хоса МФЙ, Катта Чўраш кучаси, 118-уй</t>
  </si>
  <si>
    <t>+998935335507</t>
  </si>
  <si>
    <t>mahliyoumarova14@gmail.com</t>
  </si>
  <si>
    <t>1034078</t>
  </si>
  <si>
    <t>06.01.2025</t>
  </si>
  <si>
    <t>+998 (94) 604-23-80</t>
  </si>
  <si>
    <t>7179424</t>
  </si>
  <si>
    <t>25.04.2026</t>
  </si>
  <si>
    <t>Узбекистан, 000000, г. Ташкент, Яккасарайский район, Ракатбоши МФЙ, Джамшид Шоший, пр. 1 кучаси, 18-уй</t>
  </si>
  <si>
    <t>+998911632226</t>
  </si>
  <si>
    <t>AD0997478</t>
  </si>
  <si>
    <t>7309243</t>
  </si>
  <si>
    <t>28.05.2024</t>
  </si>
  <si>
    <t>Узбекистан, 000000, Ташкентская область, Янгиюльский район, НИЁЗБОШ КФЙ, МАДАНИЯТ МФЙ, ГУЛЗОР КЎЧАСИ, uy:98</t>
  </si>
  <si>
    <t>+998 (97) 480-27-07</t>
  </si>
  <si>
    <t>shermaxamatovabduazim@gmail.com</t>
  </si>
  <si>
    <t>000001903301</t>
  </si>
  <si>
    <t>NAFIDDINOV UMIDJON IXTIYEROVICH</t>
  </si>
  <si>
    <t>31809921000081</t>
  </si>
  <si>
    <t>3736584</t>
  </si>
  <si>
    <t>27.04.2016</t>
  </si>
  <si>
    <t>Узбекистан, 000000, Бухарская область, г. Бухара, Бухарская область, Бухара г., ул. Намозгох, дом 5</t>
  </si>
  <si>
    <t>+998914450384</t>
  </si>
  <si>
    <t>umidnafiddinov@gmail.com</t>
  </si>
  <si>
    <t>0,001225</t>
  </si>
  <si>
    <t>000001893660</t>
  </si>
  <si>
    <t>NARKULOVA NIGINA BATIRJANOVNA</t>
  </si>
  <si>
    <t>40805870220042</t>
  </si>
  <si>
    <t>4216978</t>
  </si>
  <si>
    <t>Узбекистан, 000000, г. Ташкент, Мирзо-Улугбекский район, ул. Ниезбек йули, 6 проезд, 16/48</t>
  </si>
  <si>
    <t>998775074363</t>
  </si>
  <si>
    <t>nigina.narkulova@bk.ru</t>
  </si>
  <si>
    <t>0,080689</t>
  </si>
  <si>
    <t>000001959406</t>
  </si>
  <si>
    <t>NAZAROV MA’RUF ISMATULLOYEVICH</t>
  </si>
  <si>
    <t>32710912560017</t>
  </si>
  <si>
    <t>2722860</t>
  </si>
  <si>
    <t>19.05.2025</t>
  </si>
  <si>
    <t>1710245</t>
  </si>
  <si>
    <t>+998998646999</t>
  </si>
  <si>
    <t>marufxan1091@mail.ru</t>
  </si>
  <si>
    <t>000001891338</t>
  </si>
  <si>
    <t>NAZAROV NASIMJON BOZORBOYEVICH</t>
  </si>
  <si>
    <t>32909831831348</t>
  </si>
  <si>
    <t>7459101</t>
  </si>
  <si>
    <t>04.11.2014</t>
  </si>
  <si>
    <t>1722217000</t>
  </si>
  <si>
    <t>Узбекистан, 000000, Сурхандарьинская область, Сариасийский район, Гулобод МСГ, ул. Жасорат, дом 14</t>
  </si>
  <si>
    <t>+998975368348</t>
  </si>
  <si>
    <t>nassiem7@gmail.com</t>
  </si>
  <si>
    <t>БУВАЙДИНСКИЙ РОВД ФЕРГАНСКОЙ ОБЛАСТИ</t>
  </si>
  <si>
    <t>Узбекистан, 000000, Ферганская область, Бувайдинский район, Бегобод МФЙ, Ихлос кучаси, 162-уй</t>
  </si>
  <si>
    <t>998908119608</t>
  </si>
  <si>
    <t>5298606</t>
  </si>
  <si>
    <t>02.12.2023</t>
  </si>
  <si>
    <t>+998 (97) 875-00-01</t>
  </si>
  <si>
    <t>r9175445@gmail.com</t>
  </si>
  <si>
    <t>AD4175409</t>
  </si>
  <si>
    <t>Узбекистан, 112000, Ташкентская область, Янгиюльский район, Фаровон МФЙ, Ниёзбош КФЙ, Фаровон МФЙ, 309-уй</t>
  </si>
  <si>
    <t>+998 (97) 114-10-66</t>
  </si>
  <si>
    <t>NISHANBAYEV ERGASH DEXKANOVICH</t>
  </si>
  <si>
    <t>31705580640025</t>
  </si>
  <si>
    <t>1594928</t>
  </si>
  <si>
    <t>+998 (99) 726-96-46</t>
  </si>
  <si>
    <t>30106637420013</t>
  </si>
  <si>
    <t>1594415</t>
  </si>
  <si>
    <t>+998 (33) 026-35-69</t>
  </si>
  <si>
    <t>0,000648</t>
  </si>
  <si>
    <t>NISHONALIYEV BAXTIYOR USMONALIYEVICH</t>
  </si>
  <si>
    <t>31705730640046</t>
  </si>
  <si>
    <t>8630480</t>
  </si>
  <si>
    <t>16.09.2024</t>
  </si>
  <si>
    <t>ЯНГИЮЛЬСКИЙ РОВД ТАШКЕНТСКОЙ ОБЛАС</t>
  </si>
  <si>
    <t>Узбекистан, 000000, Ташкентская область, Янгиюльский район, НИЁЗБОШ КФЙ, ГУЛИСТОН МФЙ, НИЁЗБОШ КФЙ, ГУЛИСТОН МФЙ, ОК-ОЛТИН, uy:Р/Й</t>
  </si>
  <si>
    <t>+998 (99) 932-37-65</t>
  </si>
  <si>
    <t>5361403</t>
  </si>
  <si>
    <t>07.12.2023</t>
  </si>
  <si>
    <t>Узбекистан, 000000, Ташкентская область, Янгиюльский район, НИЁЗБОШ КФЙ, ПАХТА МФЙ, НИЁЗБОШ КФЙ, ПАХТА МФЙ, ИСТИКЛОЛ, uy:Р/Й</t>
  </si>
  <si>
    <t>+998 (97) 455-57-87</t>
  </si>
  <si>
    <t>000001971361</t>
  </si>
  <si>
    <t>NOMOZBAYEV SUNNATILLA MUSTAKIMOVICH</t>
  </si>
  <si>
    <t>32007835970024</t>
  </si>
  <si>
    <t>2693859</t>
  </si>
  <si>
    <t>28.02.2023</t>
  </si>
  <si>
    <t>1714237000</t>
  </si>
  <si>
    <t>Узбекистан, 000000, Наманганская область, Чустский район, ОЛМОС ШФЙ, БИРЛИК МФЙ, БИРЛИК КЎЧАСИ,  uy:1А</t>
  </si>
  <si>
    <t>+998937788283</t>
  </si>
  <si>
    <t>sunnatillanomozboyev@gmail.com</t>
  </si>
  <si>
    <t>8021529</t>
  </si>
  <si>
    <t>26.07.2024</t>
  </si>
  <si>
    <t>Узбекистан, 112000, Ташкентская область, г. Янгиюль, Янгийул г., ул. Бирлик, дом 3-утиш 26</t>
  </si>
  <si>
    <t>+998 (99) 892-61-06</t>
  </si>
  <si>
    <t>elyornormatov39@gmail.com</t>
  </si>
  <si>
    <t>AE4072004</t>
  </si>
  <si>
    <t>08.09.2025</t>
  </si>
  <si>
    <t>Узбекистан, 000000, Ташкентская область, Янгиюльский район, Шуралисой КФЙ, Озод МФЙ, ул. Обод, дом 10</t>
  </si>
  <si>
    <t>+998 (88) 985-73-74</t>
  </si>
  <si>
    <t>normatovahilola78@gmail.com</t>
  </si>
  <si>
    <t>000001947146</t>
  </si>
  <si>
    <t>NURILLAYEV NOZIM NEGMATOVICH</t>
  </si>
  <si>
    <t>33105883840043</t>
  </si>
  <si>
    <t>1616511</t>
  </si>
  <si>
    <t>Узбекистан, 000000, Самаркандская область, г. Самарканд, SAMARQAND SHAH FADEVA 31</t>
  </si>
  <si>
    <t>+998906011511</t>
  </si>
  <si>
    <t>nnnurillaev@gmail.com</t>
  </si>
  <si>
    <t>000001861168</t>
  </si>
  <si>
    <t>NURMATOV JURAMUROD MUXAMADOVICH</t>
  </si>
  <si>
    <t>31903851930039</t>
  </si>
  <si>
    <t>AE2154946</t>
  </si>
  <si>
    <t>02.04.2025</t>
  </si>
  <si>
    <t>ТЕРМИЗСКИЙ РОВД СУРХАНДАРЬИНСКОЙ ОБЛАСТИ</t>
  </si>
  <si>
    <t>1722220000</t>
  </si>
  <si>
    <t>Узбекистан, 000000, Сурхандарьинская область, Термезский район, НУРАФШОН МФЙ, uy:00</t>
  </si>
  <si>
    <t>+998 (93) 526-99-01</t>
  </si>
  <si>
    <t>nurmatovjuramurod85@gmail.com</t>
  </si>
  <si>
    <t>23120000900000324372</t>
  </si>
  <si>
    <t>Г.ТЕРМЕЗ, СУРХАНДАРЬИНСКИЙ ОБЛАСТНОЙ ФИЛИАЛ АО "НАЦИОНАЛЬНЫЙ БАНК ВЭД"</t>
  </si>
  <si>
    <t>8600020409159071</t>
  </si>
  <si>
    <t>00324</t>
  </si>
  <si>
    <t>000001918156</t>
  </si>
  <si>
    <t>NURMUXAMEDOV GAYRAT VAKILOVICH</t>
  </si>
  <si>
    <t>32207800270294</t>
  </si>
  <si>
    <t>5566950</t>
  </si>
  <si>
    <t>17.05.2024</t>
  </si>
  <si>
    <t>МИРЗО-УЛУГБЕКСКИЙ РУВД ГОРОДА ТАШКЕНТА</t>
  </si>
  <si>
    <t>Узбекистан, 000000, г. Ташкент, Ташкент, Mirzo Ulugbek tumani АЗАМАТ МФЙ, ТТЗ-4 ДАХАСИ,  uy:11 xonadon:54</t>
  </si>
  <si>
    <t>+998977094750</t>
  </si>
  <si>
    <t>gayrat.nur.1980@gmail.com</t>
  </si>
  <si>
    <t>000001952739</t>
  </si>
  <si>
    <t>NURQOBILOV SOG'INCHBEK BOYQOBIL O'G'LI</t>
  </si>
  <si>
    <t>50808056240024</t>
  </si>
  <si>
    <t>0735966</t>
  </si>
  <si>
    <t>18.10.2021</t>
  </si>
  <si>
    <t>Узбекистан, 000000, Сурхандарьинская область, Джаркурганский район, Джаркурганский район Маданият МСГ ул. Анҳор дом 15</t>
  </si>
  <si>
    <t>+998941174426</t>
  </si>
  <si>
    <t>soginchbeknurqobilov30@gmail.com</t>
  </si>
  <si>
    <t>31305825000016</t>
  </si>
  <si>
    <t>C4YLM9YRG</t>
  </si>
  <si>
    <t>41798498861</t>
  </si>
  <si>
    <t>000001959494</t>
  </si>
  <si>
    <t>O'RAZALIYEV ABROR TURSUNMUROD O'G'LI</t>
  </si>
  <si>
    <t>32206966030038</t>
  </si>
  <si>
    <t>7764168</t>
  </si>
  <si>
    <t>БУЛУНГУРСКИЙ РОВД САМАРКАНДСКОЙ ОБЛАСТИ</t>
  </si>
  <si>
    <t>Узбекистан, 000000, Самаркандская область, Булунгурский район, КУЛЧАБИЙ ҚФЙ, ОКТЕПА МФЙ, uy:Р/С</t>
  </si>
  <si>
    <t>+998 (94) 542-22-48</t>
  </si>
  <si>
    <t>abrororazaliyev6@gmail.com</t>
  </si>
  <si>
    <t>000001941644</t>
  </si>
  <si>
    <t>O'RINBOYEV SARDORBEK ERGASHBOY O'G'LI</t>
  </si>
  <si>
    <t>50406067140030</t>
  </si>
  <si>
    <t>3405076</t>
  </si>
  <si>
    <t>Узбекистан, 000000, Хорезмская область, Хазараспский район, Алоқали кўл МФЙ Буюк ипак йўли кучаси 16-уй</t>
  </si>
  <si>
    <t>+998932156864</t>
  </si>
  <si>
    <t>orinboyevsardorbek230@gmail.com</t>
  </si>
  <si>
    <t>7996030</t>
  </si>
  <si>
    <t>Узбекистан, 112004, Ташкентская область, г. Янгиюль, Мустакиллик МФЙ, Янги ҳаёт кучаси, 3-уй, 14-хонадон</t>
  </si>
  <si>
    <t>+998 (88) 012-46-00</t>
  </si>
  <si>
    <t>v97551257@gmail.com</t>
  </si>
  <si>
    <t>000001863912</t>
  </si>
  <si>
    <t>ODILOV BEHZOD ERKIN O‘G‘LI</t>
  </si>
  <si>
    <t>32111976750013</t>
  </si>
  <si>
    <t>5602190</t>
  </si>
  <si>
    <t>04.01.2024</t>
  </si>
  <si>
    <t>Узбекистан, 000000, Ташкентская область, Зангиатинский район, Ko'kterak QFY, Ulug'bek kochasi, 7uy</t>
  </si>
  <si>
    <t>+998 93 556 50 97</t>
  </si>
  <si>
    <t>behzodadilov97@gmail.ru</t>
  </si>
  <si>
    <t>000001949884</t>
  </si>
  <si>
    <t>OLIMJONOV NAZIRJON ELYOR O'G'LI</t>
  </si>
  <si>
    <t>50801076930010</t>
  </si>
  <si>
    <t>2414617</t>
  </si>
  <si>
    <t>Узбекистан, 000000, Ферганская область, Бешарыкский район, Ватан МФЙ Боғишамол кучаси 249-уй</t>
  </si>
  <si>
    <t>+998940123828</t>
  </si>
  <si>
    <t>nazirjonolimjonov6@gmail.com</t>
  </si>
  <si>
    <t>000001883128</t>
  </si>
  <si>
    <t>OLIMOV XURSHIDJON XALIMJON-O‘G‘LI</t>
  </si>
  <si>
    <t>31706997020013</t>
  </si>
  <si>
    <t>4478453</t>
  </si>
  <si>
    <t>Узбекистан, 000000, Ферганская область, Дангаринский район, КИЧИК ТУРК МФЙ, КОРАҚАЛПОҚ КЎЧАСИ,  uy:0</t>
  </si>
  <si>
    <t>+998944963599</t>
  </si>
  <si>
    <t>xurshidolimov017@gmail.com</t>
  </si>
  <si>
    <t>0,109219</t>
  </si>
  <si>
    <t>000001945961</t>
  </si>
  <si>
    <t>OMONOV IZZATILLO RAXMONALI O‘G‘LI</t>
  </si>
  <si>
    <t>31610995170035</t>
  </si>
  <si>
    <t>4806790</t>
  </si>
  <si>
    <t>23.08.2016</t>
  </si>
  <si>
    <t>1703227000</t>
  </si>
  <si>
    <t>Узбекистан, 000000, Андижанская область, Мархаматский район, ХАСАНМЕРГАН МФЙ, МЕХНАТ КАХРАМОНИ КЎЧАСИ,  uy:ЙУК</t>
  </si>
  <si>
    <t>+998953301611</t>
  </si>
  <si>
    <t>johaomonov16@gmail.con</t>
  </si>
  <si>
    <t>000001939970</t>
  </si>
  <si>
    <t>ORIFJONOV SHERZODBEK SHERMATJON O'G'LI</t>
  </si>
  <si>
    <t>52302066960018</t>
  </si>
  <si>
    <t>2280098</t>
  </si>
  <si>
    <t>1730224000</t>
  </si>
  <si>
    <t>Узбекистан, 000000, Ферганская область, Риштанский район, Зохидон МФЙ Зохидон кучаси 109-уй</t>
  </si>
  <si>
    <t>+998911186756</t>
  </si>
  <si>
    <t>orifjonovsherzodbek102@gmail.com</t>
  </si>
  <si>
    <t>000001943249</t>
  </si>
  <si>
    <t>ORZIYEV SHOXRUX MIRZOQULOVICH</t>
  </si>
  <si>
    <t>30105835750010</t>
  </si>
  <si>
    <t>4229549</t>
  </si>
  <si>
    <t>09.08.2023</t>
  </si>
  <si>
    <t>Узбекистан, 000000, Кашкадарьинская область, Касанский район, НЕКУЗ МФЙ НЕКУЗ  uy:Р/С</t>
  </si>
  <si>
    <t>998908830105</t>
  </si>
  <si>
    <t>shohruhorziyev32@gmail.com</t>
  </si>
  <si>
    <t>000001948000</t>
  </si>
  <si>
    <t>OSMANOVA ANNA ALEKSANDROVNA</t>
  </si>
  <si>
    <t>40212730460014</t>
  </si>
  <si>
    <t>AD2398551</t>
  </si>
  <si>
    <t>24.01.2023</t>
  </si>
  <si>
    <t>Узбекистан, 000000, г. Ташкент, г. Ташкент, УЛ.БЕРУНИЙ Д.2 КВ.1</t>
  </si>
  <si>
    <t>+998 (93) 105-34-80</t>
  </si>
  <si>
    <t>anna@mail.ru</t>
  </si>
  <si>
    <t>000001901202</t>
  </si>
  <si>
    <t>OSTONOV ANVAR AXTAMOVICH</t>
  </si>
  <si>
    <t>30706891140078</t>
  </si>
  <si>
    <t>6234962</t>
  </si>
  <si>
    <t>20.07.2014</t>
  </si>
  <si>
    <t>1706403000</t>
  </si>
  <si>
    <t>Узбекистан, 000000, Бухарская область, г. Каган, КОГОН Ш. БОБУРШОХ МФЙ ҚОРОВУЛБОЗОРШОХ  uy:13Д xonadon:24</t>
  </si>
  <si>
    <t>+998934703547</t>
  </si>
  <si>
    <t>ikkinchihayot@gmail.com</t>
  </si>
  <si>
    <t>000001958426</t>
  </si>
  <si>
    <t>OTABAYEV RUSTAMBEK RAVSHANBEKOVICH</t>
  </si>
  <si>
    <t>30810923180029</t>
  </si>
  <si>
    <t>4365925</t>
  </si>
  <si>
    <t>26.09.2025</t>
  </si>
  <si>
    <t>Узбекистан, 000000, Хорезмская область, Хивинский район, Хивинский район Саёт ССГ Чинобод МСГ Жайхун обод дом 47</t>
  </si>
  <si>
    <t>+998911344904</t>
  </si>
  <si>
    <t>rustambekotabaev@gmail.com</t>
  </si>
  <si>
    <t>OTABAYEV SHOMIRZA XIYASOVICH</t>
  </si>
  <si>
    <t>33009650640019</t>
  </si>
  <si>
    <t>8690312</t>
  </si>
  <si>
    <t>20.01.2018</t>
  </si>
  <si>
    <t>Узбекистан, 000000, Ташкентская область, Янгиюльский район, Ниёзбош КФЙ, Маданият МФЙ, Марказ, дом 302</t>
  </si>
  <si>
    <t>+998 (97) 604-71-39</t>
  </si>
  <si>
    <t>klientjf5@gmail.com</t>
  </si>
  <si>
    <t>Узбекистан, 000000, г. Ташкент, Юнусабадский район, ЯНГИТАРНОВ МФЙ, КОЗИТАРНОВ, 2 ТОР КЎЧАСИ,  uy:3А xonadon:34</t>
  </si>
  <si>
    <t>+998909081233</t>
  </si>
  <si>
    <t>pitstop.info@mail.ru</t>
  </si>
  <si>
    <t>0,003291</t>
  </si>
  <si>
    <t>000001866206</t>
  </si>
  <si>
    <t>PANAYEVA ZUHRA ABDULLAYEVNA</t>
  </si>
  <si>
    <t>42011923090023</t>
  </si>
  <si>
    <t>5640285</t>
  </si>
  <si>
    <t>1733212000</t>
  </si>
  <si>
    <t>Узбекистан, 000000, Хорезмская область, Кошкупырский район, Ших ССГ, Ёшлик МСГ, ул. Нурзамон, д 217</t>
  </si>
  <si>
    <t>998947919296</t>
  </si>
  <si>
    <t>zuhrapanayeva92@gmail.com</t>
  </si>
  <si>
    <t>23118000800001067105</t>
  </si>
  <si>
    <t>Г.ТАШКЕНТ, ЧИЛАНЗАРСКИЙ ФИЛИАЛ АИКБ "ИПАК ЙУЛИ"</t>
  </si>
  <si>
    <t>9860170105973359</t>
  </si>
  <si>
    <t>08.29</t>
  </si>
  <si>
    <t>Panaeva Zuhra Abdullaevna</t>
  </si>
  <si>
    <t>01067</t>
  </si>
  <si>
    <t>0,000910</t>
  </si>
  <si>
    <t>000001953693</t>
  </si>
  <si>
    <t>PARDAYEV KOZIMBEK SOBIRJONOVICH</t>
  </si>
  <si>
    <t>31911900510035</t>
  </si>
  <si>
    <t>2144155</t>
  </si>
  <si>
    <t>Узбекистан, 000000, г. Ташкент, Сергелийский район, Qut-baraka МФЙ, Узумзор, туп. 14 кучаси, 8-уй</t>
  </si>
  <si>
    <t>+998935075000</t>
  </si>
  <si>
    <t>kozimpardaev9@gmail.com</t>
  </si>
  <si>
    <t>Узбекистан, 110000, Ташкентская область, г. Ахангаран, МСГ Ханабад, ул.А.Каримова, д.14</t>
  </si>
  <si>
    <t>0,012602</t>
  </si>
  <si>
    <t>9860120117494100</t>
  </si>
  <si>
    <t>05.30</t>
  </si>
  <si>
    <t>PARMANKULOV ABDUNABI</t>
  </si>
  <si>
    <t>000001892253</t>
  </si>
  <si>
    <t>POZILJONOV JAMOLIDDIN AKMAL O‘G‘LI</t>
  </si>
  <si>
    <t>31705910251778</t>
  </si>
  <si>
    <t>1791741</t>
  </si>
  <si>
    <t>22.09.2022</t>
  </si>
  <si>
    <t>Узбекистан, 000000, г. Ташкент, Яшнободский район, Шохимардон МФЙ, Иззат ул., 1 проезд, 4-А-уй</t>
  </si>
  <si>
    <t>+998 (94) 777-91-00</t>
  </si>
  <si>
    <t>jamol.poziljonov@mail.ru</t>
  </si>
  <si>
    <t>+998 (87) 337-73-70</t>
  </si>
  <si>
    <t>998994067950</t>
  </si>
  <si>
    <t>0</t>
  </si>
  <si>
    <t>Г.ТАШКЕНТ, МИРАБАДСКИЙ ФИЛИАЛ АИКБ "ИПАК ЙУЛИ"</t>
  </si>
  <si>
    <t>01101</t>
  </si>
  <si>
    <t>2797314</t>
  </si>
  <si>
    <t>24.05.2025</t>
  </si>
  <si>
    <t>Узбекистан, 000000, г. Ташкент, Шайхантахурский район, ИЛГОР МФЙ, МАТЛУБОТ КЎЧАСИ,  uy:2 xonadon:15</t>
  </si>
  <si>
    <t>+998909804944</t>
  </si>
  <si>
    <t>allomaxonpolatxodjaea@gmail.com</t>
  </si>
  <si>
    <t>000001966614</t>
  </si>
  <si>
    <t>QADAMBOYEV ABDULLA JASURBEK O‘G‘LI</t>
  </si>
  <si>
    <t>51804067130027</t>
  </si>
  <si>
    <t>2883007</t>
  </si>
  <si>
    <t>1733217000</t>
  </si>
  <si>
    <t>Узбекистан, 000000, Хорезмская область, Ургенчский район, Обод МФЙ, Наво кучаси, 29-уй</t>
  </si>
  <si>
    <t>+998972212018</t>
  </si>
  <si>
    <t>q4bdulla@gmail.com</t>
  </si>
  <si>
    <t>000001946379</t>
  </si>
  <si>
    <t>QALANDAROV ABDIMUROD UMBAR O'G'LI</t>
  </si>
  <si>
    <t>31408921921167</t>
  </si>
  <si>
    <t>3963875</t>
  </si>
  <si>
    <t>20.05.2016</t>
  </si>
  <si>
    <t>ТЕРМЕЗСКИЙ ГОВД СУРХАНДАРЬИНСКОЙ ОБЛАСТИ</t>
  </si>
  <si>
    <t>1722205000</t>
  </si>
  <si>
    <t>Узбекистан, 000000, Сурхандарьинская область, Бандыханский район, БАНДИХОН ҚФЙ, ПОЛВОНТОШ МФЙ, uy:0</t>
  </si>
  <si>
    <t>+998 (99) 033-71-50</t>
  </si>
  <si>
    <t>abdimurodqalandarov@gmail.com</t>
  </si>
  <si>
    <t>000001921063</t>
  </si>
  <si>
    <t>QAMBAROV ANVARJON AHATJON O'G'LI</t>
  </si>
  <si>
    <t>50903065980050</t>
  </si>
  <si>
    <t>1322227</t>
  </si>
  <si>
    <t>06.05.2022</t>
  </si>
  <si>
    <t>1714207000</t>
  </si>
  <si>
    <t>Узбекистан, 000000, Наманганская область, Касансайский район, Бахористон МФЙ,  Олтин замин кучаси, 224-уй</t>
  </si>
  <si>
    <t>+998338098165</t>
  </si>
  <si>
    <t>mr1qambarov@gmail.com</t>
  </si>
  <si>
    <t>000001946660</t>
  </si>
  <si>
    <t>QOBILOV ULUG‘BEK ESHPULAT O‘G‘LI</t>
  </si>
  <si>
    <t>30310975590019</t>
  </si>
  <si>
    <t>9851286</t>
  </si>
  <si>
    <t>17.12.2024</t>
  </si>
  <si>
    <t>Узбекистан, 000000, Кашкадарьинская область, Шахрисабзский район, ҚУРҒОНТЕПА МФЙ, ЧОРҚИ  ҚИШЛОҒИ,  uy:Р/З</t>
  </si>
  <si>
    <t>+998770450010</t>
  </si>
  <si>
    <t>u.kabilov97@gmail.com</t>
  </si>
  <si>
    <t>000001961990</t>
  </si>
  <si>
    <t>QOBILOVA DILAFIRUZA PARDAYEVNA</t>
  </si>
  <si>
    <t>41103822630068</t>
  </si>
  <si>
    <t>3213633</t>
  </si>
  <si>
    <t>Узбекистан, 000000, г. Ташкент, Янгихаетский район, 8строительная территория, дом 28, кв 30 /</t>
  </si>
  <si>
    <t>+998974117012</t>
  </si>
  <si>
    <t>dilafiruzaqobilova@gmail.com</t>
  </si>
  <si>
    <t>000001933305</t>
  </si>
  <si>
    <t>QUDRATOV BAHROM NUSRAT O'G'LI</t>
  </si>
  <si>
    <t>52503055340020</t>
  </si>
  <si>
    <t>2034818</t>
  </si>
  <si>
    <t>1706242000</t>
  </si>
  <si>
    <t>Узбекистан, 000000, Бухарская область, Ромитанский район, Утабек МФЙ Хужалар кишлоги 51 дом</t>
  </si>
  <si>
    <t>998881188808</t>
  </si>
  <si>
    <t>bahromqudratov2@gmail.com</t>
  </si>
  <si>
    <t>000001961060</t>
  </si>
  <si>
    <t>QULLIYEV JAVOHIRBEK G‘ANIJON O‘G‘LI</t>
  </si>
  <si>
    <t>30608941080076</t>
  </si>
  <si>
    <t>7209223</t>
  </si>
  <si>
    <t>КАРАКУЛЬСКИЙ РОВД БУХАРСКОЙ ОБЛАСТИ</t>
  </si>
  <si>
    <t>Узбекистан, 000000, Бухарская область, Каракульский район, Сайёд МФЙ, Сайёд кучаси, 31-A-уй</t>
  </si>
  <si>
    <t>+998 (97) 005-94-06</t>
  </si>
  <si>
    <t>javohr00@gmail.com</t>
  </si>
  <si>
    <t>000001958573</t>
  </si>
  <si>
    <t>QUNDUZOV BEHZOD BAHODIR O'G'LI</t>
  </si>
  <si>
    <t>33009964270025</t>
  </si>
  <si>
    <t>AD0477390</t>
  </si>
  <si>
    <t>02.07.2021</t>
  </si>
  <si>
    <t>ФЕРГАНСКИЙ ГОВД ФЕРГАНСКОЙ ОБЛАСТИ</t>
  </si>
  <si>
    <t>Узбекистан, 000000, Ферганская область, Ферганский район, Чимён МСГ, ул. Жанак, дом 40а</t>
  </si>
  <si>
    <t>+998 (91) 123-07-17</t>
  </si>
  <si>
    <t>behzod0717@mail.ru</t>
  </si>
  <si>
    <t>000001958690</t>
  </si>
  <si>
    <t>RABBIMKULOVA SHAXLO IKROMOVNA</t>
  </si>
  <si>
    <t>60112076180062</t>
  </si>
  <si>
    <t>5291823</t>
  </si>
  <si>
    <t>Узбекистан, 000000, Самаркандская область, г. Самарканд, Каттакургон МФЙ, Амир Темур кучаси, 103 "В"-уй, 17 Мансард-хонадон</t>
  </si>
  <si>
    <t>+998946154552</t>
  </si>
  <si>
    <t>rshaxlo5885@gmail.com</t>
  </si>
  <si>
    <t>000001178999</t>
  </si>
  <si>
    <t>RADIONOVA NATALIYA VIKTOROVNA</t>
  </si>
  <si>
    <t>41611760270014</t>
  </si>
  <si>
    <t>2801830</t>
  </si>
  <si>
    <t>Узбекистан, 000000, г. Ташкент, Мирзо-Улугбекский район, ЧИМЁН МФЙ, КОРА-СУ-1 ДАХАСИ,  uy:24Б xonadon:33</t>
  </si>
  <si>
    <t>+998977539437</t>
  </si>
  <si>
    <t>natalyradi@gmail.com</t>
  </si>
  <si>
    <t>000001918516</t>
  </si>
  <si>
    <t>RADJABOV FERUZ OLIMOVICH</t>
  </si>
  <si>
    <t>31304841110037</t>
  </si>
  <si>
    <t>1656175</t>
  </si>
  <si>
    <t>15.08.2022</t>
  </si>
  <si>
    <t>Узбекистан, 000000, г. Ташкент, Алмазарский район, г. Ташкент, Олмазарский район, мас. Беруний Б3, Куёш МСГ, блок И- Дом, 79- Квартира</t>
  </si>
  <si>
    <t>+998880088413</t>
  </si>
  <si>
    <t>13041984rfo@gmail.com</t>
  </si>
  <si>
    <t>000001952495</t>
  </si>
  <si>
    <t>RAJABOV JAMSHID ABDUSATTOROVICH</t>
  </si>
  <si>
    <t>32703861110028</t>
  </si>
  <si>
    <t>3721462</t>
  </si>
  <si>
    <t>1706246000</t>
  </si>
  <si>
    <t>Узбекистан, 000000, Бухарская область, Жондорский район, Навруз МФЙ, С.Айний кучаси, 23 А-уй, 41-хонадон</t>
  </si>
  <si>
    <t>998880070013</t>
  </si>
  <si>
    <t>poseydonjamic@gmail.com</t>
  </si>
  <si>
    <t>AE5196202</t>
  </si>
  <si>
    <t>26.11.2025</t>
  </si>
  <si>
    <t>КАНЛЫКОЛЬСКИЙ РОВД РЕСПУБЛИКИ КАРАКАЛПАКСТАН</t>
  </si>
  <si>
    <t>+998 (90) 423-32-02</t>
  </si>
  <si>
    <t>rsaxibjamal@gmail.com</t>
  </si>
  <si>
    <t>0,025344</t>
  </si>
  <si>
    <t>000001917884</t>
  </si>
  <si>
    <t>RASULOV MIRKOMIL HIKMAT O'G'LI</t>
  </si>
  <si>
    <t>30903986040031</t>
  </si>
  <si>
    <t>0471980</t>
  </si>
  <si>
    <t>13.12.2018</t>
  </si>
  <si>
    <t>ДЖАМБАЙСКИЙ РОВД САМАРКАНДСКОЙ ОБЛАСТИ</t>
  </si>
  <si>
    <t>1718209000</t>
  </si>
  <si>
    <t>Узбекистан, 000000, г. Ташкент, Джамбайский район, Янгидархон МФЙ, Навруз кучаси, 36-уй, 51-хонадон</t>
  </si>
  <si>
    <t>+998 (95) 900-01-70</t>
  </si>
  <si>
    <t>mirkomil.rasulov09@gmail.com</t>
  </si>
  <si>
    <t>Узбекистан, 000000, Ташкентская область, г. Янгиюль, ЯНГИЙЎЛ Ш., ФАРОВОН МФЙ, А.АНАРҚУЛОВ КЎЧАСИ,  uy:9 xonadon:13</t>
  </si>
  <si>
    <t>+998900261915</t>
  </si>
  <si>
    <t>0,036879</t>
  </si>
  <si>
    <t>1987291</t>
  </si>
  <si>
    <t>09.11.2022</t>
  </si>
  <si>
    <t>Узбекистан, 112000, Ташкентская область, г. Янгиюль, ЯНГИЙЎЛ Ш., МУСТАҚИЛЛИК МФЙ, ОҚ ОЛТИН КЎЧАСИ, uy:13</t>
  </si>
  <si>
    <t>998974002138</t>
  </si>
  <si>
    <t>000001948027</t>
  </si>
  <si>
    <t>RAXIMKULOV OTABEK YULDASHBAYEVICH</t>
  </si>
  <si>
    <t>31905900640049</t>
  </si>
  <si>
    <t>6638164</t>
  </si>
  <si>
    <t>29.03.2024</t>
  </si>
  <si>
    <t>Узбекистан, 000000, Ташкентская область, Янгиюльский район, НИЁЗБОШИ МФЙ, УЛ.ИСТИКЛОЛ Д.23</t>
  </si>
  <si>
    <t>90-974-92-91</t>
  </si>
  <si>
    <t>AD5258052</t>
  </si>
  <si>
    <t>02.12.2025</t>
  </si>
  <si>
    <t>IIV 26291</t>
  </si>
  <si>
    <t>+998-93-563-75-01</t>
  </si>
  <si>
    <t>0,006126</t>
  </si>
  <si>
    <t>0,001120</t>
  </si>
  <si>
    <t>000001924866</t>
  </si>
  <si>
    <t>RAXMATULLAYEVA DILFUZA BAXODIROVNA</t>
  </si>
  <si>
    <t>40606900560053</t>
  </si>
  <si>
    <t>7222712</t>
  </si>
  <si>
    <t>18.10.2014</t>
  </si>
  <si>
    <t>Узбекистан, 000000, г. Ташкент, Яшнободский район, Илтифот МФЙ, 58-Военный городок мавзеси, 43-уй, 42-хонадон</t>
  </si>
  <si>
    <t>+998908211591</t>
  </si>
  <si>
    <t>dilfuzaraxmatullayeva90@gmail.com</t>
  </si>
  <si>
    <t>000001955344</t>
  </si>
  <si>
    <t>RAZOKOV JASURBEK BOTIROVICH</t>
  </si>
  <si>
    <t>30306913930021</t>
  </si>
  <si>
    <t>3213623</t>
  </si>
  <si>
    <t>30.06.2025</t>
  </si>
  <si>
    <t>Узбекистан, 000000, Самаркандская область, Нарпайский район, ОҚТОШ Ш., АХИЛЛИК (Х.АЛИКУЛОВ) МФЙ, Х.АЛИКУЛОВКУЧА КЎЧАСИ,  uy:Р/С</t>
  </si>
  <si>
    <t>+998933466161</t>
  </si>
  <si>
    <t>razokovjasurbek6@gmail.com</t>
  </si>
  <si>
    <t>4417094</t>
  </si>
  <si>
    <t>10.07.2016</t>
  </si>
  <si>
    <t>Узбекистан, 000000, Ташкентская область, Янгиюльский район, Намуна МФЙ, О.Кучкоров кучаси, 57-уй</t>
  </si>
  <si>
    <t>+998 (99) 481-88-75</t>
  </si>
  <si>
    <t>Feruzarixsiboyeva58@gmail.com</t>
  </si>
  <si>
    <t>31605700210979</t>
  </si>
  <si>
    <t>4061322</t>
  </si>
  <si>
    <t>+998 (97) 881-61-69</t>
  </si>
  <si>
    <t>000001927649</t>
  </si>
  <si>
    <t>RIZAYEV MUROD ERKINOVICH</t>
  </si>
  <si>
    <t>32707796580028</t>
  </si>
  <si>
    <t>6422519</t>
  </si>
  <si>
    <t>Узбекистан, 000000, г. Ташкент, Яшнободский район, Беш Бола МФЙ, Асалобод кучаси, 17/10-уй</t>
  </si>
  <si>
    <t>+998935712755</t>
  </si>
  <si>
    <t>murodjon0727@gmail.com</t>
  </si>
  <si>
    <t>000001943810</t>
  </si>
  <si>
    <t>RIZAYEV OBIDJON QOSIMQUL O‘G‘LI</t>
  </si>
  <si>
    <t>31212952640010</t>
  </si>
  <si>
    <t>9580921</t>
  </si>
  <si>
    <t>04.05.2015</t>
  </si>
  <si>
    <t>Узбекистан, 000000, Кашкадарьинская область, Китабский район, ТУПЧОК КФЙ ТУПЧОК КФЙ ИСКАНА К-К  uy:Р/С</t>
  </si>
  <si>
    <t>+998912259546</t>
  </si>
  <si>
    <t>rizayevobidjon9512@gmail.com</t>
  </si>
  <si>
    <t>000001894028</t>
  </si>
  <si>
    <t>ROGACHEV KIRILL ALEKSANDROVICH</t>
  </si>
  <si>
    <t>30512900270821</t>
  </si>
  <si>
    <t>0917103</t>
  </si>
  <si>
    <t>26.08.2015</t>
  </si>
  <si>
    <t>Узбекистан, 000000, г. Ташкент, Мирзо-Улугбекский район, АСАКА МФЙ, ТАМАРАХОНИМ КЎЧАСИ,  uy:4 xonadon:24</t>
  </si>
  <si>
    <t>+998946339589</t>
  </si>
  <si>
    <t>rogachev.stradi@gmail.com</t>
  </si>
  <si>
    <t>30705827760012</t>
  </si>
  <si>
    <t>RUSTAMOV ORIFJON ZUKIROVICH</t>
  </si>
  <si>
    <t>30803680640028</t>
  </si>
  <si>
    <t>2930457</t>
  </si>
  <si>
    <t>Узбекистан, 000000, Ташкентская область, Янгиюльский район, Ташкентская область, Янгиюльский район, Шуралисой ССГ, Шуралисой МСГ, ул. Титов, дом 7</t>
  </si>
  <si>
    <t>+998 (95) 056-68-03</t>
  </si>
  <si>
    <t>000001971575</t>
  </si>
  <si>
    <t>RUSTAMOV SAIDBEK O‘KTAMJON O‘G‘LI</t>
  </si>
  <si>
    <t>52303056230061</t>
  </si>
  <si>
    <t>1703950</t>
  </si>
  <si>
    <t>27.08.2022</t>
  </si>
  <si>
    <t>Узбекистан, 000000, Сурхандарьинская область, Денауский район, Мехр-окибат МФЙ, Ш.Рашидов кучаси, 14-уй, 6-хонадон</t>
  </si>
  <si>
    <t>+998951879363</t>
  </si>
  <si>
    <t>saidrestamovv@gmail.com</t>
  </si>
  <si>
    <t>000001947981</t>
  </si>
  <si>
    <t>SADRIDDINOV ISLOMXON ANAS UGLI</t>
  </si>
  <si>
    <t>31012915870012</t>
  </si>
  <si>
    <t>3389338</t>
  </si>
  <si>
    <t>14.07.2025</t>
  </si>
  <si>
    <t>НАМАНГАНСКИЙ ГОВД НАМАНГАНСКОЙ ОБЛАСТИ</t>
  </si>
  <si>
    <t>Узбекистан, 000000, Наманганская область, г. Наманган, МАДАНИЙ МАОРИФ МФЙ, СОЛИ АДАШЕВ КЎЧАСИ,  uy:19Б</t>
  </si>
  <si>
    <t>+998932559656</t>
  </si>
  <si>
    <t>islomikramov74@gmail.com</t>
  </si>
  <si>
    <t>000001873792</t>
  </si>
  <si>
    <t>SADULLAYEV FARRUX RAXMATULLA O‘G‘LI</t>
  </si>
  <si>
    <t>50901015590076</t>
  </si>
  <si>
    <t>8552939</t>
  </si>
  <si>
    <t>03.01.2018</t>
  </si>
  <si>
    <t>ШАХРИСАБЗСКИЙ РОВД КАШКАДАРЬИНСКОЙ ОБЛАСТИ</t>
  </si>
  <si>
    <t>Узбекистан, 000000, г. Ташкент, Шайхантахурский район, Гулобод МСГ, 7-дом, 9-квартира</t>
  </si>
  <si>
    <t>+998 91 466 3375</t>
  </si>
  <si>
    <t>sadullaevfarrux2001@gmail.com</t>
  </si>
  <si>
    <t>23120000100012091007</t>
  </si>
  <si>
    <t>Г.ТАШКЕНТ, АО "ГАРАНТ БАНК"</t>
  </si>
  <si>
    <t>8600080474668661</t>
  </si>
  <si>
    <t>03.26</t>
  </si>
  <si>
    <t>00439</t>
  </si>
  <si>
    <t>0,000945</t>
  </si>
  <si>
    <t>000001968038</t>
  </si>
  <si>
    <t>SAFIULLIN EMIL ALBERTOVICH</t>
  </si>
  <si>
    <t>31807976530012</t>
  </si>
  <si>
    <t>3905266</t>
  </si>
  <si>
    <t>11.07.2023</t>
  </si>
  <si>
    <t>Узбекистан, 000000, г. Ташкент, Мирабадский район, ТОЛ-АРИҚ МФЙ, КУЙЛИК-4 МАВЗЕСИ,  uy:38 xonadon:33</t>
  </si>
  <si>
    <t>+998999857718</t>
  </si>
  <si>
    <t>emil.safa@gmail.com</t>
  </si>
  <si>
    <t>3102022</t>
  </si>
  <si>
    <t>Узбекистан, 000000, Хорезмская область, г. Ургенч, УРГАНЧ ШАХАР БИНОКОР МФЙ БИНОКОР 8-ЙЎЛАК 21-УЙ</t>
  </si>
  <si>
    <t>+998972213595</t>
  </si>
  <si>
    <t>23120000000011703200</t>
  </si>
  <si>
    <t>9860120179181975</t>
  </si>
  <si>
    <t>000001950431</t>
  </si>
  <si>
    <t>SAGITOV TOXIRJON RAXMONALI O'G'LI</t>
  </si>
  <si>
    <t>30710986820024</t>
  </si>
  <si>
    <t>4111548</t>
  </si>
  <si>
    <t>09.09.2025</t>
  </si>
  <si>
    <t>Узбекистан, 000000, Ташкентская область, Янгиюльский район, Г.ЯНГИЮЛ УЛ.ТОНГ ДАХАСИ Д.2 КВ.26</t>
  </si>
  <si>
    <t>957102116</t>
  </si>
  <si>
    <t>998935497405</t>
  </si>
  <si>
    <t>Узбекистан, 100029, г. Ташкент, Мирабадский район, ЛОЛАЗОР МФЙ, АФРОСИЁБ-ГОСПИТАЛЬНЫЙ КЎЧАСИ, uy:15 xonadon:8</t>
  </si>
  <si>
    <t>+998 (90) 176-22-78</t>
  </si>
  <si>
    <t>r_sam@mail.ru</t>
  </si>
  <si>
    <t>0,007964</t>
  </si>
  <si>
    <t>000001921838</t>
  </si>
  <si>
    <t>SARAPOV TOLGAT AMANTURSUNOVICH</t>
  </si>
  <si>
    <t>30912850540030</t>
  </si>
  <si>
    <t>7385232</t>
  </si>
  <si>
    <t>04.06.2024</t>
  </si>
  <si>
    <t>Узбекистан, 000000, Ташкентская область, Куйичирчикский район, Дустобод г., ул. Мухамедкулова, дом 173,</t>
  </si>
  <si>
    <t>998935302769</t>
  </si>
  <si>
    <t>Г.ФЕРГАНА, ИСТИКБАЛСКИЙ ФИЛИАЛ АКБ "HAMKORBANK" С УЧАСТИЕМ ИНОСТРАННОГО КАПИТАЛА</t>
  </si>
  <si>
    <t>00965</t>
  </si>
  <si>
    <t>4105827</t>
  </si>
  <si>
    <t>+998 (99) 813-52-68</t>
  </si>
  <si>
    <t>000001942590</t>
  </si>
  <si>
    <t>SATTAROV MURODJON UCHQUN O‘G‘LI</t>
  </si>
  <si>
    <t>32805921601245</t>
  </si>
  <si>
    <t>7041012</t>
  </si>
  <si>
    <t>03.05.2024</t>
  </si>
  <si>
    <t>+998975228877</t>
  </si>
  <si>
    <t>SATTAROV@test.email.com</t>
  </si>
  <si>
    <t>000001863327</t>
  </si>
  <si>
    <t>SAXABITDINOVA DILFUZA XODJIMURATOVNA</t>
  </si>
  <si>
    <t>42609766590026</t>
  </si>
  <si>
    <t>5751013</t>
  </si>
  <si>
    <t>14.06.2014</t>
  </si>
  <si>
    <t>Узбекистан, 100097, г. Ташкент, Чиланзарский район, ЧИЛАНЗАРСКИЙ РАЙОН КВ-Л 6 МАХАЛЯ ХАЛКЛАР ДУСТЛИГИ УЛИЦЫ НЕТ Д.619 КВ.38</t>
  </si>
  <si>
    <t>998946328802</t>
  </si>
  <si>
    <t>sahobitdinovavazbek@gmail.com</t>
  </si>
  <si>
    <t>23120000600000426202</t>
  </si>
  <si>
    <t>Г.ТАШКЕНТ, КАТАРТАЛЬСКИЙ ФИЛИАЛ АКБ "УЗСАНОАТКУРИЛИШБАНКИ"</t>
  </si>
  <si>
    <t>8600032973646623</t>
  </si>
  <si>
    <t>Saxabitdinova Dilfuza Xodjimuratovna</t>
  </si>
  <si>
    <t>00426</t>
  </si>
  <si>
    <t>SAYDAXMEDOV SUNNATALI SAYDALOVICH</t>
  </si>
  <si>
    <t>32812630640016</t>
  </si>
  <si>
    <t>AE4799040</t>
  </si>
  <si>
    <t>28.10.2025</t>
  </si>
  <si>
    <t>Узбекистан, 0000000, Ташкентская область, Янгиюльский район, Ниёзбош КФЙ, Фаровон МФЙ, М.Болтабоев, дом 12</t>
  </si>
  <si>
    <t>+998 (88) 540-63-64</t>
  </si>
  <si>
    <t>akmalsayidaxmedov7@gmail.com</t>
  </si>
  <si>
    <t>000001951431</t>
  </si>
  <si>
    <t>SAYDULLAYEV DILMUROD NURILLOYEVICH</t>
  </si>
  <si>
    <t>30711842210030</t>
  </si>
  <si>
    <t>3897700</t>
  </si>
  <si>
    <t>10.07.2023</t>
  </si>
  <si>
    <t>Узбекистан, 000000, Наманганская область, Папский район, UYCHI T ROVOT SHFY</t>
  </si>
  <si>
    <t>+998943028820</t>
  </si>
  <si>
    <t>saydullaev109@gmail.com</t>
  </si>
  <si>
    <t>000001964072</t>
  </si>
  <si>
    <t>SAYDULLOYEVA SAIDAXON SHERZOD QIZI</t>
  </si>
  <si>
    <t>60309055780036</t>
  </si>
  <si>
    <t>2947788</t>
  </si>
  <si>
    <t>04.04.2023</t>
  </si>
  <si>
    <t>Узбекистан, 000000, Ташкентская область, Уртачирчикский район, Фаровон МФЙ, Фаровон кучаси, 14-уй</t>
  </si>
  <si>
    <t>+998958080350</t>
  </si>
  <si>
    <t>saidasaydulloyevas@gmail.com</t>
  </si>
  <si>
    <t>000001944861</t>
  </si>
  <si>
    <t>SAYFIYEV TIMUR TOHIR O'G'LI</t>
  </si>
  <si>
    <t>33105925740016</t>
  </si>
  <si>
    <t>1577730</t>
  </si>
  <si>
    <t>12.10.2015</t>
  </si>
  <si>
    <t>Узбекистан, 000000, Кашкадарьинская область, г. Карши, КАРЛИКХОНА, КУЧАБОГ КЎЧАСИ,  uy:10</t>
  </si>
  <si>
    <t>+998997465721</t>
  </si>
  <si>
    <t>mc.timacho@xn--mai-mva.ru</t>
  </si>
  <si>
    <t>2631322</t>
  </si>
  <si>
    <t>20.02.2023</t>
  </si>
  <si>
    <t>Узбекистан, 112013, Ташкентская область, г. Янгиюль, ЯНГИ БОҒ МФЙ, БЕРУНИЙ КЎЧАСИ, uy:1А xonadon:13</t>
  </si>
  <si>
    <t>+998 (90) 128-29-29</t>
  </si>
  <si>
    <t>behzod08121987@gmail.com</t>
  </si>
  <si>
    <t>000001867042</t>
  </si>
  <si>
    <t>SETTIYEV NE’MATJON SADULLAYEVICH</t>
  </si>
  <si>
    <t>33101873420015</t>
  </si>
  <si>
    <t>0982608</t>
  </si>
  <si>
    <t>11.01.2022</t>
  </si>
  <si>
    <t>Узбекистан, 231200, Республика Каракалпакстан, Турткульский район, Г.ТУРТКУЛЬ ТУРТКУЛ ШАХРИ Ю.ИБРАГИМОВ Д.10 КВ.</t>
  </si>
  <si>
    <t>+998975625115</t>
  </si>
  <si>
    <t>000001941798</t>
  </si>
  <si>
    <t>SHAFIKOVA MALIKA MURATOVNA</t>
  </si>
  <si>
    <t>41001890310726</t>
  </si>
  <si>
    <t>0939827</t>
  </si>
  <si>
    <t>Узбекистан, 000000, г. Ташкент, Шайхантахурский район, мас. Беш ёгоч, Янги Камолон МСГ, 7- Дом, 5- Квартира</t>
  </si>
  <si>
    <t>+998903165056</t>
  </si>
  <si>
    <t>asfershafikov@gmail.com</t>
  </si>
  <si>
    <t>Узбекистан, 000000, Ташкентская область, Ташкентский район, Кук сарой ССГ, Октом МСГ, Н.ГАНЖАВИЙ, дом 2</t>
  </si>
  <si>
    <t>+998 (77) 056-77-79</t>
  </si>
  <si>
    <t>2166616</t>
  </si>
  <si>
    <t>+998977360305</t>
  </si>
  <si>
    <t>000001948991</t>
  </si>
  <si>
    <t>SHARABIDINOV PAHLAVON AZAMAT O‘G‘LI</t>
  </si>
  <si>
    <t>52111055910046</t>
  </si>
  <si>
    <t>0871084</t>
  </si>
  <si>
    <t>Узбекистан, 000000, Наманганская область, Папский район, Наманганская область, Папский район, Поп ГСГ, Келачи МСГ, ул. Ёшлик, дом 83</t>
  </si>
  <si>
    <t>+998995374877</t>
  </si>
  <si>
    <t>sharabidinovpahlavon@gmail.com</t>
  </si>
  <si>
    <t>000001872177</t>
  </si>
  <si>
    <t>SHARAFIDDINOV DAVRONBEK BAHROMJON O'G'LI</t>
  </si>
  <si>
    <t>51509016560026</t>
  </si>
  <si>
    <t>7865985</t>
  </si>
  <si>
    <t>10.10.2017</t>
  </si>
  <si>
    <t>Toshkent shahar Sirg'ali TIBB</t>
  </si>
  <si>
    <t>Узбекистан, 000000, г. Ташкент, Янгихаетский район, улица Йолдош-17, 16 дом 23 квартира</t>
  </si>
  <si>
    <t>998996276797</t>
  </si>
  <si>
    <t>27davronbek27@gmail.com</t>
  </si>
  <si>
    <t>DEUTKRSEXXX</t>
  </si>
  <si>
    <t>000001957396</t>
  </si>
  <si>
    <t>SHARIFOV SHOXRUXJON SHUXRATJONOVICH</t>
  </si>
  <si>
    <t>50108065380068</t>
  </si>
  <si>
    <t>1731391</t>
  </si>
  <si>
    <t>07.09.2022</t>
  </si>
  <si>
    <t>Узбекистан, 000000, г. Ташкент, Мирзо-Улугбекский район, sharifovshoxrux2021@gmail.com</t>
  </si>
  <si>
    <t>+998901298509</t>
  </si>
  <si>
    <t>sharifovshoxrux2021@gmail.com</t>
  </si>
  <si>
    <t>000001967129</t>
  </si>
  <si>
    <t>SHARIPOV ISOMIDDIN OYDIN O‘G‘LI</t>
  </si>
  <si>
    <t>32412975830044</t>
  </si>
  <si>
    <t>3562651</t>
  </si>
  <si>
    <t>29.07.2025</t>
  </si>
  <si>
    <t>Узбекистан, 000000, Навоийская область, Хатырчинский район, УЧ ТЕПА МФЙ,  uy:9</t>
  </si>
  <si>
    <t>+998944152412</t>
  </si>
  <si>
    <t>isomiddinsharipov5@gmail.com</t>
  </si>
  <si>
    <t>0,003483</t>
  </si>
  <si>
    <t>AE1706112</t>
  </si>
  <si>
    <t>20.02.2025</t>
  </si>
  <si>
    <t>998994041142</t>
  </si>
  <si>
    <t>000001959887</t>
  </si>
  <si>
    <t>SHARIPOV SHAXNAZAR ASHOTOVICH</t>
  </si>
  <si>
    <t>30103900191564</t>
  </si>
  <si>
    <t>4514624</t>
  </si>
  <si>
    <t>06.09.2023</t>
  </si>
  <si>
    <t>ЦЕНТР ГОСУДАРСТВЕННЫХ УСЛУГ МИРАБАДСКОГО РАЙОНА Г. ТАШКЕНТА</t>
  </si>
  <si>
    <t>Узбекистан, 000000, г. Ташкент, Мирзо-Улугбекский район, ул. Сайрам, Буюк ипак йули МСГ, 35в- Дом, 13- Квартира</t>
  </si>
  <si>
    <t>+998 (93) 515-14-46</t>
  </si>
  <si>
    <t>poluvestnik@gmail.com</t>
  </si>
  <si>
    <t>000001956433</t>
  </si>
  <si>
    <t>SHAROBIDDINOV OTABEK BAXTIYORJON O'G'LI</t>
  </si>
  <si>
    <t>51506007080015</t>
  </si>
  <si>
    <t>7832447</t>
  </si>
  <si>
    <t>11.07.2024</t>
  </si>
  <si>
    <t>МАРГИЛАНСКИЙ ГОВД ФЕРГАНСКОЙ ОБЛАСТИ</t>
  </si>
  <si>
    <t>Узбекистан, 000000, Ферганская область, г. Маргилан, ЁЙИЛМА МФЙ, ЗИЛОЛ КЎЧАСИ,  uy:69</t>
  </si>
  <si>
    <t>+998 (94) 133-33-17</t>
  </si>
  <si>
    <t>otabek.3317.uzb@gmail.com</t>
  </si>
  <si>
    <t>0,000613</t>
  </si>
  <si>
    <t>000001861381</t>
  </si>
  <si>
    <t>SHAXNAZAROV ABDULLO G‘AYBULLOYEVICH</t>
  </si>
  <si>
    <t>30801900580040</t>
  </si>
  <si>
    <t>9095790</t>
  </si>
  <si>
    <t>Узбекистан, 000000, Ташкентская область,      , Фаровон МФЙ, Фаровон кучаси, 14-уй</t>
  </si>
  <si>
    <t>+998998515354</t>
  </si>
  <si>
    <t>1990258@mail.ru</t>
  </si>
  <si>
    <t>23120000100000411001</t>
  </si>
  <si>
    <t>Г.НУРАФШАН, НУРАФШАНСКИЙ ФИЛИАЛ АО "АСАКАБАНК"</t>
  </si>
  <si>
    <t>8600130929437525</t>
  </si>
  <si>
    <t>Shaxnazarov Abdullo G'aybulloyevich</t>
  </si>
  <si>
    <t>00411</t>
  </si>
  <si>
    <t>000001916892</t>
  </si>
  <si>
    <t>SHAYAKUBOV BOTIR BAXADIROVICH</t>
  </si>
  <si>
    <t>32601890171264</t>
  </si>
  <si>
    <t>6321422</t>
  </si>
  <si>
    <t>28.07.2014</t>
  </si>
  <si>
    <t>Узбекистан, 000000, г. Ташкент, Учтепинский район, Нишабарик МФЙ, Байрам, пр. 1 кучаси, 3а-уй</t>
  </si>
  <si>
    <t>+998974493366</t>
  </si>
  <si>
    <t>Botirakaakfa@gmail.com</t>
  </si>
  <si>
    <t>000001950008</t>
  </si>
  <si>
    <t>SHEK OLEG ALEKSEYEVICH</t>
  </si>
  <si>
    <t>32301987040014</t>
  </si>
  <si>
    <t>5933475</t>
  </si>
  <si>
    <t>29.01.2024</t>
  </si>
  <si>
    <t>Узбекистан, 000000, Ферганская область, г. Фергана, 02-ЎРМОНЧИЛАР МФЙ МУСТАКИЛЛИК ШОХ КЎЧАСИ  uy:322А-1</t>
  </si>
  <si>
    <t>+998909310205</t>
  </si>
  <si>
    <t>olegshek2398@gmail.com</t>
  </si>
  <si>
    <t>000001970943</t>
  </si>
  <si>
    <t>SHERALIYEV DILSHOD MAXMUDOVICH</t>
  </si>
  <si>
    <t>30807820231774</t>
  </si>
  <si>
    <t>7692631</t>
  </si>
  <si>
    <t>Узбекистан, 000000, г. Ташкент, Алмазарский район, ЧИМБОЙ МФЙ, САҒБОН КЎЧАСИ,  uy:1 xonadon:9</t>
  </si>
  <si>
    <t>+998977600505</t>
  </si>
  <si>
    <t>dilibom-82@mail.ru</t>
  </si>
  <si>
    <t>000001944820</t>
  </si>
  <si>
    <t>SHERMO'MINOV YUSUF SADRIDDIN O'G'LI</t>
  </si>
  <si>
    <t>30605966240094</t>
  </si>
  <si>
    <t>1354727</t>
  </si>
  <si>
    <t>07.10.2015</t>
  </si>
  <si>
    <t>Узбекистан, 000000, Сурхандарьинская область, Джаркурганский район, МИНОР ҚФЙ ЖАРҚЎРҒОН МИНОРАСИ МФЙ МИНОР ҚФЙ ЖАРҚЎРҒОН МИНОРАСИ МФЙ  uy:0</t>
  </si>
  <si>
    <t>+998502529604</t>
  </si>
  <si>
    <t>yusufjonbek007@gmail.com</t>
  </si>
  <si>
    <t>000001962007</t>
  </si>
  <si>
    <t>SHOKIROV ALISHER NOSIR O'G'LI</t>
  </si>
  <si>
    <t>52803075680011</t>
  </si>
  <si>
    <t>4711734</t>
  </si>
  <si>
    <t>26.09.2023</t>
  </si>
  <si>
    <t>Узбекистан, 000000, г. Ташкент, Янгихаетский район, ул. Бинокор МФЙ, Сангзор кучаси, 10-уй, 31-хонадон, д. 10-уй, кв.</t>
  </si>
  <si>
    <t>+998908226617</t>
  </si>
  <si>
    <t>shokirovalisher2007@gmail.com</t>
  </si>
  <si>
    <t>5238604</t>
  </si>
  <si>
    <t>27.11.2023</t>
  </si>
  <si>
    <t>+998 (93) 160-42-31</t>
  </si>
  <si>
    <t>komilsidiqnazarov@gmail.com</t>
  </si>
  <si>
    <t>000001961622</t>
  </si>
  <si>
    <t>SIMONEAU GABRIEL</t>
  </si>
  <si>
    <t>842664</t>
  </si>
  <si>
    <t>27.03.2018</t>
  </si>
  <si>
    <t>Канада, 000000, Quebec (QC), Saint-Amable, 153 Rue Dalpé</t>
  </si>
  <si>
    <t>5142485518</t>
  </si>
  <si>
    <t>gabrielsimoneau@outlook.fr</t>
  </si>
  <si>
    <t>0,002433</t>
  </si>
  <si>
    <t>0,005093</t>
  </si>
  <si>
    <t>000001964730</t>
  </si>
  <si>
    <t>SOBIROV ABBOSJON BAXODIRJON O‘G‘LI</t>
  </si>
  <si>
    <t>30605986940088</t>
  </si>
  <si>
    <t>5860110</t>
  </si>
  <si>
    <t>14.01.2026</t>
  </si>
  <si>
    <t>Узбекистан, 000000, Ферганская область, Кувинский район, Ферганская область, Кувинский район, Янгиобод МСГ, ул. Жанатмакон, дом 486</t>
  </si>
  <si>
    <t>+998901647677</t>
  </si>
  <si>
    <t>abbojon0605@gmail.com</t>
  </si>
  <si>
    <t>000001894216</t>
  </si>
  <si>
    <t>SOLIJONOV XUDOYORJON QAXRAMONJON O‘G‘LI</t>
  </si>
  <si>
    <t>30503996960020</t>
  </si>
  <si>
    <t>1306617</t>
  </si>
  <si>
    <t>Узбекистан, 000000, Ферганская область, Риштанский район, ОК ОЛТИН МФЙ, ОК ОЛТИН КЎЧАСИ</t>
  </si>
  <si>
    <t>+998913963022</t>
  </si>
  <si>
    <t>DDDDDD0199@mail.ru</t>
  </si>
  <si>
    <t>000001892275</t>
  </si>
  <si>
    <t>SOLIYEV AHRORJON MUHAMMADYUNUSOVICH</t>
  </si>
  <si>
    <t>30411812140029</t>
  </si>
  <si>
    <t>2634793</t>
  </si>
  <si>
    <t>Узбекистан, 000000, Наманганская область, Уйчинский район, ЖИЙДАКАПА ҚФЙ, ҚУМТЕПА МФЙ, НАМАНГАН КЎЧАСИ,  uy:3</t>
  </si>
  <si>
    <t>+998972314134</t>
  </si>
  <si>
    <t>Ah@uz.com</t>
  </si>
  <si>
    <t>9202377</t>
  </si>
  <si>
    <t>30.10.2024</t>
  </si>
  <si>
    <t>Узбекистан, 000000, Ташкентская область, г. Янгиюль, Фарход Анаркулова дахаси (м-в Ленина) д.2 кв.16</t>
  </si>
  <si>
    <t>975402874</t>
  </si>
  <si>
    <t>000001206978</t>
  </si>
  <si>
    <t>SPIRIN VLADIMIR VIKTOROVICH</t>
  </si>
  <si>
    <t>31212780060042</t>
  </si>
  <si>
    <t>5710081</t>
  </si>
  <si>
    <t>10.01.2024</t>
  </si>
  <si>
    <t>ЦЕНТР ГОСУДАРСТВЕННЫХ УСЛУГ МИРЗО УЛУГБЕКСКОГО РАЙОНА Г. ТАШКЕНТА</t>
  </si>
  <si>
    <t>Узбекистан, 000000, г. Ташкент, Мирзо-Улугбекский район, КАТТА ОРА-СУ МФЙ, КОРА-СУ-3 ДАХАСИ,  uy:14 xonadon:56</t>
  </si>
  <si>
    <t>+998 (99) 852-43-16</t>
  </si>
  <si>
    <t>vspirin4316@gmail.com</t>
  </si>
  <si>
    <t>40728124675</t>
  </si>
  <si>
    <t>0,002713</t>
  </si>
  <si>
    <t>32604887790017</t>
  </si>
  <si>
    <t>0,238602</t>
  </si>
  <si>
    <t>AE2058406</t>
  </si>
  <si>
    <t>25.03.2025</t>
  </si>
  <si>
    <t>Узбекистан, 110814, Ташкентская область, Янгиюльский район, Йугонтепа КФЙ, Узбекистон МФЙ, ул. Тахта коприк, дом 344</t>
  </si>
  <si>
    <t>+998 (97) 711-67-01</t>
  </si>
  <si>
    <t>abduvohidqochqorov97@gmail.com</t>
  </si>
  <si>
    <t>6763465</t>
  </si>
  <si>
    <t>ЦЕНТР ГОСУДАРСТВЕННЫХ УСЛУГ ЧИЛАНЗАРСКОГО РАЙОНА Г. ТАШКЕНТА</t>
  </si>
  <si>
    <t>000001960191</t>
  </si>
  <si>
    <t>SULTONMURODOV ABDURAXMON TURSUNMUROD O'G'LI</t>
  </si>
  <si>
    <t>32601986590045</t>
  </si>
  <si>
    <t>1763678</t>
  </si>
  <si>
    <t>26.02.2025</t>
  </si>
  <si>
    <t>Узбекистан, 000000, г. Ташкент, Чиланзарский район, 2-ЧАРХ КАМОЛОН МФЙ, БУСТОНЛИК КЎЧАСИ,  uy:8</t>
  </si>
  <si>
    <t>+998977239877</t>
  </si>
  <si>
    <t>abdurakhmonsultonmurodov9877@gmail.com</t>
  </si>
  <si>
    <t>7242306</t>
  </si>
  <si>
    <t>21.05.2024</t>
  </si>
  <si>
    <t>+998 (97) 253-99-99</t>
  </si>
  <si>
    <t>000001935944</t>
  </si>
  <si>
    <t>TAIROV SARVAR TAXIR O'G'LI</t>
  </si>
  <si>
    <t>31903920270633</t>
  </si>
  <si>
    <t>2734347</t>
  </si>
  <si>
    <t>06.03.2023</t>
  </si>
  <si>
    <t>Узбекистан, 000000, г. Ташкент, Мирзо-Улугбекский район, ШАЛОЛА МФЙ, ШУРТЕПА КЎЧАСИ,  uy:232</t>
  </si>
  <si>
    <t>+998974547211</t>
  </si>
  <si>
    <t>st4ik45@uandex.ru</t>
  </si>
  <si>
    <t>000001926173</t>
  </si>
  <si>
    <t>TAJITDINOVA YELIZAVETA VALEREVNA</t>
  </si>
  <si>
    <t>42805800250019</t>
  </si>
  <si>
    <t>2412366</t>
  </si>
  <si>
    <t>Узбекистан, 000000, г. Ташкент, Яшнободский район, АВИАСОЗЛАР-1 62-ДОМ 3-КВ</t>
  </si>
  <si>
    <t>(99893) 536-9798</t>
  </si>
  <si>
    <t>elizabeth-t@mail.ru</t>
  </si>
  <si>
    <t>31710897690016</t>
  </si>
  <si>
    <t>5956980N</t>
  </si>
  <si>
    <t>18.12.2025</t>
  </si>
  <si>
    <t>Сингапур, 000000, 127D Jalan Dermawan 669109 SGP</t>
  </si>
  <si>
    <t>AD7935009</t>
  </si>
  <si>
    <t>19.07.2024</t>
  </si>
  <si>
    <t>Узбекистан, 000000, г. Ташкент, Бектемирский район, Абай МФЙ, Рохат кучаси, 31-уй, 28-хонадон</t>
  </si>
  <si>
    <t>+998 (91) 137-63-43</t>
  </si>
  <si>
    <t>TAPILOV BAXTIYOR BURIBAYEVICH</t>
  </si>
  <si>
    <t>31612550640038</t>
  </si>
  <si>
    <t>4205574</t>
  </si>
  <si>
    <t>16.09.2025</t>
  </si>
  <si>
    <t>Узбекистан, 000000, Ташкентская область, Янгиюльский район, НИЁЗБОШ КФЙ, БИНОКОР МФЙ, НИЁЗБОШ КФЙ, БИНОКОР МФЙ, УЛУГБЕК, uy:12</t>
  </si>
  <si>
    <t>+998 (97) 013-77-57</t>
  </si>
  <si>
    <t>Узбекистан, 112000, Ташкентская область, г. Янгиюль, МУСТАҚИЛЛИК МФЙ, НИЁЗБОШ КЎЧАСИ, uy:27</t>
  </si>
  <si>
    <t>ozadjon@mail.ru</t>
  </si>
  <si>
    <t>3963389</t>
  </si>
  <si>
    <t>29.08.2025</t>
  </si>
  <si>
    <t>+998 (88) 545-12-20</t>
  </si>
  <si>
    <t>TASHOV TAXIRBOY ZUKURBAYEVICH</t>
  </si>
  <si>
    <t>32104640640039</t>
  </si>
  <si>
    <t>6132585</t>
  </si>
  <si>
    <t>+998 (88) 156-86-84</t>
  </si>
  <si>
    <t>0,014265</t>
  </si>
  <si>
    <t>000001971396</t>
  </si>
  <si>
    <t>TEMIROV RUSTAM SAMANDAR O‘G‘LI</t>
  </si>
  <si>
    <t>53007026070075</t>
  </si>
  <si>
    <t>2144995</t>
  </si>
  <si>
    <t>13.08.2019</t>
  </si>
  <si>
    <t>Узбекистан, 000000, Самаркандская область, Нарпайский район, КАДИМ ҚФЙ, КУК ОТА МФЙ,  uy:Р/С</t>
  </si>
  <si>
    <t>+998933313528</t>
  </si>
  <si>
    <t>r.temirov0202@gmail.com</t>
  </si>
  <si>
    <t>TKACHENKO VLADIMIR IVANOVICH</t>
  </si>
  <si>
    <t>32701490460017</t>
  </si>
  <si>
    <t>AE4545912</t>
  </si>
  <si>
    <t>09.10.2025</t>
  </si>
  <si>
    <t>Узбекистан, 000000, Ташкентская область, Янгиюльский район, Мустакиллик МФЙ, Пахтакор кучаси, 14-уй</t>
  </si>
  <si>
    <t>+998 (90) 128-01-14</t>
  </si>
  <si>
    <t>tkachenko853@gmail.com</t>
  </si>
  <si>
    <t>000001946207</t>
  </si>
  <si>
    <t>TO'LQINOV TOHIR ULUG'BEK O'G'LI</t>
  </si>
  <si>
    <t>50806066750058</t>
  </si>
  <si>
    <t>7515333</t>
  </si>
  <si>
    <t>14.06.2024</t>
  </si>
  <si>
    <t>Узбекистан, 000000, г. Ташкент, Мирзо-Улугбекский район, Ал-Фаробий МФЙ, Ахмад Югнакий мавзеси, 33-уй, 35-хонадон</t>
  </si>
  <si>
    <t>+998884333322</t>
  </si>
  <si>
    <t>tulkinivtohir8@gmail.com</t>
  </si>
  <si>
    <t>TOPILOV BAXODIR KOMILOVICH</t>
  </si>
  <si>
    <t>30109590460010</t>
  </si>
  <si>
    <t>4428359</t>
  </si>
  <si>
    <t>28.08.2023</t>
  </si>
  <si>
    <t>Узбекистан, 000000, Ташкентская область, Янгиюльский район, МУСТАҚИЛЛИК МФЙ, НИЁЗБОШ КЎЧАСИ, uy:23</t>
  </si>
  <si>
    <t>+998 (97) 878-57-27</t>
  </si>
  <si>
    <t>TOPILOVA TURSUNOY LATIPOVNA</t>
  </si>
  <si>
    <t>42303530460022</t>
  </si>
  <si>
    <t>2533647</t>
  </si>
  <si>
    <t>08.02.2023</t>
  </si>
  <si>
    <t>Узбекистан, 000000, Ташкентская область, Янгиюльский район, Г. ЯНГИЮЛЬ УЛ. САМАРКАНДСКАЯ Д.337A</t>
  </si>
  <si>
    <t>94-401-23-43</t>
  </si>
  <si>
    <t>1079211</t>
  </si>
  <si>
    <t>07.01.2025</t>
  </si>
  <si>
    <t>Узбекистан, 000000, Ташкентская область, Янгиюльский район, Саховат МФЙ, Саховат кучаси, 78а-уй</t>
  </si>
  <si>
    <t>+998 (97) 539-79-52</t>
  </si>
  <si>
    <t>qodirtoraxojayev@gmail.com</t>
  </si>
  <si>
    <t>000001957648</t>
  </si>
  <si>
    <t>TOXIROV SHOXZOD BAHODIR O'G'LI</t>
  </si>
  <si>
    <t>33004996140018</t>
  </si>
  <si>
    <t>4259190</t>
  </si>
  <si>
    <t>19.09.2025</t>
  </si>
  <si>
    <t>Узбекистан, 000000, г. Ташкент, Яшнободский район, 1-Авиасозлар кв., Парвоз МСГ, 20- Дом, 48- Квартира</t>
  </si>
  <si>
    <t>+998 (94) 797-36-75</t>
  </si>
  <si>
    <t>tokhirov.shokhzod@gmail.com</t>
  </si>
  <si>
    <t>000001953077</t>
  </si>
  <si>
    <t>TOYGONBAYEV EMIRBEK ZIYATDINBEKOVICH</t>
  </si>
  <si>
    <t>50209045050019</t>
  </si>
  <si>
    <t>1378584</t>
  </si>
  <si>
    <t>1703203</t>
  </si>
  <si>
    <t>+998940004627</t>
  </si>
  <si>
    <t>sashadimasov@gmail.com</t>
  </si>
  <si>
    <t>000001951824</t>
  </si>
  <si>
    <t>TO‘RAYEV UMIDJON JAMSHID O‘G‘LI</t>
  </si>
  <si>
    <t>50208041060011</t>
  </si>
  <si>
    <t>2968757</t>
  </si>
  <si>
    <t>27.08.2020</t>
  </si>
  <si>
    <t>Узбекистан, 000000, Бухарская область, Вабкентский район, Бухарская область, Вабкентский район, Латифсобунгар МСГ, Хумриён, дом 146</t>
  </si>
  <si>
    <t>+998912425080</t>
  </si>
  <si>
    <t>umidjon.turayev12@gmail.com</t>
  </si>
  <si>
    <t>Узбекистан, 000000, г. Ташкент, Юнусабадский район, БОҒИЭЪРАМ МФЙ, 11 МАВЗЕ, uy:34 xonadon:32</t>
  </si>
  <si>
    <t>+998 (90) 188-41-84</t>
  </si>
  <si>
    <t>vbtsibizov@mail.ru</t>
  </si>
  <si>
    <t>000001855479</t>
  </si>
  <si>
    <t>TULAGANOV NIG'MATILLA XIKMATILLAYEVICH</t>
  </si>
  <si>
    <t>32207810020016</t>
  </si>
  <si>
    <t>9230460</t>
  </si>
  <si>
    <t>01.11.2024</t>
  </si>
  <si>
    <t>Узбекистан, 000000, г. Ташкент, Шайхантахурский район, ЯНГИ ШАХАР МФЙ, ОБИНАЗИР КЎЧАСИ,  uy:55</t>
  </si>
  <si>
    <t>+998909780022</t>
  </si>
  <si>
    <t>nigmatillo@bk.ru</t>
  </si>
  <si>
    <t>23120000300000980777</t>
  </si>
  <si>
    <t>Г.ТАШКЕНТ, АО "OCTOBANK"</t>
  </si>
  <si>
    <t>8600500426773889</t>
  </si>
  <si>
    <t>Tulaganov Nig'matilla Xikmatillayevich</t>
  </si>
  <si>
    <t>00980</t>
  </si>
  <si>
    <t>1710310</t>
  </si>
  <si>
    <t>30.08.2022</t>
  </si>
  <si>
    <t>Узбекистан, 000000, Ташкентская область, Янгиюльский район, НИЁЗБОШ КФЙ, ФАРОВОН МФЙ, НИЁЗБОШ КФЙ, ФАРОВОН МФЙ, ЯНГИ АРИК, uy:Р/Й</t>
  </si>
  <si>
    <t>998975386567</t>
  </si>
  <si>
    <t>5523683</t>
  </si>
  <si>
    <t>19.12.2025</t>
  </si>
  <si>
    <t>Узбекистан, 000000, г. Ташкент, Яккасарайский район, БЕЛАРИҚ МФЙ, ЖАМШИД ШОШИЙ, 1 ТОР КЎЧАСИ,  uy:40</t>
  </si>
  <si>
    <t>+998935869810</t>
  </si>
  <si>
    <t>05.28</t>
  </si>
  <si>
    <t>000001951120</t>
  </si>
  <si>
    <t>TURAYEV AZAMAT BEKMURADOVICH</t>
  </si>
  <si>
    <t>31104792550041</t>
  </si>
  <si>
    <t>6098584</t>
  </si>
  <si>
    <t>10.02.2024</t>
  </si>
  <si>
    <t>1710235000</t>
  </si>
  <si>
    <t>Узбекистан, 000000, Кашкадарьинская область, Нишанский район, КИМЁГАР МФЙ 5-МИТТИ ТУМАНИ  uy:20</t>
  </si>
  <si>
    <t>+998916369885</t>
  </si>
  <si>
    <t>azamat.turaev@gmail.com</t>
  </si>
  <si>
    <t>000001964491</t>
  </si>
  <si>
    <t>TURAYEV UMID ABRORKULOVICH</t>
  </si>
  <si>
    <t>32812850560022</t>
  </si>
  <si>
    <t>6888732</t>
  </si>
  <si>
    <t>Узбекистан, 000000, Ташкентская область, Зангиатинский район, Корасув МФЙ, 2-Дустлик, пр. 9 кучаси, 18-уй</t>
  </si>
  <si>
    <t>+998998591766</t>
  </si>
  <si>
    <t>umidturaev1013@gmail.com</t>
  </si>
  <si>
    <t>000001874762</t>
  </si>
  <si>
    <t>TURDIBOYEV ABRORJON AXRORJON O‘G‘LI</t>
  </si>
  <si>
    <t>50301016950024</t>
  </si>
  <si>
    <t>7408833</t>
  </si>
  <si>
    <t>УЧКУПРИКСКИЙ РОВД ФЕРГАНСКОЙ ОБЛАСТИ</t>
  </si>
  <si>
    <t>1730221000</t>
  </si>
  <si>
    <t>Узбекистан, 000000, Ферганская область, Учкуприкский район, Бегобод МФЙ, Янги ҳаёт кучаси, 29-уй</t>
  </si>
  <si>
    <t>998901576525</t>
  </si>
  <si>
    <t>abrorjonturdiboyev1@gmail.com</t>
  </si>
  <si>
    <t>000001922627</t>
  </si>
  <si>
    <t>TURGUNOV AZIZ ALISHEROVICH</t>
  </si>
  <si>
    <t>30508900201338</t>
  </si>
  <si>
    <t>1253494</t>
  </si>
  <si>
    <t>13.04.2022</t>
  </si>
  <si>
    <t>Узбекистан, 000000, г. Ташкент, Мирабадский район, БАРОТХЎЖА МФЙ, КУЙЛИК КЎЧАСИ,  uy:10</t>
  </si>
  <si>
    <t>+998974109794</t>
  </si>
  <si>
    <t>turgunov_090@mail.ru</t>
  </si>
  <si>
    <t>Узбекистан, 000000, г. Ташкент, Шайхантахурский район, Шайхонтохур МФЙ, Лабзак мавзеси, 33-уй, 48-хонадон</t>
  </si>
  <si>
    <t>998916961410</t>
  </si>
  <si>
    <t>komiltursunbaev2@gmail.com</t>
  </si>
  <si>
    <t>000001969423</t>
  </si>
  <si>
    <t>TURSUNNIYOZOV NURMUHAMMAD JAMSHID O‘G‘LI</t>
  </si>
  <si>
    <t>52612095650023</t>
  </si>
  <si>
    <t>5164895</t>
  </si>
  <si>
    <t>24.11.2025</t>
  </si>
  <si>
    <t>Узбекистан, 000000, Кашкадарьинская область, Каршинский район, Қуйи Бешкент МФЙ, Қуйи Бешкент қишлоғи, 6-уй</t>
  </si>
  <si>
    <t>+998880611226</t>
  </si>
  <si>
    <t>nurmuhamad1226@gmail.com</t>
  </si>
  <si>
    <t>000001953006</t>
  </si>
  <si>
    <t>TURSUNOV TEMUR SHAVKAT O‘G‘LI</t>
  </si>
  <si>
    <t>51311006520060</t>
  </si>
  <si>
    <t>6110642</t>
  </si>
  <si>
    <t>1727265</t>
  </si>
  <si>
    <t>Узбекистан, 000000, г. Ташкент,      , ЯНГИ ХАЁТ МФЙ, 12 МАВЗЕ,  uy:34 xonadon:17</t>
  </si>
  <si>
    <t>+998903457115</t>
  </si>
  <si>
    <t>kamalive4timur@gmail.com</t>
  </si>
  <si>
    <t>000001951686</t>
  </si>
  <si>
    <t>TUYCHIBAYEV KAMOLIDDIN SHAXRAMBOYEVICH</t>
  </si>
  <si>
    <t>31801770640081</t>
  </si>
  <si>
    <t>2853846</t>
  </si>
  <si>
    <t>Узбекистан, 112000, Ташкентская область, Янгиюльский район, УЛ. ЖАМБУЛ Д.112</t>
  </si>
  <si>
    <t>33-606-77-18</t>
  </si>
  <si>
    <t>0,000683</t>
  </si>
  <si>
    <t>2257901</t>
  </si>
  <si>
    <t>УЧТЕПИНСКИЙ РУВД ГОРОДА ТАШКЕНТА</t>
  </si>
  <si>
    <t>+998 (94) 090-53-50</t>
  </si>
  <si>
    <t>abdusalom@inbox.ru</t>
  </si>
  <si>
    <t>000001918267</t>
  </si>
  <si>
    <t>UMAROV BOBIRJON ORIFJON O'G'LI</t>
  </si>
  <si>
    <t>31108985970090</t>
  </si>
  <si>
    <t>3926578</t>
  </si>
  <si>
    <t>15.05.2016</t>
  </si>
  <si>
    <t>Узбекистан, 000000, Наманганская область, Чустский район, ШЎРКЕНТ ШФЙ ТЕПАҚЎРҒОН МФЙ БУЛОҚБОШИ КЎЧАСИ  uy:26</t>
  </si>
  <si>
    <t>+998997989887</t>
  </si>
  <si>
    <t>muhammadbobur1108@gmail.com</t>
  </si>
  <si>
    <t>000001872735</t>
  </si>
  <si>
    <t>UMAROV XAKIM SUNATULLAYEVICH</t>
  </si>
  <si>
    <t>31406850170016</t>
  </si>
  <si>
    <t>3146449</t>
  </si>
  <si>
    <t>Узбекистан, 000000, г. Ташкент, Учтепинский район, ИБРАТ МФЙ, КУРУВЧИ КЎЧАСИ,  uy:13</t>
  </si>
  <si>
    <t>+998901380300</t>
  </si>
  <si>
    <t>umarov.khakim@gmail.com</t>
  </si>
  <si>
    <t>0,002188</t>
  </si>
  <si>
    <t>998909625062</t>
  </si>
  <si>
    <t>000001970185</t>
  </si>
  <si>
    <t>UMBARQULOV ABDULLOX O‘TKIR O‘G‘LI</t>
  </si>
  <si>
    <t>52203056210042</t>
  </si>
  <si>
    <t>0576433</t>
  </si>
  <si>
    <t>17.08.2021</t>
  </si>
  <si>
    <t>Узбекистан, 000000, г. Ташкент, Учтепинский район, г. Ташкент, Учтепинский район, кв. 30, Алихонтура Согуний МСГ, 32- Дом, 23- Квартира</t>
  </si>
  <si>
    <t>+998999140550</t>
  </si>
  <si>
    <t>holiqovj990@gmail.com</t>
  </si>
  <si>
    <t>UMERKAYEV BAXTIYER SHUXRATOVICH</t>
  </si>
  <si>
    <t>Узбекистан, 000000, г. Ташкент, Юнусабадский район, СОБИРОБОД МФЙ, 9 МАВЗЕ,  uy:10 xonadon:56</t>
  </si>
  <si>
    <t>998909604552</t>
  </si>
  <si>
    <t>baha_f1@mail.ru</t>
  </si>
  <si>
    <t>0,005583</t>
  </si>
  <si>
    <t>3789152</t>
  </si>
  <si>
    <t>+998 (97) 477-87-05</t>
  </si>
  <si>
    <t>2550245</t>
  </si>
  <si>
    <t>05.05.2025</t>
  </si>
  <si>
    <t>+998 90 330 2785</t>
  </si>
  <si>
    <t>0,125375</t>
  </si>
  <si>
    <t>000001947955</t>
  </si>
  <si>
    <t>URAZOVA GULSARA BURIBAYEVNA</t>
  </si>
  <si>
    <t>41303520640020</t>
  </si>
  <si>
    <t>7707708</t>
  </si>
  <si>
    <t>02.07.2024</t>
  </si>
  <si>
    <t>Узбекистан, 000000, Ташкентская область, Янгиюльский район, УЛ. ГУЛБАХАР Д.11А КВ.30</t>
  </si>
  <si>
    <t>90-371-92-47</t>
  </si>
  <si>
    <t>USAROV BAXTIYOR ABDUJALILOVICH</t>
  </si>
  <si>
    <t>31304740660033</t>
  </si>
  <si>
    <t>7734940</t>
  </si>
  <si>
    <t>04.07.2024</t>
  </si>
  <si>
    <t>Узбекистан, 000000, Ташкентская область, Янгиюльский район, Ниязбаш МФЙ ул. Гулзор, 74</t>
  </si>
  <si>
    <t>97+547-00-42</t>
  </si>
  <si>
    <t>AE5812126</t>
  </si>
  <si>
    <t>Узбекистан, 000000, Ташкентская область, Янгиюльский район, НИЁЗБОШ КФЙ, БИНОКОР МФЙ, uy:Р/Й</t>
  </si>
  <si>
    <t>+998 (97) 429-57-52</t>
  </si>
  <si>
    <t>usarovislomzon@gmail.com</t>
  </si>
  <si>
    <t>000001934162</t>
  </si>
  <si>
    <t>USAROV OYBEK INAK-O'G'LI</t>
  </si>
  <si>
    <t>32007904280076</t>
  </si>
  <si>
    <t>7816115</t>
  </si>
  <si>
    <t>Узбекистан, 000000, Ферганская область, Дангаринский район, НАЙМАНЧА ҚФЙ ЧОМОЧ ҚИШЛОҒИ  uy:0</t>
  </si>
  <si>
    <t>+998979551545</t>
  </si>
  <si>
    <t>oynibegi@mail.ru</t>
  </si>
  <si>
    <t>8721227</t>
  </si>
  <si>
    <t>23.09.2024</t>
  </si>
  <si>
    <t>Узбекистан, 110113, Ташкентская область, Янгиюльский район, Ниёзбош КФЙ, Гулбог МФЙ, ул. Лаззат, дом 272</t>
  </si>
  <si>
    <t>+998 (93) 855-19-55</t>
  </si>
  <si>
    <t>Узбекистан, 112000, Ташкентская область, г. Янгиюль, Мустакиллик МФЙ, Кимёгар кучаси, 19-уй</t>
  </si>
  <si>
    <t>+998 (95) 084-29-04</t>
  </si>
  <si>
    <t>USMANOV PIRMAXAMAT TADJIBAYEVICH</t>
  </si>
  <si>
    <t>30507600660025</t>
  </si>
  <si>
    <t>3330846</t>
  </si>
  <si>
    <t>09.07.2025</t>
  </si>
  <si>
    <t>Узбекистан, 000000, Ташкентская область, Янгиюльский район, ЭСКИ КАВИНЧИ, БУНЁТКОР МФЙ, УЛ.ТУРОН Д.20</t>
  </si>
  <si>
    <t>975493050</t>
  </si>
  <si>
    <t>000001878524</t>
  </si>
  <si>
    <t>USMANOV SANJAR RAVSHAN O'G'LI</t>
  </si>
  <si>
    <t>31212920510011</t>
  </si>
  <si>
    <t>2925222</t>
  </si>
  <si>
    <t>10.09.2013</t>
  </si>
  <si>
    <t>Узбекистан, 000000, Ташкентская область, Ташкентская область, г.Алмалык, Фуркат МСГ, ул.3 Кушбой кизи, 45 Дом, 9 Квартира</t>
  </si>
  <si>
    <t>+998 99 037 5656</t>
  </si>
  <si>
    <t>sanjar.usmanov.2022@gmail.com</t>
  </si>
  <si>
    <t>23120000700011200502</t>
  </si>
  <si>
    <t>8600030478038288</t>
  </si>
  <si>
    <t>09.24</t>
  </si>
  <si>
    <t>8482196</t>
  </si>
  <si>
    <t>05.09.2024</t>
  </si>
  <si>
    <t>000001970102</t>
  </si>
  <si>
    <t>USMONOV ERGASH DILMUROD O‘G‘LI</t>
  </si>
  <si>
    <t>52202066540040</t>
  </si>
  <si>
    <t>1183419</t>
  </si>
  <si>
    <t>17.03.2022</t>
  </si>
  <si>
    <t>Узбекистан, 000000, г. Ташкент, Учтепинский район, г. Ташкент, Учтепинский район, кв. 31, Янгийул МСГ, 45- Дом, 215- Квартира</t>
  </si>
  <si>
    <t>+998935582028</t>
  </si>
  <si>
    <t>usmonovergash00@gmail.com</t>
  </si>
  <si>
    <t>000001891881</t>
  </si>
  <si>
    <t>USMONOV G'AYRATJON G'OFURJONOVICH</t>
  </si>
  <si>
    <t>32801902130043</t>
  </si>
  <si>
    <t>AE5727771</t>
  </si>
  <si>
    <t>07.01.2026</t>
  </si>
  <si>
    <t>ТУРАКУРГАНСКИЙ РОВД НАМАНГАНСКОЙ ОБЛАСТИ</t>
  </si>
  <si>
    <t>1714224000</t>
  </si>
  <si>
    <t>Узбекистан, 000000, Наманганская область, Туракурганский район, КАТАГОН САРОЙ ҚФЙ, ШОВОН ҚФЙ,  uy:Р/С</t>
  </si>
  <si>
    <t>+998 (94) 907-24-28</t>
  </si>
  <si>
    <t>Saroy199001@gmail.com</t>
  </si>
  <si>
    <t>000001955036</t>
  </si>
  <si>
    <t>USMONOV MA’RUFJON NOSIRJON O‘G‘LI</t>
  </si>
  <si>
    <t>31609942180076</t>
  </si>
  <si>
    <t>FA</t>
  </si>
  <si>
    <t>6363019</t>
  </si>
  <si>
    <t>16.09.2022</t>
  </si>
  <si>
    <t>Узбекистан, 000000, Наманганская область, Чустский район, ЧУСТ ШФЙ, ДЎСТЛИК МФЙ, ЁШЛИК КЎЧАСИ,  uy:0</t>
  </si>
  <si>
    <t>+998778776373</t>
  </si>
  <si>
    <t>marufzonusmonov944@gmail.com</t>
  </si>
  <si>
    <t>000001950985</t>
  </si>
  <si>
    <t>USMONOV MUHAMMAD RAVSHAN O'G'LI</t>
  </si>
  <si>
    <t>50309076500021</t>
  </si>
  <si>
    <t>4617423</t>
  </si>
  <si>
    <t>16.09.2023</t>
  </si>
  <si>
    <t>Узбекистан, 000000, г. Ташкент, Учтепинский район, Урикзор МФЙ, Нурафшон кучаси, 10-11-уй</t>
  </si>
  <si>
    <t>+998977047266</t>
  </si>
  <si>
    <t>muhammadusmonov182@gmail.com</t>
  </si>
  <si>
    <t>000001960770</t>
  </si>
  <si>
    <t>VAHOBOV SHAHOB ZARIF O'G'LI</t>
  </si>
  <si>
    <t>30707986150039</t>
  </si>
  <si>
    <t>1810810</t>
  </si>
  <si>
    <t>Узбекистан, 000000, Самаркандская область, г. Самарканд, Урикзор МФЙ, Туркистон кучаси, 62а-уй, 18-хонадон</t>
  </si>
  <si>
    <t>+998886904070</t>
  </si>
  <si>
    <t>vaxobovshaxob@gmail.com</t>
  </si>
  <si>
    <t>9771660</t>
  </si>
  <si>
    <t>11.12.2024</t>
  </si>
  <si>
    <t>998973877788</t>
  </si>
  <si>
    <t>000001560804</t>
  </si>
  <si>
    <t>VDOVKIN ARNOLD ALEKSEYEVICH</t>
  </si>
  <si>
    <t>30705840280021</t>
  </si>
  <si>
    <t>AE3572866</t>
  </si>
  <si>
    <t>30.07.2025</t>
  </si>
  <si>
    <t>Узбекистан, 000000, г. Ташкент, Яшнободский район, Парвоз МФЙ, 1-Авиасозлар мавзеси, 61-уй, 66-хонадон</t>
  </si>
  <si>
    <t>avdovkin@gmail.com</t>
  </si>
  <si>
    <t>23120000600011764372</t>
  </si>
  <si>
    <t>5614681915307734</t>
  </si>
  <si>
    <t>0,001400</t>
  </si>
  <si>
    <t>AD6951591</t>
  </si>
  <si>
    <t>25.04.2024</t>
  </si>
  <si>
    <t>Узбекистан, 000000, г. Ташкент, Шайхантахурский район, мр-н Октепа, Чархновза МСГ, 22- Дом, 31- Квартира</t>
  </si>
  <si>
    <t>+998-97-713-36-77</t>
  </si>
  <si>
    <t>000001963590</t>
  </si>
  <si>
    <t>XABIBULLAYEV XOJIAKBAR KARIM O‘G‘LI</t>
  </si>
  <si>
    <t>50712046030071</t>
  </si>
  <si>
    <t>0881703</t>
  </si>
  <si>
    <t>03.12.2021</t>
  </si>
  <si>
    <t>Узбекистан, 000000, Самаркандская область, Булунгурский район, Самаркандский область, Булунгурский район, Булунгур г., Булунгур шахарчаси, Фурка</t>
  </si>
  <si>
    <t>+998774007720</t>
  </si>
  <si>
    <t>hojiakbar.hys@gmail.com</t>
  </si>
  <si>
    <t>000001949628</t>
  </si>
  <si>
    <t>XADIMETOV ALISHER AXMATBOY O‘G‘LI</t>
  </si>
  <si>
    <t>52302016500017</t>
  </si>
  <si>
    <t>3094575</t>
  </si>
  <si>
    <t>19.06.2025</t>
  </si>
  <si>
    <t>IIV 26263</t>
  </si>
  <si>
    <t>Узбекистан, 000000, г. Ташкент, Учтепинский район, АҲИЛЛИК МФЙ, ТТЗ-2 ДАХАСИ,  uy:57 xonadon:14</t>
  </si>
  <si>
    <t>+998 (50) 103-57-01</t>
  </si>
  <si>
    <t>alisherkhadimetov@gmail.com</t>
  </si>
  <si>
    <t>AE4979352</t>
  </si>
  <si>
    <t>11.11.2025</t>
  </si>
  <si>
    <t>Узбекистан, 112000, Ташкентская область, Янгиюльский район, Куш тепа МФЙ, М.Абдазов кучаси, 42-уй</t>
  </si>
  <si>
    <t>+998 (99) 138-88-30</t>
  </si>
  <si>
    <t>abduraxmonshaxzod@gmail.com</t>
  </si>
  <si>
    <t>000001881305</t>
  </si>
  <si>
    <t>XAKIMJANOV DILSHOD RUSTAM O‘G‘LI</t>
  </si>
  <si>
    <t>51005035960055</t>
  </si>
  <si>
    <t>1956800</t>
  </si>
  <si>
    <t>04.06.2019</t>
  </si>
  <si>
    <t>Узбекистан, 000000, Наманганская область, г. Наманган, Наманганская область, Наманган г., ул. Нуриддин Убайдуллаев, дом 62</t>
  </si>
  <si>
    <t>+998331972922</t>
  </si>
  <si>
    <t>dilshodxokimov@gmail.com</t>
  </si>
  <si>
    <t>Узбекистан, 110814, Ташкентская область, Янгиюльский район, Намуна МФЙ, Янги хаёт кучаси, 20-уй</t>
  </si>
  <si>
    <t>+998 (97) 701-90-19</t>
  </si>
  <si>
    <t>utkir511z@gmail.com</t>
  </si>
  <si>
    <t>3029431</t>
  </si>
  <si>
    <t>14.06.2025</t>
  </si>
  <si>
    <t>+998 (97) 771-57-18</t>
  </si>
  <si>
    <t>shovkatxakimov8@gmail.com</t>
  </si>
  <si>
    <t>000001949042</t>
  </si>
  <si>
    <t>XAKIMOV SHOXRUX SALOXIDDIN O‘G‘LI</t>
  </si>
  <si>
    <t>30901976840012</t>
  </si>
  <si>
    <t>2654121</t>
  </si>
  <si>
    <t>22.02.2023</t>
  </si>
  <si>
    <t>1727407500</t>
  </si>
  <si>
    <t>+998950393834</t>
  </si>
  <si>
    <t>shokhrukhkhakimov940@gmail.com</t>
  </si>
  <si>
    <t>5439930</t>
  </si>
  <si>
    <t>15.12.2025</t>
  </si>
  <si>
    <t>Узбекистан, 000000, г. Ташкент, Юнусабадский район, УСТА ШИРИН МФЙ, УСТА-ШИРИН КЎЧАСИ, uy:18</t>
  </si>
  <si>
    <t>32011656820015</t>
  </si>
  <si>
    <t>6623422</t>
  </si>
  <si>
    <t>10.03.2026</t>
  </si>
  <si>
    <t>Узбекистан, 00000, Ташкентская область, г. Янгиюль, УЛ. НУРОНИЙ Д.21</t>
  </si>
  <si>
    <t>885382065</t>
  </si>
  <si>
    <t>AE6015601</t>
  </si>
  <si>
    <t>23.01.2026</t>
  </si>
  <si>
    <t>Узбекистан, 000000, Навоийская область, г. Зарафшан, Тараккиёт МФЙ, МКАД кучаси, 19в-уй, 8-хонадон</t>
  </si>
  <si>
    <t>000001910399</t>
  </si>
  <si>
    <t>XALILOV FAYZULLO INOMJONOVICH</t>
  </si>
  <si>
    <t>32112884330049</t>
  </si>
  <si>
    <t>5511816</t>
  </si>
  <si>
    <t>Узбекистан, 000000, Ферганская область, г. Кувасай, АРСИФ МФЙ, СИХАТГОХ КЎЧАСИ,  uy:209</t>
  </si>
  <si>
    <t>+998999943188</t>
  </si>
  <si>
    <t>xalilovf88@gmail.com</t>
  </si>
  <si>
    <t>Узбекистан, 000000, г. Ташкент, Алмазарский район, МОЙАРИК МФЙ, ИЛДАМ КЎЧАСИ,  uy:7</t>
  </si>
  <si>
    <t>+998903598097</t>
  </si>
  <si>
    <t>0,001068</t>
  </si>
  <si>
    <t>6084267</t>
  </si>
  <si>
    <t>+998 (88) 277-15-51</t>
  </si>
  <si>
    <t>XASANBAYEV UTKIR MELIBAYEVICH</t>
  </si>
  <si>
    <t>30312710640029</t>
  </si>
  <si>
    <t>8974935</t>
  </si>
  <si>
    <t>11.10.2024</t>
  </si>
  <si>
    <t>Узбекистан, 000000, Ташкентская область, Янгиюльский район, YOSHLIK KO'CHASI UY;13</t>
  </si>
  <si>
    <t>974127400</t>
  </si>
  <si>
    <t>000001946838</t>
  </si>
  <si>
    <t>XASANOV AKBAR MAXMUDOVICH</t>
  </si>
  <si>
    <t>30803923990040</t>
  </si>
  <si>
    <t>6542060</t>
  </si>
  <si>
    <t>19.03.2024</t>
  </si>
  <si>
    <t>Узбекистан, 000000, Самаркандская область, Ургутский район, Узун МФЙ, Узун кучаси, 11-уй</t>
  </si>
  <si>
    <t>+998979588070</t>
  </si>
  <si>
    <t>akbarxasanov426@gmail.com</t>
  </si>
  <si>
    <t>000001926454</t>
  </si>
  <si>
    <t>XASANOV RAVSHAN XUSNIDDIN O‘G‘LI</t>
  </si>
  <si>
    <t>32706995740011</t>
  </si>
  <si>
    <t>AE3802068</t>
  </si>
  <si>
    <t>16.08.2025</t>
  </si>
  <si>
    <t>Узбекистан, 000000, г. Ташкент, Юнусабадский район, кв. 15, Узбекистон Мустакиллиги МСГ, 63- Дом, 40- Квартира</t>
  </si>
  <si>
    <t>+998 (90) 333-10-60</t>
  </si>
  <si>
    <t>ravshankhx@gmail.com</t>
  </si>
  <si>
    <t>000001946556</t>
  </si>
  <si>
    <t>XASANOVA MAXSUMA TURAYEVNA</t>
  </si>
  <si>
    <t>41710765280014</t>
  </si>
  <si>
    <t>3485151</t>
  </si>
  <si>
    <t>Узбекистан, 000000, Бухарская область, г. Бухара, Бехиштиён МФЙ, Хофиз Таниш Бухорий кучаси, 36-уй, 7-хонадон</t>
  </si>
  <si>
    <t>+998919265010</t>
  </si>
  <si>
    <t>skrayplee.coco1976@gmail.com</t>
  </si>
  <si>
    <t>9100036</t>
  </si>
  <si>
    <t>22.10.2024</t>
  </si>
  <si>
    <t>ЧИЛАНЗАРСКИЙ РУВД ГОРОДА ТАШКЕНТА</t>
  </si>
  <si>
    <t>Узбекистан, 100115, г. Ташкент, Чиланзарский район, ОҚТЕПА МФЙ, 7 МАВЗЕ, uy:3 xonadon:59</t>
  </si>
  <si>
    <t>+998 (94) 685-10-92</t>
  </si>
  <si>
    <t>000001965900</t>
  </si>
  <si>
    <t>XAYATOVA OKSANA ALEKSANDROVNA</t>
  </si>
  <si>
    <t>40308776590021</t>
  </si>
  <si>
    <t>6174448</t>
  </si>
  <si>
    <t>16.02.2024</t>
  </si>
  <si>
    <t>Узбекистан, 000000, г. Ташкент, Чиланзарский район, г. Ташкент, Чиланзарский район, кв. 8, Нафосат МСГ, 2а- Дом, 21- Квартира</t>
  </si>
  <si>
    <t>+998909116969</t>
  </si>
  <si>
    <t>oksana.hayatova@gmail.com</t>
  </si>
  <si>
    <t>1115852</t>
  </si>
  <si>
    <t>22.02.2022</t>
  </si>
  <si>
    <t>Узбекистан, 000000, г. Ташкент, Юнусабадский район, БИЛЛУР МФЙ, 4 МАВЗЕ, uy:77 xonadon:14</t>
  </si>
  <si>
    <t>998974648255</t>
  </si>
  <si>
    <t>7852962</t>
  </si>
  <si>
    <t>000001896479</t>
  </si>
  <si>
    <t>XODJAYEV BOBUR BATIROVICH</t>
  </si>
  <si>
    <t>31403840240010</t>
  </si>
  <si>
    <t>9868526</t>
  </si>
  <si>
    <t>13.06.2018</t>
  </si>
  <si>
    <t>Узбекистан, 000000, г. Ташкент, Яккасарайский район, г. Ташкент, Яккасарайский район, ул. Юнус Ражаби, Юнус Ражабий МСГ, 64а- Дом, 3- Кварти</t>
  </si>
  <si>
    <t>+998909830340</t>
  </si>
  <si>
    <t>bobur.khodjaev@gmail.com</t>
  </si>
  <si>
    <t>8595407</t>
  </si>
  <si>
    <t>12.09.2024</t>
  </si>
  <si>
    <t>Узбекистан, 000000, Ташкентская область, г. Янгиюль, РАМАДАН МФЙ, М-С НАВРУЗ Д.14  КВ.17</t>
  </si>
  <si>
    <t>90-132-73-54</t>
  </si>
  <si>
    <t>000001892479</t>
  </si>
  <si>
    <t>XOLBOYEV SANJAR BATIRJONOVICH</t>
  </si>
  <si>
    <t>31212736600018</t>
  </si>
  <si>
    <t>1352174</t>
  </si>
  <si>
    <t>Узбекистан, 000000, г. Ташкент, Мирзо-Улугбекский район, ул. Буюк Ипак Йули, Подшобог МСГ, 59- Дом, 29- Квартира</t>
  </si>
  <si>
    <t>+998915579960</t>
  </si>
  <si>
    <t>sanjarkh5@gmail.com</t>
  </si>
  <si>
    <t>1180424</t>
  </si>
  <si>
    <t>Узбекистан, 110813, Ташкентская область, Янгиюльский район, НИЁЗБОШ КФЙ, ПАХТА МФЙ, НИЁЗБОШ КФЙ, ПАХТА МФЙ, НАВОИЙ, uy:47</t>
  </si>
  <si>
    <t>+998 (97) 199-55-01</t>
  </si>
  <si>
    <t>Узбекистан, 110813, Ташкентская область, Янгиюльский район, НИЁЗБОШ КФЙ, БИНОКОР МФЙ, НИЁЗБОШ КФЙ, БИНОКОР МФЙ, ИБРАТЛИК, uy:Р/Й</t>
  </si>
  <si>
    <t>+998 (97) 333-78-41</t>
  </si>
  <si>
    <t>shahzodbek999199459@gmail.com</t>
  </si>
  <si>
    <t>000001912708</t>
  </si>
  <si>
    <t>XOLOV RUSTAM VALEREVICH</t>
  </si>
  <si>
    <t>33006861160097</t>
  </si>
  <si>
    <t>2696829</t>
  </si>
  <si>
    <t>Узбекистан, 000000, Бухарская область, г. Бухара, 1-СОН МУХАММАД НАРШАХИЙ НОМЛИ МФЙ, ФИТРАТ КУЧАСИ 2 ПРОЕЪЗД,  uy:2ПР8</t>
  </si>
  <si>
    <t>+998936960008</t>
  </si>
  <si>
    <t>ruskom11183@gmail.com</t>
  </si>
  <si>
    <t>000001863467</t>
  </si>
  <si>
    <t>XOMIDOV DOSTONBEK ALISHER O‘G‘LI</t>
  </si>
  <si>
    <t>31501932180036</t>
  </si>
  <si>
    <t>9466372</t>
  </si>
  <si>
    <t>27.04.2018</t>
  </si>
  <si>
    <t>Namangan viloyati Chust tumani IIB</t>
  </si>
  <si>
    <t>Узбекистан, 000000, г. Ташкент, Яшнободский район, Бойкурган ул., Бойкургон МСГ, 11/1- Дом, 35- Квартира</t>
  </si>
  <si>
    <t>+998999745193</t>
  </si>
  <si>
    <t>dosik9393@gmail.com</t>
  </si>
  <si>
    <t>000001965782</t>
  </si>
  <si>
    <t>XOSHIMOV SANJAR UMRZOQ O'G'LI</t>
  </si>
  <si>
    <t>52401095820015</t>
  </si>
  <si>
    <t>1351399</t>
  </si>
  <si>
    <t>24.01.2025</t>
  </si>
  <si>
    <t>1712234000</t>
  </si>
  <si>
    <t>Узбекистан, 000000, Навоийская область, Карманинский район, Кухна Кургон МФЙ, Бенафша кучаси, 43-уй</t>
  </si>
  <si>
    <t>+998973222124</t>
  </si>
  <si>
    <t>sxoshimovn@gmail.com</t>
  </si>
  <si>
    <t>000001969041</t>
  </si>
  <si>
    <t>XO‘JAYEV SHAROFADDIN BATIRBOYEVICH</t>
  </si>
  <si>
    <t>32706903090072</t>
  </si>
  <si>
    <t>0821198</t>
  </si>
  <si>
    <t>17.11.2021</t>
  </si>
  <si>
    <t>Узбекистан, 000000, Хорезмская область, г. Ургенч, Умид МФЙ, Зарбулок кучаси, 55/4-уй, 9-хонадон</t>
  </si>
  <si>
    <t>+998977902747</t>
  </si>
  <si>
    <t>shbxojayev@mail.ru</t>
  </si>
  <si>
    <t>000001943278</t>
  </si>
  <si>
    <t>XUDOYBERDIYEV ASROR KOMILOVICH</t>
  </si>
  <si>
    <t>31701870560060</t>
  </si>
  <si>
    <t>1499842</t>
  </si>
  <si>
    <t>27.06.2022</t>
  </si>
  <si>
    <t>Узбекистан, 000000, г. Ташкент, Янгихаетский район, Йулдош МФЙ, Спутник-12 мавзеси, 99а-уй</t>
  </si>
  <si>
    <t>+998900241371</t>
  </si>
  <si>
    <t>darhon@inbox.ru</t>
  </si>
  <si>
    <t>000001960365</t>
  </si>
  <si>
    <t>XUDOYKULOV DONIYOR MUSAQUL O‘G‘LI</t>
  </si>
  <si>
    <t>51910066030043</t>
  </si>
  <si>
    <t>3966309</t>
  </si>
  <si>
    <t>17.07.2023</t>
  </si>
  <si>
    <t>Узбекистан, 000000, Самаркандская область, Булунгурский район, Истиклол МФЙ, Чиннигул кучаси, 27-уй</t>
  </si>
  <si>
    <t>+998901977273</t>
  </si>
  <si>
    <t>doniyorr1910@gmail.com</t>
  </si>
  <si>
    <t>2390246</t>
  </si>
  <si>
    <t>Узбекистан, 000000, Ташкентская область, Янгиюльский район, ГУЛБАХОР КФЙ, ГУЛБАХОР МФЙ, ГУЛБАХОР КФЙ, ГУЛБАХОР МФЙ, ГУЛБАХОР, uy:31 xonadon:33</t>
  </si>
  <si>
    <t>+998 (97) 411-74-06</t>
  </si>
  <si>
    <t>ergasvaj9@gmail.com</t>
  </si>
  <si>
    <t>998939905338</t>
  </si>
  <si>
    <t>23120000300011341001</t>
  </si>
  <si>
    <t>5614682026473902</t>
  </si>
  <si>
    <t>07.29</t>
  </si>
  <si>
    <t>AE4923577</t>
  </si>
  <si>
    <t>+998 (93) 515-21-32</t>
  </si>
  <si>
    <t>muhiddinyakubov@gmail.com</t>
  </si>
  <si>
    <t>AE5080726</t>
  </si>
  <si>
    <t>18.11.2025</t>
  </si>
  <si>
    <t>Узбекистан, 000000, г. Ташкент, Шайхантахурский район, ЯНГИ КАМОЛОН МФЙ, БЕШ ЁҒОЧ ДАХАСИ, uy:14 xonadon:39</t>
  </si>
  <si>
    <t>+998 (94) 675-14-31</t>
  </si>
  <si>
    <t>000001965732</t>
  </si>
  <si>
    <t>YARASHEV FAZLIDDIN BAXSHILLOYEVICH</t>
  </si>
  <si>
    <t>31910901090029</t>
  </si>
  <si>
    <t>7054557</t>
  </si>
  <si>
    <t>06.05.2024</t>
  </si>
  <si>
    <t>1706240000</t>
  </si>
  <si>
    <t>Узбекистан, 000000, Бухарская область, Пешкунский район, Камолот МФЙ Юкори Чоробод кучаси 100-уй</t>
  </si>
  <si>
    <t>+998917770553</t>
  </si>
  <si>
    <t>fybcapital0553@gmail.com</t>
  </si>
  <si>
    <t>000001948714</t>
  </si>
  <si>
    <t>YAXYAYEV SALIMXON ISROFILOVICH</t>
  </si>
  <si>
    <t>51609056110019</t>
  </si>
  <si>
    <t>1687099</t>
  </si>
  <si>
    <t>23.08.2022</t>
  </si>
  <si>
    <t>1718233000</t>
  </si>
  <si>
    <t>Узбекистан, 000000, Самаркандская область, Самаркандский район, Сулфакабутак МФЙ, Боғи Нур кучаси, 502-уй</t>
  </si>
  <si>
    <t>+998901989733</t>
  </si>
  <si>
    <t>salimxonyahyoyev@gmail.com</t>
  </si>
  <si>
    <t>6461760</t>
  </si>
  <si>
    <t>13.03.2024</t>
  </si>
  <si>
    <t>Узбекистан, 112000, Ташкентская область, г. Янгиюль, ФАРОВОН МФЙ, А.АНАРҚУЛОВ КЎЧАСИ, uy:4 xonadon:5</t>
  </si>
  <si>
    <t>998993404047</t>
  </si>
  <si>
    <t>ermakovsanka@gmail.com</t>
  </si>
  <si>
    <t>000001926607</t>
  </si>
  <si>
    <t>33105790230061</t>
  </si>
  <si>
    <t>0093015</t>
  </si>
  <si>
    <t>06.07.2018</t>
  </si>
  <si>
    <t>Узбекистан, 000000, г. Ташкент, Сергелийский район, ИТТИФО? МФЙ, СЕРГЕЛИ 2 МАВЗЕСИ,  uy:8 xonadon:60</t>
  </si>
  <si>
    <t>+998946896839</t>
  </si>
  <si>
    <t>al1.yermakov@yandex.ru</t>
  </si>
  <si>
    <t>0,001295</t>
  </si>
  <si>
    <t>000001895984</t>
  </si>
  <si>
    <t>YERMAKOV VLADIMIR VIKTOROVICH</t>
  </si>
  <si>
    <t>30310930262164</t>
  </si>
  <si>
    <t>2763858</t>
  </si>
  <si>
    <t>Узбекистан, 000000, г. Ташкент, Чиланзарский район, Чиланзарский, ул. Новза-Козиробод, Катта Домбробод МСГ, 9-1-хонадон- Дом, -</t>
  </si>
  <si>
    <t>+998933977938</t>
  </si>
  <si>
    <t>ermvlavik666@gmail.com</t>
  </si>
  <si>
    <t>000001928591</t>
  </si>
  <si>
    <t>YESHMANOVA KARASHASH ABDIMUXTAROVNA</t>
  </si>
  <si>
    <t>41403860520041</t>
  </si>
  <si>
    <t>7641188</t>
  </si>
  <si>
    <t>26.06.2024</t>
  </si>
  <si>
    <t>Узбекистан, 000000, Ташкентская область, Юкоричирчикский район, Жамбул ССГ Зарафшон МСГ ул. Шарк дом 15</t>
  </si>
  <si>
    <t>+998998336419</t>
  </si>
  <si>
    <t>eshmanovakarashash@gmail.com</t>
  </si>
  <si>
    <t>YULDASHEV BAXTIYOR NISHANBAYEVICH</t>
  </si>
  <si>
    <t>32511750660019</t>
  </si>
  <si>
    <t>4257305</t>
  </si>
  <si>
    <t>+998 (94) 363-12-64</t>
  </si>
  <si>
    <t>5298412</t>
  </si>
  <si>
    <t>Узбекистан, 000000, Ташкентская область, Янгиюльский район, Куш ёгоч МФЙ, Захириддин Мухаммад Бобур кучаси, 6-уй</t>
  </si>
  <si>
    <t>+998 (97) 445-49-44</t>
  </si>
  <si>
    <t>tolkinuldasev135@gmail.com</t>
  </si>
  <si>
    <t>1775470</t>
  </si>
  <si>
    <t>27.02.2025</t>
  </si>
  <si>
    <t>YULDASHOV NISHANBOY TADJIBOYEVICH</t>
  </si>
  <si>
    <t>31612520660017</t>
  </si>
  <si>
    <t>1834324</t>
  </si>
  <si>
    <t>05.03.2025</t>
  </si>
  <si>
    <t>Узбекистан, 000000, Ташкентская область, Янгиюльский район, Ниязбаш ул.Хамид Олимжон, д.51</t>
  </si>
  <si>
    <t>950190312</t>
  </si>
  <si>
    <t>8524145</t>
  </si>
  <si>
    <t>07.09.2024</t>
  </si>
  <si>
    <t>0111122</t>
  </si>
  <si>
    <t>11.07.2018</t>
  </si>
  <si>
    <t>+998 (90) 185-80-91</t>
  </si>
  <si>
    <t>dodabek@mail.ru</t>
  </si>
  <si>
    <t>4981947</t>
  </si>
  <si>
    <t>28.10.2023</t>
  </si>
  <si>
    <t>998977340535</t>
  </si>
  <si>
    <t>000001936009</t>
  </si>
  <si>
    <t>YUSUPOV SOXIBJON YUNUSALIYEVICH</t>
  </si>
  <si>
    <t>30601894200029</t>
  </si>
  <si>
    <t>5736755</t>
  </si>
  <si>
    <t>12.01.2024</t>
  </si>
  <si>
    <t>Узбекистан, 000000, Ферганская область, Учкуприкский район, Ферганская область, Учкуприкский район, Буйрак МСГ, киш. Дона, дом 16</t>
  </si>
  <si>
    <t>+998905653260</t>
  </si>
  <si>
    <t>yusupov.sohibjon1989@gmail.com</t>
  </si>
  <si>
    <t>000001925487</t>
  </si>
  <si>
    <t>ZABIROV RUSTAM RUSLANOVICH</t>
  </si>
  <si>
    <t>51307046600011</t>
  </si>
  <si>
    <t>0084337</t>
  </si>
  <si>
    <t>26.01.2021</t>
  </si>
  <si>
    <t>Узбекистан, 000000, г. Ташкент, Юнусабадский район, БуюкТурон МФЙ, Ниёзбек йули кучаси, 33-уй, 22-хонадон</t>
  </si>
  <si>
    <t>998903578400</t>
  </si>
  <si>
    <t>zabirovrustam13@gmail.com</t>
  </si>
  <si>
    <t>0,002450</t>
  </si>
  <si>
    <t>000001948060</t>
  </si>
  <si>
    <t>ZAGAYNOV NIKOLAY LEONIDOVICH</t>
  </si>
  <si>
    <t>30509730180015</t>
  </si>
  <si>
    <t>6275458</t>
  </si>
  <si>
    <t>Узбекистан, 000000, г. Ташкент, Янгихаетский район, Ул. Сохил Бинокор МСГ дом-30</t>
  </si>
  <si>
    <t>998909129643</t>
  </si>
  <si>
    <t>niko05lai1973@gmail.com</t>
  </si>
  <si>
    <t>000001948309</t>
  </si>
  <si>
    <t>ZAKIROV TOIR GULMIRZAYEVICH</t>
  </si>
  <si>
    <t>30510840640034</t>
  </si>
  <si>
    <t>2957449</t>
  </si>
  <si>
    <t>10.06.2025</t>
  </si>
  <si>
    <t>Узбекистан, 000000, Ташкентская область, Янгиюльский район, ПАХТА МФЙ, УЛ. ИСТИКЛОЛ Д.28</t>
  </si>
  <si>
    <t>97-721-90-84</t>
  </si>
  <si>
    <t>000001919463</t>
  </si>
  <si>
    <t>ZELENSOVA OLGA GENNADEVNA</t>
  </si>
  <si>
    <t>42106820360017</t>
  </si>
  <si>
    <t>0293095</t>
  </si>
  <si>
    <t>05.04.2021</t>
  </si>
  <si>
    <t>Узбекистан, 000000, г. Ташкент, Юнусабадский район, кв. 17, Кадрдон МСГ, 6- Дом, 49- Квартира</t>
  </si>
  <si>
    <t>+998977218206</t>
  </si>
  <si>
    <t>olga.manapova1982@gmail.com</t>
  </si>
  <si>
    <t>000001875309</t>
  </si>
  <si>
    <t>ZIYAYEV RUSTAM URALBAY O‘G‘LI</t>
  </si>
  <si>
    <t>30708880560058</t>
  </si>
  <si>
    <t>4152770</t>
  </si>
  <si>
    <t>03.08.2023</t>
  </si>
  <si>
    <t>Узбекистан, 000000, Ташкентская область, Ташкентская область, Qibray tumani ДУРМОН ҚФЙ, ЯНГИ АРҒИН МФЙ, МАРКАЗИЙ КЎЧАСИ,  uy:308</t>
  </si>
  <si>
    <t>+998 33 421 5878</t>
  </si>
  <si>
    <t>rustam_iuiz@mail.ru</t>
  </si>
  <si>
    <t>0,001733</t>
  </si>
  <si>
    <t>000001968677</t>
  </si>
  <si>
    <t>ZOKIROV HOJIAKBAR YORQIN O'G'LI</t>
  </si>
  <si>
    <t>32106910211150</t>
  </si>
  <si>
    <t>1881929</t>
  </si>
  <si>
    <t>15.10.2022</t>
  </si>
  <si>
    <t>Узбекистан, 000000, г. Ташкент, Шайхантахурский район, Хадра МФЙ, Хадра мавзеси, 17-уй, 9-хонадон</t>
  </si>
  <si>
    <t>+998 (90) 168-56-88</t>
  </si>
  <si>
    <t>khojiakbar999@mail.ru</t>
  </si>
  <si>
    <t>АМАНБАЕВА ЭЛЬЗА ХАМЗИЕВНА</t>
  </si>
  <si>
    <t>8013</t>
  </si>
  <si>
    <t>Российская Федерация, 452935, Г. МОСКВА УЛ. НЕДОРУБОВА Д.18 КОР-3 КВ.18</t>
  </si>
  <si>
    <t>79858723355</t>
  </si>
  <si>
    <t>ГИАЗДИНОВ АРСЕН ХАКИМОВИЧ</t>
  </si>
  <si>
    <t>710820399174</t>
  </si>
  <si>
    <t>045409351</t>
  </si>
  <si>
    <t>03.12.2019</t>
  </si>
  <si>
    <t>Казахстан, 000000, АЛМАТЫ, АЛАТАУСКИЙ Р-Н, МИКРАРАЙОН МАДЕНИЕТ УЛ. КИЕЛИ БУЛАК Д.56</t>
  </si>
  <si>
    <t>910090626</t>
  </si>
  <si>
    <t>000001948993</t>
  </si>
  <si>
    <t>ЖУЙКОВ ДАНИЛ АНДРЕЕВИЧ</t>
  </si>
  <si>
    <t>30904986520073</t>
  </si>
  <si>
    <t>9195096</t>
  </si>
  <si>
    <t>05.09.2018</t>
  </si>
  <si>
    <t>Российская Федерация, 000000, г. Ташкент р-н. Яккасарайский Ракат МФЙ, ул. Имом Ат-Тармизи, дом 31, кв. 13</t>
  </si>
  <si>
    <t>998949595298</t>
  </si>
  <si>
    <t>danilzhuikovt@gmail.com</t>
  </si>
  <si>
    <t>000001958694</t>
  </si>
  <si>
    <t>КРАВЧУК ПАВЕЛ ОЛЕГОВИЧ</t>
  </si>
  <si>
    <t>31509896570078</t>
  </si>
  <si>
    <t>766175270</t>
  </si>
  <si>
    <t>15.12.2021</t>
  </si>
  <si>
    <t>Российская Федерация, 000000, г. Ташкент,Яккасарайский район,ул.Кулолтупрок д4/6</t>
  </si>
  <si>
    <t>79055302308</t>
  </si>
  <si>
    <t>pav.krav.legal@gmail.com</t>
  </si>
  <si>
    <t>0,002135</t>
  </si>
  <si>
    <t>000001898284</t>
  </si>
  <si>
    <t>КРЮКОВ ДМИТРИЙ АЛЕКСАНДРОВИЧ</t>
  </si>
  <si>
    <t>30312886520039</t>
  </si>
  <si>
    <t>767427597</t>
  </si>
  <si>
    <t>28.04.2022</t>
  </si>
  <si>
    <t>Российская Федерация, 000000, Московская обл.,г.Одинцово,р-он Д.Бузаево, д.70</t>
  </si>
  <si>
    <t>998881017088</t>
  </si>
  <si>
    <t>dmitry.a.kryukov@mail.ru</t>
  </si>
  <si>
    <t>ХАМДАМОВА ЭЛИОНОРА СУЛТАНОВНА</t>
  </si>
  <si>
    <t>41507566600022</t>
  </si>
  <si>
    <t>6106</t>
  </si>
  <si>
    <t>Российская Федерация, 000000, РФ Рязанская обл,Захаровский р-н с.Старое Зимино ул.Липовая д.5</t>
  </si>
  <si>
    <t>+7(920) 963-89-47</t>
  </si>
  <si>
    <t>ЦОЙ ЗАРИНА СЕРГЕЕВНА</t>
  </si>
  <si>
    <t>4524</t>
  </si>
  <si>
    <t>181264</t>
  </si>
  <si>
    <t>Российская Федерация, 452935, Г.МОСКВА УЛ. НЕДОРУБОВА Д.18 КОРП.3 КВ.18</t>
  </si>
  <si>
    <t xml:space="preserve"> начисления дивидендов по итогам 2025 года по АО "BIOKIMYO"</t>
  </si>
  <si>
    <t>"_______"_______________________2026 года.</t>
  </si>
  <si>
    <t>ИНН 201960145 БАНК: Г.ТАШКЕНТ, ГОЛОВНОЙ ОФИС АО "НАЦИОНАЛЬНЫЙ БАНК ВЭД"                                                                                  р/с: 20216000302120608001  МФО 00450</t>
  </si>
  <si>
    <t>ИНН 302376733 БАНК: ЯНГИЮЛЬСКИЙ Р-ОН, ЯНГИЮЛЬСКИЙ ФИЛИАЛ АИКБ "ИПАК ЙУЛИ"                                                                                  р/с: 20208000004995749003  МФО 01081</t>
  </si>
  <si>
    <t>ИНН 202032870 БАНК: Г.ТАШКЕНТ, АКБ "INVEST FINANCE BANK"                                                                                  р/с: 20208000800179737001  МФО 01041</t>
  </si>
  <si>
    <t>ИНН 900208917 БАНК:                                                                                   р/с: 000451142  МФО DBSSSGSG</t>
  </si>
  <si>
    <t>ИНН 300526870 БАНК: Г.АНДИЖАН, ГОЛОВНОЙ ОФИС АКБ  "HAMKORBANK" С УЧАСТИЕМ ИНОСТР. КАПИТАЛА                                                                                  р/с: 20208000404634796001  МФО 00083</t>
  </si>
  <si>
    <t>ИНН 201122696 БАНК: Г.ТАШКЕНТ, ТАШКЕНТСКИЙ ГОРОДСКОЙ РКЦ ЦЕНТРАЛЬНОГО БАНКА                                                                                  р/с: 23402000300100001010  МФО 00014</t>
  </si>
  <si>
    <t>ИНН 205250005 БАНК: Г.ТАШКЕНТ, ГОЛОВНОЙ ОФИС АКБ "УЗСАНОАТКУРИЛИШБАНКИ"                                                                                  р/с: 20208000204357667001  МФО 00440</t>
  </si>
  <si>
    <t>ИНН 305426604 БАНК: Г.ТАШКЕНТ, ГЛАВНОЕ ОПЕРАЦИОННОЕ УПРАВЛЕНИЕ АК НАРОДНОГО БАНКА                                                                                  р/с: 20208000800860600001  МФО 01125</t>
  </si>
  <si>
    <t>Реестр акционеров общество формирован Центральным депозитарием на 15.06.2026 год</t>
  </si>
  <si>
    <t>11111111111111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</si>
</sst>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"/>
    <numFmt numFmtId="166" formatCode="_-* #,##0.0_р_._-;\-* #,##0.0_р_._-;_-* &quot;-&quot;??_р_._-;_-@_-"/>
    <numFmt numFmtId="167" formatCode="_-* #,##0.00_р_._-;\-* #,##0.00_р_._-;_-* &quot;-&quot;?_р_._-;_-@_-"/>
    <numFmt numFmtId="168" formatCode="#\ ##0"/>
    <numFmt numFmtId="169" formatCode="_-* #,##0_р_._-;\-* #,##0_р_._-;_-* &quot;-&quot;??_р_._-;_-@_-"/>
    <numFmt numFmtId="170" formatCode="#,##0.0"/>
    <numFmt numFmtId="171" formatCode="_-* #,##0.0000_р_._-;\-* #,##0.0000_р_._-;_-* &quot;-&quot;??_р_._-;_-@_-"/>
    <numFmt numFmtId="172" formatCode="0.000%"/>
  </numFmts>
  <fonts count="27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  <font>
      <sz val="9"/>
      <color rgb="FF000000"/>
      <name val="IBM Plex Sans"/>
    </font>
    <font>
      <i/>
      <sz val="10"/>
      <name val="Times New Roman"/>
      <family val="1"/>
      <charset val="204"/>
    </font>
    <font>
      <sz val="10"/>
      <color rgb="FFFFFFFF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627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2" fillId="0" borderId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303">
    <xf numFmtId="0" fontId="0" fillId="0" borderId="0" xfId="0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3" fontId="7" fillId="0" borderId="0" xfId="2" applyNumberFormat="1" applyFont="1"/>
    <xf numFmtId="166" fontId="7" fillId="0" borderId="0" xfId="4" applyNumberFormat="1" applyFont="1" applyAlignment="1">
      <alignment horizontal="right" vertical="center" indent="1"/>
    </xf>
    <xf numFmtId="0" fontId="8" fillId="0" borderId="0" xfId="2" applyFont="1" applyAlignment="1">
      <alignment horizontal="right" vertical="center" indent="1"/>
    </xf>
    <xf numFmtId="0" fontId="12" fillId="0" borderId="0" xfId="2" applyFont="1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3" fontId="6" fillId="0" borderId="0" xfId="2" applyNumberFormat="1" applyFont="1"/>
    <xf numFmtId="167" fontId="7" fillId="0" borderId="0" xfId="2" applyNumberFormat="1" applyFont="1" applyAlignment="1">
      <alignment horizontal="right" vertical="center" indent="1"/>
    </xf>
    <xf numFmtId="1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166" fontId="6" fillId="0" borderId="0" xfId="4" applyNumberFormat="1" applyFont="1" applyAlignment="1">
      <alignment horizontal="right" vertical="center" indent="1"/>
    </xf>
    <xf numFmtId="167" fontId="6" fillId="0" borderId="0" xfId="2" applyNumberFormat="1" applyFont="1" applyAlignment="1">
      <alignment horizontal="right" vertical="center" indent="1"/>
    </xf>
    <xf numFmtId="0" fontId="6" fillId="0" borderId="2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 indent="1"/>
    </xf>
    <xf numFmtId="1" fontId="7" fillId="0" borderId="2" xfId="2" applyNumberFormat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1" fontId="7" fillId="0" borderId="2" xfId="1" applyNumberFormat="1" applyFont="1" applyBorder="1" applyAlignment="1">
      <alignment horizontal="left" vertical="center" wrapText="1"/>
    </xf>
    <xf numFmtId="1" fontId="6" fillId="0" borderId="2" xfId="2" applyNumberFormat="1" applyFont="1" applyBorder="1" applyAlignment="1">
      <alignment horizontal="center" vertic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166" fontId="5" fillId="0" borderId="0" xfId="2" applyNumberFormat="1" applyFont="1" applyAlignment="1"/>
    <xf numFmtId="166" fontId="6" fillId="0" borderId="2" xfId="2" applyNumberFormat="1" applyFont="1" applyBorder="1" applyAlignment="1">
      <alignment horizontal="center" vertical="center" wrapText="1"/>
    </xf>
    <xf numFmtId="166" fontId="6" fillId="0" borderId="0" xfId="4" applyNumberFormat="1" applyFont="1"/>
    <xf numFmtId="166" fontId="7" fillId="0" borderId="0" xfId="4" applyNumberFormat="1" applyFont="1"/>
    <xf numFmtId="0" fontId="8" fillId="0" borderId="0" xfId="2" applyFont="1" applyFill="1" applyAlignment="1">
      <alignment horizontal="right" vertical="center" indent="1"/>
    </xf>
    <xf numFmtId="0" fontId="6" fillId="0" borderId="2" xfId="2" applyFont="1" applyFill="1" applyBorder="1" applyAlignment="1">
      <alignment horizontal="right" vertical="center" wrapText="1" indent="1"/>
    </xf>
    <xf numFmtId="164" fontId="6" fillId="0" borderId="0" xfId="4" applyFont="1" applyFill="1" applyAlignment="1">
      <alignment horizontal="right" vertical="center" indent="1"/>
    </xf>
    <xf numFmtId="164" fontId="7" fillId="0" borderId="2" xfId="4" applyNumberFormat="1" applyFont="1" applyFill="1" applyBorder="1" applyAlignment="1">
      <alignment horizontal="right" vertical="center" indent="1"/>
    </xf>
    <xf numFmtId="164" fontId="6" fillId="0" borderId="2" xfId="4" applyNumberFormat="1" applyFont="1" applyFill="1" applyBorder="1" applyAlignment="1">
      <alignment horizontal="right" vertical="center" indent="1"/>
    </xf>
    <xf numFmtId="164" fontId="6" fillId="0" borderId="0" xfId="4" applyNumberFormat="1" applyFont="1" applyFill="1" applyAlignment="1">
      <alignment horizontal="right" vertical="center" indent="1"/>
    </xf>
    <xf numFmtId="164" fontId="7" fillId="0" borderId="0" xfId="4" applyNumberFormat="1" applyFont="1" applyFill="1" applyAlignment="1">
      <alignment horizontal="right" vertical="center" indent="1"/>
    </xf>
    <xf numFmtId="10" fontId="7" fillId="0" borderId="0" xfId="5" applyNumberFormat="1" applyFont="1"/>
    <xf numFmtId="0" fontId="6" fillId="0" borderId="2" xfId="2" applyFont="1" applyBorder="1" applyAlignment="1">
      <alignment horizontal="center" vertical="center" wrapText="1"/>
    </xf>
    <xf numFmtId="1" fontId="6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169" fontId="7" fillId="0" borderId="0" xfId="4" applyNumberFormat="1" applyFont="1" applyAlignment="1">
      <alignment horizontal="right" vertical="center" indent="1"/>
    </xf>
    <xf numFmtId="169" fontId="7" fillId="0" borderId="0" xfId="2" applyNumberFormat="1" applyFont="1"/>
    <xf numFmtId="4" fontId="6" fillId="0" borderId="2" xfId="2" applyNumberFormat="1" applyFont="1" applyBorder="1"/>
    <xf numFmtId="4" fontId="6" fillId="0" borderId="0" xfId="2" applyNumberFormat="1" applyFont="1"/>
    <xf numFmtId="166" fontId="6" fillId="2" borderId="2" xfId="2" applyNumberFormat="1" applyFont="1" applyFill="1" applyBorder="1" applyAlignment="1">
      <alignment horizontal="center" vertical="center" wrapText="1"/>
    </xf>
    <xf numFmtId="1" fontId="7" fillId="2" borderId="0" xfId="2" applyNumberFormat="1" applyFont="1" applyFill="1" applyAlignment="1">
      <alignment horizontal="center" vertical="center"/>
    </xf>
    <xf numFmtId="0" fontId="6" fillId="2" borderId="0" xfId="2" applyFont="1" applyFill="1"/>
    <xf numFmtId="0" fontId="7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/>
    </xf>
    <xf numFmtId="1" fontId="6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/>
    <xf numFmtId="0" fontId="6" fillId="2" borderId="2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right"/>
    </xf>
    <xf numFmtId="1" fontId="6" fillId="3" borderId="2" xfId="2" applyNumberFormat="1" applyFont="1" applyFill="1" applyBorder="1" applyAlignment="1">
      <alignment horizontal="center" vertical="center"/>
    </xf>
    <xf numFmtId="0" fontId="6" fillId="3" borderId="2" xfId="2" applyFont="1" applyFill="1" applyBorder="1"/>
    <xf numFmtId="0" fontId="6" fillId="3" borderId="2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right"/>
    </xf>
    <xf numFmtId="164" fontId="8" fillId="0" borderId="2" xfId="4" applyFont="1" applyBorder="1" applyAlignment="1">
      <alignment horizontal="right" vertical="center" wrapText="1" indent="1"/>
    </xf>
    <xf numFmtId="164" fontId="8" fillId="0" borderId="2" xfId="4" applyFont="1" applyFill="1" applyBorder="1" applyAlignment="1">
      <alignment horizontal="right" vertical="center" wrapText="1" indent="1"/>
    </xf>
    <xf numFmtId="3" fontId="8" fillId="0" borderId="2" xfId="1" applyNumberFormat="1" applyFont="1" applyBorder="1" applyAlignment="1">
      <alignment horizontal="center" vertical="center" wrapText="1"/>
    </xf>
    <xf numFmtId="166" fontId="8" fillId="0" borderId="2" xfId="4" applyNumberFormat="1" applyFont="1" applyBorder="1" applyAlignment="1">
      <alignment horizontal="center" vertical="center" wrapText="1"/>
    </xf>
    <xf numFmtId="3" fontId="5" fillId="2" borderId="0" xfId="3" applyNumberFormat="1" applyFont="1" applyFill="1"/>
    <xf numFmtId="4" fontId="5" fillId="2" borderId="0" xfId="3" applyNumberFormat="1" applyFont="1" applyFill="1"/>
    <xf numFmtId="3" fontId="5" fillId="0" borderId="0" xfId="2" applyNumberFormat="1" applyFont="1"/>
    <xf numFmtId="166" fontId="5" fillId="0" borderId="0" xfId="2" applyNumberFormat="1" applyFont="1"/>
    <xf numFmtId="164" fontId="5" fillId="0" borderId="0" xfId="4" applyFont="1" applyAlignment="1">
      <alignment horizontal="right" vertical="center" indent="1"/>
    </xf>
    <xf numFmtId="164" fontId="5" fillId="0" borderId="0" xfId="4" applyFont="1" applyFill="1" applyAlignment="1">
      <alignment horizontal="right" vertical="center" indent="1"/>
    </xf>
    <xf numFmtId="3" fontId="5" fillId="2" borderId="2" xfId="2" applyNumberFormat="1" applyFont="1" applyFill="1" applyBorder="1"/>
    <xf numFmtId="4" fontId="5" fillId="2" borderId="2" xfId="2" applyNumberFormat="1" applyFont="1" applyFill="1" applyBorder="1"/>
    <xf numFmtId="3" fontId="5" fillId="0" borderId="2" xfId="2" applyNumberFormat="1" applyFont="1" applyBorder="1"/>
    <xf numFmtId="166" fontId="5" fillId="0" borderId="2" xfId="2" applyNumberFormat="1" applyFont="1" applyBorder="1"/>
    <xf numFmtId="4" fontId="5" fillId="0" borderId="2" xfId="4" applyNumberFormat="1" applyFont="1" applyBorder="1" applyAlignment="1">
      <alignment horizontal="right" vertical="center" indent="1"/>
    </xf>
    <xf numFmtId="4" fontId="5" fillId="0" borderId="2" xfId="4" applyNumberFormat="1" applyFont="1" applyFill="1" applyBorder="1" applyAlignment="1">
      <alignment horizontal="right" vertical="center" indent="1"/>
    </xf>
    <xf numFmtId="3" fontId="5" fillId="3" borderId="2" xfId="2" applyNumberFormat="1" applyFont="1" applyFill="1" applyBorder="1"/>
    <xf numFmtId="166" fontId="5" fillId="3" borderId="2" xfId="2" applyNumberFormat="1" applyFont="1" applyFill="1" applyBorder="1"/>
    <xf numFmtId="4" fontId="5" fillId="3" borderId="2" xfId="4" applyNumberFormat="1" applyFont="1" applyFill="1" applyBorder="1" applyAlignment="1">
      <alignment horizontal="right" vertical="center" indent="1"/>
    </xf>
    <xf numFmtId="0" fontId="6" fillId="0" borderId="3" xfId="2" applyFont="1" applyFill="1" applyBorder="1" applyAlignment="1">
      <alignment horizontal="right" vertical="center" wrapText="1" indent="1"/>
    </xf>
    <xf numFmtId="4" fontId="5" fillId="2" borderId="3" xfId="2" applyNumberFormat="1" applyFont="1" applyFill="1" applyBorder="1"/>
    <xf numFmtId="4" fontId="5" fillId="3" borderId="3" xfId="4" applyNumberFormat="1" applyFont="1" applyFill="1" applyBorder="1" applyAlignment="1">
      <alignment horizontal="right" vertical="center" indent="1"/>
    </xf>
    <xf numFmtId="4" fontId="5" fillId="0" borderId="2" xfId="2" applyNumberFormat="1" applyFont="1" applyBorder="1"/>
    <xf numFmtId="4" fontId="8" fillId="0" borderId="2" xfId="4" applyNumberFormat="1" applyFont="1" applyBorder="1" applyAlignment="1">
      <alignment horizontal="right" vertical="center" wrapText="1" indent="1"/>
    </xf>
    <xf numFmtId="4" fontId="8" fillId="0" borderId="3" xfId="4" applyNumberFormat="1" applyFont="1" applyFill="1" applyBorder="1" applyAlignment="1">
      <alignment horizontal="right" vertical="center" wrapText="1" indent="1"/>
    </xf>
    <xf numFmtId="4" fontId="8" fillId="0" borderId="2" xfId="2" applyNumberFormat="1" applyFont="1" applyBorder="1" applyAlignment="1">
      <alignment horizontal="center" vertical="center" wrapText="1"/>
    </xf>
    <xf numFmtId="4" fontId="7" fillId="0" borderId="0" xfId="2" applyNumberFormat="1" applyFont="1"/>
    <xf numFmtId="4" fontId="7" fillId="0" borderId="0" xfId="4" applyNumberFormat="1" applyFont="1"/>
    <xf numFmtId="4" fontId="7" fillId="0" borderId="0" xfId="4" applyNumberFormat="1" applyFont="1" applyAlignment="1">
      <alignment horizontal="right" vertical="center" indent="1"/>
    </xf>
    <xf numFmtId="4" fontId="7" fillId="0" borderId="0" xfId="4" applyNumberFormat="1" applyFont="1" applyFill="1" applyAlignment="1">
      <alignment horizontal="right" vertical="center" indent="1"/>
    </xf>
    <xf numFmtId="4" fontId="7" fillId="0" borderId="2" xfId="2" applyNumberFormat="1" applyFont="1" applyBorder="1" applyAlignment="1">
      <alignment horizontal="right" vertical="center" indent="1"/>
    </xf>
    <xf numFmtId="4" fontId="8" fillId="0" borderId="2" xfId="2" applyNumberFormat="1" applyFont="1" applyBorder="1"/>
    <xf numFmtId="4" fontId="5" fillId="0" borderId="0" xfId="2" applyNumberFormat="1" applyFont="1"/>
    <xf numFmtId="3" fontId="8" fillId="0" borderId="2" xfId="4" applyNumberFormat="1" applyFont="1" applyBorder="1" applyAlignment="1">
      <alignment horizontal="center" vertical="center" wrapText="1"/>
    </xf>
    <xf numFmtId="170" fontId="5" fillId="3" borderId="2" xfId="4" applyNumberFormat="1" applyFont="1" applyFill="1" applyBorder="1" applyAlignment="1">
      <alignment horizontal="right" vertical="center" indent="1"/>
    </xf>
    <xf numFmtId="3" fontId="5" fillId="3" borderId="2" xfId="4" applyNumberFormat="1" applyFont="1" applyFill="1" applyBorder="1" applyAlignment="1">
      <alignment horizontal="right" vertical="center" indent="1"/>
    </xf>
    <xf numFmtId="4" fontId="12" fillId="0" borderId="0" xfId="2" applyNumberFormat="1" applyFont="1"/>
    <xf numFmtId="4" fontId="6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center" vertical="center" wrapText="1"/>
    </xf>
    <xf numFmtId="4" fontId="8" fillId="0" borderId="0" xfId="2" applyNumberFormat="1" applyFont="1"/>
    <xf numFmtId="4" fontId="15" fillId="0" borderId="2" xfId="2" applyNumberFormat="1" applyFont="1" applyBorder="1"/>
    <xf numFmtId="4" fontId="15" fillId="0" borderId="2" xfId="4" applyNumberFormat="1" applyFont="1" applyBorder="1" applyAlignment="1">
      <alignment horizontal="right" vertical="center" indent="1"/>
    </xf>
    <xf numFmtId="4" fontId="8" fillId="0" borderId="0" xfId="2" applyNumberFormat="1" applyFont="1" applyAlignment="1">
      <alignment horizontal="center" vertical="center"/>
    </xf>
    <xf numFmtId="4" fontId="8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right"/>
    </xf>
    <xf numFmtId="4" fontId="8" fillId="0" borderId="0" xfId="4" applyNumberFormat="1" applyFont="1" applyAlignment="1">
      <alignment horizontal="right" vertical="center" indent="1"/>
    </xf>
    <xf numFmtId="4" fontId="6" fillId="0" borderId="0" xfId="2" applyNumberFormat="1" applyFont="1" applyAlignment="1">
      <alignment horizontal="center" vertical="center"/>
    </xf>
    <xf numFmtId="4" fontId="5" fillId="0" borderId="2" xfId="2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/>
    </xf>
    <xf numFmtId="4" fontId="10" fillId="0" borderId="2" xfId="2" applyNumberFormat="1" applyFont="1" applyBorder="1" applyAlignment="1">
      <alignment horizontal="center"/>
    </xf>
    <xf numFmtId="4" fontId="6" fillId="0" borderId="2" xfId="2" applyNumberFormat="1" applyFont="1" applyBorder="1" applyAlignment="1">
      <alignment horizontal="right"/>
    </xf>
    <xf numFmtId="4" fontId="8" fillId="0" borderId="2" xfId="2" applyNumberFormat="1" applyFont="1" applyBorder="1" applyAlignment="1">
      <alignment horizontal="center"/>
    </xf>
    <xf numFmtId="4" fontId="8" fillId="0" borderId="2" xfId="2" applyNumberFormat="1" applyFont="1" applyBorder="1" applyAlignment="1">
      <alignment horizontal="right"/>
    </xf>
    <xf numFmtId="4" fontId="5" fillId="0" borderId="2" xfId="5" applyNumberFormat="1" applyFont="1" applyBorder="1"/>
    <xf numFmtId="4" fontId="8" fillId="0" borderId="2" xfId="4" applyNumberFormat="1" applyFont="1" applyBorder="1" applyAlignment="1">
      <alignment horizontal="right" vertical="center" indent="1"/>
    </xf>
    <xf numFmtId="4" fontId="16" fillId="0" borderId="0" xfId="2" applyNumberFormat="1" applyFont="1" applyAlignment="1">
      <alignment horizontal="center" vertical="center"/>
    </xf>
    <xf numFmtId="4" fontId="16" fillId="0" borderId="2" xfId="2" applyNumberFormat="1" applyFont="1" applyBorder="1"/>
    <xf numFmtId="4" fontId="16" fillId="0" borderId="2" xfId="2" applyNumberFormat="1" applyFont="1" applyBorder="1" applyAlignment="1">
      <alignment horizontal="center"/>
    </xf>
    <xf numFmtId="4" fontId="17" fillId="0" borderId="2" xfId="2" applyNumberFormat="1" applyFont="1" applyBorder="1" applyAlignment="1">
      <alignment horizontal="center"/>
    </xf>
    <xf numFmtId="4" fontId="16" fillId="0" borderId="2" xfId="2" applyNumberFormat="1" applyFont="1" applyBorder="1" applyAlignment="1">
      <alignment horizontal="right"/>
    </xf>
    <xf numFmtId="4" fontId="16" fillId="0" borderId="0" xfId="2" applyNumberFormat="1" applyFont="1"/>
    <xf numFmtId="4" fontId="18" fillId="0" borderId="0" xfId="4" applyNumberFormat="1" applyFont="1" applyAlignment="1">
      <alignment horizontal="right" vertical="center" indent="1"/>
    </xf>
    <xf numFmtId="4" fontId="5" fillId="2" borderId="0" xfId="3" applyNumberFormat="1" applyFont="1" applyFill="1" applyBorder="1"/>
    <xf numFmtId="1" fontId="19" fillId="0" borderId="2" xfId="1" applyNumberFormat="1" applyFont="1" applyBorder="1" applyAlignment="1">
      <alignment horizontal="left" vertical="center" wrapText="1"/>
    </xf>
    <xf numFmtId="4" fontId="8" fillId="4" borderId="2" xfId="2" applyNumberFormat="1" applyFont="1" applyFill="1" applyBorder="1" applyAlignment="1">
      <alignment horizontal="center" vertical="center" wrapText="1"/>
    </xf>
    <xf numFmtId="4" fontId="15" fillId="4" borderId="2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top"/>
    </xf>
    <xf numFmtId="9" fontId="5" fillId="2" borderId="2" xfId="5" applyFont="1" applyFill="1" applyBorder="1"/>
    <xf numFmtId="9" fontId="5" fillId="2" borderId="0" xfId="5" applyFont="1" applyFill="1"/>
    <xf numFmtId="4" fontId="5" fillId="3" borderId="2" xfId="2" applyNumberFormat="1" applyFont="1" applyFill="1" applyBorder="1"/>
    <xf numFmtId="3" fontId="19" fillId="0" borderId="2" xfId="1" applyNumberFormat="1" applyFont="1" applyBorder="1" applyAlignment="1">
      <alignment horizontal="center" vertical="center" wrapText="1"/>
    </xf>
    <xf numFmtId="10" fontId="19" fillId="0" borderId="2" xfId="5" applyNumberFormat="1" applyFont="1" applyBorder="1" applyAlignment="1">
      <alignment horizontal="center" vertical="center" wrapText="1"/>
    </xf>
    <xf numFmtId="164" fontId="19" fillId="0" borderId="2" xfId="4" applyFont="1" applyBorder="1" applyAlignment="1">
      <alignment horizontal="right" vertical="center" wrapText="1" indent="1"/>
    </xf>
    <xf numFmtId="169" fontId="20" fillId="0" borderId="0" xfId="4" applyNumberFormat="1" applyFont="1" applyAlignment="1">
      <alignment horizontal="right" vertical="center" indent="1"/>
    </xf>
    <xf numFmtId="166" fontId="20" fillId="0" borderId="0" xfId="4" applyNumberFormat="1" applyFont="1" applyAlignment="1">
      <alignment horizontal="right" vertical="center" indent="1"/>
    </xf>
    <xf numFmtId="166" fontId="21" fillId="0" borderId="0" xfId="4" applyNumberFormat="1" applyFont="1" applyAlignment="1">
      <alignment horizontal="right" vertical="center" indent="1"/>
    </xf>
    <xf numFmtId="171" fontId="7" fillId="0" borderId="0" xfId="4" applyNumberFormat="1" applyFont="1" applyAlignment="1">
      <alignment horizontal="right" vertical="center" indent="1"/>
    </xf>
    <xf numFmtId="4" fontId="23" fillId="5" borderId="5" xfId="6" applyNumberFormat="1" applyFont="1" applyFill="1" applyBorder="1" applyAlignment="1">
      <alignment horizontal="right" vertical="top"/>
    </xf>
    <xf numFmtId="4" fontId="23" fillId="5" borderId="6" xfId="6" applyNumberFormat="1" applyFont="1" applyFill="1" applyBorder="1" applyAlignment="1">
      <alignment horizontal="right" vertical="top"/>
    </xf>
    <xf numFmtId="1" fontId="7" fillId="0" borderId="0" xfId="2" applyNumberFormat="1" applyFont="1" applyFill="1" applyAlignment="1">
      <alignment horizontal="center" vertic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7" fillId="0" borderId="0" xfId="2" applyFont="1" applyFill="1" applyAlignment="1">
      <alignment horizontal="right"/>
    </xf>
    <xf numFmtId="3" fontId="7" fillId="0" borderId="0" xfId="2" applyNumberFormat="1" applyFont="1" applyFill="1"/>
    <xf numFmtId="166" fontId="5" fillId="0" borderId="0" xfId="2" applyNumberFormat="1" applyFont="1" applyFill="1" applyAlignment="1"/>
    <xf numFmtId="166" fontId="7" fillId="0" borderId="0" xfId="4" applyNumberFormat="1" applyFont="1" applyFill="1" applyAlignment="1">
      <alignment horizontal="right" vertical="center" indent="1"/>
    </xf>
    <xf numFmtId="0" fontId="12" fillId="0" borderId="0" xfId="2" applyFont="1" applyFill="1"/>
    <xf numFmtId="166" fontId="6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right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left" vertical="center" wrapText="1"/>
    </xf>
    <xf numFmtId="1" fontId="7" fillId="0" borderId="2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166" fontId="7" fillId="0" borderId="2" xfId="4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6" fillId="0" borderId="0" xfId="2" applyFont="1" applyFill="1"/>
    <xf numFmtId="4" fontId="5" fillId="0" borderId="0" xfId="3" applyNumberFormat="1" applyFont="1" applyFill="1"/>
    <xf numFmtId="164" fontId="6" fillId="0" borderId="0" xfId="4" applyFont="1" applyFill="1"/>
    <xf numFmtId="43" fontId="7" fillId="0" borderId="0" xfId="2" applyNumberFormat="1" applyFont="1" applyFill="1"/>
    <xf numFmtId="3" fontId="6" fillId="0" borderId="0" xfId="2" applyNumberFormat="1" applyFont="1" applyFill="1"/>
    <xf numFmtId="166" fontId="6" fillId="0" borderId="0" xfId="2" applyNumberFormat="1" applyFont="1" applyFill="1"/>
    <xf numFmtId="164" fontId="6" fillId="0" borderId="0" xfId="2" applyNumberFormat="1" applyFont="1" applyFill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165" fontId="7" fillId="0" borderId="2" xfId="2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right"/>
    </xf>
    <xf numFmtId="3" fontId="7" fillId="0" borderId="2" xfId="2" applyNumberFormat="1" applyFont="1" applyFill="1" applyBorder="1"/>
    <xf numFmtId="166" fontId="7" fillId="0" borderId="2" xfId="4" applyNumberFormat="1" applyFont="1" applyFill="1" applyBorder="1"/>
    <xf numFmtId="166" fontId="7" fillId="0" borderId="2" xfId="4" applyNumberFormat="1" applyFont="1" applyFill="1" applyBorder="1" applyAlignment="1">
      <alignment horizontal="right" vertical="center" indent="1"/>
    </xf>
    <xf numFmtId="167" fontId="7" fillId="0" borderId="2" xfId="2" applyNumberFormat="1" applyFont="1" applyFill="1" applyBorder="1" applyAlignment="1">
      <alignment horizontal="right" vertical="center" indent="1"/>
    </xf>
    <xf numFmtId="1" fontId="7" fillId="0" borderId="2" xfId="1" applyNumberFormat="1" applyFont="1" applyFill="1" applyBorder="1" applyAlignment="1">
      <alignment horizontal="left" vertical="center"/>
    </xf>
    <xf numFmtId="14" fontId="7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right" vertical="center" indent="1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0" fontId="10" fillId="0" borderId="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right"/>
    </xf>
    <xf numFmtId="3" fontId="6" fillId="0" borderId="2" xfId="2" applyNumberFormat="1" applyFont="1" applyFill="1" applyBorder="1"/>
    <xf numFmtId="166" fontId="6" fillId="0" borderId="2" xfId="2" applyNumberFormat="1" applyFont="1" applyFill="1" applyBorder="1"/>
    <xf numFmtId="166" fontId="6" fillId="0" borderId="2" xfId="4" applyNumberFormat="1" applyFont="1" applyFill="1" applyBorder="1" applyAlignment="1">
      <alignment horizontal="right" vertical="center" indent="1"/>
    </xf>
    <xf numFmtId="1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Fill="1" applyAlignment="1">
      <alignment horizontal="right"/>
    </xf>
    <xf numFmtId="166" fontId="6" fillId="0" borderId="0" xfId="4" applyNumberFormat="1" applyFont="1" applyFill="1"/>
    <xf numFmtId="166" fontId="6" fillId="0" borderId="0" xfId="4" applyNumberFormat="1" applyFont="1" applyFill="1" applyAlignment="1">
      <alignment horizontal="right" vertical="center" indent="1"/>
    </xf>
    <xf numFmtId="167" fontId="6" fillId="0" borderId="0" xfId="2" applyNumberFormat="1" applyFont="1" applyFill="1" applyAlignment="1">
      <alignment horizontal="right" vertical="center" indent="1"/>
    </xf>
    <xf numFmtId="10" fontId="7" fillId="0" borderId="0" xfId="5" applyNumberFormat="1" applyFont="1" applyFill="1"/>
    <xf numFmtId="166" fontId="7" fillId="0" borderId="0" xfId="4" applyNumberFormat="1" applyFont="1" applyFill="1"/>
    <xf numFmtId="167" fontId="7" fillId="0" borderId="0" xfId="2" applyNumberFormat="1" applyFont="1" applyFill="1" applyAlignment="1">
      <alignment horizontal="right" vertical="center" indent="1"/>
    </xf>
    <xf numFmtId="1" fontId="8" fillId="0" borderId="0" xfId="2" applyNumberFormat="1" applyFont="1" applyFill="1" applyAlignment="1">
      <alignment horizontal="center" vertical="center"/>
    </xf>
    <xf numFmtId="0" fontId="8" fillId="0" borderId="0" xfId="2" applyFont="1" applyFill="1"/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right"/>
    </xf>
    <xf numFmtId="169" fontId="8" fillId="0" borderId="0" xfId="4" applyNumberFormat="1" applyFont="1" applyFill="1" applyAlignment="1">
      <alignment horizontal="right" vertical="center" indent="1"/>
    </xf>
    <xf numFmtId="164" fontId="8" fillId="0" borderId="0" xfId="4" applyNumberFormat="1" applyFont="1" applyFill="1" applyAlignment="1">
      <alignment horizontal="right" vertical="center" indent="1"/>
    </xf>
    <xf numFmtId="164" fontId="14" fillId="0" borderId="0" xfId="4" applyNumberFormat="1" applyFont="1" applyFill="1" applyAlignment="1">
      <alignment horizontal="right" vertical="center" indent="1"/>
    </xf>
    <xf numFmtId="169" fontId="14" fillId="0" borderId="0" xfId="4" applyNumberFormat="1" applyFont="1" applyFill="1" applyAlignment="1">
      <alignment horizontal="right" vertical="center" indent="1"/>
    </xf>
    <xf numFmtId="43" fontId="8" fillId="0" borderId="0" xfId="2" applyNumberFormat="1" applyFont="1" applyFill="1" applyAlignment="1">
      <alignment horizontal="right"/>
    </xf>
    <xf numFmtId="169" fontId="7" fillId="0" borderId="0" xfId="2" applyNumberFormat="1" applyFont="1" applyFill="1"/>
    <xf numFmtId="164" fontId="7" fillId="0" borderId="0" xfId="2" applyNumberFormat="1" applyFont="1" applyFill="1" applyAlignment="1">
      <alignment horizontal="center" vertical="center" wrapText="1"/>
    </xf>
    <xf numFmtId="0" fontId="24" fillId="0" borderId="0" xfId="0" applyFont="1"/>
    <xf numFmtId="0" fontId="5" fillId="0" borderId="0" xfId="2" applyFont="1" applyFill="1" applyAlignment="1">
      <alignment horizontal="center"/>
    </xf>
    <xf numFmtId="1" fontId="13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right" wrapText="1"/>
    </xf>
    <xf numFmtId="0" fontId="6" fillId="0" borderId="0" xfId="2" applyFont="1" applyFill="1" applyAlignment="1">
      <alignment horizontal="right" wrapText="1"/>
    </xf>
    <xf numFmtId="3" fontId="5" fillId="0" borderId="2" xfId="1" applyNumberFormat="1" applyFont="1" applyFill="1" applyBorder="1" applyAlignment="1">
      <alignment horizontal="right" vertical="center" indent="1"/>
    </xf>
    <xf numFmtId="0" fontId="6" fillId="2" borderId="7" xfId="2" applyFont="1" applyFill="1" applyBorder="1" applyAlignment="1">
      <alignment horizontal="center" vertical="center" wrapText="1"/>
    </xf>
    <xf numFmtId="1" fontId="6" fillId="2" borderId="7" xfId="2" applyNumberFormat="1" applyFont="1" applyFill="1" applyBorder="1" applyAlignment="1">
      <alignment vertical="center" wrapText="1"/>
    </xf>
    <xf numFmtId="0" fontId="10" fillId="2" borderId="7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1" fontId="13" fillId="0" borderId="0" xfId="2" applyNumberFormat="1" applyFont="1" applyFill="1" applyAlignment="1">
      <alignment horizontal="center" wrapText="1"/>
    </xf>
    <xf numFmtId="1" fontId="13" fillId="0" borderId="0" xfId="2" applyNumberFormat="1" applyFont="1" applyFill="1" applyAlignment="1">
      <alignment horizontal="left"/>
    </xf>
    <xf numFmtId="3" fontId="13" fillId="0" borderId="0" xfId="2" applyNumberFormat="1" applyFont="1" applyFill="1" applyAlignment="1">
      <alignment horizontal="center"/>
    </xf>
    <xf numFmtId="1" fontId="7" fillId="0" borderId="0" xfId="2" applyNumberFormat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indent="1"/>
    </xf>
    <xf numFmtId="1" fontId="25" fillId="0" borderId="0" xfId="1" applyNumberFormat="1" applyFont="1" applyFill="1" applyBorder="1" applyAlignment="1">
      <alignment horizontal="left" vertical="center"/>
    </xf>
    <xf numFmtId="1" fontId="8" fillId="0" borderId="0" xfId="2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wrapText="1"/>
    </xf>
    <xf numFmtId="0" fontId="8" fillId="0" borderId="0" xfId="2" applyFont="1" applyFill="1" applyAlignment="1">
      <alignment horizontal="center" vertical="center" wrapText="1"/>
    </xf>
    <xf numFmtId="172" fontId="5" fillId="0" borderId="0" xfId="2" applyNumberFormat="1" applyFont="1" applyFill="1" applyAlignment="1"/>
    <xf numFmtId="172" fontId="13" fillId="0" borderId="0" xfId="2" applyNumberFormat="1" applyFont="1" applyFill="1" applyAlignment="1">
      <alignment horizontal="center"/>
    </xf>
    <xf numFmtId="172" fontId="7" fillId="0" borderId="0" xfId="4" applyNumberFormat="1" applyFont="1" applyFill="1"/>
    <xf numFmtId="172" fontId="6" fillId="2" borderId="7" xfId="2" applyNumberFormat="1" applyFont="1" applyFill="1" applyBorder="1" applyAlignment="1">
      <alignment horizontal="center" vertical="center" wrapText="1"/>
    </xf>
    <xf numFmtId="172" fontId="8" fillId="0" borderId="2" xfId="5" applyNumberFormat="1" applyFont="1" applyFill="1" applyBorder="1" applyAlignment="1">
      <alignment horizontal="center" vertical="center" wrapText="1"/>
    </xf>
    <xf numFmtId="172" fontId="5" fillId="0" borderId="2" xfId="5" applyNumberFormat="1" applyFont="1" applyFill="1" applyBorder="1" applyAlignment="1">
      <alignment horizontal="right" vertical="center" indent="1"/>
    </xf>
    <xf numFmtId="172" fontId="5" fillId="0" borderId="0" xfId="5" applyNumberFormat="1" applyFont="1" applyFill="1" applyBorder="1" applyAlignment="1">
      <alignment horizontal="right" vertical="center" indent="1"/>
    </xf>
    <xf numFmtId="172" fontId="6" fillId="0" borderId="0" xfId="4" applyNumberFormat="1" applyFont="1" applyFill="1"/>
    <xf numFmtId="0" fontId="7" fillId="0" borderId="0" xfId="2" applyFont="1" applyFill="1" applyAlignment="1">
      <alignment wrapText="1"/>
    </xf>
    <xf numFmtId="1" fontId="8" fillId="0" borderId="0" xfId="1" applyNumberFormat="1" applyFont="1" applyFill="1" applyBorder="1" applyAlignment="1">
      <alignment horizontal="left" vertical="center" wrapText="1"/>
    </xf>
    <xf numFmtId="0" fontId="6" fillId="0" borderId="0" xfId="2" applyFont="1" applyFill="1" applyAlignment="1">
      <alignment wrapText="1"/>
    </xf>
    <xf numFmtId="49" fontId="0" fillId="4" borderId="1" xfId="0" applyNumberFormat="1" applyFill="1" applyBorder="1"/>
    <xf numFmtId="1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>
      <alignment horizontal="center" vertical="center"/>
    </xf>
    <xf numFmtId="168" fontId="26" fillId="6" borderId="1" xfId="0" applyNumberFormat="1" applyFont="1" applyFill="1" applyBorder="1" applyAlignment="1">
      <alignment horizontal="center" vertical="center"/>
    </xf>
    <xf numFmtId="49" fontId="26" fillId="6" borderId="1" xfId="0" applyNumberFormat="1" applyFont="1" applyFill="1" applyBorder="1" applyAlignment="1">
      <alignment horizontal="left" vertical="center"/>
    </xf>
    <xf numFmtId="1" fontId="8" fillId="0" borderId="2" xfId="1" applyNumberFormat="1" applyFont="1" applyFill="1" applyBorder="1" applyAlignment="1">
      <alignment horizontal="center" vertical="center" wrapText="1"/>
    </xf>
    <xf numFmtId="4" fontId="15" fillId="0" borderId="3" xfId="4" applyNumberFormat="1" applyFont="1" applyBorder="1" applyAlignment="1">
      <alignment horizontal="right" vertical="center" indent="1"/>
    </xf>
    <xf numFmtId="0" fontId="7" fillId="0" borderId="0" xfId="0" applyFont="1"/>
    <xf numFmtId="1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164" fontId="5" fillId="0" borderId="0" xfId="2" applyNumberFormat="1" applyFont="1" applyFill="1" applyAlignment="1">
      <alignment horizontal="center" vertical="top"/>
    </xf>
    <xf numFmtId="164" fontId="5" fillId="0" borderId="0" xfId="2" applyNumberFormat="1" applyFont="1" applyFill="1" applyAlignment="1">
      <alignment horizontal="center"/>
    </xf>
    <xf numFmtId="0" fontId="6" fillId="0" borderId="2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1" fontId="11" fillId="0" borderId="0" xfId="2" applyNumberFormat="1" applyFont="1" applyFill="1" applyAlignment="1">
      <alignment horizontal="center"/>
    </xf>
    <xf numFmtId="1" fontId="13" fillId="0" borderId="0" xfId="2" applyNumberFormat="1" applyFont="1" applyFill="1" applyAlignment="1">
      <alignment horizontal="center"/>
    </xf>
    <xf numFmtId="1" fontId="6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 vertical="top"/>
    </xf>
    <xf numFmtId="164" fontId="5" fillId="0" borderId="0" xfId="2" applyNumberFormat="1" applyFont="1" applyAlignment="1">
      <alignment horizontal="center"/>
    </xf>
    <xf numFmtId="1" fontId="11" fillId="0" borderId="0" xfId="2" applyNumberFormat="1" applyFont="1" applyAlignment="1">
      <alignment horizontal="center"/>
    </xf>
    <xf numFmtId="1" fontId="13" fillId="0" borderId="0" xfId="2" applyNumberFormat="1" applyFont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66" fontId="6" fillId="2" borderId="7" xfId="2" applyNumberFormat="1" applyFont="1" applyFill="1" applyBorder="1" applyAlignment="1">
      <alignment horizontal="center" vertical="center" wrapText="1"/>
    </xf>
    <xf numFmtId="166" fontId="6" fillId="2" borderId="8" xfId="2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_reestr_2587_20120617" xfId="1"/>
    <cellStyle name="Обычный_ДИВИДЕНДЫ по итогам 2011 года ГУЛЯ опа" xfId="2"/>
    <cellStyle name="Обычный_ЮЛ и ФЛ с расш." xfId="6"/>
    <cellStyle name="Процентный" xfId="5" builtinId="5"/>
    <cellStyle name="Финансовый" xfId="3" builtinId="3"/>
    <cellStyle name="Финансовый_ДИВИДЕНДЫ по итогам 2011 года ГУЛЯ опа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1009</xdr:row>
      <xdr:rowOff>0</xdr:rowOff>
    </xdr:from>
    <xdr:to>
      <xdr:col>9</xdr:col>
      <xdr:colOff>295275</xdr:colOff>
      <xdr:row>1019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29097675"/>
          <a:ext cx="9458325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987</xdr:row>
      <xdr:rowOff>0</xdr:rowOff>
    </xdr:from>
    <xdr:to>
      <xdr:col>7</xdr:col>
      <xdr:colOff>2257425</xdr:colOff>
      <xdr:row>997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526218150"/>
          <a:ext cx="9458325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959</xdr:row>
      <xdr:rowOff>0</xdr:rowOff>
    </xdr:from>
    <xdr:to>
      <xdr:col>7</xdr:col>
      <xdr:colOff>2257425</xdr:colOff>
      <xdr:row>969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530894925"/>
          <a:ext cx="9458325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&#1086;&#1073;&#1084;&#1077;&#1085;\&#1044;&#1048;&#1042;&#1048;&#1044;&#1045;&#1053;&#1044;&#1067;%20&#1087;&#1086;%20&#1080;&#1090;&#1086;&#1075;&#1072;&#1084;%202019%20&#1075;&#1086;&#1076;&#1072;\&#1088;&#1077;&#1077;&#1089;&#1090;&#1088;%20&#1085;&#1072;&#1083;&#1086;&#1075;&#1072;%20&#1085;&#1072;%20&#1076;&#1077;&#1074;&#1080;&#1076;&#1077;&#1085;&#1076;&#1099;%202019&#1075;%20&#1089;%20&#1088;&#1072;&#1089;&#1096;&#1080;&#1092;&#1088;&#1086;&#1074;&#1082;&#1086;&#1081;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01"/>
      <sheetName val="list02"/>
      <sheetName val="list03"/>
    </sheetNames>
    <sheetDataSet>
      <sheetData sheetId="0">
        <row r="13">
          <cell r="H13">
            <v>8520533178</v>
          </cell>
          <cell r="I13">
            <v>8520533178</v>
          </cell>
          <cell r="J13">
            <v>8520533178</v>
          </cell>
        </row>
      </sheetData>
      <sheetData sheetId="1">
        <row r="13">
          <cell r="H13">
            <v>4202941382</v>
          </cell>
          <cell r="I13">
            <v>4202941382</v>
          </cell>
          <cell r="J13">
            <v>4202941382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ding@asiafrontiercapita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944"/>
  <sheetViews>
    <sheetView view="pageBreakPreview" zoomScaleNormal="100" zoomScaleSheetLayoutView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K7" sqref="K7:K10"/>
    </sheetView>
  </sheetViews>
  <sheetFormatPr defaultRowHeight="12.75"/>
  <cols>
    <col min="1" max="1" width="14.85546875" customWidth="1"/>
    <col min="2" max="2" width="43" customWidth="1"/>
    <col min="3" max="3" width="12.28515625" customWidth="1"/>
    <col min="4" max="4" width="17.5703125" customWidth="1"/>
    <col min="5" max="5" width="58.85546875" customWidth="1"/>
    <col min="6" max="6" width="21.5703125" customWidth="1"/>
    <col min="7" max="7" width="21" customWidth="1"/>
    <col min="8" max="8" width="20.5703125" customWidth="1"/>
    <col min="9" max="9" width="20.85546875" customWidth="1"/>
    <col min="10" max="10" width="21.140625" customWidth="1"/>
    <col min="11" max="11" width="18.140625" customWidth="1"/>
    <col min="12" max="12" width="15.42578125" customWidth="1"/>
    <col min="13" max="13" width="35.85546875" customWidth="1"/>
    <col min="14" max="14" width="22.42578125" customWidth="1"/>
    <col min="15" max="15" width="24.7109375" customWidth="1"/>
    <col min="16" max="16" width="17" customWidth="1"/>
    <col min="17" max="17" width="65.42578125" customWidth="1"/>
    <col min="18" max="18" width="17.28515625" customWidth="1"/>
    <col min="19" max="19" width="68.85546875" customWidth="1"/>
    <col min="20" max="20" width="15.140625" customWidth="1"/>
    <col min="21" max="21" width="66.140625" customWidth="1"/>
    <col min="22" max="22" width="20.85546875" customWidth="1"/>
    <col min="23" max="23" width="57.5703125" customWidth="1"/>
    <col min="24" max="24" width="19.7109375" customWidth="1"/>
    <col min="25" max="26" width="22.140625" customWidth="1"/>
    <col min="27" max="27" width="46.42578125" customWidth="1"/>
    <col min="28" max="28" width="20.7109375" customWidth="1"/>
    <col min="29" max="29" width="13" customWidth="1"/>
    <col min="30" max="30" width="39.7109375" customWidth="1"/>
    <col min="31" max="31" width="15.7109375" customWidth="1"/>
    <col min="32" max="32" width="11.42578125" customWidth="1"/>
  </cols>
  <sheetData>
    <row r="2" spans="1:32">
      <c r="A2" s="263" t="s">
        <v>704</v>
      </c>
      <c r="B2" s="263" t="s">
        <v>705</v>
      </c>
      <c r="C2" s="263" t="s">
        <v>706</v>
      </c>
      <c r="D2" s="263" t="s">
        <v>707</v>
      </c>
      <c r="E2" s="263" t="s">
        <v>708</v>
      </c>
      <c r="F2" s="263" t="s">
        <v>709</v>
      </c>
      <c r="G2" s="263" t="s">
        <v>710</v>
      </c>
      <c r="H2" s="263" t="s">
        <v>711</v>
      </c>
      <c r="I2" s="263" t="s">
        <v>712</v>
      </c>
      <c r="J2" s="264" t="s">
        <v>713</v>
      </c>
      <c r="K2" s="263" t="s">
        <v>714</v>
      </c>
      <c r="L2" s="263" t="s">
        <v>715</v>
      </c>
      <c r="M2" s="265" t="s">
        <v>716</v>
      </c>
      <c r="N2" s="263" t="s">
        <v>717</v>
      </c>
      <c r="O2" s="263" t="s">
        <v>718</v>
      </c>
      <c r="P2" s="263" t="s">
        <v>719</v>
      </c>
      <c r="Q2" s="263" t="s">
        <v>720</v>
      </c>
      <c r="R2" s="263" t="s">
        <v>721</v>
      </c>
      <c r="S2" s="263" t="s">
        <v>722</v>
      </c>
      <c r="T2" s="263" t="s">
        <v>723</v>
      </c>
      <c r="U2" s="263" t="s">
        <v>724</v>
      </c>
      <c r="V2" s="263" t="s">
        <v>725</v>
      </c>
      <c r="W2" s="263" t="s">
        <v>726</v>
      </c>
      <c r="X2" s="263" t="s">
        <v>727</v>
      </c>
      <c r="Y2" s="263" t="s">
        <v>728</v>
      </c>
      <c r="Z2" s="263" t="s">
        <v>729</v>
      </c>
      <c r="AA2" s="263" t="s">
        <v>730</v>
      </c>
      <c r="AB2" s="263" t="s">
        <v>1646</v>
      </c>
      <c r="AC2" s="263" t="s">
        <v>1647</v>
      </c>
      <c r="AD2" s="263" t="s">
        <v>1648</v>
      </c>
      <c r="AE2" s="263" t="s">
        <v>731</v>
      </c>
      <c r="AF2" s="263" t="s">
        <v>732</v>
      </c>
    </row>
    <row r="3" spans="1:32">
      <c r="A3" s="26" t="s">
        <v>4758</v>
      </c>
      <c r="B3" s="26" t="s">
        <v>733</v>
      </c>
      <c r="C3" s="27">
        <v>1</v>
      </c>
      <c r="D3" s="26" t="s">
        <v>734</v>
      </c>
      <c r="E3" s="26" t="s">
        <v>343</v>
      </c>
      <c r="F3" s="27">
        <v>805384</v>
      </c>
      <c r="G3" s="27">
        <v>0</v>
      </c>
      <c r="H3" s="27">
        <v>0</v>
      </c>
      <c r="I3" s="27">
        <v>805384</v>
      </c>
      <c r="J3" s="27">
        <v>0</v>
      </c>
      <c r="K3" s="26" t="s">
        <v>188</v>
      </c>
      <c r="L3" s="26" t="s">
        <v>189</v>
      </c>
      <c r="M3" s="26" t="s">
        <v>735</v>
      </c>
      <c r="N3" s="26" t="s">
        <v>736</v>
      </c>
      <c r="O3" s="26" t="s">
        <v>737</v>
      </c>
      <c r="P3" s="26" t="s">
        <v>738</v>
      </c>
      <c r="Q3" s="26" t="s">
        <v>739</v>
      </c>
      <c r="R3" s="26" t="s">
        <v>190</v>
      </c>
      <c r="S3" s="26" t="s">
        <v>3256</v>
      </c>
      <c r="T3" s="26" t="s">
        <v>190</v>
      </c>
      <c r="U3" s="26" t="s">
        <v>3256</v>
      </c>
      <c r="V3" s="26" t="s">
        <v>740</v>
      </c>
      <c r="W3" s="26" t="s">
        <v>1736</v>
      </c>
      <c r="X3" s="26" t="s">
        <v>3257</v>
      </c>
      <c r="Y3" s="27">
        <v>805384</v>
      </c>
      <c r="Z3" s="26" t="s">
        <v>3258</v>
      </c>
      <c r="AA3" s="26" t="s">
        <v>3259</v>
      </c>
      <c r="AB3" s="26" t="s">
        <v>736</v>
      </c>
      <c r="AC3" s="26" t="s">
        <v>736</v>
      </c>
      <c r="AD3" s="26" t="s">
        <v>736</v>
      </c>
      <c r="AE3" s="26" t="s">
        <v>3260</v>
      </c>
      <c r="AF3" s="27" t="s">
        <v>741</v>
      </c>
    </row>
    <row r="4" spans="1:32">
      <c r="A4" s="26" t="s">
        <v>4758</v>
      </c>
      <c r="B4" s="26" t="s">
        <v>733</v>
      </c>
      <c r="C4" s="27">
        <v>2</v>
      </c>
      <c r="D4" s="26" t="s">
        <v>3261</v>
      </c>
      <c r="E4" s="26" t="s">
        <v>3262</v>
      </c>
      <c r="F4" s="27">
        <v>2781320</v>
      </c>
      <c r="G4" s="27">
        <v>0</v>
      </c>
      <c r="H4" s="27">
        <v>0</v>
      </c>
      <c r="I4" s="27">
        <v>2781320</v>
      </c>
      <c r="J4" s="27">
        <v>0</v>
      </c>
      <c r="K4" s="26" t="s">
        <v>3263</v>
      </c>
      <c r="L4" s="26" t="s">
        <v>3264</v>
      </c>
      <c r="M4" s="26" t="s">
        <v>735</v>
      </c>
      <c r="N4" s="26" t="s">
        <v>736</v>
      </c>
      <c r="O4" s="26" t="s">
        <v>3265</v>
      </c>
      <c r="P4" s="26" t="s">
        <v>3266</v>
      </c>
      <c r="Q4" s="26" t="s">
        <v>1814</v>
      </c>
      <c r="R4" s="26" t="s">
        <v>195</v>
      </c>
      <c r="S4" s="26" t="s">
        <v>3267</v>
      </c>
      <c r="T4" s="26" t="s">
        <v>195</v>
      </c>
      <c r="U4" s="26" t="s">
        <v>3267</v>
      </c>
      <c r="V4" s="26" t="s">
        <v>3268</v>
      </c>
      <c r="W4" s="26" t="s">
        <v>3269</v>
      </c>
      <c r="X4" s="26" t="s">
        <v>4759</v>
      </c>
      <c r="Y4" s="27">
        <v>2781320</v>
      </c>
      <c r="Z4" s="26" t="s">
        <v>4760</v>
      </c>
      <c r="AA4" s="26" t="s">
        <v>1850</v>
      </c>
      <c r="AB4" s="26" t="s">
        <v>736</v>
      </c>
      <c r="AC4" s="26" t="s">
        <v>736</v>
      </c>
      <c r="AD4" s="26" t="s">
        <v>736</v>
      </c>
      <c r="AE4" s="26" t="s">
        <v>1541</v>
      </c>
      <c r="AF4" s="27" t="s">
        <v>741</v>
      </c>
    </row>
    <row r="5" spans="1:32">
      <c r="A5" s="26" t="s">
        <v>4758</v>
      </c>
      <c r="B5" s="26" t="s">
        <v>733</v>
      </c>
      <c r="C5" s="27">
        <v>3</v>
      </c>
      <c r="D5" s="26" t="s">
        <v>2182</v>
      </c>
      <c r="E5" s="26" t="s">
        <v>2183</v>
      </c>
      <c r="F5" s="27">
        <v>150</v>
      </c>
      <c r="G5" s="27">
        <v>0</v>
      </c>
      <c r="H5" s="27">
        <v>0</v>
      </c>
      <c r="I5" s="27">
        <v>150</v>
      </c>
      <c r="J5" s="27">
        <v>0</v>
      </c>
      <c r="K5" s="26" t="s">
        <v>2184</v>
      </c>
      <c r="L5" s="26" t="s">
        <v>2185</v>
      </c>
      <c r="M5" s="26" t="s">
        <v>735</v>
      </c>
      <c r="N5" s="26" t="s">
        <v>736</v>
      </c>
      <c r="O5" s="26" t="s">
        <v>2186</v>
      </c>
      <c r="P5" s="26" t="s">
        <v>2187</v>
      </c>
      <c r="Q5" s="26" t="s">
        <v>2188</v>
      </c>
      <c r="R5" s="26" t="s">
        <v>133</v>
      </c>
      <c r="S5" s="26" t="s">
        <v>2189</v>
      </c>
      <c r="T5" s="26" t="s">
        <v>133</v>
      </c>
      <c r="U5" s="26" t="s">
        <v>2189</v>
      </c>
      <c r="V5" s="26" t="s">
        <v>4761</v>
      </c>
      <c r="W5" s="26" t="s">
        <v>2190</v>
      </c>
      <c r="X5" s="26" t="s">
        <v>2191</v>
      </c>
      <c r="Y5" s="27">
        <v>150</v>
      </c>
      <c r="Z5" s="26" t="s">
        <v>2192</v>
      </c>
      <c r="AA5" s="26" t="s">
        <v>2181</v>
      </c>
      <c r="AB5" s="26" t="s">
        <v>736</v>
      </c>
      <c r="AC5" s="26" t="s">
        <v>736</v>
      </c>
      <c r="AD5" s="26" t="s">
        <v>736</v>
      </c>
      <c r="AE5" s="26" t="s">
        <v>1713</v>
      </c>
      <c r="AF5" s="27" t="s">
        <v>741</v>
      </c>
    </row>
    <row r="6" spans="1:32">
      <c r="A6" s="26" t="s">
        <v>4758</v>
      </c>
      <c r="B6" s="26" t="s">
        <v>733</v>
      </c>
      <c r="C6" s="27">
        <v>4</v>
      </c>
      <c r="D6" s="26" t="s">
        <v>1649</v>
      </c>
      <c r="E6" s="26" t="s">
        <v>1650</v>
      </c>
      <c r="F6" s="27">
        <v>196845</v>
      </c>
      <c r="G6" s="27">
        <v>0</v>
      </c>
      <c r="H6" s="27">
        <v>0</v>
      </c>
      <c r="I6" s="27">
        <v>196845</v>
      </c>
      <c r="J6" s="27">
        <v>0</v>
      </c>
      <c r="K6" s="26" t="s">
        <v>4762</v>
      </c>
      <c r="L6" s="26" t="s">
        <v>736</v>
      </c>
      <c r="M6" s="26" t="s">
        <v>1651</v>
      </c>
      <c r="N6" s="26" t="s">
        <v>736</v>
      </c>
      <c r="O6" s="26" t="s">
        <v>1652</v>
      </c>
      <c r="P6" s="26" t="s">
        <v>1653</v>
      </c>
      <c r="Q6" s="26" t="s">
        <v>1654</v>
      </c>
      <c r="R6" s="26" t="s">
        <v>736</v>
      </c>
      <c r="S6" s="26" t="s">
        <v>4763</v>
      </c>
      <c r="T6" s="26" t="s">
        <v>736</v>
      </c>
      <c r="U6" s="26" t="s">
        <v>4764</v>
      </c>
      <c r="V6" s="26" t="s">
        <v>1656</v>
      </c>
      <c r="W6" s="26" t="s">
        <v>1657</v>
      </c>
      <c r="X6" s="26" t="s">
        <v>4045</v>
      </c>
      <c r="Y6" s="27">
        <v>196845</v>
      </c>
      <c r="Z6" s="26" t="s">
        <v>1658</v>
      </c>
      <c r="AA6" s="26" t="s">
        <v>736</v>
      </c>
      <c r="AB6" s="26" t="s">
        <v>736</v>
      </c>
      <c r="AC6" s="26" t="s">
        <v>736</v>
      </c>
      <c r="AD6" s="26" t="s">
        <v>736</v>
      </c>
      <c r="AE6" s="26" t="s">
        <v>4765</v>
      </c>
      <c r="AF6" s="27" t="s">
        <v>1659</v>
      </c>
    </row>
    <row r="7" spans="1:32">
      <c r="A7" s="26" t="s">
        <v>4758</v>
      </c>
      <c r="B7" s="26" t="s">
        <v>733</v>
      </c>
      <c r="C7" s="27">
        <v>5</v>
      </c>
      <c r="D7" s="26" t="s">
        <v>1901</v>
      </c>
      <c r="E7" s="26" t="s">
        <v>1902</v>
      </c>
      <c r="F7" s="27">
        <v>4</v>
      </c>
      <c r="G7" s="27">
        <v>0</v>
      </c>
      <c r="H7" s="27">
        <v>0</v>
      </c>
      <c r="I7" s="27">
        <v>4</v>
      </c>
      <c r="J7" s="27">
        <v>0</v>
      </c>
      <c r="K7" s="26" t="s">
        <v>1903</v>
      </c>
      <c r="L7" s="26" t="s">
        <v>1904</v>
      </c>
      <c r="M7" s="26" t="s">
        <v>735</v>
      </c>
      <c r="N7" s="26" t="s">
        <v>736</v>
      </c>
      <c r="O7" s="26" t="s">
        <v>1905</v>
      </c>
      <c r="P7" s="26" t="s">
        <v>1906</v>
      </c>
      <c r="Q7" s="26" t="s">
        <v>1907</v>
      </c>
      <c r="R7" s="26" t="s">
        <v>1908</v>
      </c>
      <c r="S7" s="26" t="s">
        <v>1909</v>
      </c>
      <c r="T7" s="26" t="s">
        <v>1908</v>
      </c>
      <c r="U7" s="26" t="s">
        <v>1909</v>
      </c>
      <c r="V7" s="26" t="s">
        <v>1910</v>
      </c>
      <c r="W7" s="26" t="s">
        <v>1911</v>
      </c>
      <c r="X7" s="26" t="s">
        <v>1912</v>
      </c>
      <c r="Y7" s="27">
        <v>4</v>
      </c>
      <c r="Z7" s="26" t="s">
        <v>1913</v>
      </c>
      <c r="AA7" s="26" t="s">
        <v>1914</v>
      </c>
      <c r="AB7" s="26" t="s">
        <v>736</v>
      </c>
      <c r="AC7" s="26" t="s">
        <v>736</v>
      </c>
      <c r="AD7" s="26" t="s">
        <v>736</v>
      </c>
      <c r="AE7" s="26" t="s">
        <v>1915</v>
      </c>
      <c r="AF7" s="27" t="s">
        <v>741</v>
      </c>
    </row>
    <row r="8" spans="1:32">
      <c r="A8" s="26" t="s">
        <v>4758</v>
      </c>
      <c r="B8" s="26" t="s">
        <v>733</v>
      </c>
      <c r="C8" s="27">
        <v>6</v>
      </c>
      <c r="D8" s="26" t="s">
        <v>1660</v>
      </c>
      <c r="E8" s="26" t="s">
        <v>1661</v>
      </c>
      <c r="F8" s="27">
        <v>132440</v>
      </c>
      <c r="G8" s="27">
        <v>0</v>
      </c>
      <c r="H8" s="27">
        <v>0</v>
      </c>
      <c r="I8" s="27">
        <v>132440</v>
      </c>
      <c r="J8" s="27">
        <v>0</v>
      </c>
      <c r="K8" s="26" t="s">
        <v>1662</v>
      </c>
      <c r="L8" s="26" t="s">
        <v>1663</v>
      </c>
      <c r="M8" s="26" t="s">
        <v>735</v>
      </c>
      <c r="N8" s="26" t="s">
        <v>736</v>
      </c>
      <c r="O8" s="26" t="s">
        <v>1664</v>
      </c>
      <c r="P8" s="26" t="s">
        <v>1665</v>
      </c>
      <c r="Q8" s="26" t="s">
        <v>1814</v>
      </c>
      <c r="R8" s="26" t="s">
        <v>190</v>
      </c>
      <c r="S8" s="26" t="s">
        <v>1666</v>
      </c>
      <c r="T8" s="26" t="s">
        <v>190</v>
      </c>
      <c r="U8" s="26" t="s">
        <v>1666</v>
      </c>
      <c r="V8" s="26" t="s">
        <v>1737</v>
      </c>
      <c r="W8" s="26" t="s">
        <v>736</v>
      </c>
      <c r="X8" s="26" t="s">
        <v>4766</v>
      </c>
      <c r="Y8" s="27">
        <v>132440</v>
      </c>
      <c r="Z8" s="26" t="s">
        <v>1738</v>
      </c>
      <c r="AA8" s="26" t="s">
        <v>1739</v>
      </c>
      <c r="AB8" s="26" t="s">
        <v>736</v>
      </c>
      <c r="AC8" s="26" t="s">
        <v>736</v>
      </c>
      <c r="AD8" s="26" t="s">
        <v>736</v>
      </c>
      <c r="AE8" s="26" t="s">
        <v>1740</v>
      </c>
      <c r="AF8" s="27" t="s">
        <v>741</v>
      </c>
    </row>
    <row r="9" spans="1:32">
      <c r="A9" s="26" t="s">
        <v>4758</v>
      </c>
      <c r="B9" s="26" t="s">
        <v>733</v>
      </c>
      <c r="C9" s="27">
        <v>7</v>
      </c>
      <c r="D9" s="26" t="s">
        <v>4767</v>
      </c>
      <c r="E9" s="26" t="s">
        <v>4768</v>
      </c>
      <c r="F9" s="27">
        <v>3050</v>
      </c>
      <c r="G9" s="27">
        <v>0</v>
      </c>
      <c r="H9" s="27">
        <v>0</v>
      </c>
      <c r="I9" s="27">
        <v>3050</v>
      </c>
      <c r="J9" s="27">
        <v>0</v>
      </c>
      <c r="K9" s="26" t="s">
        <v>4769</v>
      </c>
      <c r="L9" s="26" t="s">
        <v>4770</v>
      </c>
      <c r="M9" s="26" t="s">
        <v>735</v>
      </c>
      <c r="N9" s="26" t="s">
        <v>736</v>
      </c>
      <c r="O9" s="26" t="s">
        <v>4771</v>
      </c>
      <c r="P9" s="26" t="s">
        <v>4772</v>
      </c>
      <c r="Q9" s="26" t="s">
        <v>4773</v>
      </c>
      <c r="R9" s="26" t="s">
        <v>278</v>
      </c>
      <c r="S9" s="26" t="s">
        <v>4774</v>
      </c>
      <c r="T9" s="26" t="s">
        <v>278</v>
      </c>
      <c r="U9" s="26" t="s">
        <v>4774</v>
      </c>
      <c r="V9" s="26" t="s">
        <v>4775</v>
      </c>
      <c r="W9" s="26" t="s">
        <v>4776</v>
      </c>
      <c r="X9" s="26" t="s">
        <v>4777</v>
      </c>
      <c r="Y9" s="27">
        <v>3050</v>
      </c>
      <c r="Z9" s="26" t="s">
        <v>4778</v>
      </c>
      <c r="AA9" s="26" t="s">
        <v>1962</v>
      </c>
      <c r="AB9" s="26" t="s">
        <v>736</v>
      </c>
      <c r="AC9" s="26" t="s">
        <v>736</v>
      </c>
      <c r="AD9" s="26" t="s">
        <v>736</v>
      </c>
      <c r="AE9" s="26" t="s">
        <v>1536</v>
      </c>
      <c r="AF9" s="27" t="s">
        <v>741</v>
      </c>
    </row>
    <row r="10" spans="1:32" ht="15" customHeight="1">
      <c r="A10" s="26" t="s">
        <v>4758</v>
      </c>
      <c r="B10" s="26" t="s">
        <v>733</v>
      </c>
      <c r="C10" s="27">
        <v>8</v>
      </c>
      <c r="D10" s="26" t="s">
        <v>1809</v>
      </c>
      <c r="E10" s="26" t="s">
        <v>1810</v>
      </c>
      <c r="F10" s="27">
        <v>1766</v>
      </c>
      <c r="G10" s="27">
        <v>0</v>
      </c>
      <c r="H10" s="27">
        <v>0</v>
      </c>
      <c r="I10" s="27">
        <v>1766</v>
      </c>
      <c r="J10" s="27">
        <v>0</v>
      </c>
      <c r="K10" s="26" t="s">
        <v>1811</v>
      </c>
      <c r="L10" s="26" t="s">
        <v>1916</v>
      </c>
      <c r="M10" s="26" t="s">
        <v>735</v>
      </c>
      <c r="N10" s="26" t="s">
        <v>736</v>
      </c>
      <c r="O10" s="26" t="s">
        <v>1812</v>
      </c>
      <c r="P10" s="26" t="s">
        <v>1813</v>
      </c>
      <c r="Q10" s="26" t="s">
        <v>4779</v>
      </c>
      <c r="R10" s="26" t="s">
        <v>199</v>
      </c>
      <c r="S10" s="26" t="s">
        <v>1815</v>
      </c>
      <c r="T10" s="26" t="s">
        <v>199</v>
      </c>
      <c r="U10" s="26" t="s">
        <v>1815</v>
      </c>
      <c r="V10" s="26" t="s">
        <v>1816</v>
      </c>
      <c r="W10" s="26" t="s">
        <v>1817</v>
      </c>
      <c r="X10" s="26" t="s">
        <v>3270</v>
      </c>
      <c r="Y10" s="27">
        <v>1766</v>
      </c>
      <c r="Z10" s="26" t="s">
        <v>4780</v>
      </c>
      <c r="AA10" s="26" t="s">
        <v>3654</v>
      </c>
      <c r="AB10" s="26" t="s">
        <v>736</v>
      </c>
      <c r="AC10" s="26" t="s">
        <v>736</v>
      </c>
      <c r="AD10" s="26" t="s">
        <v>736</v>
      </c>
      <c r="AE10" s="26" t="s">
        <v>3655</v>
      </c>
      <c r="AF10" s="27" t="s">
        <v>741</v>
      </c>
    </row>
    <row r="11" spans="1:32">
      <c r="A11" s="26" t="s">
        <v>4758</v>
      </c>
      <c r="B11" s="26" t="s">
        <v>742</v>
      </c>
      <c r="C11" s="27">
        <v>9</v>
      </c>
      <c r="D11" s="26" t="s">
        <v>3271</v>
      </c>
      <c r="E11" s="26" t="s">
        <v>3272</v>
      </c>
      <c r="F11" s="27">
        <v>6</v>
      </c>
      <c r="G11" s="27">
        <v>0</v>
      </c>
      <c r="H11" s="27">
        <v>0</v>
      </c>
      <c r="I11" s="27">
        <v>6</v>
      </c>
      <c r="J11" s="27">
        <v>0</v>
      </c>
      <c r="K11" s="26" t="s">
        <v>3273</v>
      </c>
      <c r="L11" s="26" t="s">
        <v>736</v>
      </c>
      <c r="M11" s="26" t="s">
        <v>192</v>
      </c>
      <c r="N11" s="26" t="s">
        <v>193</v>
      </c>
      <c r="O11" s="26" t="s">
        <v>3274</v>
      </c>
      <c r="P11" s="26" t="s">
        <v>3275</v>
      </c>
      <c r="Q11" s="26" t="s">
        <v>1554</v>
      </c>
      <c r="R11" s="26" t="s">
        <v>1080</v>
      </c>
      <c r="S11" s="26" t="s">
        <v>3276</v>
      </c>
      <c r="T11" s="26" t="s">
        <v>1080</v>
      </c>
      <c r="U11" s="26" t="s">
        <v>3276</v>
      </c>
      <c r="V11" s="26" t="s">
        <v>3277</v>
      </c>
      <c r="W11" s="26" t="s">
        <v>3278</v>
      </c>
      <c r="X11" s="26" t="s">
        <v>1996</v>
      </c>
      <c r="Y11" s="27">
        <v>6</v>
      </c>
      <c r="Z11" s="26" t="s">
        <v>736</v>
      </c>
      <c r="AA11" s="26" t="s">
        <v>736</v>
      </c>
      <c r="AB11" s="26" t="s">
        <v>736</v>
      </c>
      <c r="AC11" s="26" t="s">
        <v>736</v>
      </c>
      <c r="AD11" s="26" t="s">
        <v>736</v>
      </c>
      <c r="AE11" s="26" t="s">
        <v>736</v>
      </c>
      <c r="AF11" s="27" t="s">
        <v>741</v>
      </c>
    </row>
    <row r="12" spans="1:32" ht="15" customHeight="1">
      <c r="A12" s="26" t="s">
        <v>4758</v>
      </c>
      <c r="B12" s="26" t="s">
        <v>742</v>
      </c>
      <c r="C12" s="27">
        <v>10</v>
      </c>
      <c r="D12" s="26" t="s">
        <v>4781</v>
      </c>
      <c r="E12" s="26" t="s">
        <v>4782</v>
      </c>
      <c r="F12" s="27">
        <v>133</v>
      </c>
      <c r="G12" s="27">
        <v>0</v>
      </c>
      <c r="H12" s="27">
        <v>0</v>
      </c>
      <c r="I12" s="27">
        <v>133</v>
      </c>
      <c r="J12" s="27">
        <v>0</v>
      </c>
      <c r="K12" s="26" t="s">
        <v>4783</v>
      </c>
      <c r="L12" s="26" t="s">
        <v>736</v>
      </c>
      <c r="M12" s="26" t="s">
        <v>1928</v>
      </c>
      <c r="N12" s="26" t="s">
        <v>1929</v>
      </c>
      <c r="O12" s="26" t="s">
        <v>4784</v>
      </c>
      <c r="P12" s="26" t="s">
        <v>4785</v>
      </c>
      <c r="Q12" s="26" t="s">
        <v>736</v>
      </c>
      <c r="R12" s="26" t="s">
        <v>391</v>
      </c>
      <c r="S12" s="26" t="s">
        <v>4786</v>
      </c>
      <c r="T12" s="26" t="s">
        <v>391</v>
      </c>
      <c r="U12" s="26" t="s">
        <v>4786</v>
      </c>
      <c r="V12" s="26" t="s">
        <v>4787</v>
      </c>
      <c r="W12" s="26" t="s">
        <v>4788</v>
      </c>
      <c r="X12" s="26" t="s">
        <v>4789</v>
      </c>
      <c r="Y12" s="27">
        <v>133</v>
      </c>
      <c r="Z12" s="26" t="s">
        <v>736</v>
      </c>
      <c r="AA12" s="26" t="s">
        <v>736</v>
      </c>
      <c r="AB12" s="26" t="s">
        <v>736</v>
      </c>
      <c r="AC12" s="26" t="s">
        <v>736</v>
      </c>
      <c r="AD12" s="26" t="s">
        <v>736</v>
      </c>
      <c r="AE12" s="26" t="s">
        <v>736</v>
      </c>
      <c r="AF12" s="27" t="s">
        <v>741</v>
      </c>
    </row>
    <row r="13" spans="1:32">
      <c r="A13" s="26" t="s">
        <v>4758</v>
      </c>
      <c r="B13" s="26" t="s">
        <v>742</v>
      </c>
      <c r="C13" s="27">
        <v>11</v>
      </c>
      <c r="D13" s="26" t="s">
        <v>1057</v>
      </c>
      <c r="E13" s="26" t="s">
        <v>3279</v>
      </c>
      <c r="F13" s="27">
        <v>160</v>
      </c>
      <c r="G13" s="27">
        <v>0</v>
      </c>
      <c r="H13" s="27">
        <v>0</v>
      </c>
      <c r="I13" s="27">
        <v>160</v>
      </c>
      <c r="J13" s="27">
        <v>0</v>
      </c>
      <c r="K13" s="26" t="s">
        <v>3280</v>
      </c>
      <c r="L13" s="26" t="s">
        <v>736</v>
      </c>
      <c r="M13" s="26" t="s">
        <v>192</v>
      </c>
      <c r="N13" s="26" t="s">
        <v>193</v>
      </c>
      <c r="O13" s="26" t="s">
        <v>1818</v>
      </c>
      <c r="P13" s="26" t="s">
        <v>1584</v>
      </c>
      <c r="Q13" s="26" t="s">
        <v>405</v>
      </c>
      <c r="R13" s="26" t="s">
        <v>195</v>
      </c>
      <c r="S13" s="26" t="s">
        <v>416</v>
      </c>
      <c r="T13" s="26" t="s">
        <v>195</v>
      </c>
      <c r="U13" s="26" t="s">
        <v>416</v>
      </c>
      <c r="V13" s="26" t="s">
        <v>1819</v>
      </c>
      <c r="W13" s="26" t="s">
        <v>454</v>
      </c>
      <c r="X13" s="26" t="s">
        <v>1945</v>
      </c>
      <c r="Y13" s="27">
        <v>160</v>
      </c>
      <c r="Z13" s="26" t="s">
        <v>736</v>
      </c>
      <c r="AA13" s="26" t="s">
        <v>736</v>
      </c>
      <c r="AB13" s="26" t="s">
        <v>736</v>
      </c>
      <c r="AC13" s="26" t="s">
        <v>736</v>
      </c>
      <c r="AD13" s="26" t="s">
        <v>736</v>
      </c>
      <c r="AE13" s="26" t="s">
        <v>736</v>
      </c>
      <c r="AF13" s="27" t="s">
        <v>741</v>
      </c>
    </row>
    <row r="14" spans="1:32" ht="15" customHeight="1">
      <c r="A14" s="26" t="s">
        <v>4758</v>
      </c>
      <c r="B14" s="26" t="s">
        <v>742</v>
      </c>
      <c r="C14" s="27">
        <v>12</v>
      </c>
      <c r="D14" s="26" t="s">
        <v>1052</v>
      </c>
      <c r="E14" s="26" t="s">
        <v>2193</v>
      </c>
      <c r="F14" s="27">
        <v>1760</v>
      </c>
      <c r="G14" s="27">
        <v>0</v>
      </c>
      <c r="H14" s="27">
        <v>0</v>
      </c>
      <c r="I14" s="27">
        <v>1760</v>
      </c>
      <c r="J14" s="27">
        <v>0</v>
      </c>
      <c r="K14" s="26" t="s">
        <v>4790</v>
      </c>
      <c r="L14" s="26" t="s">
        <v>736</v>
      </c>
      <c r="M14" s="26" t="s">
        <v>1928</v>
      </c>
      <c r="N14" s="26" t="s">
        <v>1929</v>
      </c>
      <c r="O14" s="26" t="s">
        <v>4791</v>
      </c>
      <c r="P14" s="26" t="s">
        <v>4792</v>
      </c>
      <c r="Q14" s="26" t="s">
        <v>736</v>
      </c>
      <c r="R14" s="26" t="s">
        <v>195</v>
      </c>
      <c r="S14" s="26" t="s">
        <v>2194</v>
      </c>
      <c r="T14" s="26" t="s">
        <v>195</v>
      </c>
      <c r="U14" s="26" t="s">
        <v>2194</v>
      </c>
      <c r="V14" s="26" t="s">
        <v>4793</v>
      </c>
      <c r="W14" s="26" t="s">
        <v>449</v>
      </c>
      <c r="X14" s="26" t="s">
        <v>2064</v>
      </c>
      <c r="Y14" s="27">
        <v>1760</v>
      </c>
      <c r="Z14" s="26" t="s">
        <v>736</v>
      </c>
      <c r="AA14" s="26" t="s">
        <v>736</v>
      </c>
      <c r="AB14" s="26" t="s">
        <v>736</v>
      </c>
      <c r="AC14" s="26" t="s">
        <v>736</v>
      </c>
      <c r="AD14" s="26" t="s">
        <v>736</v>
      </c>
      <c r="AE14" s="26" t="s">
        <v>736</v>
      </c>
      <c r="AF14" s="27" t="s">
        <v>741</v>
      </c>
    </row>
    <row r="15" spans="1:32">
      <c r="A15" s="26" t="s">
        <v>4758</v>
      </c>
      <c r="B15" s="26" t="s">
        <v>742</v>
      </c>
      <c r="C15" s="27">
        <v>13</v>
      </c>
      <c r="D15" s="26" t="s">
        <v>1056</v>
      </c>
      <c r="E15" s="26" t="s">
        <v>4794</v>
      </c>
      <c r="F15" s="27">
        <v>960</v>
      </c>
      <c r="G15" s="27">
        <v>0</v>
      </c>
      <c r="H15" s="27">
        <v>0</v>
      </c>
      <c r="I15" s="27">
        <v>960</v>
      </c>
      <c r="J15" s="27">
        <v>0</v>
      </c>
      <c r="K15" s="26" t="s">
        <v>4795</v>
      </c>
      <c r="L15" s="26" t="s">
        <v>736</v>
      </c>
      <c r="M15" s="26" t="s">
        <v>1928</v>
      </c>
      <c r="N15" s="26" t="s">
        <v>1929</v>
      </c>
      <c r="O15" s="26" t="s">
        <v>4796</v>
      </c>
      <c r="P15" s="26" t="s">
        <v>4797</v>
      </c>
      <c r="Q15" s="26" t="s">
        <v>4798</v>
      </c>
      <c r="R15" s="26" t="s">
        <v>195</v>
      </c>
      <c r="S15" s="26" t="s">
        <v>4799</v>
      </c>
      <c r="T15" s="26" t="s">
        <v>195</v>
      </c>
      <c r="U15" s="26" t="s">
        <v>4799</v>
      </c>
      <c r="V15" s="26" t="s">
        <v>4800</v>
      </c>
      <c r="W15" s="26" t="s">
        <v>453</v>
      </c>
      <c r="X15" s="26" t="s">
        <v>1946</v>
      </c>
      <c r="Y15" s="27">
        <v>960</v>
      </c>
      <c r="Z15" s="26" t="s">
        <v>736</v>
      </c>
      <c r="AA15" s="26" t="s">
        <v>736</v>
      </c>
      <c r="AB15" s="26" t="s">
        <v>736</v>
      </c>
      <c r="AC15" s="26" t="s">
        <v>736</v>
      </c>
      <c r="AD15" s="26" t="s">
        <v>736</v>
      </c>
      <c r="AE15" s="26" t="s">
        <v>736</v>
      </c>
      <c r="AF15" s="27" t="s">
        <v>741</v>
      </c>
    </row>
    <row r="16" spans="1:32" ht="15" customHeight="1">
      <c r="A16" s="26" t="s">
        <v>4758</v>
      </c>
      <c r="B16" s="26" t="s">
        <v>742</v>
      </c>
      <c r="C16" s="27">
        <v>14</v>
      </c>
      <c r="D16" s="26" t="s">
        <v>743</v>
      </c>
      <c r="E16" s="26" t="s">
        <v>2195</v>
      </c>
      <c r="F16" s="27">
        <v>960</v>
      </c>
      <c r="G16" s="27">
        <v>0</v>
      </c>
      <c r="H16" s="27">
        <v>0</v>
      </c>
      <c r="I16" s="27">
        <v>960</v>
      </c>
      <c r="J16" s="27">
        <v>0</v>
      </c>
      <c r="K16" s="26" t="s">
        <v>2196</v>
      </c>
      <c r="L16" s="26" t="s">
        <v>736</v>
      </c>
      <c r="M16" s="26" t="s">
        <v>1928</v>
      </c>
      <c r="N16" s="26" t="s">
        <v>1929</v>
      </c>
      <c r="O16" s="26" t="s">
        <v>3281</v>
      </c>
      <c r="P16" s="26" t="s">
        <v>3282</v>
      </c>
      <c r="Q16" s="26" t="s">
        <v>736</v>
      </c>
      <c r="R16" s="26" t="s">
        <v>195</v>
      </c>
      <c r="S16" s="26" t="s">
        <v>3283</v>
      </c>
      <c r="T16" s="26" t="s">
        <v>195</v>
      </c>
      <c r="U16" s="26" t="s">
        <v>3283</v>
      </c>
      <c r="V16" s="26" t="s">
        <v>744</v>
      </c>
      <c r="W16" s="26" t="s">
        <v>745</v>
      </c>
      <c r="X16" s="26" t="s">
        <v>1946</v>
      </c>
      <c r="Y16" s="27">
        <v>960</v>
      </c>
      <c r="Z16" s="26" t="s">
        <v>736</v>
      </c>
      <c r="AA16" s="26" t="s">
        <v>736</v>
      </c>
      <c r="AB16" s="26" t="s">
        <v>736</v>
      </c>
      <c r="AC16" s="26" t="s">
        <v>736</v>
      </c>
      <c r="AD16" s="26" t="s">
        <v>736</v>
      </c>
      <c r="AE16" s="26" t="s">
        <v>736</v>
      </c>
      <c r="AF16" s="27" t="s">
        <v>741</v>
      </c>
    </row>
    <row r="17" spans="1:32">
      <c r="A17" s="26" t="s">
        <v>4758</v>
      </c>
      <c r="B17" s="26" t="s">
        <v>742</v>
      </c>
      <c r="C17" s="27">
        <v>15</v>
      </c>
      <c r="D17" s="26" t="s">
        <v>1054</v>
      </c>
      <c r="E17" s="26" t="s">
        <v>2197</v>
      </c>
      <c r="F17" s="27">
        <v>1600</v>
      </c>
      <c r="G17" s="27">
        <v>0</v>
      </c>
      <c r="H17" s="27">
        <v>0</v>
      </c>
      <c r="I17" s="27">
        <v>1600</v>
      </c>
      <c r="J17" s="27">
        <v>0</v>
      </c>
      <c r="K17" s="26" t="s">
        <v>2198</v>
      </c>
      <c r="L17" s="26" t="s">
        <v>736</v>
      </c>
      <c r="M17" s="26" t="s">
        <v>205</v>
      </c>
      <c r="N17" s="26" t="s">
        <v>206</v>
      </c>
      <c r="O17" s="26" t="s">
        <v>211</v>
      </c>
      <c r="P17" s="26" t="s">
        <v>1055</v>
      </c>
      <c r="Q17" s="26" t="s">
        <v>204</v>
      </c>
      <c r="R17" s="26" t="s">
        <v>195</v>
      </c>
      <c r="S17" s="26" t="s">
        <v>2199</v>
      </c>
      <c r="T17" s="26" t="s">
        <v>195</v>
      </c>
      <c r="U17" s="26" t="s">
        <v>2199</v>
      </c>
      <c r="V17" s="26" t="s">
        <v>736</v>
      </c>
      <c r="W17" s="26" t="s">
        <v>452</v>
      </c>
      <c r="X17" s="26" t="s">
        <v>1918</v>
      </c>
      <c r="Y17" s="27">
        <v>1600</v>
      </c>
      <c r="Z17" s="26" t="s">
        <v>736</v>
      </c>
      <c r="AA17" s="26" t="s">
        <v>736</v>
      </c>
      <c r="AB17" s="26" t="s">
        <v>736</v>
      </c>
      <c r="AC17" s="26" t="s">
        <v>736</v>
      </c>
      <c r="AD17" s="26" t="s">
        <v>736</v>
      </c>
      <c r="AE17" s="26" t="s">
        <v>736</v>
      </c>
      <c r="AF17" s="27" t="s">
        <v>741</v>
      </c>
    </row>
    <row r="18" spans="1:32">
      <c r="A18" s="26" t="s">
        <v>4758</v>
      </c>
      <c r="B18" s="26" t="s">
        <v>742</v>
      </c>
      <c r="C18" s="27">
        <v>16</v>
      </c>
      <c r="D18" s="26" t="s">
        <v>746</v>
      </c>
      <c r="E18" s="26" t="s">
        <v>2200</v>
      </c>
      <c r="F18" s="27">
        <v>160</v>
      </c>
      <c r="G18" s="27">
        <v>0</v>
      </c>
      <c r="H18" s="27">
        <v>0</v>
      </c>
      <c r="I18" s="27">
        <v>160</v>
      </c>
      <c r="J18" s="27">
        <v>0</v>
      </c>
      <c r="K18" s="26" t="s">
        <v>2201</v>
      </c>
      <c r="L18" s="26" t="s">
        <v>736</v>
      </c>
      <c r="M18" s="26" t="s">
        <v>1928</v>
      </c>
      <c r="N18" s="26" t="s">
        <v>1929</v>
      </c>
      <c r="O18" s="26" t="s">
        <v>3284</v>
      </c>
      <c r="P18" s="26" t="s">
        <v>3285</v>
      </c>
      <c r="Q18" s="26" t="s">
        <v>736</v>
      </c>
      <c r="R18" s="26" t="s">
        <v>195</v>
      </c>
      <c r="S18" s="26" t="s">
        <v>3286</v>
      </c>
      <c r="T18" s="26" t="s">
        <v>195</v>
      </c>
      <c r="U18" s="26" t="s">
        <v>3286</v>
      </c>
      <c r="V18" s="26" t="s">
        <v>748</v>
      </c>
      <c r="W18" s="26" t="s">
        <v>450</v>
      </c>
      <c r="X18" s="26" t="s">
        <v>1945</v>
      </c>
      <c r="Y18" s="27">
        <v>160</v>
      </c>
      <c r="Z18" s="26" t="s">
        <v>736</v>
      </c>
      <c r="AA18" s="26" t="s">
        <v>736</v>
      </c>
      <c r="AB18" s="26" t="s">
        <v>736</v>
      </c>
      <c r="AC18" s="26" t="s">
        <v>736</v>
      </c>
      <c r="AD18" s="26" t="s">
        <v>736</v>
      </c>
      <c r="AE18" s="26" t="s">
        <v>736</v>
      </c>
      <c r="AF18" s="27" t="s">
        <v>741</v>
      </c>
    </row>
    <row r="19" spans="1:32">
      <c r="A19" s="26" t="s">
        <v>4758</v>
      </c>
      <c r="B19" s="26" t="s">
        <v>742</v>
      </c>
      <c r="C19" s="27">
        <v>17</v>
      </c>
      <c r="D19" s="26" t="s">
        <v>4801</v>
      </c>
      <c r="E19" s="26" t="s">
        <v>4802</v>
      </c>
      <c r="F19" s="27">
        <v>26</v>
      </c>
      <c r="G19" s="27">
        <v>0</v>
      </c>
      <c r="H19" s="27">
        <v>0</v>
      </c>
      <c r="I19" s="27">
        <v>26</v>
      </c>
      <c r="J19" s="27">
        <v>0</v>
      </c>
      <c r="K19" s="26" t="s">
        <v>4803</v>
      </c>
      <c r="L19" s="26" t="s">
        <v>736</v>
      </c>
      <c r="M19" s="26" t="s">
        <v>192</v>
      </c>
      <c r="N19" s="26" t="s">
        <v>1771</v>
      </c>
      <c r="O19" s="26" t="s">
        <v>4804</v>
      </c>
      <c r="P19" s="26" t="s">
        <v>4805</v>
      </c>
      <c r="Q19" s="26" t="s">
        <v>736</v>
      </c>
      <c r="R19" s="26" t="s">
        <v>4806</v>
      </c>
      <c r="S19" s="26" t="s">
        <v>4807</v>
      </c>
      <c r="T19" s="26" t="s">
        <v>4806</v>
      </c>
      <c r="U19" s="26" t="s">
        <v>4807</v>
      </c>
      <c r="V19" s="26" t="s">
        <v>4808</v>
      </c>
      <c r="W19" s="26" t="s">
        <v>4809</v>
      </c>
      <c r="X19" s="26" t="s">
        <v>3488</v>
      </c>
      <c r="Y19" s="27">
        <v>26</v>
      </c>
      <c r="Z19" s="26" t="s">
        <v>736</v>
      </c>
      <c r="AA19" s="26" t="s">
        <v>736</v>
      </c>
      <c r="AB19" s="26" t="s">
        <v>736</v>
      </c>
      <c r="AC19" s="26" t="s">
        <v>736</v>
      </c>
      <c r="AD19" s="26" t="s">
        <v>736</v>
      </c>
      <c r="AE19" s="26" t="s">
        <v>736</v>
      </c>
      <c r="AF19" s="27" t="s">
        <v>741</v>
      </c>
    </row>
    <row r="20" spans="1:32">
      <c r="A20" s="26" t="s">
        <v>4758</v>
      </c>
      <c r="B20" s="26" t="s">
        <v>742</v>
      </c>
      <c r="C20" s="27">
        <v>18</v>
      </c>
      <c r="D20" s="26" t="s">
        <v>1741</v>
      </c>
      <c r="E20" s="26" t="s">
        <v>2202</v>
      </c>
      <c r="F20" s="27">
        <v>1600</v>
      </c>
      <c r="G20" s="27">
        <v>0</v>
      </c>
      <c r="H20" s="27">
        <v>0</v>
      </c>
      <c r="I20" s="27">
        <v>1600</v>
      </c>
      <c r="J20" s="27">
        <v>0</v>
      </c>
      <c r="K20" s="26" t="s">
        <v>2203</v>
      </c>
      <c r="L20" s="26" t="s">
        <v>736</v>
      </c>
      <c r="M20" s="26" t="s">
        <v>1928</v>
      </c>
      <c r="N20" s="26" t="s">
        <v>1929</v>
      </c>
      <c r="O20" s="26" t="s">
        <v>3288</v>
      </c>
      <c r="P20" s="26" t="s">
        <v>3289</v>
      </c>
      <c r="Q20" s="26" t="s">
        <v>736</v>
      </c>
      <c r="R20" s="26" t="s">
        <v>736</v>
      </c>
      <c r="S20" s="26" t="s">
        <v>736</v>
      </c>
      <c r="T20" s="26" t="s">
        <v>195</v>
      </c>
      <c r="U20" s="26" t="s">
        <v>3290</v>
      </c>
      <c r="V20" s="26" t="s">
        <v>3291</v>
      </c>
      <c r="W20" s="26" t="s">
        <v>741</v>
      </c>
      <c r="X20" s="26" t="s">
        <v>1918</v>
      </c>
      <c r="Y20" s="27">
        <v>1600</v>
      </c>
      <c r="Z20" s="26" t="s">
        <v>736</v>
      </c>
      <c r="AA20" s="26" t="s">
        <v>736</v>
      </c>
      <c r="AB20" s="26" t="s">
        <v>736</v>
      </c>
      <c r="AC20" s="26" t="s">
        <v>736</v>
      </c>
      <c r="AD20" s="26" t="s">
        <v>736</v>
      </c>
      <c r="AE20" s="26" t="s">
        <v>736</v>
      </c>
      <c r="AF20" s="27" t="s">
        <v>741</v>
      </c>
    </row>
    <row r="21" spans="1:32" ht="15" customHeight="1">
      <c r="A21" s="26" t="s">
        <v>4758</v>
      </c>
      <c r="B21" s="26" t="s">
        <v>742</v>
      </c>
      <c r="C21" s="27">
        <v>19</v>
      </c>
      <c r="D21" s="26" t="s">
        <v>4810</v>
      </c>
      <c r="E21" s="26" t="s">
        <v>4811</v>
      </c>
      <c r="F21" s="27">
        <v>10</v>
      </c>
      <c r="G21" s="27">
        <v>0</v>
      </c>
      <c r="H21" s="27">
        <v>0</v>
      </c>
      <c r="I21" s="27">
        <v>10</v>
      </c>
      <c r="J21" s="27">
        <v>0</v>
      </c>
      <c r="K21" s="26" t="s">
        <v>4812</v>
      </c>
      <c r="L21" s="26" t="s">
        <v>736</v>
      </c>
      <c r="M21" s="26" t="s">
        <v>1928</v>
      </c>
      <c r="N21" s="26" t="s">
        <v>1929</v>
      </c>
      <c r="O21" s="26" t="s">
        <v>4813</v>
      </c>
      <c r="P21" s="26" t="s">
        <v>4814</v>
      </c>
      <c r="Q21" s="26" t="s">
        <v>4815</v>
      </c>
      <c r="R21" s="26" t="s">
        <v>191</v>
      </c>
      <c r="S21" s="26" t="s">
        <v>4816</v>
      </c>
      <c r="T21" s="26" t="s">
        <v>191</v>
      </c>
      <c r="U21" s="26" t="s">
        <v>4816</v>
      </c>
      <c r="V21" s="26" t="s">
        <v>4817</v>
      </c>
      <c r="W21" s="26" t="s">
        <v>4818</v>
      </c>
      <c r="X21" s="26" t="s">
        <v>2008</v>
      </c>
      <c r="Y21" s="27">
        <v>10</v>
      </c>
      <c r="Z21" s="26" t="s">
        <v>4819</v>
      </c>
      <c r="AA21" s="26" t="s">
        <v>4820</v>
      </c>
      <c r="AB21" s="26" t="s">
        <v>4821</v>
      </c>
      <c r="AC21" s="26" t="s">
        <v>736</v>
      </c>
      <c r="AD21" s="26" t="s">
        <v>736</v>
      </c>
      <c r="AE21" s="26" t="s">
        <v>4822</v>
      </c>
      <c r="AF21" s="27" t="s">
        <v>741</v>
      </c>
    </row>
    <row r="22" spans="1:32">
      <c r="A22" s="26" t="s">
        <v>4758</v>
      </c>
      <c r="B22" s="26" t="s">
        <v>742</v>
      </c>
      <c r="C22" s="27">
        <v>20</v>
      </c>
      <c r="D22" s="26" t="s">
        <v>749</v>
      </c>
      <c r="E22" s="26" t="s">
        <v>1917</v>
      </c>
      <c r="F22" s="27">
        <v>1600</v>
      </c>
      <c r="G22" s="27">
        <v>0</v>
      </c>
      <c r="H22" s="27">
        <v>0</v>
      </c>
      <c r="I22" s="27">
        <v>1600</v>
      </c>
      <c r="J22" s="27">
        <v>0</v>
      </c>
      <c r="K22" s="26" t="s">
        <v>2205</v>
      </c>
      <c r="L22" s="26" t="s">
        <v>736</v>
      </c>
      <c r="M22" s="26" t="s">
        <v>192</v>
      </c>
      <c r="N22" s="26" t="s">
        <v>193</v>
      </c>
      <c r="O22" s="26" t="s">
        <v>344</v>
      </c>
      <c r="P22" s="26" t="s">
        <v>750</v>
      </c>
      <c r="Q22" s="26" t="s">
        <v>345</v>
      </c>
      <c r="R22" s="26" t="s">
        <v>195</v>
      </c>
      <c r="S22" s="26" t="s">
        <v>3292</v>
      </c>
      <c r="T22" s="26" t="s">
        <v>195</v>
      </c>
      <c r="U22" s="26" t="s">
        <v>3292</v>
      </c>
      <c r="V22" s="26" t="s">
        <v>3293</v>
      </c>
      <c r="W22" s="26" t="s">
        <v>346</v>
      </c>
      <c r="X22" s="26" t="s">
        <v>1918</v>
      </c>
      <c r="Y22" s="27">
        <v>1600</v>
      </c>
      <c r="Z22" s="26" t="s">
        <v>736</v>
      </c>
      <c r="AA22" s="26" t="s">
        <v>736</v>
      </c>
      <c r="AB22" s="26" t="s">
        <v>736</v>
      </c>
      <c r="AC22" s="26" t="s">
        <v>736</v>
      </c>
      <c r="AD22" s="26" t="s">
        <v>736</v>
      </c>
      <c r="AE22" s="26" t="s">
        <v>736</v>
      </c>
      <c r="AF22" s="27" t="s">
        <v>741</v>
      </c>
    </row>
    <row r="23" spans="1:32">
      <c r="A23" s="26" t="s">
        <v>4758</v>
      </c>
      <c r="B23" s="26" t="s">
        <v>742</v>
      </c>
      <c r="C23" s="27">
        <v>21</v>
      </c>
      <c r="D23" s="26" t="s">
        <v>3294</v>
      </c>
      <c r="E23" s="26" t="s">
        <v>3295</v>
      </c>
      <c r="F23" s="27">
        <v>960</v>
      </c>
      <c r="G23" s="27">
        <v>0</v>
      </c>
      <c r="H23" s="27">
        <v>0</v>
      </c>
      <c r="I23" s="27">
        <v>960</v>
      </c>
      <c r="J23" s="27">
        <v>0</v>
      </c>
      <c r="K23" s="26" t="s">
        <v>3296</v>
      </c>
      <c r="L23" s="26" t="s">
        <v>736</v>
      </c>
      <c r="M23" s="26" t="s">
        <v>192</v>
      </c>
      <c r="N23" s="26" t="s">
        <v>193</v>
      </c>
      <c r="O23" s="26" t="s">
        <v>3297</v>
      </c>
      <c r="P23" s="26" t="s">
        <v>3298</v>
      </c>
      <c r="Q23" s="26" t="s">
        <v>736</v>
      </c>
      <c r="R23" s="26" t="s">
        <v>195</v>
      </c>
      <c r="S23" s="26" t="s">
        <v>3299</v>
      </c>
      <c r="T23" s="26" t="s">
        <v>195</v>
      </c>
      <c r="U23" s="26" t="s">
        <v>3299</v>
      </c>
      <c r="V23" s="26" t="s">
        <v>3300</v>
      </c>
      <c r="W23" s="26" t="s">
        <v>741</v>
      </c>
      <c r="X23" s="26" t="s">
        <v>1946</v>
      </c>
      <c r="Y23" s="27">
        <v>960</v>
      </c>
      <c r="Z23" s="26" t="s">
        <v>736</v>
      </c>
      <c r="AA23" s="26" t="s">
        <v>736</v>
      </c>
      <c r="AB23" s="26" t="s">
        <v>736</v>
      </c>
      <c r="AC23" s="26" t="s">
        <v>736</v>
      </c>
      <c r="AD23" s="26" t="s">
        <v>736</v>
      </c>
      <c r="AE23" s="26" t="s">
        <v>736</v>
      </c>
      <c r="AF23" s="27" t="s">
        <v>741</v>
      </c>
    </row>
    <row r="24" spans="1:32">
      <c r="A24" s="26" t="s">
        <v>4758</v>
      </c>
      <c r="B24" s="26" t="s">
        <v>742</v>
      </c>
      <c r="C24" s="27">
        <v>22</v>
      </c>
      <c r="D24" s="26" t="s">
        <v>751</v>
      </c>
      <c r="E24" s="26" t="s">
        <v>2206</v>
      </c>
      <c r="F24" s="27">
        <v>3840</v>
      </c>
      <c r="G24" s="27">
        <v>0</v>
      </c>
      <c r="H24" s="27">
        <v>0</v>
      </c>
      <c r="I24" s="27">
        <v>3840</v>
      </c>
      <c r="J24" s="27">
        <v>0</v>
      </c>
      <c r="K24" s="26" t="s">
        <v>2207</v>
      </c>
      <c r="L24" s="26" t="s">
        <v>736</v>
      </c>
      <c r="M24" s="26" t="s">
        <v>192</v>
      </c>
      <c r="N24" s="26" t="s">
        <v>193</v>
      </c>
      <c r="O24" s="26" t="s">
        <v>347</v>
      </c>
      <c r="P24" s="26" t="s">
        <v>752</v>
      </c>
      <c r="Q24" s="26" t="s">
        <v>348</v>
      </c>
      <c r="R24" s="26" t="s">
        <v>195</v>
      </c>
      <c r="S24" s="26" t="s">
        <v>2208</v>
      </c>
      <c r="T24" s="26" t="s">
        <v>195</v>
      </c>
      <c r="U24" s="26" t="s">
        <v>2208</v>
      </c>
      <c r="V24" s="26" t="s">
        <v>2209</v>
      </c>
      <c r="W24" s="26" t="s">
        <v>349</v>
      </c>
      <c r="X24" s="26" t="s">
        <v>1947</v>
      </c>
      <c r="Y24" s="27">
        <v>3840</v>
      </c>
      <c r="Z24" s="26" t="s">
        <v>736</v>
      </c>
      <c r="AA24" s="26" t="s">
        <v>736</v>
      </c>
      <c r="AB24" s="26" t="s">
        <v>736</v>
      </c>
      <c r="AC24" s="26" t="s">
        <v>736</v>
      </c>
      <c r="AD24" s="26" t="s">
        <v>736</v>
      </c>
      <c r="AE24" s="26" t="s">
        <v>736</v>
      </c>
      <c r="AF24" s="27" t="s">
        <v>741</v>
      </c>
    </row>
    <row r="25" spans="1:32">
      <c r="A25" s="26" t="s">
        <v>4758</v>
      </c>
      <c r="B25" s="26" t="s">
        <v>742</v>
      </c>
      <c r="C25" s="27">
        <v>23</v>
      </c>
      <c r="D25" s="26" t="s">
        <v>4823</v>
      </c>
      <c r="E25" s="26" t="s">
        <v>4824</v>
      </c>
      <c r="F25" s="27">
        <v>42</v>
      </c>
      <c r="G25" s="27">
        <v>0</v>
      </c>
      <c r="H25" s="27">
        <v>0</v>
      </c>
      <c r="I25" s="27">
        <v>42</v>
      </c>
      <c r="J25" s="27">
        <v>0</v>
      </c>
      <c r="K25" s="26" t="s">
        <v>4825</v>
      </c>
      <c r="L25" s="26" t="s">
        <v>736</v>
      </c>
      <c r="M25" s="26" t="s">
        <v>1928</v>
      </c>
      <c r="N25" s="26" t="s">
        <v>1929</v>
      </c>
      <c r="O25" s="26" t="s">
        <v>4826</v>
      </c>
      <c r="P25" s="26" t="s">
        <v>4827</v>
      </c>
      <c r="Q25" s="26" t="s">
        <v>736</v>
      </c>
      <c r="R25" s="26" t="s">
        <v>4828</v>
      </c>
      <c r="S25" s="26" t="s">
        <v>4829</v>
      </c>
      <c r="T25" s="26" t="s">
        <v>4828</v>
      </c>
      <c r="U25" s="26" t="s">
        <v>4829</v>
      </c>
      <c r="V25" s="26" t="s">
        <v>4830</v>
      </c>
      <c r="W25" s="26" t="s">
        <v>4831</v>
      </c>
      <c r="X25" s="26" t="s">
        <v>4832</v>
      </c>
      <c r="Y25" s="27">
        <v>42</v>
      </c>
      <c r="Z25" s="26" t="s">
        <v>736</v>
      </c>
      <c r="AA25" s="26" t="s">
        <v>736</v>
      </c>
      <c r="AB25" s="26" t="s">
        <v>736</v>
      </c>
      <c r="AC25" s="26" t="s">
        <v>736</v>
      </c>
      <c r="AD25" s="26" t="s">
        <v>736</v>
      </c>
      <c r="AE25" s="26" t="s">
        <v>736</v>
      </c>
      <c r="AF25" s="27" t="s">
        <v>741</v>
      </c>
    </row>
    <row r="26" spans="1:32">
      <c r="A26" s="26" t="s">
        <v>4758</v>
      </c>
      <c r="B26" s="26" t="s">
        <v>742</v>
      </c>
      <c r="C26" s="27">
        <v>24</v>
      </c>
      <c r="D26" s="26" t="s">
        <v>753</v>
      </c>
      <c r="E26" s="26" t="s">
        <v>2210</v>
      </c>
      <c r="F26" s="27">
        <v>800</v>
      </c>
      <c r="G26" s="27">
        <v>0</v>
      </c>
      <c r="H26" s="27">
        <v>0</v>
      </c>
      <c r="I26" s="27">
        <v>800</v>
      </c>
      <c r="J26" s="27">
        <v>0</v>
      </c>
      <c r="K26" s="26" t="s">
        <v>2211</v>
      </c>
      <c r="L26" s="26" t="s">
        <v>736</v>
      </c>
      <c r="M26" s="26" t="s">
        <v>1928</v>
      </c>
      <c r="N26" s="26" t="s">
        <v>4099</v>
      </c>
      <c r="O26" s="26" t="s">
        <v>4833</v>
      </c>
      <c r="P26" s="26" t="s">
        <v>4834</v>
      </c>
      <c r="Q26" s="26" t="s">
        <v>4835</v>
      </c>
      <c r="R26" s="26" t="s">
        <v>791</v>
      </c>
      <c r="S26" s="26" t="s">
        <v>4836</v>
      </c>
      <c r="T26" s="26" t="s">
        <v>791</v>
      </c>
      <c r="U26" s="26" t="s">
        <v>4836</v>
      </c>
      <c r="V26" s="26" t="s">
        <v>4837</v>
      </c>
      <c r="W26" s="26" t="s">
        <v>456</v>
      </c>
      <c r="X26" s="26" t="s">
        <v>1948</v>
      </c>
      <c r="Y26" s="27">
        <v>800</v>
      </c>
      <c r="Z26" s="26" t="s">
        <v>736</v>
      </c>
      <c r="AA26" s="26" t="s">
        <v>736</v>
      </c>
      <c r="AB26" s="26" t="s">
        <v>736</v>
      </c>
      <c r="AC26" s="26" t="s">
        <v>736</v>
      </c>
      <c r="AD26" s="26" t="s">
        <v>736</v>
      </c>
      <c r="AE26" s="26" t="s">
        <v>736</v>
      </c>
      <c r="AF26" s="27" t="s">
        <v>741</v>
      </c>
    </row>
    <row r="27" spans="1:32">
      <c r="A27" s="26" t="s">
        <v>4758</v>
      </c>
      <c r="B27" s="26" t="s">
        <v>742</v>
      </c>
      <c r="C27" s="27">
        <v>25</v>
      </c>
      <c r="D27" s="26" t="s">
        <v>755</v>
      </c>
      <c r="E27" s="26" t="s">
        <v>2212</v>
      </c>
      <c r="F27" s="27">
        <v>320</v>
      </c>
      <c r="G27" s="27">
        <v>0</v>
      </c>
      <c r="H27" s="27">
        <v>0</v>
      </c>
      <c r="I27" s="27">
        <v>320</v>
      </c>
      <c r="J27" s="27">
        <v>0</v>
      </c>
      <c r="K27" s="26" t="s">
        <v>2213</v>
      </c>
      <c r="L27" s="26" t="s">
        <v>736</v>
      </c>
      <c r="M27" s="26" t="s">
        <v>1928</v>
      </c>
      <c r="N27" s="26" t="s">
        <v>1929</v>
      </c>
      <c r="O27" s="26" t="s">
        <v>2214</v>
      </c>
      <c r="P27" s="26" t="s">
        <v>2215</v>
      </c>
      <c r="Q27" s="26" t="s">
        <v>736</v>
      </c>
      <c r="R27" s="26" t="s">
        <v>195</v>
      </c>
      <c r="S27" s="26" t="s">
        <v>2216</v>
      </c>
      <c r="T27" s="26" t="s">
        <v>195</v>
      </c>
      <c r="U27" s="26" t="s">
        <v>2216</v>
      </c>
      <c r="V27" s="26" t="s">
        <v>2217</v>
      </c>
      <c r="W27" s="26" t="s">
        <v>457</v>
      </c>
      <c r="X27" s="26" t="s">
        <v>1949</v>
      </c>
      <c r="Y27" s="27">
        <v>320</v>
      </c>
      <c r="Z27" s="26" t="s">
        <v>736</v>
      </c>
      <c r="AA27" s="26" t="s">
        <v>736</v>
      </c>
      <c r="AB27" s="26" t="s">
        <v>736</v>
      </c>
      <c r="AC27" s="26" t="s">
        <v>736</v>
      </c>
      <c r="AD27" s="26" t="s">
        <v>736</v>
      </c>
      <c r="AE27" s="26" t="s">
        <v>736</v>
      </c>
      <c r="AF27" s="27" t="s">
        <v>741</v>
      </c>
    </row>
    <row r="28" spans="1:32">
      <c r="A28" s="26" t="s">
        <v>4758</v>
      </c>
      <c r="B28" s="26" t="s">
        <v>742</v>
      </c>
      <c r="C28" s="27">
        <v>26</v>
      </c>
      <c r="D28" s="26" t="s">
        <v>4838</v>
      </c>
      <c r="E28" s="26" t="s">
        <v>4839</v>
      </c>
      <c r="F28" s="27">
        <v>10</v>
      </c>
      <c r="G28" s="27">
        <v>0</v>
      </c>
      <c r="H28" s="27">
        <v>0</v>
      </c>
      <c r="I28" s="27">
        <v>10</v>
      </c>
      <c r="J28" s="27">
        <v>0</v>
      </c>
      <c r="K28" s="26" t="s">
        <v>4840</v>
      </c>
      <c r="L28" s="26" t="s">
        <v>736</v>
      </c>
      <c r="M28" s="26" t="s">
        <v>1928</v>
      </c>
      <c r="N28" s="26" t="s">
        <v>1929</v>
      </c>
      <c r="O28" s="26" t="s">
        <v>4841</v>
      </c>
      <c r="P28" s="26" t="s">
        <v>3989</v>
      </c>
      <c r="Q28" s="26" t="s">
        <v>736</v>
      </c>
      <c r="R28" s="26" t="s">
        <v>200</v>
      </c>
      <c r="S28" s="26" t="s">
        <v>4842</v>
      </c>
      <c r="T28" s="26" t="s">
        <v>200</v>
      </c>
      <c r="U28" s="26" t="s">
        <v>4842</v>
      </c>
      <c r="V28" s="26" t="s">
        <v>4843</v>
      </c>
      <c r="W28" s="26" t="s">
        <v>4844</v>
      </c>
      <c r="X28" s="26" t="s">
        <v>2008</v>
      </c>
      <c r="Y28" s="27">
        <v>10</v>
      </c>
      <c r="Z28" s="26" t="s">
        <v>736</v>
      </c>
      <c r="AA28" s="26" t="s">
        <v>736</v>
      </c>
      <c r="AB28" s="26" t="s">
        <v>736</v>
      </c>
      <c r="AC28" s="26" t="s">
        <v>736</v>
      </c>
      <c r="AD28" s="26" t="s">
        <v>736</v>
      </c>
      <c r="AE28" s="26" t="s">
        <v>736</v>
      </c>
      <c r="AF28" s="27" t="s">
        <v>741</v>
      </c>
    </row>
    <row r="29" spans="1:32" ht="15" customHeight="1">
      <c r="A29" s="26" t="s">
        <v>4758</v>
      </c>
      <c r="B29" s="26" t="s">
        <v>742</v>
      </c>
      <c r="C29" s="27">
        <v>27</v>
      </c>
      <c r="D29" s="26" t="s">
        <v>4047</v>
      </c>
      <c r="E29" s="26" t="s">
        <v>4048</v>
      </c>
      <c r="F29" s="27">
        <v>95</v>
      </c>
      <c r="G29" s="27">
        <v>0</v>
      </c>
      <c r="H29" s="27">
        <v>0</v>
      </c>
      <c r="I29" s="27">
        <v>95</v>
      </c>
      <c r="J29" s="27">
        <v>0</v>
      </c>
      <c r="K29" s="26" t="s">
        <v>4049</v>
      </c>
      <c r="L29" s="26" t="s">
        <v>736</v>
      </c>
      <c r="M29" s="26" t="s">
        <v>1928</v>
      </c>
      <c r="N29" s="26" t="s">
        <v>736</v>
      </c>
      <c r="O29" s="26" t="s">
        <v>4050</v>
      </c>
      <c r="P29" s="26" t="s">
        <v>3896</v>
      </c>
      <c r="Q29" s="26" t="s">
        <v>736</v>
      </c>
      <c r="R29" s="26" t="s">
        <v>4051</v>
      </c>
      <c r="S29" s="26" t="s">
        <v>4052</v>
      </c>
      <c r="T29" s="26" t="s">
        <v>4051</v>
      </c>
      <c r="U29" s="26" t="s">
        <v>4052</v>
      </c>
      <c r="V29" s="26" t="s">
        <v>4053</v>
      </c>
      <c r="W29" s="26" t="s">
        <v>4054</v>
      </c>
      <c r="X29" s="26" t="s">
        <v>3653</v>
      </c>
      <c r="Y29" s="27">
        <v>95</v>
      </c>
      <c r="Z29" s="26" t="s">
        <v>736</v>
      </c>
      <c r="AA29" s="26" t="s">
        <v>736</v>
      </c>
      <c r="AB29" s="26" t="s">
        <v>736</v>
      </c>
      <c r="AC29" s="26" t="s">
        <v>736</v>
      </c>
      <c r="AD29" s="26" t="s">
        <v>736</v>
      </c>
      <c r="AE29" s="26" t="s">
        <v>736</v>
      </c>
      <c r="AF29" s="27" t="s">
        <v>741</v>
      </c>
    </row>
    <row r="30" spans="1:32">
      <c r="A30" s="26" t="s">
        <v>4758</v>
      </c>
      <c r="B30" s="26" t="s">
        <v>742</v>
      </c>
      <c r="C30" s="27">
        <v>28</v>
      </c>
      <c r="D30" s="26" t="s">
        <v>1062</v>
      </c>
      <c r="E30" s="26" t="s">
        <v>2218</v>
      </c>
      <c r="F30" s="27">
        <v>640</v>
      </c>
      <c r="G30" s="27">
        <v>0</v>
      </c>
      <c r="H30" s="27">
        <v>0</v>
      </c>
      <c r="I30" s="27">
        <v>640</v>
      </c>
      <c r="J30" s="27">
        <v>0</v>
      </c>
      <c r="K30" s="26" t="s">
        <v>2219</v>
      </c>
      <c r="L30" s="26" t="s">
        <v>736</v>
      </c>
      <c r="M30" s="26" t="s">
        <v>192</v>
      </c>
      <c r="N30" s="26" t="s">
        <v>361</v>
      </c>
      <c r="O30" s="26" t="s">
        <v>4055</v>
      </c>
      <c r="P30" s="26" t="s">
        <v>2788</v>
      </c>
      <c r="Q30" s="26" t="s">
        <v>4845</v>
      </c>
      <c r="R30" s="26" t="s">
        <v>195</v>
      </c>
      <c r="S30" s="26" t="s">
        <v>4056</v>
      </c>
      <c r="T30" s="26" t="s">
        <v>195</v>
      </c>
      <c r="U30" s="26" t="s">
        <v>4056</v>
      </c>
      <c r="V30" s="26" t="s">
        <v>4057</v>
      </c>
      <c r="W30" s="26" t="s">
        <v>458</v>
      </c>
      <c r="X30" s="26" t="s">
        <v>1955</v>
      </c>
      <c r="Y30" s="27">
        <v>640</v>
      </c>
      <c r="Z30" s="26" t="s">
        <v>736</v>
      </c>
      <c r="AA30" s="26" t="s">
        <v>736</v>
      </c>
      <c r="AB30" s="26" t="s">
        <v>736</v>
      </c>
      <c r="AC30" s="26" t="s">
        <v>736</v>
      </c>
      <c r="AD30" s="26" t="s">
        <v>736</v>
      </c>
      <c r="AE30" s="26" t="s">
        <v>736</v>
      </c>
      <c r="AF30" s="27" t="s">
        <v>741</v>
      </c>
    </row>
    <row r="31" spans="1:32">
      <c r="A31" s="26" t="s">
        <v>4758</v>
      </c>
      <c r="B31" s="26" t="s">
        <v>742</v>
      </c>
      <c r="C31" s="27">
        <v>29</v>
      </c>
      <c r="D31" s="26" t="s">
        <v>4058</v>
      </c>
      <c r="E31" s="26" t="s">
        <v>4059</v>
      </c>
      <c r="F31" s="27">
        <v>2</v>
      </c>
      <c r="G31" s="27">
        <v>0</v>
      </c>
      <c r="H31" s="27">
        <v>0</v>
      </c>
      <c r="I31" s="27">
        <v>2</v>
      </c>
      <c r="J31" s="27">
        <v>0</v>
      </c>
      <c r="K31" s="26" t="s">
        <v>4060</v>
      </c>
      <c r="L31" s="26" t="s">
        <v>736</v>
      </c>
      <c r="M31" s="26" t="s">
        <v>192</v>
      </c>
      <c r="N31" s="26" t="s">
        <v>361</v>
      </c>
      <c r="O31" s="26" t="s">
        <v>4061</v>
      </c>
      <c r="P31" s="26" t="s">
        <v>4062</v>
      </c>
      <c r="Q31" s="26" t="s">
        <v>736</v>
      </c>
      <c r="R31" s="26" t="s">
        <v>167</v>
      </c>
      <c r="S31" s="26" t="s">
        <v>4063</v>
      </c>
      <c r="T31" s="26" t="s">
        <v>167</v>
      </c>
      <c r="U31" s="26" t="s">
        <v>4063</v>
      </c>
      <c r="V31" s="26" t="s">
        <v>4064</v>
      </c>
      <c r="W31" s="26" t="s">
        <v>4065</v>
      </c>
      <c r="X31" s="26" t="s">
        <v>1919</v>
      </c>
      <c r="Y31" s="27">
        <v>2</v>
      </c>
      <c r="Z31" s="26" t="s">
        <v>736</v>
      </c>
      <c r="AA31" s="26" t="s">
        <v>736</v>
      </c>
      <c r="AB31" s="26" t="s">
        <v>736</v>
      </c>
      <c r="AC31" s="26" t="s">
        <v>736</v>
      </c>
      <c r="AD31" s="26" t="s">
        <v>736</v>
      </c>
      <c r="AE31" s="26" t="s">
        <v>736</v>
      </c>
      <c r="AF31" s="27" t="s">
        <v>741</v>
      </c>
    </row>
    <row r="32" spans="1:32">
      <c r="A32" s="26" t="s">
        <v>4758</v>
      </c>
      <c r="B32" s="26" t="s">
        <v>742</v>
      </c>
      <c r="C32" s="27">
        <v>30</v>
      </c>
      <c r="D32" s="26" t="s">
        <v>1742</v>
      </c>
      <c r="E32" s="26" t="s">
        <v>2220</v>
      </c>
      <c r="F32" s="27">
        <v>16</v>
      </c>
      <c r="G32" s="27">
        <v>0</v>
      </c>
      <c r="H32" s="27">
        <v>0</v>
      </c>
      <c r="I32" s="27">
        <v>16</v>
      </c>
      <c r="J32" s="27">
        <v>0</v>
      </c>
      <c r="K32" s="26" t="s">
        <v>2221</v>
      </c>
      <c r="L32" s="26" t="s">
        <v>736</v>
      </c>
      <c r="M32" s="26" t="s">
        <v>1928</v>
      </c>
      <c r="N32" s="26" t="s">
        <v>1929</v>
      </c>
      <c r="O32" s="26" t="s">
        <v>3304</v>
      </c>
      <c r="P32" s="26" t="s">
        <v>3305</v>
      </c>
      <c r="Q32" s="26" t="s">
        <v>736</v>
      </c>
      <c r="R32" s="26" t="s">
        <v>200</v>
      </c>
      <c r="S32" s="26" t="s">
        <v>3306</v>
      </c>
      <c r="T32" s="26" t="s">
        <v>200</v>
      </c>
      <c r="U32" s="26" t="s">
        <v>3306</v>
      </c>
      <c r="V32" s="26" t="s">
        <v>2222</v>
      </c>
      <c r="W32" s="26" t="s">
        <v>1743</v>
      </c>
      <c r="X32" s="26" t="s">
        <v>1950</v>
      </c>
      <c r="Y32" s="27">
        <v>16</v>
      </c>
      <c r="Z32" s="26" t="s">
        <v>736</v>
      </c>
      <c r="AA32" s="26" t="s">
        <v>736</v>
      </c>
      <c r="AB32" s="26" t="s">
        <v>736</v>
      </c>
      <c r="AC32" s="26" t="s">
        <v>736</v>
      </c>
      <c r="AD32" s="26" t="s">
        <v>736</v>
      </c>
      <c r="AE32" s="26" t="s">
        <v>736</v>
      </c>
      <c r="AF32" s="27" t="s">
        <v>741</v>
      </c>
    </row>
    <row r="33" spans="1:32">
      <c r="A33" s="26" t="s">
        <v>4758</v>
      </c>
      <c r="B33" s="26" t="s">
        <v>742</v>
      </c>
      <c r="C33" s="27">
        <v>31</v>
      </c>
      <c r="D33" s="26" t="s">
        <v>4846</v>
      </c>
      <c r="E33" s="26" t="s">
        <v>4847</v>
      </c>
      <c r="F33" s="27">
        <v>23</v>
      </c>
      <c r="G33" s="27">
        <v>0</v>
      </c>
      <c r="H33" s="27">
        <v>0</v>
      </c>
      <c r="I33" s="27">
        <v>23</v>
      </c>
      <c r="J33" s="27">
        <v>0</v>
      </c>
      <c r="K33" s="26" t="s">
        <v>4848</v>
      </c>
      <c r="L33" s="26" t="s">
        <v>736</v>
      </c>
      <c r="M33" s="26" t="s">
        <v>1928</v>
      </c>
      <c r="N33" s="26" t="s">
        <v>1929</v>
      </c>
      <c r="O33" s="26" t="s">
        <v>4849</v>
      </c>
      <c r="P33" s="26" t="s">
        <v>4850</v>
      </c>
      <c r="Q33" s="26" t="s">
        <v>736</v>
      </c>
      <c r="R33" s="26" t="s">
        <v>4851</v>
      </c>
      <c r="S33" s="26" t="s">
        <v>4852</v>
      </c>
      <c r="T33" s="26" t="s">
        <v>4851</v>
      </c>
      <c r="U33" s="26" t="s">
        <v>4852</v>
      </c>
      <c r="V33" s="26" t="s">
        <v>4853</v>
      </c>
      <c r="W33" s="26" t="s">
        <v>4854</v>
      </c>
      <c r="X33" s="26" t="s">
        <v>3374</v>
      </c>
      <c r="Y33" s="27">
        <v>23</v>
      </c>
      <c r="Z33" s="26" t="s">
        <v>736</v>
      </c>
      <c r="AA33" s="26" t="s">
        <v>736</v>
      </c>
      <c r="AB33" s="26" t="s">
        <v>736</v>
      </c>
      <c r="AC33" s="26" t="s">
        <v>736</v>
      </c>
      <c r="AD33" s="26" t="s">
        <v>736</v>
      </c>
      <c r="AE33" s="26" t="s">
        <v>736</v>
      </c>
      <c r="AF33" s="27" t="s">
        <v>741</v>
      </c>
    </row>
    <row r="34" spans="1:32" ht="15" customHeight="1">
      <c r="A34" s="26" t="s">
        <v>4758</v>
      </c>
      <c r="B34" s="26" t="s">
        <v>742</v>
      </c>
      <c r="C34" s="27">
        <v>32</v>
      </c>
      <c r="D34" s="26" t="s">
        <v>3307</v>
      </c>
      <c r="E34" s="26" t="s">
        <v>3308</v>
      </c>
      <c r="F34" s="27">
        <v>7</v>
      </c>
      <c r="G34" s="27">
        <v>0</v>
      </c>
      <c r="H34" s="27">
        <v>0</v>
      </c>
      <c r="I34" s="27">
        <v>7</v>
      </c>
      <c r="J34" s="27">
        <v>0</v>
      </c>
      <c r="K34" s="26" t="s">
        <v>3309</v>
      </c>
      <c r="L34" s="26" t="s">
        <v>736</v>
      </c>
      <c r="M34" s="26" t="s">
        <v>1928</v>
      </c>
      <c r="N34" s="26" t="s">
        <v>4099</v>
      </c>
      <c r="O34" s="26" t="s">
        <v>4855</v>
      </c>
      <c r="P34" s="26" t="s">
        <v>4856</v>
      </c>
      <c r="Q34" s="26" t="s">
        <v>736</v>
      </c>
      <c r="R34" s="26" t="s">
        <v>278</v>
      </c>
      <c r="S34" s="26" t="s">
        <v>3310</v>
      </c>
      <c r="T34" s="26" t="s">
        <v>278</v>
      </c>
      <c r="U34" s="26" t="s">
        <v>3310</v>
      </c>
      <c r="V34" s="26" t="s">
        <v>3311</v>
      </c>
      <c r="W34" s="26" t="s">
        <v>3312</v>
      </c>
      <c r="X34" s="26" t="s">
        <v>2871</v>
      </c>
      <c r="Y34" s="27">
        <v>7</v>
      </c>
      <c r="Z34" s="26" t="s">
        <v>736</v>
      </c>
      <c r="AA34" s="26" t="s">
        <v>736</v>
      </c>
      <c r="AB34" s="26" t="s">
        <v>736</v>
      </c>
      <c r="AC34" s="26" t="s">
        <v>736</v>
      </c>
      <c r="AD34" s="26" t="s">
        <v>736</v>
      </c>
      <c r="AE34" s="26" t="s">
        <v>736</v>
      </c>
      <c r="AF34" s="27" t="s">
        <v>741</v>
      </c>
    </row>
    <row r="35" spans="1:32">
      <c r="A35" s="26" t="s">
        <v>4758</v>
      </c>
      <c r="B35" s="26" t="s">
        <v>742</v>
      </c>
      <c r="C35" s="27">
        <v>33</v>
      </c>
      <c r="D35" s="26" t="s">
        <v>1549</v>
      </c>
      <c r="E35" s="26" t="s">
        <v>2223</v>
      </c>
      <c r="F35" s="27">
        <v>1600</v>
      </c>
      <c r="G35" s="27">
        <v>0</v>
      </c>
      <c r="H35" s="27">
        <v>0</v>
      </c>
      <c r="I35" s="27">
        <v>1600</v>
      </c>
      <c r="J35" s="27">
        <v>0</v>
      </c>
      <c r="K35" s="26" t="s">
        <v>2224</v>
      </c>
      <c r="L35" s="26" t="s">
        <v>736</v>
      </c>
      <c r="M35" s="26" t="s">
        <v>192</v>
      </c>
      <c r="N35" s="26" t="s">
        <v>361</v>
      </c>
      <c r="O35" s="26" t="s">
        <v>1550</v>
      </c>
      <c r="P35" s="26" t="s">
        <v>1551</v>
      </c>
      <c r="Q35" s="26" t="s">
        <v>405</v>
      </c>
      <c r="R35" s="26" t="s">
        <v>195</v>
      </c>
      <c r="S35" s="26" t="s">
        <v>2225</v>
      </c>
      <c r="T35" s="26" t="s">
        <v>195</v>
      </c>
      <c r="U35" s="26" t="s">
        <v>2225</v>
      </c>
      <c r="V35" s="26" t="s">
        <v>1552</v>
      </c>
      <c r="W35" s="26" t="s">
        <v>460</v>
      </c>
      <c r="X35" s="26" t="s">
        <v>1918</v>
      </c>
      <c r="Y35" s="27">
        <v>1600</v>
      </c>
      <c r="Z35" s="26" t="s">
        <v>736</v>
      </c>
      <c r="AA35" s="26" t="s">
        <v>736</v>
      </c>
      <c r="AB35" s="26" t="s">
        <v>736</v>
      </c>
      <c r="AC35" s="26" t="s">
        <v>736</v>
      </c>
      <c r="AD35" s="26" t="s">
        <v>736</v>
      </c>
      <c r="AE35" s="26" t="s">
        <v>736</v>
      </c>
      <c r="AF35" s="27" t="s">
        <v>741</v>
      </c>
    </row>
    <row r="36" spans="1:32">
      <c r="A36" s="26" t="s">
        <v>4758</v>
      </c>
      <c r="B36" s="26" t="s">
        <v>742</v>
      </c>
      <c r="C36" s="27">
        <v>34</v>
      </c>
      <c r="D36" s="26" t="s">
        <v>4857</v>
      </c>
      <c r="E36" s="26" t="s">
        <v>4858</v>
      </c>
      <c r="F36" s="27">
        <v>32</v>
      </c>
      <c r="G36" s="27">
        <v>0</v>
      </c>
      <c r="H36" s="27">
        <v>0</v>
      </c>
      <c r="I36" s="27">
        <v>32</v>
      </c>
      <c r="J36" s="27">
        <v>0</v>
      </c>
      <c r="K36" s="26" t="s">
        <v>4859</v>
      </c>
      <c r="L36" s="26" t="s">
        <v>736</v>
      </c>
      <c r="M36" s="26" t="s">
        <v>192</v>
      </c>
      <c r="N36" s="26" t="s">
        <v>361</v>
      </c>
      <c r="O36" s="26" t="s">
        <v>4860</v>
      </c>
      <c r="P36" s="26" t="s">
        <v>933</v>
      </c>
      <c r="Q36" s="26" t="s">
        <v>736</v>
      </c>
      <c r="R36" s="26" t="s">
        <v>391</v>
      </c>
      <c r="S36" s="26" t="s">
        <v>4861</v>
      </c>
      <c r="T36" s="26" t="s">
        <v>391</v>
      </c>
      <c r="U36" s="26" t="s">
        <v>4861</v>
      </c>
      <c r="V36" s="26" t="s">
        <v>4862</v>
      </c>
      <c r="W36" s="26" t="s">
        <v>4863</v>
      </c>
      <c r="X36" s="26" t="s">
        <v>4864</v>
      </c>
      <c r="Y36" s="27">
        <v>32</v>
      </c>
      <c r="Z36" s="26" t="s">
        <v>736</v>
      </c>
      <c r="AA36" s="26" t="s">
        <v>736</v>
      </c>
      <c r="AB36" s="26" t="s">
        <v>736</v>
      </c>
      <c r="AC36" s="26" t="s">
        <v>736</v>
      </c>
      <c r="AD36" s="26" t="s">
        <v>736</v>
      </c>
      <c r="AE36" s="26" t="s">
        <v>736</v>
      </c>
      <c r="AF36" s="27" t="s">
        <v>741</v>
      </c>
    </row>
    <row r="37" spans="1:32">
      <c r="A37" s="26" t="s">
        <v>4758</v>
      </c>
      <c r="B37" s="26" t="s">
        <v>742</v>
      </c>
      <c r="C37" s="27">
        <v>35</v>
      </c>
      <c r="D37" s="26" t="s">
        <v>4865</v>
      </c>
      <c r="E37" s="26" t="s">
        <v>4866</v>
      </c>
      <c r="F37" s="27">
        <v>10</v>
      </c>
      <c r="G37" s="27">
        <v>0</v>
      </c>
      <c r="H37" s="27">
        <v>0</v>
      </c>
      <c r="I37" s="27">
        <v>10</v>
      </c>
      <c r="J37" s="27">
        <v>0</v>
      </c>
      <c r="K37" s="26" t="s">
        <v>4867</v>
      </c>
      <c r="L37" s="26" t="s">
        <v>736</v>
      </c>
      <c r="M37" s="26" t="s">
        <v>1928</v>
      </c>
      <c r="N37" s="26" t="s">
        <v>1929</v>
      </c>
      <c r="O37" s="26" t="s">
        <v>4868</v>
      </c>
      <c r="P37" s="26" t="s">
        <v>4072</v>
      </c>
      <c r="Q37" s="26" t="s">
        <v>736</v>
      </c>
      <c r="R37" s="26" t="s">
        <v>4869</v>
      </c>
      <c r="S37" s="26" t="s">
        <v>4870</v>
      </c>
      <c r="T37" s="26" t="s">
        <v>4869</v>
      </c>
      <c r="U37" s="26" t="s">
        <v>4870</v>
      </c>
      <c r="V37" s="26" t="s">
        <v>4871</v>
      </c>
      <c r="W37" s="26" t="s">
        <v>4872</v>
      </c>
      <c r="X37" s="26" t="s">
        <v>2008</v>
      </c>
      <c r="Y37" s="27">
        <v>10</v>
      </c>
      <c r="Z37" s="26" t="s">
        <v>736</v>
      </c>
      <c r="AA37" s="26" t="s">
        <v>736</v>
      </c>
      <c r="AB37" s="26" t="s">
        <v>736</v>
      </c>
      <c r="AC37" s="26" t="s">
        <v>736</v>
      </c>
      <c r="AD37" s="26" t="s">
        <v>736</v>
      </c>
      <c r="AE37" s="26" t="s">
        <v>736</v>
      </c>
      <c r="AF37" s="27" t="s">
        <v>741</v>
      </c>
    </row>
    <row r="38" spans="1:32">
      <c r="A38" s="26" t="s">
        <v>4758</v>
      </c>
      <c r="B38" s="26" t="s">
        <v>742</v>
      </c>
      <c r="C38" s="27">
        <v>36</v>
      </c>
      <c r="D38" s="26" t="s">
        <v>3314</v>
      </c>
      <c r="E38" s="26" t="s">
        <v>3315</v>
      </c>
      <c r="F38" s="27">
        <v>1477</v>
      </c>
      <c r="G38" s="27">
        <v>0</v>
      </c>
      <c r="H38" s="27">
        <v>0</v>
      </c>
      <c r="I38" s="27">
        <v>1477</v>
      </c>
      <c r="J38" s="27">
        <v>0</v>
      </c>
      <c r="K38" s="26" t="s">
        <v>3316</v>
      </c>
      <c r="L38" s="26" t="s">
        <v>736</v>
      </c>
      <c r="M38" s="26" t="s">
        <v>1928</v>
      </c>
      <c r="N38" s="26" t="s">
        <v>1929</v>
      </c>
      <c r="O38" s="26" t="s">
        <v>3317</v>
      </c>
      <c r="P38" s="26" t="s">
        <v>3318</v>
      </c>
      <c r="Q38" s="26" t="s">
        <v>736</v>
      </c>
      <c r="R38" s="26" t="s">
        <v>200</v>
      </c>
      <c r="S38" s="26" t="s">
        <v>3319</v>
      </c>
      <c r="T38" s="26" t="s">
        <v>200</v>
      </c>
      <c r="U38" s="26" t="s">
        <v>3319</v>
      </c>
      <c r="V38" s="26" t="s">
        <v>3320</v>
      </c>
      <c r="W38" s="26" t="s">
        <v>3321</v>
      </c>
      <c r="X38" s="26" t="s">
        <v>3322</v>
      </c>
      <c r="Y38" s="27">
        <v>1477</v>
      </c>
      <c r="Z38" s="26" t="s">
        <v>736</v>
      </c>
      <c r="AA38" s="26" t="s">
        <v>736</v>
      </c>
      <c r="AB38" s="26" t="s">
        <v>736</v>
      </c>
      <c r="AC38" s="26" t="s">
        <v>736</v>
      </c>
      <c r="AD38" s="26" t="s">
        <v>736</v>
      </c>
      <c r="AE38" s="26" t="s">
        <v>736</v>
      </c>
      <c r="AF38" s="27" t="s">
        <v>741</v>
      </c>
    </row>
    <row r="39" spans="1:32" ht="15" customHeight="1">
      <c r="A39" s="26" t="s">
        <v>4758</v>
      </c>
      <c r="B39" s="26" t="s">
        <v>742</v>
      </c>
      <c r="C39" s="27">
        <v>37</v>
      </c>
      <c r="D39" s="26" t="s">
        <v>4873</v>
      </c>
      <c r="E39" s="26" t="s">
        <v>4874</v>
      </c>
      <c r="F39" s="27">
        <v>4</v>
      </c>
      <c r="G39" s="27">
        <v>0</v>
      </c>
      <c r="H39" s="27">
        <v>0</v>
      </c>
      <c r="I39" s="27">
        <v>4</v>
      </c>
      <c r="J39" s="27">
        <v>0</v>
      </c>
      <c r="K39" s="26" t="s">
        <v>4875</v>
      </c>
      <c r="L39" s="26" t="s">
        <v>736</v>
      </c>
      <c r="M39" s="26" t="s">
        <v>192</v>
      </c>
      <c r="N39" s="26" t="s">
        <v>4099</v>
      </c>
      <c r="O39" s="26" t="s">
        <v>4876</v>
      </c>
      <c r="P39" s="26" t="s">
        <v>4877</v>
      </c>
      <c r="Q39" s="26" t="s">
        <v>736</v>
      </c>
      <c r="R39" s="26" t="s">
        <v>200</v>
      </c>
      <c r="S39" s="26" t="s">
        <v>4878</v>
      </c>
      <c r="T39" s="26" t="s">
        <v>200</v>
      </c>
      <c r="U39" s="26" t="s">
        <v>4878</v>
      </c>
      <c r="V39" s="26" t="s">
        <v>4879</v>
      </c>
      <c r="W39" s="26" t="s">
        <v>4880</v>
      </c>
      <c r="X39" s="26" t="s">
        <v>1912</v>
      </c>
      <c r="Y39" s="27">
        <v>4</v>
      </c>
      <c r="Z39" s="26" t="s">
        <v>736</v>
      </c>
      <c r="AA39" s="26" t="s">
        <v>736</v>
      </c>
      <c r="AB39" s="26" t="s">
        <v>736</v>
      </c>
      <c r="AC39" s="26" t="s">
        <v>736</v>
      </c>
      <c r="AD39" s="26" t="s">
        <v>736</v>
      </c>
      <c r="AE39" s="26" t="s">
        <v>736</v>
      </c>
      <c r="AF39" s="27" t="s">
        <v>741</v>
      </c>
    </row>
    <row r="40" spans="1:32">
      <c r="A40" s="26" t="s">
        <v>4758</v>
      </c>
      <c r="B40" s="26" t="s">
        <v>742</v>
      </c>
      <c r="C40" s="27">
        <v>38</v>
      </c>
      <c r="D40" s="26" t="s">
        <v>4881</v>
      </c>
      <c r="E40" s="26" t="s">
        <v>4882</v>
      </c>
      <c r="F40" s="27">
        <v>2</v>
      </c>
      <c r="G40" s="27">
        <v>0</v>
      </c>
      <c r="H40" s="27">
        <v>0</v>
      </c>
      <c r="I40" s="27">
        <v>2</v>
      </c>
      <c r="J40" s="27">
        <v>0</v>
      </c>
      <c r="K40" s="26" t="s">
        <v>4883</v>
      </c>
      <c r="L40" s="26" t="s">
        <v>736</v>
      </c>
      <c r="M40" s="26" t="s">
        <v>1928</v>
      </c>
      <c r="N40" s="26" t="s">
        <v>4099</v>
      </c>
      <c r="O40" s="26" t="s">
        <v>4884</v>
      </c>
      <c r="P40" s="26" t="s">
        <v>4885</v>
      </c>
      <c r="Q40" s="26" t="s">
        <v>736</v>
      </c>
      <c r="R40" s="26" t="s">
        <v>3493</v>
      </c>
      <c r="S40" s="26" t="s">
        <v>4886</v>
      </c>
      <c r="T40" s="26" t="s">
        <v>3493</v>
      </c>
      <c r="U40" s="26" t="s">
        <v>4886</v>
      </c>
      <c r="V40" s="26" t="s">
        <v>4887</v>
      </c>
      <c r="W40" s="26" t="s">
        <v>4888</v>
      </c>
      <c r="X40" s="26" t="s">
        <v>1919</v>
      </c>
      <c r="Y40" s="27">
        <v>2</v>
      </c>
      <c r="Z40" s="26" t="s">
        <v>736</v>
      </c>
      <c r="AA40" s="26" t="s">
        <v>736</v>
      </c>
      <c r="AB40" s="26" t="s">
        <v>736</v>
      </c>
      <c r="AC40" s="26" t="s">
        <v>736</v>
      </c>
      <c r="AD40" s="26" t="s">
        <v>736</v>
      </c>
      <c r="AE40" s="26" t="s">
        <v>736</v>
      </c>
      <c r="AF40" s="27" t="s">
        <v>741</v>
      </c>
    </row>
    <row r="41" spans="1:32">
      <c r="A41" s="26" t="s">
        <v>4758</v>
      </c>
      <c r="B41" s="26" t="s">
        <v>742</v>
      </c>
      <c r="C41" s="27">
        <v>39</v>
      </c>
      <c r="D41" s="26" t="s">
        <v>1071</v>
      </c>
      <c r="E41" s="26" t="s">
        <v>2226</v>
      </c>
      <c r="F41" s="27">
        <v>480</v>
      </c>
      <c r="G41" s="27">
        <v>0</v>
      </c>
      <c r="H41" s="27">
        <v>0</v>
      </c>
      <c r="I41" s="27">
        <v>480</v>
      </c>
      <c r="J41" s="27">
        <v>0</v>
      </c>
      <c r="K41" s="26" t="s">
        <v>2227</v>
      </c>
      <c r="L41" s="26" t="s">
        <v>736</v>
      </c>
      <c r="M41" s="26" t="s">
        <v>1928</v>
      </c>
      <c r="N41" s="26" t="s">
        <v>736</v>
      </c>
      <c r="O41" s="26" t="s">
        <v>4889</v>
      </c>
      <c r="P41" s="26" t="s">
        <v>4890</v>
      </c>
      <c r="Q41" s="26" t="s">
        <v>4798</v>
      </c>
      <c r="R41" s="26" t="s">
        <v>195</v>
      </c>
      <c r="S41" s="26" t="s">
        <v>4891</v>
      </c>
      <c r="T41" s="26" t="s">
        <v>195</v>
      </c>
      <c r="U41" s="26" t="s">
        <v>4891</v>
      </c>
      <c r="V41" s="26" t="s">
        <v>4892</v>
      </c>
      <c r="W41" s="26" t="s">
        <v>4893</v>
      </c>
      <c r="X41" s="26" t="s">
        <v>1956</v>
      </c>
      <c r="Y41" s="27">
        <v>480</v>
      </c>
      <c r="Z41" s="26" t="s">
        <v>736</v>
      </c>
      <c r="AA41" s="26" t="s">
        <v>736</v>
      </c>
      <c r="AB41" s="26" t="s">
        <v>736</v>
      </c>
      <c r="AC41" s="26" t="s">
        <v>736</v>
      </c>
      <c r="AD41" s="26" t="s">
        <v>736</v>
      </c>
      <c r="AE41" s="26" t="s">
        <v>736</v>
      </c>
      <c r="AF41" s="27" t="s">
        <v>741</v>
      </c>
    </row>
    <row r="42" spans="1:32">
      <c r="A42" s="26" t="s">
        <v>4758</v>
      </c>
      <c r="B42" s="26" t="s">
        <v>742</v>
      </c>
      <c r="C42" s="27">
        <v>40</v>
      </c>
      <c r="D42" s="26" t="s">
        <v>756</v>
      </c>
      <c r="E42" s="26" t="s">
        <v>2228</v>
      </c>
      <c r="F42" s="27">
        <v>3200</v>
      </c>
      <c r="G42" s="27">
        <v>0</v>
      </c>
      <c r="H42" s="27">
        <v>0</v>
      </c>
      <c r="I42" s="27">
        <v>3200</v>
      </c>
      <c r="J42" s="27">
        <v>0</v>
      </c>
      <c r="K42" s="26" t="s">
        <v>2229</v>
      </c>
      <c r="L42" s="26" t="s">
        <v>736</v>
      </c>
      <c r="M42" s="26" t="s">
        <v>192</v>
      </c>
      <c r="N42" s="26" t="s">
        <v>193</v>
      </c>
      <c r="O42" s="26" t="s">
        <v>314</v>
      </c>
      <c r="P42" s="26" t="s">
        <v>757</v>
      </c>
      <c r="Q42" s="26" t="s">
        <v>315</v>
      </c>
      <c r="R42" s="26" t="s">
        <v>200</v>
      </c>
      <c r="S42" s="26" t="s">
        <v>2230</v>
      </c>
      <c r="T42" s="26" t="s">
        <v>200</v>
      </c>
      <c r="U42" s="26" t="s">
        <v>2230</v>
      </c>
      <c r="V42" s="26" t="s">
        <v>1667</v>
      </c>
      <c r="W42" s="26" t="s">
        <v>350</v>
      </c>
      <c r="X42" s="26" t="s">
        <v>1952</v>
      </c>
      <c r="Y42" s="27">
        <v>3200</v>
      </c>
      <c r="Z42" s="26" t="s">
        <v>736</v>
      </c>
      <c r="AA42" s="26" t="s">
        <v>736</v>
      </c>
      <c r="AB42" s="26" t="s">
        <v>736</v>
      </c>
      <c r="AC42" s="26" t="s">
        <v>736</v>
      </c>
      <c r="AD42" s="26" t="s">
        <v>736</v>
      </c>
      <c r="AE42" s="26" t="s">
        <v>736</v>
      </c>
      <c r="AF42" s="27" t="s">
        <v>741</v>
      </c>
    </row>
    <row r="43" spans="1:32">
      <c r="A43" s="26" t="s">
        <v>4758</v>
      </c>
      <c r="B43" s="26" t="s">
        <v>742</v>
      </c>
      <c r="C43" s="27">
        <v>41</v>
      </c>
      <c r="D43" s="26" t="s">
        <v>4894</v>
      </c>
      <c r="E43" s="26" t="s">
        <v>4895</v>
      </c>
      <c r="F43" s="27">
        <v>50</v>
      </c>
      <c r="G43" s="27">
        <v>0</v>
      </c>
      <c r="H43" s="27">
        <v>0</v>
      </c>
      <c r="I43" s="27">
        <v>50</v>
      </c>
      <c r="J43" s="27">
        <v>0</v>
      </c>
      <c r="K43" s="26" t="s">
        <v>4896</v>
      </c>
      <c r="L43" s="26" t="s">
        <v>736</v>
      </c>
      <c r="M43" s="26" t="s">
        <v>192</v>
      </c>
      <c r="N43" s="26" t="s">
        <v>1771</v>
      </c>
      <c r="O43" s="26" t="s">
        <v>4897</v>
      </c>
      <c r="P43" s="26" t="s">
        <v>4898</v>
      </c>
      <c r="Q43" s="26" t="s">
        <v>736</v>
      </c>
      <c r="R43" s="26" t="s">
        <v>1080</v>
      </c>
      <c r="S43" s="26" t="s">
        <v>4899</v>
      </c>
      <c r="T43" s="26" t="s">
        <v>1080</v>
      </c>
      <c r="U43" s="26" t="s">
        <v>4899</v>
      </c>
      <c r="V43" s="26" t="s">
        <v>4900</v>
      </c>
      <c r="W43" s="26" t="s">
        <v>4901</v>
      </c>
      <c r="X43" s="26" t="s">
        <v>2653</v>
      </c>
      <c r="Y43" s="27">
        <v>50</v>
      </c>
      <c r="Z43" s="26" t="s">
        <v>736</v>
      </c>
      <c r="AA43" s="26" t="s">
        <v>736</v>
      </c>
      <c r="AB43" s="26" t="s">
        <v>736</v>
      </c>
      <c r="AC43" s="26" t="s">
        <v>736</v>
      </c>
      <c r="AD43" s="26" t="s">
        <v>736</v>
      </c>
      <c r="AE43" s="26" t="s">
        <v>736</v>
      </c>
      <c r="AF43" s="27" t="s">
        <v>741</v>
      </c>
    </row>
    <row r="44" spans="1:32">
      <c r="A44" s="26" t="s">
        <v>4758</v>
      </c>
      <c r="B44" s="26" t="s">
        <v>742</v>
      </c>
      <c r="C44" s="27">
        <v>42</v>
      </c>
      <c r="D44" s="26" t="s">
        <v>4902</v>
      </c>
      <c r="E44" s="26" t="s">
        <v>4903</v>
      </c>
      <c r="F44" s="27">
        <v>4</v>
      </c>
      <c r="G44" s="27">
        <v>0</v>
      </c>
      <c r="H44" s="27">
        <v>0</v>
      </c>
      <c r="I44" s="27">
        <v>4</v>
      </c>
      <c r="J44" s="27">
        <v>0</v>
      </c>
      <c r="K44" s="26" t="s">
        <v>4904</v>
      </c>
      <c r="L44" s="26" t="s">
        <v>736</v>
      </c>
      <c r="M44" s="26" t="s">
        <v>1928</v>
      </c>
      <c r="N44" s="26" t="s">
        <v>1929</v>
      </c>
      <c r="O44" s="26" t="s">
        <v>4905</v>
      </c>
      <c r="P44" s="26" t="s">
        <v>4906</v>
      </c>
      <c r="Q44" s="26" t="s">
        <v>736</v>
      </c>
      <c r="R44" s="26" t="s">
        <v>391</v>
      </c>
      <c r="S44" s="26" t="s">
        <v>4907</v>
      </c>
      <c r="T44" s="26" t="s">
        <v>391</v>
      </c>
      <c r="U44" s="26" t="s">
        <v>4907</v>
      </c>
      <c r="V44" s="26" t="s">
        <v>4908</v>
      </c>
      <c r="W44" s="26" t="s">
        <v>4909</v>
      </c>
      <c r="X44" s="26" t="s">
        <v>1912</v>
      </c>
      <c r="Y44" s="27">
        <v>4</v>
      </c>
      <c r="Z44" s="26" t="s">
        <v>736</v>
      </c>
      <c r="AA44" s="26" t="s">
        <v>736</v>
      </c>
      <c r="AB44" s="26" t="s">
        <v>736</v>
      </c>
      <c r="AC44" s="26" t="s">
        <v>736</v>
      </c>
      <c r="AD44" s="26" t="s">
        <v>736</v>
      </c>
      <c r="AE44" s="26" t="s">
        <v>736</v>
      </c>
      <c r="AF44" s="27" t="s">
        <v>741</v>
      </c>
    </row>
    <row r="45" spans="1:32">
      <c r="A45" s="26" t="s">
        <v>4758</v>
      </c>
      <c r="B45" s="26" t="s">
        <v>742</v>
      </c>
      <c r="C45" s="27">
        <v>43</v>
      </c>
      <c r="D45" s="26" t="s">
        <v>4910</v>
      </c>
      <c r="E45" s="26" t="s">
        <v>4911</v>
      </c>
      <c r="F45" s="27">
        <v>4</v>
      </c>
      <c r="G45" s="27">
        <v>0</v>
      </c>
      <c r="H45" s="27">
        <v>0</v>
      </c>
      <c r="I45" s="27">
        <v>4</v>
      </c>
      <c r="J45" s="27">
        <v>0</v>
      </c>
      <c r="K45" s="26" t="s">
        <v>4912</v>
      </c>
      <c r="L45" s="26" t="s">
        <v>736</v>
      </c>
      <c r="M45" s="26" t="s">
        <v>192</v>
      </c>
      <c r="N45" s="26" t="s">
        <v>1771</v>
      </c>
      <c r="O45" s="26" t="s">
        <v>4913</v>
      </c>
      <c r="P45" s="26" t="s">
        <v>4914</v>
      </c>
      <c r="Q45" s="26" t="s">
        <v>736</v>
      </c>
      <c r="R45" s="26" t="s">
        <v>4915</v>
      </c>
      <c r="S45" s="26" t="s">
        <v>4916</v>
      </c>
      <c r="T45" s="26" t="s">
        <v>4915</v>
      </c>
      <c r="U45" s="26" t="s">
        <v>4916</v>
      </c>
      <c r="V45" s="26" t="s">
        <v>4917</v>
      </c>
      <c r="W45" s="26" t="s">
        <v>4918</v>
      </c>
      <c r="X45" s="26" t="s">
        <v>1912</v>
      </c>
      <c r="Y45" s="27">
        <v>4</v>
      </c>
      <c r="Z45" s="26" t="s">
        <v>736</v>
      </c>
      <c r="AA45" s="26" t="s">
        <v>736</v>
      </c>
      <c r="AB45" s="26" t="s">
        <v>736</v>
      </c>
      <c r="AC45" s="26" t="s">
        <v>736</v>
      </c>
      <c r="AD45" s="26" t="s">
        <v>736</v>
      </c>
      <c r="AE45" s="26" t="s">
        <v>736</v>
      </c>
      <c r="AF45" s="27" t="s">
        <v>741</v>
      </c>
    </row>
    <row r="46" spans="1:32">
      <c r="A46" s="26" t="s">
        <v>4758</v>
      </c>
      <c r="B46" s="26" t="s">
        <v>742</v>
      </c>
      <c r="C46" s="27">
        <v>44</v>
      </c>
      <c r="D46" s="26" t="s">
        <v>758</v>
      </c>
      <c r="E46" s="26" t="s">
        <v>2231</v>
      </c>
      <c r="F46" s="27">
        <v>1600</v>
      </c>
      <c r="G46" s="27">
        <v>0</v>
      </c>
      <c r="H46" s="27">
        <v>0</v>
      </c>
      <c r="I46" s="27">
        <v>1600</v>
      </c>
      <c r="J46" s="27">
        <v>0</v>
      </c>
      <c r="K46" s="26" t="s">
        <v>2232</v>
      </c>
      <c r="L46" s="26" t="s">
        <v>736</v>
      </c>
      <c r="M46" s="26" t="s">
        <v>1928</v>
      </c>
      <c r="N46" s="26" t="s">
        <v>1929</v>
      </c>
      <c r="O46" s="26" t="s">
        <v>2233</v>
      </c>
      <c r="P46" s="26" t="s">
        <v>2234</v>
      </c>
      <c r="Q46" s="26" t="s">
        <v>1932</v>
      </c>
      <c r="R46" s="26" t="s">
        <v>195</v>
      </c>
      <c r="S46" s="26" t="s">
        <v>2235</v>
      </c>
      <c r="T46" s="26" t="s">
        <v>195</v>
      </c>
      <c r="U46" s="26" t="s">
        <v>2235</v>
      </c>
      <c r="V46" s="26" t="s">
        <v>2236</v>
      </c>
      <c r="W46" s="26" t="s">
        <v>351</v>
      </c>
      <c r="X46" s="26" t="s">
        <v>1918</v>
      </c>
      <c r="Y46" s="27">
        <v>1600</v>
      </c>
      <c r="Z46" s="26" t="s">
        <v>736</v>
      </c>
      <c r="AA46" s="26" t="s">
        <v>736</v>
      </c>
      <c r="AB46" s="26" t="s">
        <v>736</v>
      </c>
      <c r="AC46" s="26" t="s">
        <v>736</v>
      </c>
      <c r="AD46" s="26" t="s">
        <v>736</v>
      </c>
      <c r="AE46" s="26" t="s">
        <v>736</v>
      </c>
      <c r="AF46" s="27" t="s">
        <v>741</v>
      </c>
    </row>
    <row r="47" spans="1:32" ht="15" customHeight="1">
      <c r="A47" s="26" t="s">
        <v>4758</v>
      </c>
      <c r="B47" s="26" t="s">
        <v>742</v>
      </c>
      <c r="C47" s="27">
        <v>45</v>
      </c>
      <c r="D47" s="26" t="s">
        <v>4919</v>
      </c>
      <c r="E47" s="26" t="s">
        <v>4920</v>
      </c>
      <c r="F47" s="27">
        <v>1</v>
      </c>
      <c r="G47" s="27">
        <v>0</v>
      </c>
      <c r="H47" s="27">
        <v>0</v>
      </c>
      <c r="I47" s="27">
        <v>1</v>
      </c>
      <c r="J47" s="27">
        <v>0</v>
      </c>
      <c r="K47" s="26" t="s">
        <v>4921</v>
      </c>
      <c r="L47" s="26" t="s">
        <v>736</v>
      </c>
      <c r="M47" s="26" t="s">
        <v>1928</v>
      </c>
      <c r="N47" s="26" t="s">
        <v>1929</v>
      </c>
      <c r="O47" s="26" t="s">
        <v>4922</v>
      </c>
      <c r="P47" s="26" t="s">
        <v>3589</v>
      </c>
      <c r="Q47" s="26" t="s">
        <v>736</v>
      </c>
      <c r="R47" s="26" t="s">
        <v>152</v>
      </c>
      <c r="S47" s="26" t="s">
        <v>4923</v>
      </c>
      <c r="T47" s="26" t="s">
        <v>152</v>
      </c>
      <c r="U47" s="26" t="s">
        <v>4923</v>
      </c>
      <c r="V47" s="26" t="s">
        <v>4924</v>
      </c>
      <c r="W47" s="26" t="s">
        <v>4925</v>
      </c>
      <c r="X47" s="26" t="s">
        <v>2256</v>
      </c>
      <c r="Y47" s="27">
        <v>1</v>
      </c>
      <c r="Z47" s="26" t="s">
        <v>736</v>
      </c>
      <c r="AA47" s="26" t="s">
        <v>736</v>
      </c>
      <c r="AB47" s="26" t="s">
        <v>736</v>
      </c>
      <c r="AC47" s="26" t="s">
        <v>736</v>
      </c>
      <c r="AD47" s="26" t="s">
        <v>736</v>
      </c>
      <c r="AE47" s="26" t="s">
        <v>736</v>
      </c>
      <c r="AF47" s="27" t="s">
        <v>741</v>
      </c>
    </row>
    <row r="48" spans="1:32" ht="15" customHeight="1">
      <c r="A48" s="26" t="s">
        <v>4758</v>
      </c>
      <c r="B48" s="26" t="s">
        <v>742</v>
      </c>
      <c r="C48" s="27">
        <v>46</v>
      </c>
      <c r="D48" s="26" t="s">
        <v>1920</v>
      </c>
      <c r="E48" s="26" t="s">
        <v>1921</v>
      </c>
      <c r="F48" s="27">
        <v>14</v>
      </c>
      <c r="G48" s="27">
        <v>0</v>
      </c>
      <c r="H48" s="27">
        <v>0</v>
      </c>
      <c r="I48" s="27">
        <v>14</v>
      </c>
      <c r="J48" s="27">
        <v>0</v>
      </c>
      <c r="K48" s="26" t="s">
        <v>1922</v>
      </c>
      <c r="L48" s="26" t="s">
        <v>736</v>
      </c>
      <c r="M48" s="26" t="s">
        <v>1928</v>
      </c>
      <c r="N48" s="26" t="s">
        <v>1929</v>
      </c>
      <c r="O48" s="26" t="s">
        <v>4066</v>
      </c>
      <c r="P48" s="26" t="s">
        <v>4067</v>
      </c>
      <c r="Q48" s="26" t="s">
        <v>736</v>
      </c>
      <c r="R48" s="26" t="s">
        <v>200</v>
      </c>
      <c r="S48" s="26" t="s">
        <v>1923</v>
      </c>
      <c r="T48" s="26" t="s">
        <v>200</v>
      </c>
      <c r="U48" s="26" t="s">
        <v>1923</v>
      </c>
      <c r="V48" s="26" t="s">
        <v>4926</v>
      </c>
      <c r="W48" s="26" t="s">
        <v>1924</v>
      </c>
      <c r="X48" s="26" t="s">
        <v>2091</v>
      </c>
      <c r="Y48" s="27">
        <v>14</v>
      </c>
      <c r="Z48" s="26" t="s">
        <v>1685</v>
      </c>
      <c r="AA48" s="26" t="s">
        <v>1746</v>
      </c>
      <c r="AB48" s="26" t="s">
        <v>2237</v>
      </c>
      <c r="AC48" s="26" t="s">
        <v>2238</v>
      </c>
      <c r="AD48" s="26" t="s">
        <v>2239</v>
      </c>
      <c r="AE48" s="26" t="s">
        <v>1686</v>
      </c>
      <c r="AF48" s="27" t="s">
        <v>741</v>
      </c>
    </row>
    <row r="49" spans="1:32">
      <c r="A49" s="26" t="s">
        <v>4758</v>
      </c>
      <c r="B49" s="26" t="s">
        <v>742</v>
      </c>
      <c r="C49" s="27">
        <v>47</v>
      </c>
      <c r="D49" s="26" t="s">
        <v>4927</v>
      </c>
      <c r="E49" s="26" t="s">
        <v>4928</v>
      </c>
      <c r="F49" s="27">
        <v>2</v>
      </c>
      <c r="G49" s="27">
        <v>0</v>
      </c>
      <c r="H49" s="27">
        <v>0</v>
      </c>
      <c r="I49" s="27">
        <v>2</v>
      </c>
      <c r="J49" s="27">
        <v>0</v>
      </c>
      <c r="K49" s="26" t="s">
        <v>4929</v>
      </c>
      <c r="L49" s="26" t="s">
        <v>736</v>
      </c>
      <c r="M49" s="26" t="s">
        <v>192</v>
      </c>
      <c r="N49" s="26" t="s">
        <v>1771</v>
      </c>
      <c r="O49" s="26" t="s">
        <v>4930</v>
      </c>
      <c r="P49" s="26" t="s">
        <v>4931</v>
      </c>
      <c r="Q49" s="26" t="s">
        <v>736</v>
      </c>
      <c r="R49" s="26" t="s">
        <v>3696</v>
      </c>
      <c r="S49" s="26" t="s">
        <v>4932</v>
      </c>
      <c r="T49" s="26" t="s">
        <v>3696</v>
      </c>
      <c r="U49" s="26" t="s">
        <v>4932</v>
      </c>
      <c r="V49" s="26" t="s">
        <v>4933</v>
      </c>
      <c r="W49" s="26" t="s">
        <v>4934</v>
      </c>
      <c r="X49" s="26" t="s">
        <v>1919</v>
      </c>
      <c r="Y49" s="27">
        <v>2</v>
      </c>
      <c r="Z49" s="26" t="s">
        <v>736</v>
      </c>
      <c r="AA49" s="26" t="s">
        <v>736</v>
      </c>
      <c r="AB49" s="26" t="s">
        <v>736</v>
      </c>
      <c r="AC49" s="26" t="s">
        <v>736</v>
      </c>
      <c r="AD49" s="26" t="s">
        <v>736</v>
      </c>
      <c r="AE49" s="26" t="s">
        <v>736</v>
      </c>
      <c r="AF49" s="27" t="s">
        <v>741</v>
      </c>
    </row>
    <row r="50" spans="1:32">
      <c r="A50" s="26" t="s">
        <v>4758</v>
      </c>
      <c r="B50" s="26" t="s">
        <v>742</v>
      </c>
      <c r="C50" s="27">
        <v>48</v>
      </c>
      <c r="D50" s="26" t="s">
        <v>2240</v>
      </c>
      <c r="E50" s="26" t="s">
        <v>2241</v>
      </c>
      <c r="F50" s="27">
        <v>10</v>
      </c>
      <c r="G50" s="27">
        <v>0</v>
      </c>
      <c r="H50" s="27">
        <v>0</v>
      </c>
      <c r="I50" s="27">
        <v>10</v>
      </c>
      <c r="J50" s="27">
        <v>0</v>
      </c>
      <c r="K50" s="26" t="s">
        <v>2242</v>
      </c>
      <c r="L50" s="26" t="s">
        <v>736</v>
      </c>
      <c r="M50" s="26" t="s">
        <v>1928</v>
      </c>
      <c r="N50" s="26" t="s">
        <v>1929</v>
      </c>
      <c r="O50" s="26" t="s">
        <v>2243</v>
      </c>
      <c r="P50" s="26" t="s">
        <v>2244</v>
      </c>
      <c r="Q50" s="26" t="s">
        <v>736</v>
      </c>
      <c r="R50" s="26" t="s">
        <v>200</v>
      </c>
      <c r="S50" s="26" t="s">
        <v>2245</v>
      </c>
      <c r="T50" s="26" t="s">
        <v>200</v>
      </c>
      <c r="U50" s="26" t="s">
        <v>2245</v>
      </c>
      <c r="V50" s="26" t="s">
        <v>4935</v>
      </c>
      <c r="W50" s="26" t="s">
        <v>2246</v>
      </c>
      <c r="X50" s="26" t="s">
        <v>2008</v>
      </c>
      <c r="Y50" s="27">
        <v>10</v>
      </c>
      <c r="Z50" s="26" t="s">
        <v>736</v>
      </c>
      <c r="AA50" s="26" t="s">
        <v>736</v>
      </c>
      <c r="AB50" s="26" t="s">
        <v>736</v>
      </c>
      <c r="AC50" s="26" t="s">
        <v>736</v>
      </c>
      <c r="AD50" s="26" t="s">
        <v>736</v>
      </c>
      <c r="AE50" s="26" t="s">
        <v>736</v>
      </c>
      <c r="AF50" s="27" t="s">
        <v>741</v>
      </c>
    </row>
    <row r="51" spans="1:32" ht="15" customHeight="1">
      <c r="A51" s="26" t="s">
        <v>4758</v>
      </c>
      <c r="B51" s="26" t="s">
        <v>742</v>
      </c>
      <c r="C51" s="27">
        <v>49</v>
      </c>
      <c r="D51" s="26" t="s">
        <v>4936</v>
      </c>
      <c r="E51" s="26" t="s">
        <v>4937</v>
      </c>
      <c r="F51" s="27">
        <v>1</v>
      </c>
      <c r="G51" s="27">
        <v>0</v>
      </c>
      <c r="H51" s="27">
        <v>0</v>
      </c>
      <c r="I51" s="27">
        <v>1</v>
      </c>
      <c r="J51" s="27">
        <v>0</v>
      </c>
      <c r="K51" s="26" t="s">
        <v>4938</v>
      </c>
      <c r="L51" s="26" t="s">
        <v>736</v>
      </c>
      <c r="M51" s="26" t="s">
        <v>1928</v>
      </c>
      <c r="N51" s="26" t="s">
        <v>1929</v>
      </c>
      <c r="O51" s="26" t="s">
        <v>4939</v>
      </c>
      <c r="P51" s="26" t="s">
        <v>4940</v>
      </c>
      <c r="Q51" s="26" t="s">
        <v>736</v>
      </c>
      <c r="R51" s="26" t="s">
        <v>278</v>
      </c>
      <c r="S51" s="26" t="s">
        <v>4941</v>
      </c>
      <c r="T51" s="26" t="s">
        <v>278</v>
      </c>
      <c r="U51" s="26" t="s">
        <v>4941</v>
      </c>
      <c r="V51" s="26" t="s">
        <v>4942</v>
      </c>
      <c r="W51" s="26" t="s">
        <v>4943</v>
      </c>
      <c r="X51" s="26" t="s">
        <v>2256</v>
      </c>
      <c r="Y51" s="27">
        <v>1</v>
      </c>
      <c r="Z51" s="26" t="s">
        <v>736</v>
      </c>
      <c r="AA51" s="26" t="s">
        <v>736</v>
      </c>
      <c r="AB51" s="26" t="s">
        <v>736</v>
      </c>
      <c r="AC51" s="26" t="s">
        <v>736</v>
      </c>
      <c r="AD51" s="26" t="s">
        <v>736</v>
      </c>
      <c r="AE51" s="26" t="s">
        <v>736</v>
      </c>
      <c r="AF51" s="27" t="s">
        <v>741</v>
      </c>
    </row>
    <row r="52" spans="1:32">
      <c r="A52" s="26" t="s">
        <v>4758</v>
      </c>
      <c r="B52" s="26" t="s">
        <v>742</v>
      </c>
      <c r="C52" s="27">
        <v>50</v>
      </c>
      <c r="D52" s="26" t="s">
        <v>4944</v>
      </c>
      <c r="E52" s="26" t="s">
        <v>4945</v>
      </c>
      <c r="F52" s="27">
        <v>3</v>
      </c>
      <c r="G52" s="27">
        <v>0</v>
      </c>
      <c r="H52" s="27">
        <v>0</v>
      </c>
      <c r="I52" s="27">
        <v>3</v>
      </c>
      <c r="J52" s="27">
        <v>0</v>
      </c>
      <c r="K52" s="26" t="s">
        <v>4946</v>
      </c>
      <c r="L52" s="26" t="s">
        <v>736</v>
      </c>
      <c r="M52" s="26" t="s">
        <v>1928</v>
      </c>
      <c r="N52" s="26" t="s">
        <v>1929</v>
      </c>
      <c r="O52" s="26" t="s">
        <v>4947</v>
      </c>
      <c r="P52" s="26" t="s">
        <v>4948</v>
      </c>
      <c r="Q52" s="26" t="s">
        <v>1932</v>
      </c>
      <c r="R52" s="26" t="s">
        <v>4679</v>
      </c>
      <c r="S52" s="26" t="s">
        <v>4949</v>
      </c>
      <c r="T52" s="26" t="s">
        <v>4679</v>
      </c>
      <c r="U52" s="26" t="s">
        <v>4949</v>
      </c>
      <c r="V52" s="26" t="s">
        <v>4950</v>
      </c>
      <c r="W52" s="26" t="s">
        <v>4951</v>
      </c>
      <c r="X52" s="26" t="s">
        <v>2710</v>
      </c>
      <c r="Y52" s="27">
        <v>3</v>
      </c>
      <c r="Z52" s="26" t="s">
        <v>736</v>
      </c>
      <c r="AA52" s="26" t="s">
        <v>736</v>
      </c>
      <c r="AB52" s="26" t="s">
        <v>736</v>
      </c>
      <c r="AC52" s="26" t="s">
        <v>736</v>
      </c>
      <c r="AD52" s="26" t="s">
        <v>736</v>
      </c>
      <c r="AE52" s="26" t="s">
        <v>736</v>
      </c>
      <c r="AF52" s="27" t="s">
        <v>741</v>
      </c>
    </row>
    <row r="53" spans="1:32">
      <c r="A53" s="26" t="s">
        <v>4758</v>
      </c>
      <c r="B53" s="26" t="s">
        <v>742</v>
      </c>
      <c r="C53" s="27">
        <v>51</v>
      </c>
      <c r="D53" s="26" t="s">
        <v>1342</v>
      </c>
      <c r="E53" s="26" t="s">
        <v>2247</v>
      </c>
      <c r="F53" s="27">
        <v>8000</v>
      </c>
      <c r="G53" s="27">
        <v>0</v>
      </c>
      <c r="H53" s="27">
        <v>0</v>
      </c>
      <c r="I53" s="27">
        <v>8000</v>
      </c>
      <c r="J53" s="27">
        <v>0</v>
      </c>
      <c r="K53" s="26" t="s">
        <v>2248</v>
      </c>
      <c r="L53" s="26" t="s">
        <v>736</v>
      </c>
      <c r="M53" s="26" t="s">
        <v>1928</v>
      </c>
      <c r="N53" s="26" t="s">
        <v>4099</v>
      </c>
      <c r="O53" s="26" t="s">
        <v>4952</v>
      </c>
      <c r="P53" s="26" t="s">
        <v>4953</v>
      </c>
      <c r="Q53" s="26" t="s">
        <v>736</v>
      </c>
      <c r="R53" s="26" t="s">
        <v>195</v>
      </c>
      <c r="S53" s="26" t="s">
        <v>4954</v>
      </c>
      <c r="T53" s="26" t="s">
        <v>195</v>
      </c>
      <c r="U53" s="26" t="s">
        <v>4954</v>
      </c>
      <c r="V53" s="26" t="s">
        <v>4955</v>
      </c>
      <c r="W53" s="26" t="s">
        <v>4956</v>
      </c>
      <c r="X53" s="26" t="s">
        <v>1963</v>
      </c>
      <c r="Y53" s="27">
        <v>8000</v>
      </c>
      <c r="Z53" s="26" t="s">
        <v>736</v>
      </c>
      <c r="AA53" s="26" t="s">
        <v>736</v>
      </c>
      <c r="AB53" s="26" t="s">
        <v>736</v>
      </c>
      <c r="AC53" s="26" t="s">
        <v>736</v>
      </c>
      <c r="AD53" s="26" t="s">
        <v>736</v>
      </c>
      <c r="AE53" s="26" t="s">
        <v>736</v>
      </c>
      <c r="AF53" s="27" t="s">
        <v>741</v>
      </c>
    </row>
    <row r="54" spans="1:32">
      <c r="A54" s="26" t="s">
        <v>4758</v>
      </c>
      <c r="B54" s="26" t="s">
        <v>742</v>
      </c>
      <c r="C54" s="27">
        <v>52</v>
      </c>
      <c r="D54" s="26" t="s">
        <v>4957</v>
      </c>
      <c r="E54" s="26" t="s">
        <v>4958</v>
      </c>
      <c r="F54" s="27">
        <v>1</v>
      </c>
      <c r="G54" s="27">
        <v>0</v>
      </c>
      <c r="H54" s="27">
        <v>0</v>
      </c>
      <c r="I54" s="27">
        <v>1</v>
      </c>
      <c r="J54" s="27">
        <v>0</v>
      </c>
      <c r="K54" s="26" t="s">
        <v>4959</v>
      </c>
      <c r="L54" s="26" t="s">
        <v>736</v>
      </c>
      <c r="M54" s="26" t="s">
        <v>1928</v>
      </c>
      <c r="N54" s="26" t="s">
        <v>1929</v>
      </c>
      <c r="O54" s="26" t="s">
        <v>4960</v>
      </c>
      <c r="P54" s="26" t="s">
        <v>4961</v>
      </c>
      <c r="Q54" s="26" t="s">
        <v>736</v>
      </c>
      <c r="R54" s="26" t="s">
        <v>4962</v>
      </c>
      <c r="S54" s="26" t="s">
        <v>4963</v>
      </c>
      <c r="T54" s="26" t="s">
        <v>4962</v>
      </c>
      <c r="U54" s="26" t="s">
        <v>4963</v>
      </c>
      <c r="V54" s="26" t="s">
        <v>4964</v>
      </c>
      <c r="W54" s="26" t="s">
        <v>4965</v>
      </c>
      <c r="X54" s="26" t="s">
        <v>2256</v>
      </c>
      <c r="Y54" s="27">
        <v>1</v>
      </c>
      <c r="Z54" s="26" t="s">
        <v>736</v>
      </c>
      <c r="AA54" s="26" t="s">
        <v>736</v>
      </c>
      <c r="AB54" s="26" t="s">
        <v>736</v>
      </c>
      <c r="AC54" s="26" t="s">
        <v>736</v>
      </c>
      <c r="AD54" s="26" t="s">
        <v>736</v>
      </c>
      <c r="AE54" s="26" t="s">
        <v>736</v>
      </c>
      <c r="AF54" s="27" t="s">
        <v>741</v>
      </c>
    </row>
    <row r="55" spans="1:32">
      <c r="A55" s="26" t="s">
        <v>4758</v>
      </c>
      <c r="B55" s="26" t="s">
        <v>742</v>
      </c>
      <c r="C55" s="27">
        <v>53</v>
      </c>
      <c r="D55" s="26" t="s">
        <v>4966</v>
      </c>
      <c r="E55" s="26" t="s">
        <v>4967</v>
      </c>
      <c r="F55" s="27">
        <v>3</v>
      </c>
      <c r="G55" s="27">
        <v>0</v>
      </c>
      <c r="H55" s="27">
        <v>0</v>
      </c>
      <c r="I55" s="27">
        <v>3</v>
      </c>
      <c r="J55" s="27">
        <v>0</v>
      </c>
      <c r="K55" s="26" t="s">
        <v>4968</v>
      </c>
      <c r="L55" s="26" t="s">
        <v>736</v>
      </c>
      <c r="M55" s="26" t="s">
        <v>1928</v>
      </c>
      <c r="N55" s="26" t="s">
        <v>1929</v>
      </c>
      <c r="O55" s="26" t="s">
        <v>4969</v>
      </c>
      <c r="P55" s="26" t="s">
        <v>3742</v>
      </c>
      <c r="Q55" s="26" t="s">
        <v>736</v>
      </c>
      <c r="R55" s="26" t="s">
        <v>133</v>
      </c>
      <c r="S55" s="26" t="s">
        <v>4970</v>
      </c>
      <c r="T55" s="26" t="s">
        <v>133</v>
      </c>
      <c r="U55" s="26" t="s">
        <v>4970</v>
      </c>
      <c r="V55" s="26" t="s">
        <v>4971</v>
      </c>
      <c r="W55" s="26" t="s">
        <v>4972</v>
      </c>
      <c r="X55" s="26" t="s">
        <v>2710</v>
      </c>
      <c r="Y55" s="27">
        <v>3</v>
      </c>
      <c r="Z55" s="26" t="s">
        <v>736</v>
      </c>
      <c r="AA55" s="26" t="s">
        <v>736</v>
      </c>
      <c r="AB55" s="26" t="s">
        <v>736</v>
      </c>
      <c r="AC55" s="26" t="s">
        <v>736</v>
      </c>
      <c r="AD55" s="26" t="s">
        <v>736</v>
      </c>
      <c r="AE55" s="26" t="s">
        <v>736</v>
      </c>
      <c r="AF55" s="27" t="s">
        <v>741</v>
      </c>
    </row>
    <row r="56" spans="1:32">
      <c r="A56" s="26" t="s">
        <v>4758</v>
      </c>
      <c r="B56" s="26" t="s">
        <v>742</v>
      </c>
      <c r="C56" s="27">
        <v>54</v>
      </c>
      <c r="D56" s="26" t="s">
        <v>759</v>
      </c>
      <c r="E56" s="26" t="s">
        <v>2249</v>
      </c>
      <c r="F56" s="27">
        <v>16</v>
      </c>
      <c r="G56" s="27">
        <v>0</v>
      </c>
      <c r="H56" s="27">
        <v>0</v>
      </c>
      <c r="I56" s="27">
        <v>16</v>
      </c>
      <c r="J56" s="27">
        <v>0</v>
      </c>
      <c r="K56" s="26" t="s">
        <v>2250</v>
      </c>
      <c r="L56" s="26" t="s">
        <v>736</v>
      </c>
      <c r="M56" s="26" t="s">
        <v>192</v>
      </c>
      <c r="N56" s="26" t="s">
        <v>361</v>
      </c>
      <c r="O56" s="26" t="s">
        <v>760</v>
      </c>
      <c r="P56" s="26" t="s">
        <v>761</v>
      </c>
      <c r="Q56" s="26" t="s">
        <v>762</v>
      </c>
      <c r="R56" s="26" t="s">
        <v>195</v>
      </c>
      <c r="S56" s="26" t="s">
        <v>2251</v>
      </c>
      <c r="T56" s="26" t="s">
        <v>195</v>
      </c>
      <c r="U56" s="26" t="s">
        <v>2251</v>
      </c>
      <c r="V56" s="26" t="s">
        <v>763</v>
      </c>
      <c r="W56" s="26" t="s">
        <v>764</v>
      </c>
      <c r="X56" s="26" t="s">
        <v>1950</v>
      </c>
      <c r="Y56" s="27">
        <v>16</v>
      </c>
      <c r="Z56" s="26" t="s">
        <v>736</v>
      </c>
      <c r="AA56" s="26" t="s">
        <v>736</v>
      </c>
      <c r="AB56" s="26" t="s">
        <v>736</v>
      </c>
      <c r="AC56" s="26" t="s">
        <v>736</v>
      </c>
      <c r="AD56" s="26" t="s">
        <v>736</v>
      </c>
      <c r="AE56" s="26" t="s">
        <v>736</v>
      </c>
      <c r="AF56" s="27" t="s">
        <v>741</v>
      </c>
    </row>
    <row r="57" spans="1:32">
      <c r="A57" s="26" t="s">
        <v>4758</v>
      </c>
      <c r="B57" s="26" t="s">
        <v>742</v>
      </c>
      <c r="C57" s="27">
        <v>55</v>
      </c>
      <c r="D57" s="26" t="s">
        <v>4973</v>
      </c>
      <c r="E57" s="26" t="s">
        <v>4974</v>
      </c>
      <c r="F57" s="27">
        <v>1</v>
      </c>
      <c r="G57" s="27">
        <v>0</v>
      </c>
      <c r="H57" s="27">
        <v>0</v>
      </c>
      <c r="I57" s="27">
        <v>1</v>
      </c>
      <c r="J57" s="27">
        <v>0</v>
      </c>
      <c r="K57" s="26" t="s">
        <v>4975</v>
      </c>
      <c r="L57" s="26" t="s">
        <v>736</v>
      </c>
      <c r="M57" s="26" t="s">
        <v>1928</v>
      </c>
      <c r="N57" s="26" t="s">
        <v>1929</v>
      </c>
      <c r="O57" s="26" t="s">
        <v>4976</v>
      </c>
      <c r="P57" s="26" t="s">
        <v>4977</v>
      </c>
      <c r="Q57" s="26" t="s">
        <v>736</v>
      </c>
      <c r="R57" s="26" t="s">
        <v>1579</v>
      </c>
      <c r="S57" s="26" t="s">
        <v>4978</v>
      </c>
      <c r="T57" s="26" t="s">
        <v>1579</v>
      </c>
      <c r="U57" s="26" t="s">
        <v>4978</v>
      </c>
      <c r="V57" s="26" t="s">
        <v>4979</v>
      </c>
      <c r="W57" s="26" t="s">
        <v>4980</v>
      </c>
      <c r="X57" s="26" t="s">
        <v>2256</v>
      </c>
      <c r="Y57" s="27">
        <v>1</v>
      </c>
      <c r="Z57" s="26" t="s">
        <v>736</v>
      </c>
      <c r="AA57" s="26" t="s">
        <v>736</v>
      </c>
      <c r="AB57" s="26" t="s">
        <v>736</v>
      </c>
      <c r="AC57" s="26" t="s">
        <v>736</v>
      </c>
      <c r="AD57" s="26" t="s">
        <v>736</v>
      </c>
      <c r="AE57" s="26" t="s">
        <v>736</v>
      </c>
      <c r="AF57" s="27" t="s">
        <v>741</v>
      </c>
    </row>
    <row r="58" spans="1:32" ht="15" customHeight="1">
      <c r="A58" s="26" t="s">
        <v>4758</v>
      </c>
      <c r="B58" s="26" t="s">
        <v>742</v>
      </c>
      <c r="C58" s="27">
        <v>56</v>
      </c>
      <c r="D58" s="26" t="s">
        <v>4068</v>
      </c>
      <c r="E58" s="26" t="s">
        <v>4069</v>
      </c>
      <c r="F58" s="27">
        <v>3</v>
      </c>
      <c r="G58" s="27">
        <v>0</v>
      </c>
      <c r="H58" s="27">
        <v>0</v>
      </c>
      <c r="I58" s="27">
        <v>3</v>
      </c>
      <c r="J58" s="27">
        <v>0</v>
      </c>
      <c r="K58" s="26" t="s">
        <v>4070</v>
      </c>
      <c r="L58" s="26" t="s">
        <v>736</v>
      </c>
      <c r="M58" s="26" t="s">
        <v>1928</v>
      </c>
      <c r="N58" s="26" t="s">
        <v>1929</v>
      </c>
      <c r="O58" s="26" t="s">
        <v>4071</v>
      </c>
      <c r="P58" s="26" t="s">
        <v>4072</v>
      </c>
      <c r="Q58" s="26" t="s">
        <v>736</v>
      </c>
      <c r="R58" s="26" t="s">
        <v>4073</v>
      </c>
      <c r="S58" s="26" t="s">
        <v>4074</v>
      </c>
      <c r="T58" s="26" t="s">
        <v>4073</v>
      </c>
      <c r="U58" s="26" t="s">
        <v>4074</v>
      </c>
      <c r="V58" s="26" t="s">
        <v>4075</v>
      </c>
      <c r="W58" s="26" t="s">
        <v>4076</v>
      </c>
      <c r="X58" s="26" t="s">
        <v>2710</v>
      </c>
      <c r="Y58" s="27">
        <v>3</v>
      </c>
      <c r="Z58" s="26" t="s">
        <v>736</v>
      </c>
      <c r="AA58" s="26" t="s">
        <v>736</v>
      </c>
      <c r="AB58" s="26" t="s">
        <v>736</v>
      </c>
      <c r="AC58" s="26" t="s">
        <v>736</v>
      </c>
      <c r="AD58" s="26" t="s">
        <v>736</v>
      </c>
      <c r="AE58" s="26" t="s">
        <v>736</v>
      </c>
      <c r="AF58" s="27" t="s">
        <v>741</v>
      </c>
    </row>
    <row r="59" spans="1:32">
      <c r="A59" s="26" t="s">
        <v>4758</v>
      </c>
      <c r="B59" s="26" t="s">
        <v>742</v>
      </c>
      <c r="C59" s="27">
        <v>57</v>
      </c>
      <c r="D59" s="26" t="s">
        <v>4981</v>
      </c>
      <c r="E59" s="26" t="s">
        <v>4982</v>
      </c>
      <c r="F59" s="27">
        <v>4</v>
      </c>
      <c r="G59" s="27">
        <v>0</v>
      </c>
      <c r="H59" s="27">
        <v>0</v>
      </c>
      <c r="I59" s="27">
        <v>4</v>
      </c>
      <c r="J59" s="27">
        <v>0</v>
      </c>
      <c r="K59" s="26" t="s">
        <v>4983</v>
      </c>
      <c r="L59" s="26" t="s">
        <v>736</v>
      </c>
      <c r="M59" s="26" t="s">
        <v>192</v>
      </c>
      <c r="N59" s="26" t="s">
        <v>1771</v>
      </c>
      <c r="O59" s="26" t="s">
        <v>4984</v>
      </c>
      <c r="P59" s="26" t="s">
        <v>4985</v>
      </c>
      <c r="Q59" s="26" t="s">
        <v>736</v>
      </c>
      <c r="R59" s="26" t="s">
        <v>3859</v>
      </c>
      <c r="S59" s="26" t="s">
        <v>4986</v>
      </c>
      <c r="T59" s="26" t="s">
        <v>3859</v>
      </c>
      <c r="U59" s="26" t="s">
        <v>4986</v>
      </c>
      <c r="V59" s="26" t="s">
        <v>4987</v>
      </c>
      <c r="W59" s="26" t="s">
        <v>4988</v>
      </c>
      <c r="X59" s="26" t="s">
        <v>1912</v>
      </c>
      <c r="Y59" s="27">
        <v>4</v>
      </c>
      <c r="Z59" s="26" t="s">
        <v>736</v>
      </c>
      <c r="AA59" s="26" t="s">
        <v>736</v>
      </c>
      <c r="AB59" s="26" t="s">
        <v>736</v>
      </c>
      <c r="AC59" s="26" t="s">
        <v>736</v>
      </c>
      <c r="AD59" s="26" t="s">
        <v>736</v>
      </c>
      <c r="AE59" s="26" t="s">
        <v>736</v>
      </c>
      <c r="AF59" s="27" t="s">
        <v>741</v>
      </c>
    </row>
    <row r="60" spans="1:32">
      <c r="A60" s="26" t="s">
        <v>4758</v>
      </c>
      <c r="B60" s="26" t="s">
        <v>742</v>
      </c>
      <c r="C60" s="27">
        <v>58</v>
      </c>
      <c r="D60" s="26" t="s">
        <v>4077</v>
      </c>
      <c r="E60" s="26" t="s">
        <v>4078</v>
      </c>
      <c r="F60" s="27">
        <v>5</v>
      </c>
      <c r="G60" s="27">
        <v>0</v>
      </c>
      <c r="H60" s="27">
        <v>0</v>
      </c>
      <c r="I60" s="27">
        <v>5</v>
      </c>
      <c r="J60" s="27">
        <v>0</v>
      </c>
      <c r="K60" s="26" t="s">
        <v>4079</v>
      </c>
      <c r="L60" s="26" t="s">
        <v>736</v>
      </c>
      <c r="M60" s="26" t="s">
        <v>1928</v>
      </c>
      <c r="N60" s="26" t="s">
        <v>1929</v>
      </c>
      <c r="O60" s="26" t="s">
        <v>4080</v>
      </c>
      <c r="P60" s="26" t="s">
        <v>4081</v>
      </c>
      <c r="Q60" s="26" t="s">
        <v>736</v>
      </c>
      <c r="R60" s="26" t="s">
        <v>3493</v>
      </c>
      <c r="S60" s="26" t="s">
        <v>4989</v>
      </c>
      <c r="T60" s="26" t="s">
        <v>3493</v>
      </c>
      <c r="U60" s="26" t="s">
        <v>4989</v>
      </c>
      <c r="V60" s="26" t="s">
        <v>4990</v>
      </c>
      <c r="W60" s="26" t="s">
        <v>4082</v>
      </c>
      <c r="X60" s="26" t="s">
        <v>3478</v>
      </c>
      <c r="Y60" s="27">
        <v>5</v>
      </c>
      <c r="Z60" s="26" t="s">
        <v>736</v>
      </c>
      <c r="AA60" s="26" t="s">
        <v>736</v>
      </c>
      <c r="AB60" s="26" t="s">
        <v>736</v>
      </c>
      <c r="AC60" s="26" t="s">
        <v>736</v>
      </c>
      <c r="AD60" s="26" t="s">
        <v>736</v>
      </c>
      <c r="AE60" s="26" t="s">
        <v>736</v>
      </c>
      <c r="AF60" s="27" t="s">
        <v>741</v>
      </c>
    </row>
    <row r="61" spans="1:32">
      <c r="A61" s="26" t="s">
        <v>4758</v>
      </c>
      <c r="B61" s="26" t="s">
        <v>742</v>
      </c>
      <c r="C61" s="27">
        <v>59</v>
      </c>
      <c r="D61" s="26" t="s">
        <v>4991</v>
      </c>
      <c r="E61" s="26" t="s">
        <v>4992</v>
      </c>
      <c r="F61" s="27">
        <v>128</v>
      </c>
      <c r="G61" s="27">
        <v>0</v>
      </c>
      <c r="H61" s="27">
        <v>0</v>
      </c>
      <c r="I61" s="27">
        <v>128</v>
      </c>
      <c r="J61" s="27">
        <v>0</v>
      </c>
      <c r="K61" s="26" t="s">
        <v>4993</v>
      </c>
      <c r="L61" s="26" t="s">
        <v>736</v>
      </c>
      <c r="M61" s="26" t="s">
        <v>1928</v>
      </c>
      <c r="N61" s="26" t="s">
        <v>736</v>
      </c>
      <c r="O61" s="26" t="s">
        <v>4994</v>
      </c>
      <c r="P61" s="26" t="s">
        <v>4995</v>
      </c>
      <c r="Q61" s="26" t="s">
        <v>4996</v>
      </c>
      <c r="R61" s="26" t="s">
        <v>4997</v>
      </c>
      <c r="S61" s="26" t="s">
        <v>4998</v>
      </c>
      <c r="T61" s="26" t="s">
        <v>4997</v>
      </c>
      <c r="U61" s="26" t="s">
        <v>4998</v>
      </c>
      <c r="V61" s="26" t="s">
        <v>4999</v>
      </c>
      <c r="W61" s="26" t="s">
        <v>5000</v>
      </c>
      <c r="X61" s="26" t="s">
        <v>5001</v>
      </c>
      <c r="Y61" s="27">
        <v>128</v>
      </c>
      <c r="Z61" s="26" t="s">
        <v>736</v>
      </c>
      <c r="AA61" s="26" t="s">
        <v>736</v>
      </c>
      <c r="AB61" s="26" t="s">
        <v>736</v>
      </c>
      <c r="AC61" s="26" t="s">
        <v>736</v>
      </c>
      <c r="AD61" s="26" t="s">
        <v>736</v>
      </c>
      <c r="AE61" s="26" t="s">
        <v>736</v>
      </c>
      <c r="AF61" s="27" t="s">
        <v>741</v>
      </c>
    </row>
    <row r="62" spans="1:32" ht="15" customHeight="1">
      <c r="A62" s="26" t="s">
        <v>4758</v>
      </c>
      <c r="B62" s="26" t="s">
        <v>742</v>
      </c>
      <c r="C62" s="27">
        <v>60</v>
      </c>
      <c r="D62" s="26" t="s">
        <v>5002</v>
      </c>
      <c r="E62" s="26" t="s">
        <v>5003</v>
      </c>
      <c r="F62" s="27">
        <v>1</v>
      </c>
      <c r="G62" s="27">
        <v>0</v>
      </c>
      <c r="H62" s="27">
        <v>0</v>
      </c>
      <c r="I62" s="27">
        <v>1</v>
      </c>
      <c r="J62" s="27">
        <v>0</v>
      </c>
      <c r="K62" s="26" t="s">
        <v>5004</v>
      </c>
      <c r="L62" s="26" t="s">
        <v>736</v>
      </c>
      <c r="M62" s="26" t="s">
        <v>1928</v>
      </c>
      <c r="N62" s="26" t="s">
        <v>4099</v>
      </c>
      <c r="O62" s="26" t="s">
        <v>5005</v>
      </c>
      <c r="P62" s="26" t="s">
        <v>5006</v>
      </c>
      <c r="Q62" s="26" t="s">
        <v>736</v>
      </c>
      <c r="R62" s="26" t="s">
        <v>5007</v>
      </c>
      <c r="S62" s="26" t="s">
        <v>5008</v>
      </c>
      <c r="T62" s="26" t="s">
        <v>5007</v>
      </c>
      <c r="U62" s="26" t="s">
        <v>5008</v>
      </c>
      <c r="V62" s="26" t="s">
        <v>5009</v>
      </c>
      <c r="W62" s="26" t="s">
        <v>5010</v>
      </c>
      <c r="X62" s="26" t="s">
        <v>2256</v>
      </c>
      <c r="Y62" s="27">
        <v>1</v>
      </c>
      <c r="Z62" s="26" t="s">
        <v>736</v>
      </c>
      <c r="AA62" s="26" t="s">
        <v>736</v>
      </c>
      <c r="AB62" s="26" t="s">
        <v>736</v>
      </c>
      <c r="AC62" s="26" t="s">
        <v>736</v>
      </c>
      <c r="AD62" s="26" t="s">
        <v>736</v>
      </c>
      <c r="AE62" s="26" t="s">
        <v>736</v>
      </c>
      <c r="AF62" s="27" t="s">
        <v>741</v>
      </c>
    </row>
    <row r="63" spans="1:32">
      <c r="A63" s="26" t="s">
        <v>4758</v>
      </c>
      <c r="B63" s="26" t="s">
        <v>742</v>
      </c>
      <c r="C63" s="27">
        <v>61</v>
      </c>
      <c r="D63" s="26" t="s">
        <v>1079</v>
      </c>
      <c r="E63" s="26" t="s">
        <v>2252</v>
      </c>
      <c r="F63" s="27">
        <v>800</v>
      </c>
      <c r="G63" s="27">
        <v>0</v>
      </c>
      <c r="H63" s="27">
        <v>0</v>
      </c>
      <c r="I63" s="27">
        <v>800</v>
      </c>
      <c r="J63" s="27">
        <v>0</v>
      </c>
      <c r="K63" s="26" t="s">
        <v>2253</v>
      </c>
      <c r="L63" s="26" t="s">
        <v>736</v>
      </c>
      <c r="M63" s="26" t="s">
        <v>192</v>
      </c>
      <c r="N63" s="26" t="s">
        <v>193</v>
      </c>
      <c r="O63" s="26" t="s">
        <v>1553</v>
      </c>
      <c r="P63" s="26" t="s">
        <v>987</v>
      </c>
      <c r="Q63" s="26" t="s">
        <v>1554</v>
      </c>
      <c r="R63" s="26" t="s">
        <v>1080</v>
      </c>
      <c r="S63" s="26" t="s">
        <v>2254</v>
      </c>
      <c r="T63" s="26" t="s">
        <v>1080</v>
      </c>
      <c r="U63" s="26" t="s">
        <v>2254</v>
      </c>
      <c r="V63" s="26" t="s">
        <v>1555</v>
      </c>
      <c r="W63" s="26" t="s">
        <v>1556</v>
      </c>
      <c r="X63" s="26" t="s">
        <v>1948</v>
      </c>
      <c r="Y63" s="27">
        <v>800</v>
      </c>
      <c r="Z63" s="26" t="s">
        <v>736</v>
      </c>
      <c r="AA63" s="26" t="s">
        <v>736</v>
      </c>
      <c r="AB63" s="26" t="s">
        <v>736</v>
      </c>
      <c r="AC63" s="26" t="s">
        <v>736</v>
      </c>
      <c r="AD63" s="26" t="s">
        <v>736</v>
      </c>
      <c r="AE63" s="26" t="s">
        <v>736</v>
      </c>
      <c r="AF63" s="27" t="s">
        <v>741</v>
      </c>
    </row>
    <row r="64" spans="1:32">
      <c r="A64" s="26" t="s">
        <v>4758</v>
      </c>
      <c r="B64" s="26" t="s">
        <v>742</v>
      </c>
      <c r="C64" s="27">
        <v>62</v>
      </c>
      <c r="D64" s="26" t="s">
        <v>1081</v>
      </c>
      <c r="E64" s="26" t="s">
        <v>2257</v>
      </c>
      <c r="F64" s="27">
        <v>1760</v>
      </c>
      <c r="G64" s="27">
        <v>0</v>
      </c>
      <c r="H64" s="27">
        <v>0</v>
      </c>
      <c r="I64" s="27">
        <v>1760</v>
      </c>
      <c r="J64" s="27">
        <v>0</v>
      </c>
      <c r="K64" s="26" t="s">
        <v>2258</v>
      </c>
      <c r="L64" s="26" t="s">
        <v>736</v>
      </c>
      <c r="M64" s="26" t="s">
        <v>205</v>
      </c>
      <c r="N64" s="26" t="s">
        <v>206</v>
      </c>
      <c r="O64" s="26" t="s">
        <v>257</v>
      </c>
      <c r="P64" s="26" t="s">
        <v>1082</v>
      </c>
      <c r="Q64" s="26" t="s">
        <v>204</v>
      </c>
      <c r="R64" s="26" t="s">
        <v>791</v>
      </c>
      <c r="S64" s="26" t="s">
        <v>2259</v>
      </c>
      <c r="T64" s="26" t="s">
        <v>791</v>
      </c>
      <c r="U64" s="26" t="s">
        <v>2259</v>
      </c>
      <c r="V64" s="26" t="s">
        <v>736</v>
      </c>
      <c r="W64" s="26" t="s">
        <v>464</v>
      </c>
      <c r="X64" s="26" t="s">
        <v>2064</v>
      </c>
      <c r="Y64" s="27">
        <v>1760</v>
      </c>
      <c r="Z64" s="26" t="s">
        <v>736</v>
      </c>
      <c r="AA64" s="26" t="s">
        <v>736</v>
      </c>
      <c r="AB64" s="26" t="s">
        <v>736</v>
      </c>
      <c r="AC64" s="26" t="s">
        <v>736</v>
      </c>
      <c r="AD64" s="26" t="s">
        <v>736</v>
      </c>
      <c r="AE64" s="26" t="s">
        <v>736</v>
      </c>
      <c r="AF64" s="27" t="s">
        <v>741</v>
      </c>
    </row>
    <row r="65" spans="1:32">
      <c r="A65" s="26" t="s">
        <v>4758</v>
      </c>
      <c r="B65" s="26" t="s">
        <v>742</v>
      </c>
      <c r="C65" s="27">
        <v>63</v>
      </c>
      <c r="D65" s="26" t="s">
        <v>1744</v>
      </c>
      <c r="E65" s="26" t="s">
        <v>1926</v>
      </c>
      <c r="F65" s="27">
        <v>7200</v>
      </c>
      <c r="G65" s="27">
        <v>0</v>
      </c>
      <c r="H65" s="27">
        <v>0</v>
      </c>
      <c r="I65" s="27">
        <v>7200</v>
      </c>
      <c r="J65" s="27">
        <v>0</v>
      </c>
      <c r="K65" s="26" t="s">
        <v>1927</v>
      </c>
      <c r="L65" s="26" t="s">
        <v>736</v>
      </c>
      <c r="M65" s="26" t="s">
        <v>1928</v>
      </c>
      <c r="N65" s="26" t="s">
        <v>1929</v>
      </c>
      <c r="O65" s="26" t="s">
        <v>1930</v>
      </c>
      <c r="P65" s="26" t="s">
        <v>1931</v>
      </c>
      <c r="Q65" s="26" t="s">
        <v>1932</v>
      </c>
      <c r="R65" s="26" t="s">
        <v>200</v>
      </c>
      <c r="S65" s="26" t="s">
        <v>3323</v>
      </c>
      <c r="T65" s="26" t="s">
        <v>200</v>
      </c>
      <c r="U65" s="26" t="s">
        <v>3323</v>
      </c>
      <c r="V65" s="26" t="s">
        <v>5011</v>
      </c>
      <c r="W65" s="26" t="s">
        <v>1745</v>
      </c>
      <c r="X65" s="26" t="s">
        <v>1933</v>
      </c>
      <c r="Y65" s="27">
        <v>7200</v>
      </c>
      <c r="Z65" s="26" t="s">
        <v>736</v>
      </c>
      <c r="AA65" s="26" t="s">
        <v>736</v>
      </c>
      <c r="AB65" s="26" t="s">
        <v>736</v>
      </c>
      <c r="AC65" s="26" t="s">
        <v>736</v>
      </c>
      <c r="AD65" s="26" t="s">
        <v>736</v>
      </c>
      <c r="AE65" s="26" t="s">
        <v>736</v>
      </c>
      <c r="AF65" s="27" t="s">
        <v>741</v>
      </c>
    </row>
    <row r="66" spans="1:32">
      <c r="A66" s="26" t="s">
        <v>4758</v>
      </c>
      <c r="B66" s="26" t="s">
        <v>742</v>
      </c>
      <c r="C66" s="27">
        <v>64</v>
      </c>
      <c r="D66" s="26" t="s">
        <v>5012</v>
      </c>
      <c r="E66" s="26" t="s">
        <v>5013</v>
      </c>
      <c r="F66" s="27">
        <v>1</v>
      </c>
      <c r="G66" s="27">
        <v>0</v>
      </c>
      <c r="H66" s="27">
        <v>0</v>
      </c>
      <c r="I66" s="27">
        <v>1</v>
      </c>
      <c r="J66" s="27">
        <v>0</v>
      </c>
      <c r="K66" s="26" t="s">
        <v>5014</v>
      </c>
      <c r="L66" s="26" t="s">
        <v>736</v>
      </c>
      <c r="M66" s="26" t="s">
        <v>1928</v>
      </c>
      <c r="N66" s="26" t="s">
        <v>4099</v>
      </c>
      <c r="O66" s="26" t="s">
        <v>5015</v>
      </c>
      <c r="P66" s="26" t="s">
        <v>5016</v>
      </c>
      <c r="Q66" s="26" t="s">
        <v>736</v>
      </c>
      <c r="R66" s="26" t="s">
        <v>252</v>
      </c>
      <c r="S66" s="26" t="s">
        <v>5017</v>
      </c>
      <c r="T66" s="26" t="s">
        <v>252</v>
      </c>
      <c r="U66" s="26" t="s">
        <v>5017</v>
      </c>
      <c r="V66" s="26" t="s">
        <v>5018</v>
      </c>
      <c r="W66" s="26" t="s">
        <v>5019</v>
      </c>
      <c r="X66" s="26" t="s">
        <v>2256</v>
      </c>
      <c r="Y66" s="27">
        <v>1</v>
      </c>
      <c r="Z66" s="26" t="s">
        <v>736</v>
      </c>
      <c r="AA66" s="26" t="s">
        <v>736</v>
      </c>
      <c r="AB66" s="26" t="s">
        <v>736</v>
      </c>
      <c r="AC66" s="26" t="s">
        <v>736</v>
      </c>
      <c r="AD66" s="26" t="s">
        <v>736</v>
      </c>
      <c r="AE66" s="26" t="s">
        <v>736</v>
      </c>
      <c r="AF66" s="27" t="s">
        <v>741</v>
      </c>
    </row>
    <row r="67" spans="1:32">
      <c r="A67" s="26" t="s">
        <v>4758</v>
      </c>
      <c r="B67" s="26" t="s">
        <v>742</v>
      </c>
      <c r="C67" s="27">
        <v>65</v>
      </c>
      <c r="D67" s="26" t="s">
        <v>765</v>
      </c>
      <c r="E67" s="26" t="s">
        <v>2260</v>
      </c>
      <c r="F67" s="27">
        <v>1400</v>
      </c>
      <c r="G67" s="27">
        <v>0</v>
      </c>
      <c r="H67" s="27">
        <v>0</v>
      </c>
      <c r="I67" s="27">
        <v>1400</v>
      </c>
      <c r="J67" s="27">
        <v>0</v>
      </c>
      <c r="K67" s="26" t="s">
        <v>2261</v>
      </c>
      <c r="L67" s="26" t="s">
        <v>736</v>
      </c>
      <c r="M67" s="26" t="s">
        <v>1928</v>
      </c>
      <c r="N67" s="26" t="s">
        <v>1929</v>
      </c>
      <c r="O67" s="26" t="s">
        <v>3325</v>
      </c>
      <c r="P67" s="26" t="s">
        <v>3326</v>
      </c>
      <c r="Q67" s="26" t="s">
        <v>736</v>
      </c>
      <c r="R67" s="26" t="s">
        <v>195</v>
      </c>
      <c r="S67" s="26" t="s">
        <v>3327</v>
      </c>
      <c r="T67" s="26" t="s">
        <v>195</v>
      </c>
      <c r="U67" s="26" t="s">
        <v>3327</v>
      </c>
      <c r="V67" s="26" t="s">
        <v>3328</v>
      </c>
      <c r="W67" s="26" t="s">
        <v>352</v>
      </c>
      <c r="X67" s="26" t="s">
        <v>5020</v>
      </c>
      <c r="Y67" s="27">
        <v>1400</v>
      </c>
      <c r="Z67" s="26" t="s">
        <v>736</v>
      </c>
      <c r="AA67" s="26" t="s">
        <v>736</v>
      </c>
      <c r="AB67" s="26" t="s">
        <v>736</v>
      </c>
      <c r="AC67" s="26" t="s">
        <v>736</v>
      </c>
      <c r="AD67" s="26" t="s">
        <v>736</v>
      </c>
      <c r="AE67" s="26" t="s">
        <v>736</v>
      </c>
      <c r="AF67" s="27" t="s">
        <v>741</v>
      </c>
    </row>
    <row r="68" spans="1:32">
      <c r="A68" s="26" t="s">
        <v>4758</v>
      </c>
      <c r="B68" s="26" t="s">
        <v>742</v>
      </c>
      <c r="C68" s="27">
        <v>66</v>
      </c>
      <c r="D68" s="26" t="s">
        <v>1083</v>
      </c>
      <c r="E68" s="26" t="s">
        <v>2262</v>
      </c>
      <c r="F68" s="27">
        <v>160</v>
      </c>
      <c r="G68" s="27">
        <v>0</v>
      </c>
      <c r="H68" s="27">
        <v>0</v>
      </c>
      <c r="I68" s="27">
        <v>160</v>
      </c>
      <c r="J68" s="27">
        <v>0</v>
      </c>
      <c r="K68" s="26" t="s">
        <v>2263</v>
      </c>
      <c r="L68" s="26" t="s">
        <v>736</v>
      </c>
      <c r="M68" s="26" t="s">
        <v>192</v>
      </c>
      <c r="N68" s="26" t="s">
        <v>193</v>
      </c>
      <c r="O68" s="26" t="s">
        <v>1557</v>
      </c>
      <c r="P68" s="26" t="s">
        <v>1558</v>
      </c>
      <c r="Q68" s="26" t="s">
        <v>405</v>
      </c>
      <c r="R68" s="26" t="s">
        <v>195</v>
      </c>
      <c r="S68" s="26" t="s">
        <v>2264</v>
      </c>
      <c r="T68" s="26" t="s">
        <v>195</v>
      </c>
      <c r="U68" s="26" t="s">
        <v>2264</v>
      </c>
      <c r="V68" s="26" t="s">
        <v>1559</v>
      </c>
      <c r="W68" s="26" t="s">
        <v>465</v>
      </c>
      <c r="X68" s="26" t="s">
        <v>1945</v>
      </c>
      <c r="Y68" s="27">
        <v>160</v>
      </c>
      <c r="Z68" s="26" t="s">
        <v>736</v>
      </c>
      <c r="AA68" s="26" t="s">
        <v>736</v>
      </c>
      <c r="AB68" s="26" t="s">
        <v>736</v>
      </c>
      <c r="AC68" s="26" t="s">
        <v>736</v>
      </c>
      <c r="AD68" s="26" t="s">
        <v>736</v>
      </c>
      <c r="AE68" s="26" t="s">
        <v>736</v>
      </c>
      <c r="AF68" s="27" t="s">
        <v>741</v>
      </c>
    </row>
    <row r="69" spans="1:32">
      <c r="A69" s="26" t="s">
        <v>4758</v>
      </c>
      <c r="B69" s="26" t="s">
        <v>742</v>
      </c>
      <c r="C69" s="27">
        <v>67</v>
      </c>
      <c r="D69" s="26" t="s">
        <v>5021</v>
      </c>
      <c r="E69" s="26" t="s">
        <v>5022</v>
      </c>
      <c r="F69" s="27">
        <v>320</v>
      </c>
      <c r="G69" s="27">
        <v>0</v>
      </c>
      <c r="H69" s="27">
        <v>0</v>
      </c>
      <c r="I69" s="27">
        <v>320</v>
      </c>
      <c r="J69" s="27">
        <v>0</v>
      </c>
      <c r="K69" s="26" t="s">
        <v>5023</v>
      </c>
      <c r="L69" s="26" t="s">
        <v>736</v>
      </c>
      <c r="M69" s="26" t="s">
        <v>1928</v>
      </c>
      <c r="N69" s="26" t="s">
        <v>1929</v>
      </c>
      <c r="O69" s="26" t="s">
        <v>5024</v>
      </c>
      <c r="P69" s="26" t="s">
        <v>5025</v>
      </c>
      <c r="Q69" s="26" t="s">
        <v>736</v>
      </c>
      <c r="R69" s="26" t="s">
        <v>195</v>
      </c>
      <c r="S69" s="26" t="s">
        <v>5026</v>
      </c>
      <c r="T69" s="26" t="s">
        <v>195</v>
      </c>
      <c r="U69" s="26" t="s">
        <v>5026</v>
      </c>
      <c r="V69" s="26" t="s">
        <v>5027</v>
      </c>
      <c r="W69" s="26" t="s">
        <v>741</v>
      </c>
      <c r="X69" s="26" t="s">
        <v>1949</v>
      </c>
      <c r="Y69" s="27">
        <v>320</v>
      </c>
      <c r="Z69" s="26" t="s">
        <v>736</v>
      </c>
      <c r="AA69" s="26" t="s">
        <v>736</v>
      </c>
      <c r="AB69" s="26" t="s">
        <v>736</v>
      </c>
      <c r="AC69" s="26" t="s">
        <v>736</v>
      </c>
      <c r="AD69" s="26" t="s">
        <v>736</v>
      </c>
      <c r="AE69" s="26" t="s">
        <v>736</v>
      </c>
      <c r="AF69" s="27" t="s">
        <v>741</v>
      </c>
    </row>
    <row r="70" spans="1:32">
      <c r="A70" s="26" t="s">
        <v>4758</v>
      </c>
      <c r="B70" s="26" t="s">
        <v>742</v>
      </c>
      <c r="C70" s="27">
        <v>68</v>
      </c>
      <c r="D70" s="26" t="s">
        <v>766</v>
      </c>
      <c r="E70" s="26" t="s">
        <v>2265</v>
      </c>
      <c r="F70" s="27">
        <v>1600</v>
      </c>
      <c r="G70" s="27">
        <v>0</v>
      </c>
      <c r="H70" s="27">
        <v>0</v>
      </c>
      <c r="I70" s="27">
        <v>1600</v>
      </c>
      <c r="J70" s="27">
        <v>0</v>
      </c>
      <c r="K70" s="26" t="s">
        <v>2266</v>
      </c>
      <c r="L70" s="26" t="s">
        <v>736</v>
      </c>
      <c r="M70" s="26" t="s">
        <v>1928</v>
      </c>
      <c r="N70" s="26" t="s">
        <v>1929</v>
      </c>
      <c r="O70" s="26" t="s">
        <v>3329</v>
      </c>
      <c r="P70" s="26" t="s">
        <v>3330</v>
      </c>
      <c r="Q70" s="26" t="s">
        <v>736</v>
      </c>
      <c r="R70" s="26" t="s">
        <v>195</v>
      </c>
      <c r="S70" s="26" t="s">
        <v>3331</v>
      </c>
      <c r="T70" s="26" t="s">
        <v>195</v>
      </c>
      <c r="U70" s="26" t="s">
        <v>3331</v>
      </c>
      <c r="V70" s="26" t="s">
        <v>3332</v>
      </c>
      <c r="W70" s="26" t="s">
        <v>353</v>
      </c>
      <c r="X70" s="26" t="s">
        <v>1918</v>
      </c>
      <c r="Y70" s="27">
        <v>1600</v>
      </c>
      <c r="Z70" s="26" t="s">
        <v>736</v>
      </c>
      <c r="AA70" s="26" t="s">
        <v>736</v>
      </c>
      <c r="AB70" s="26" t="s">
        <v>736</v>
      </c>
      <c r="AC70" s="26" t="s">
        <v>736</v>
      </c>
      <c r="AD70" s="26" t="s">
        <v>736</v>
      </c>
      <c r="AE70" s="26" t="s">
        <v>736</v>
      </c>
      <c r="AF70" s="27" t="s">
        <v>741</v>
      </c>
    </row>
    <row r="71" spans="1:32" ht="15" customHeight="1">
      <c r="A71" s="26" t="s">
        <v>4758</v>
      </c>
      <c r="B71" s="26" t="s">
        <v>742</v>
      </c>
      <c r="C71" s="27">
        <v>69</v>
      </c>
      <c r="D71" s="26" t="s">
        <v>1084</v>
      </c>
      <c r="E71" s="26" t="s">
        <v>3333</v>
      </c>
      <c r="F71" s="27">
        <v>640</v>
      </c>
      <c r="G71" s="27">
        <v>0</v>
      </c>
      <c r="H71" s="27">
        <v>0</v>
      </c>
      <c r="I71" s="27">
        <v>640</v>
      </c>
      <c r="J71" s="27">
        <v>0</v>
      </c>
      <c r="K71" s="26" t="s">
        <v>3334</v>
      </c>
      <c r="L71" s="26" t="s">
        <v>736</v>
      </c>
      <c r="M71" s="26" t="s">
        <v>1928</v>
      </c>
      <c r="N71" s="26" t="s">
        <v>1929</v>
      </c>
      <c r="O71" s="26" t="s">
        <v>3335</v>
      </c>
      <c r="P71" s="26" t="s">
        <v>3336</v>
      </c>
      <c r="Q71" s="26" t="s">
        <v>736</v>
      </c>
      <c r="R71" s="26" t="s">
        <v>195</v>
      </c>
      <c r="S71" s="26" t="s">
        <v>3337</v>
      </c>
      <c r="T71" s="26" t="s">
        <v>195</v>
      </c>
      <c r="U71" s="26" t="s">
        <v>3337</v>
      </c>
      <c r="V71" s="26" t="s">
        <v>3338</v>
      </c>
      <c r="W71" s="26" t="s">
        <v>466</v>
      </c>
      <c r="X71" s="26" t="s">
        <v>1955</v>
      </c>
      <c r="Y71" s="27">
        <v>640</v>
      </c>
      <c r="Z71" s="26" t="s">
        <v>736</v>
      </c>
      <c r="AA71" s="26" t="s">
        <v>736</v>
      </c>
      <c r="AB71" s="26" t="s">
        <v>736</v>
      </c>
      <c r="AC71" s="26" t="s">
        <v>736</v>
      </c>
      <c r="AD71" s="26" t="s">
        <v>736</v>
      </c>
      <c r="AE71" s="26" t="s">
        <v>736</v>
      </c>
      <c r="AF71" s="27" t="s">
        <v>741</v>
      </c>
    </row>
    <row r="72" spans="1:32">
      <c r="A72" s="26" t="s">
        <v>4758</v>
      </c>
      <c r="B72" s="26" t="s">
        <v>742</v>
      </c>
      <c r="C72" s="27">
        <v>70</v>
      </c>
      <c r="D72" s="26" t="s">
        <v>1086</v>
      </c>
      <c r="E72" s="26" t="s">
        <v>2267</v>
      </c>
      <c r="F72" s="27">
        <v>3200</v>
      </c>
      <c r="G72" s="27">
        <v>0</v>
      </c>
      <c r="H72" s="27">
        <v>0</v>
      </c>
      <c r="I72" s="27">
        <v>3200</v>
      </c>
      <c r="J72" s="27">
        <v>0</v>
      </c>
      <c r="K72" s="26" t="s">
        <v>2268</v>
      </c>
      <c r="L72" s="26" t="s">
        <v>736</v>
      </c>
      <c r="M72" s="26" t="s">
        <v>205</v>
      </c>
      <c r="N72" s="26" t="s">
        <v>206</v>
      </c>
      <c r="O72" s="26" t="s">
        <v>258</v>
      </c>
      <c r="P72" s="26" t="s">
        <v>1087</v>
      </c>
      <c r="Q72" s="26" t="s">
        <v>218</v>
      </c>
      <c r="R72" s="26" t="s">
        <v>195</v>
      </c>
      <c r="S72" s="26" t="s">
        <v>259</v>
      </c>
      <c r="T72" s="26" t="s">
        <v>195</v>
      </c>
      <c r="U72" s="26" t="s">
        <v>259</v>
      </c>
      <c r="V72" s="26" t="s">
        <v>736</v>
      </c>
      <c r="W72" s="26" t="s">
        <v>736</v>
      </c>
      <c r="X72" s="26" t="s">
        <v>1952</v>
      </c>
      <c r="Y72" s="27">
        <v>3200</v>
      </c>
      <c r="Z72" s="26" t="s">
        <v>736</v>
      </c>
      <c r="AA72" s="26" t="s">
        <v>736</v>
      </c>
      <c r="AB72" s="26" t="s">
        <v>736</v>
      </c>
      <c r="AC72" s="26" t="s">
        <v>736</v>
      </c>
      <c r="AD72" s="26" t="s">
        <v>736</v>
      </c>
      <c r="AE72" s="26" t="s">
        <v>736</v>
      </c>
      <c r="AF72" s="27" t="s">
        <v>741</v>
      </c>
    </row>
    <row r="73" spans="1:32" ht="15" customHeight="1">
      <c r="A73" s="26" t="s">
        <v>4758</v>
      </c>
      <c r="B73" s="26" t="s">
        <v>742</v>
      </c>
      <c r="C73" s="27">
        <v>71</v>
      </c>
      <c r="D73" s="26" t="s">
        <v>812</v>
      </c>
      <c r="E73" s="26" t="s">
        <v>2269</v>
      </c>
      <c r="F73" s="27">
        <v>800</v>
      </c>
      <c r="G73" s="27">
        <v>0</v>
      </c>
      <c r="H73" s="27">
        <v>0</v>
      </c>
      <c r="I73" s="27">
        <v>800</v>
      </c>
      <c r="J73" s="27">
        <v>0</v>
      </c>
      <c r="K73" s="26" t="s">
        <v>2270</v>
      </c>
      <c r="L73" s="26" t="s">
        <v>736</v>
      </c>
      <c r="M73" s="26" t="s">
        <v>192</v>
      </c>
      <c r="N73" s="26" t="s">
        <v>193</v>
      </c>
      <c r="O73" s="26" t="s">
        <v>321</v>
      </c>
      <c r="P73" s="26" t="s">
        <v>813</v>
      </c>
      <c r="Q73" s="26" t="s">
        <v>196</v>
      </c>
      <c r="R73" s="26" t="s">
        <v>791</v>
      </c>
      <c r="S73" s="26" t="s">
        <v>2271</v>
      </c>
      <c r="T73" s="26" t="s">
        <v>791</v>
      </c>
      <c r="U73" s="26" t="s">
        <v>2271</v>
      </c>
      <c r="V73" s="26" t="s">
        <v>736</v>
      </c>
      <c r="W73" s="26" t="s">
        <v>372</v>
      </c>
      <c r="X73" s="26" t="s">
        <v>1948</v>
      </c>
      <c r="Y73" s="27">
        <v>800</v>
      </c>
      <c r="Z73" s="26" t="s">
        <v>736</v>
      </c>
      <c r="AA73" s="26" t="s">
        <v>736</v>
      </c>
      <c r="AB73" s="26" t="s">
        <v>736</v>
      </c>
      <c r="AC73" s="26" t="s">
        <v>736</v>
      </c>
      <c r="AD73" s="26" t="s">
        <v>736</v>
      </c>
      <c r="AE73" s="26" t="s">
        <v>736</v>
      </c>
      <c r="AF73" s="27" t="s">
        <v>741</v>
      </c>
    </row>
    <row r="74" spans="1:32">
      <c r="A74" s="26" t="s">
        <v>4758</v>
      </c>
      <c r="B74" s="26" t="s">
        <v>742</v>
      </c>
      <c r="C74" s="27">
        <v>72</v>
      </c>
      <c r="D74" s="26" t="s">
        <v>1089</v>
      </c>
      <c r="E74" s="26" t="s">
        <v>2272</v>
      </c>
      <c r="F74" s="27">
        <v>640</v>
      </c>
      <c r="G74" s="27">
        <v>0</v>
      </c>
      <c r="H74" s="27">
        <v>0</v>
      </c>
      <c r="I74" s="27">
        <v>640</v>
      </c>
      <c r="J74" s="27">
        <v>0</v>
      </c>
      <c r="K74" s="26" t="s">
        <v>2273</v>
      </c>
      <c r="L74" s="26" t="s">
        <v>736</v>
      </c>
      <c r="M74" s="26" t="s">
        <v>1928</v>
      </c>
      <c r="N74" s="26" t="s">
        <v>4099</v>
      </c>
      <c r="O74" s="26" t="s">
        <v>5028</v>
      </c>
      <c r="P74" s="26" t="s">
        <v>5029</v>
      </c>
      <c r="Q74" s="26" t="s">
        <v>736</v>
      </c>
      <c r="R74" s="26" t="s">
        <v>791</v>
      </c>
      <c r="S74" s="26" t="s">
        <v>5030</v>
      </c>
      <c r="T74" s="26" t="s">
        <v>791</v>
      </c>
      <c r="U74" s="26" t="s">
        <v>5030</v>
      </c>
      <c r="V74" s="26" t="s">
        <v>5031</v>
      </c>
      <c r="W74" s="26" t="s">
        <v>5032</v>
      </c>
      <c r="X74" s="26" t="s">
        <v>1955</v>
      </c>
      <c r="Y74" s="27">
        <v>640</v>
      </c>
      <c r="Z74" s="26" t="s">
        <v>736</v>
      </c>
      <c r="AA74" s="26" t="s">
        <v>736</v>
      </c>
      <c r="AB74" s="26" t="s">
        <v>736</v>
      </c>
      <c r="AC74" s="26" t="s">
        <v>736</v>
      </c>
      <c r="AD74" s="26" t="s">
        <v>736</v>
      </c>
      <c r="AE74" s="26" t="s">
        <v>736</v>
      </c>
      <c r="AF74" s="27" t="s">
        <v>741</v>
      </c>
    </row>
    <row r="75" spans="1:32">
      <c r="A75" s="26" t="s">
        <v>4758</v>
      </c>
      <c r="B75" s="26" t="s">
        <v>742</v>
      </c>
      <c r="C75" s="27">
        <v>73</v>
      </c>
      <c r="D75" s="26" t="s">
        <v>5033</v>
      </c>
      <c r="E75" s="26" t="s">
        <v>5034</v>
      </c>
      <c r="F75" s="27">
        <v>21</v>
      </c>
      <c r="G75" s="27">
        <v>0</v>
      </c>
      <c r="H75" s="27">
        <v>0</v>
      </c>
      <c r="I75" s="27">
        <v>21</v>
      </c>
      <c r="J75" s="27">
        <v>0</v>
      </c>
      <c r="K75" s="26" t="s">
        <v>5035</v>
      </c>
      <c r="L75" s="26" t="s">
        <v>736</v>
      </c>
      <c r="M75" s="26" t="s">
        <v>1928</v>
      </c>
      <c r="N75" s="26" t="s">
        <v>1929</v>
      </c>
      <c r="O75" s="26" t="s">
        <v>5036</v>
      </c>
      <c r="P75" s="26" t="s">
        <v>5037</v>
      </c>
      <c r="Q75" s="26" t="s">
        <v>736</v>
      </c>
      <c r="R75" s="26" t="s">
        <v>5038</v>
      </c>
      <c r="S75" s="26" t="s">
        <v>5039</v>
      </c>
      <c r="T75" s="26" t="s">
        <v>5038</v>
      </c>
      <c r="U75" s="26" t="s">
        <v>5039</v>
      </c>
      <c r="V75" s="26" t="s">
        <v>5040</v>
      </c>
      <c r="W75" s="26" t="s">
        <v>5041</v>
      </c>
      <c r="X75" s="26" t="s">
        <v>3895</v>
      </c>
      <c r="Y75" s="27">
        <v>21</v>
      </c>
      <c r="Z75" s="26" t="s">
        <v>5042</v>
      </c>
      <c r="AA75" s="26" t="s">
        <v>5043</v>
      </c>
      <c r="AB75" s="26" t="s">
        <v>736</v>
      </c>
      <c r="AC75" s="26" t="s">
        <v>736</v>
      </c>
      <c r="AD75" s="26" t="s">
        <v>736</v>
      </c>
      <c r="AE75" s="26" t="s">
        <v>5044</v>
      </c>
      <c r="AF75" s="27" t="s">
        <v>741</v>
      </c>
    </row>
    <row r="76" spans="1:32" ht="15" customHeight="1">
      <c r="A76" s="26" t="s">
        <v>4758</v>
      </c>
      <c r="B76" s="26" t="s">
        <v>742</v>
      </c>
      <c r="C76" s="27">
        <v>74</v>
      </c>
      <c r="D76" s="26" t="s">
        <v>5045</v>
      </c>
      <c r="E76" s="26" t="s">
        <v>5046</v>
      </c>
      <c r="F76" s="27">
        <v>396</v>
      </c>
      <c r="G76" s="27">
        <v>0</v>
      </c>
      <c r="H76" s="27">
        <v>0</v>
      </c>
      <c r="I76" s="27">
        <v>396</v>
      </c>
      <c r="J76" s="27">
        <v>0</v>
      </c>
      <c r="K76" s="26" t="s">
        <v>5047</v>
      </c>
      <c r="L76" s="26" t="s">
        <v>736</v>
      </c>
      <c r="M76" s="26" t="s">
        <v>1928</v>
      </c>
      <c r="N76" s="26" t="s">
        <v>1929</v>
      </c>
      <c r="O76" s="26" t="s">
        <v>5048</v>
      </c>
      <c r="P76" s="26" t="s">
        <v>5049</v>
      </c>
      <c r="Q76" s="26" t="s">
        <v>736</v>
      </c>
      <c r="R76" s="26" t="s">
        <v>4411</v>
      </c>
      <c r="S76" s="26" t="s">
        <v>5050</v>
      </c>
      <c r="T76" s="26" t="s">
        <v>4411</v>
      </c>
      <c r="U76" s="26" t="s">
        <v>5050</v>
      </c>
      <c r="V76" s="26" t="s">
        <v>5051</v>
      </c>
      <c r="W76" s="26" t="s">
        <v>5052</v>
      </c>
      <c r="X76" s="26" t="s">
        <v>4235</v>
      </c>
      <c r="Y76" s="27">
        <v>396</v>
      </c>
      <c r="Z76" s="26" t="s">
        <v>736</v>
      </c>
      <c r="AA76" s="26" t="s">
        <v>736</v>
      </c>
      <c r="AB76" s="26" t="s">
        <v>736</v>
      </c>
      <c r="AC76" s="26" t="s">
        <v>736</v>
      </c>
      <c r="AD76" s="26" t="s">
        <v>736</v>
      </c>
      <c r="AE76" s="26" t="s">
        <v>736</v>
      </c>
      <c r="AF76" s="27" t="s">
        <v>741</v>
      </c>
    </row>
    <row r="77" spans="1:32">
      <c r="A77" s="26" t="s">
        <v>4758</v>
      </c>
      <c r="B77" s="26" t="s">
        <v>742</v>
      </c>
      <c r="C77" s="27">
        <v>75</v>
      </c>
      <c r="D77" s="26" t="s">
        <v>1934</v>
      </c>
      <c r="E77" s="26" t="s">
        <v>1935</v>
      </c>
      <c r="F77" s="27">
        <v>11053</v>
      </c>
      <c r="G77" s="27">
        <v>0</v>
      </c>
      <c r="H77" s="27">
        <v>0</v>
      </c>
      <c r="I77" s="27">
        <v>11053</v>
      </c>
      <c r="J77" s="27">
        <v>0</v>
      </c>
      <c r="K77" s="26" t="s">
        <v>1936</v>
      </c>
      <c r="L77" s="26" t="s">
        <v>736</v>
      </c>
      <c r="M77" s="26" t="s">
        <v>1928</v>
      </c>
      <c r="N77" s="26" t="s">
        <v>1929</v>
      </c>
      <c r="O77" s="26" t="s">
        <v>3339</v>
      </c>
      <c r="P77" s="26" t="s">
        <v>2255</v>
      </c>
      <c r="Q77" s="26" t="s">
        <v>3340</v>
      </c>
      <c r="R77" s="26" t="s">
        <v>195</v>
      </c>
      <c r="S77" s="26" t="s">
        <v>3341</v>
      </c>
      <c r="T77" s="26" t="s">
        <v>195</v>
      </c>
      <c r="U77" s="26" t="s">
        <v>3341</v>
      </c>
      <c r="V77" s="26" t="s">
        <v>2274</v>
      </c>
      <c r="W77" s="26" t="s">
        <v>741</v>
      </c>
      <c r="X77" s="26" t="s">
        <v>3342</v>
      </c>
      <c r="Y77" s="27">
        <v>11053</v>
      </c>
      <c r="Z77" s="26" t="s">
        <v>1542</v>
      </c>
      <c r="AA77" s="26" t="s">
        <v>1850</v>
      </c>
      <c r="AB77" s="26" t="s">
        <v>1937</v>
      </c>
      <c r="AC77" s="26" t="s">
        <v>1851</v>
      </c>
      <c r="AD77" s="26" t="s">
        <v>1938</v>
      </c>
      <c r="AE77" s="26" t="s">
        <v>1541</v>
      </c>
      <c r="AF77" s="27" t="s">
        <v>741</v>
      </c>
    </row>
    <row r="78" spans="1:32">
      <c r="A78" s="26" t="s">
        <v>4758</v>
      </c>
      <c r="B78" s="26" t="s">
        <v>742</v>
      </c>
      <c r="C78" s="27">
        <v>76</v>
      </c>
      <c r="D78" s="26" t="s">
        <v>767</v>
      </c>
      <c r="E78" s="26" t="s">
        <v>2275</v>
      </c>
      <c r="F78" s="27">
        <v>2400</v>
      </c>
      <c r="G78" s="27">
        <v>0</v>
      </c>
      <c r="H78" s="27">
        <v>0</v>
      </c>
      <c r="I78" s="27">
        <v>2400</v>
      </c>
      <c r="J78" s="27">
        <v>0</v>
      </c>
      <c r="K78" s="26" t="s">
        <v>2276</v>
      </c>
      <c r="L78" s="26" t="s">
        <v>736</v>
      </c>
      <c r="M78" s="26" t="s">
        <v>1928</v>
      </c>
      <c r="N78" s="26" t="s">
        <v>1929</v>
      </c>
      <c r="O78" s="26" t="s">
        <v>3343</v>
      </c>
      <c r="P78" s="26" t="s">
        <v>3344</v>
      </c>
      <c r="Q78" s="26" t="s">
        <v>1932</v>
      </c>
      <c r="R78" s="26" t="s">
        <v>195</v>
      </c>
      <c r="S78" s="26" t="s">
        <v>768</v>
      </c>
      <c r="T78" s="26" t="s">
        <v>195</v>
      </c>
      <c r="U78" s="26" t="s">
        <v>768</v>
      </c>
      <c r="V78" s="26" t="s">
        <v>3345</v>
      </c>
      <c r="W78" s="26" t="s">
        <v>741</v>
      </c>
      <c r="X78" s="26" t="s">
        <v>1953</v>
      </c>
      <c r="Y78" s="27">
        <v>2400</v>
      </c>
      <c r="Z78" s="26" t="s">
        <v>736</v>
      </c>
      <c r="AA78" s="26" t="s">
        <v>736</v>
      </c>
      <c r="AB78" s="26" t="s">
        <v>736</v>
      </c>
      <c r="AC78" s="26" t="s">
        <v>736</v>
      </c>
      <c r="AD78" s="26" t="s">
        <v>736</v>
      </c>
      <c r="AE78" s="26" t="s">
        <v>736</v>
      </c>
      <c r="AF78" s="27" t="s">
        <v>741</v>
      </c>
    </row>
    <row r="79" spans="1:32">
      <c r="A79" s="26" t="s">
        <v>4758</v>
      </c>
      <c r="B79" s="26" t="s">
        <v>742</v>
      </c>
      <c r="C79" s="27">
        <v>77</v>
      </c>
      <c r="D79" s="26" t="s">
        <v>2277</v>
      </c>
      <c r="E79" s="26" t="s">
        <v>2278</v>
      </c>
      <c r="F79" s="27">
        <v>1600</v>
      </c>
      <c r="G79" s="27">
        <v>0</v>
      </c>
      <c r="H79" s="27">
        <v>0</v>
      </c>
      <c r="I79" s="27">
        <v>1600</v>
      </c>
      <c r="J79" s="27">
        <v>0</v>
      </c>
      <c r="K79" s="26" t="s">
        <v>2279</v>
      </c>
      <c r="L79" s="26" t="s">
        <v>736</v>
      </c>
      <c r="M79" s="26" t="s">
        <v>192</v>
      </c>
      <c r="N79" s="26" t="s">
        <v>361</v>
      </c>
      <c r="O79" s="26" t="s">
        <v>2280</v>
      </c>
      <c r="P79" s="26" t="s">
        <v>2281</v>
      </c>
      <c r="Q79" s="26" t="s">
        <v>736</v>
      </c>
      <c r="R79" s="26" t="s">
        <v>195</v>
      </c>
      <c r="S79" s="26" t="s">
        <v>5053</v>
      </c>
      <c r="T79" s="26" t="s">
        <v>195</v>
      </c>
      <c r="U79" s="26" t="s">
        <v>5053</v>
      </c>
      <c r="V79" s="26" t="s">
        <v>5054</v>
      </c>
      <c r="W79" s="26" t="s">
        <v>5055</v>
      </c>
      <c r="X79" s="26" t="s">
        <v>1918</v>
      </c>
      <c r="Y79" s="27">
        <v>1600</v>
      </c>
      <c r="Z79" s="26" t="s">
        <v>736</v>
      </c>
      <c r="AA79" s="26" t="s">
        <v>736</v>
      </c>
      <c r="AB79" s="26" t="s">
        <v>736</v>
      </c>
      <c r="AC79" s="26" t="s">
        <v>736</v>
      </c>
      <c r="AD79" s="26" t="s">
        <v>736</v>
      </c>
      <c r="AE79" s="26" t="s">
        <v>736</v>
      </c>
      <c r="AF79" s="27" t="s">
        <v>741</v>
      </c>
    </row>
    <row r="80" spans="1:32">
      <c r="A80" s="26" t="s">
        <v>4758</v>
      </c>
      <c r="B80" s="26" t="s">
        <v>742</v>
      </c>
      <c r="C80" s="27">
        <v>78</v>
      </c>
      <c r="D80" s="26" t="s">
        <v>5056</v>
      </c>
      <c r="E80" s="26" t="s">
        <v>5057</v>
      </c>
      <c r="F80" s="27">
        <v>800</v>
      </c>
      <c r="G80" s="27">
        <v>0</v>
      </c>
      <c r="H80" s="27">
        <v>0</v>
      </c>
      <c r="I80" s="27">
        <v>800</v>
      </c>
      <c r="J80" s="27">
        <v>0</v>
      </c>
      <c r="K80" s="26" t="s">
        <v>5058</v>
      </c>
      <c r="L80" s="26" t="s">
        <v>736</v>
      </c>
      <c r="M80" s="26" t="s">
        <v>1928</v>
      </c>
      <c r="N80" s="26" t="s">
        <v>4099</v>
      </c>
      <c r="O80" s="26" t="s">
        <v>5059</v>
      </c>
      <c r="P80" s="26" t="s">
        <v>5060</v>
      </c>
      <c r="Q80" s="26" t="s">
        <v>736</v>
      </c>
      <c r="R80" s="26" t="s">
        <v>195</v>
      </c>
      <c r="S80" s="26" t="s">
        <v>5061</v>
      </c>
      <c r="T80" s="26" t="s">
        <v>195</v>
      </c>
      <c r="U80" s="26" t="s">
        <v>5061</v>
      </c>
      <c r="V80" s="26" t="s">
        <v>5062</v>
      </c>
      <c r="W80" s="26" t="s">
        <v>741</v>
      </c>
      <c r="X80" s="26" t="s">
        <v>1948</v>
      </c>
      <c r="Y80" s="27">
        <v>800</v>
      </c>
      <c r="Z80" s="26" t="s">
        <v>736</v>
      </c>
      <c r="AA80" s="26" t="s">
        <v>736</v>
      </c>
      <c r="AB80" s="26" t="s">
        <v>736</v>
      </c>
      <c r="AC80" s="26" t="s">
        <v>736</v>
      </c>
      <c r="AD80" s="26" t="s">
        <v>736</v>
      </c>
      <c r="AE80" s="26" t="s">
        <v>736</v>
      </c>
      <c r="AF80" s="27" t="s">
        <v>741</v>
      </c>
    </row>
    <row r="81" spans="1:32">
      <c r="A81" s="26" t="s">
        <v>4758</v>
      </c>
      <c r="B81" s="26" t="s">
        <v>742</v>
      </c>
      <c r="C81" s="27">
        <v>79</v>
      </c>
      <c r="D81" s="26" t="s">
        <v>5063</v>
      </c>
      <c r="E81" s="26" t="s">
        <v>5064</v>
      </c>
      <c r="F81" s="27">
        <v>206265</v>
      </c>
      <c r="G81" s="27">
        <v>0</v>
      </c>
      <c r="H81" s="27">
        <v>0</v>
      </c>
      <c r="I81" s="27">
        <v>206265</v>
      </c>
      <c r="J81" s="27">
        <v>0</v>
      </c>
      <c r="K81" s="26" t="s">
        <v>5065</v>
      </c>
      <c r="L81" s="26" t="s">
        <v>736</v>
      </c>
      <c r="M81" s="26" t="s">
        <v>1928</v>
      </c>
      <c r="N81" s="26" t="s">
        <v>1929</v>
      </c>
      <c r="O81" s="26" t="s">
        <v>5066</v>
      </c>
      <c r="P81" s="26" t="s">
        <v>5067</v>
      </c>
      <c r="Q81" s="26" t="s">
        <v>736</v>
      </c>
      <c r="R81" s="26" t="s">
        <v>191</v>
      </c>
      <c r="S81" s="26" t="s">
        <v>5068</v>
      </c>
      <c r="T81" s="26" t="s">
        <v>191</v>
      </c>
      <c r="U81" s="26" t="s">
        <v>5068</v>
      </c>
      <c r="V81" s="26" t="s">
        <v>5069</v>
      </c>
      <c r="W81" s="26" t="s">
        <v>5070</v>
      </c>
      <c r="X81" s="26" t="s">
        <v>5071</v>
      </c>
      <c r="Y81" s="27">
        <v>206265</v>
      </c>
      <c r="Z81" s="26" t="s">
        <v>3944</v>
      </c>
      <c r="AA81" s="26" t="s">
        <v>2674</v>
      </c>
      <c r="AB81" s="26" t="s">
        <v>5072</v>
      </c>
      <c r="AC81" s="26" t="s">
        <v>5073</v>
      </c>
      <c r="AD81" s="26" t="s">
        <v>736</v>
      </c>
      <c r="AE81" s="26" t="s">
        <v>2675</v>
      </c>
      <c r="AF81" s="27" t="s">
        <v>741</v>
      </c>
    </row>
    <row r="82" spans="1:32">
      <c r="A82" s="26" t="s">
        <v>4758</v>
      </c>
      <c r="B82" s="26" t="s">
        <v>742</v>
      </c>
      <c r="C82" s="27">
        <v>80</v>
      </c>
      <c r="D82" s="26" t="s">
        <v>1670</v>
      </c>
      <c r="E82" s="26" t="s">
        <v>1939</v>
      </c>
      <c r="F82" s="27">
        <v>4</v>
      </c>
      <c r="G82" s="27">
        <v>0</v>
      </c>
      <c r="H82" s="27">
        <v>0</v>
      </c>
      <c r="I82" s="27">
        <v>4</v>
      </c>
      <c r="J82" s="27">
        <v>0</v>
      </c>
      <c r="K82" s="26" t="s">
        <v>1940</v>
      </c>
      <c r="L82" s="26" t="s">
        <v>736</v>
      </c>
      <c r="M82" s="26" t="s">
        <v>1928</v>
      </c>
      <c r="N82" s="26" t="s">
        <v>1929</v>
      </c>
      <c r="O82" s="26" t="s">
        <v>1941</v>
      </c>
      <c r="P82" s="26" t="s">
        <v>1942</v>
      </c>
      <c r="Q82" s="26" t="s">
        <v>1932</v>
      </c>
      <c r="R82" s="26" t="s">
        <v>1671</v>
      </c>
      <c r="S82" s="26" t="s">
        <v>1672</v>
      </c>
      <c r="T82" s="26" t="s">
        <v>1671</v>
      </c>
      <c r="U82" s="26" t="s">
        <v>1672</v>
      </c>
      <c r="V82" s="26" t="s">
        <v>1673</v>
      </c>
      <c r="W82" s="26" t="s">
        <v>1674</v>
      </c>
      <c r="X82" s="26" t="s">
        <v>1912</v>
      </c>
      <c r="Y82" s="27">
        <v>4</v>
      </c>
      <c r="Z82" s="26" t="s">
        <v>1675</v>
      </c>
      <c r="AA82" s="26" t="s">
        <v>1943</v>
      </c>
      <c r="AB82" s="26" t="s">
        <v>736</v>
      </c>
      <c r="AC82" s="26" t="s">
        <v>736</v>
      </c>
      <c r="AD82" s="26" t="s">
        <v>736</v>
      </c>
      <c r="AE82" s="26" t="s">
        <v>1676</v>
      </c>
      <c r="AF82" s="27" t="s">
        <v>741</v>
      </c>
    </row>
    <row r="83" spans="1:32" ht="15" customHeight="1">
      <c r="A83" s="26" t="s">
        <v>4758</v>
      </c>
      <c r="B83" s="26" t="s">
        <v>742</v>
      </c>
      <c r="C83" s="27">
        <v>81</v>
      </c>
      <c r="D83" s="26" t="s">
        <v>1090</v>
      </c>
      <c r="E83" s="26" t="s">
        <v>2282</v>
      </c>
      <c r="F83" s="27">
        <v>39680</v>
      </c>
      <c r="G83" s="27">
        <v>0</v>
      </c>
      <c r="H83" s="27">
        <v>0</v>
      </c>
      <c r="I83" s="27">
        <v>39680</v>
      </c>
      <c r="J83" s="27">
        <v>0</v>
      </c>
      <c r="K83" s="26" t="s">
        <v>2283</v>
      </c>
      <c r="L83" s="26" t="s">
        <v>736</v>
      </c>
      <c r="M83" s="26" t="s">
        <v>1928</v>
      </c>
      <c r="N83" s="26" t="s">
        <v>1929</v>
      </c>
      <c r="O83" s="26" t="s">
        <v>5074</v>
      </c>
      <c r="P83" s="26" t="s">
        <v>5075</v>
      </c>
      <c r="Q83" s="26" t="s">
        <v>5076</v>
      </c>
      <c r="R83" s="26" t="s">
        <v>791</v>
      </c>
      <c r="S83" s="26" t="s">
        <v>2284</v>
      </c>
      <c r="T83" s="26" t="s">
        <v>791</v>
      </c>
      <c r="U83" s="26" t="s">
        <v>2284</v>
      </c>
      <c r="V83" s="26" t="s">
        <v>5077</v>
      </c>
      <c r="W83" s="26" t="s">
        <v>468</v>
      </c>
      <c r="X83" s="26" t="s">
        <v>1957</v>
      </c>
      <c r="Y83" s="27">
        <v>39680</v>
      </c>
      <c r="Z83" s="26" t="s">
        <v>736</v>
      </c>
      <c r="AA83" s="26" t="s">
        <v>736</v>
      </c>
      <c r="AB83" s="26" t="s">
        <v>736</v>
      </c>
      <c r="AC83" s="26" t="s">
        <v>736</v>
      </c>
      <c r="AD83" s="26" t="s">
        <v>736</v>
      </c>
      <c r="AE83" s="26" t="s">
        <v>736</v>
      </c>
      <c r="AF83" s="27" t="s">
        <v>741</v>
      </c>
    </row>
    <row r="84" spans="1:32" ht="15" customHeight="1">
      <c r="A84" s="26" t="s">
        <v>4758</v>
      </c>
      <c r="B84" s="26" t="s">
        <v>742</v>
      </c>
      <c r="C84" s="27">
        <v>82</v>
      </c>
      <c r="D84" s="26" t="s">
        <v>1677</v>
      </c>
      <c r="E84" s="26" t="s">
        <v>2285</v>
      </c>
      <c r="F84" s="27">
        <v>4</v>
      </c>
      <c r="G84" s="27">
        <v>0</v>
      </c>
      <c r="H84" s="27">
        <v>0</v>
      </c>
      <c r="I84" s="27">
        <v>4</v>
      </c>
      <c r="J84" s="27">
        <v>0</v>
      </c>
      <c r="K84" s="26" t="s">
        <v>2286</v>
      </c>
      <c r="L84" s="26" t="s">
        <v>736</v>
      </c>
      <c r="M84" s="26" t="s">
        <v>192</v>
      </c>
      <c r="N84" s="26" t="s">
        <v>193</v>
      </c>
      <c r="O84" s="26" t="s">
        <v>1678</v>
      </c>
      <c r="P84" s="26" t="s">
        <v>1679</v>
      </c>
      <c r="Q84" s="26" t="s">
        <v>1680</v>
      </c>
      <c r="R84" s="26" t="s">
        <v>1681</v>
      </c>
      <c r="S84" s="26" t="s">
        <v>1682</v>
      </c>
      <c r="T84" s="26" t="s">
        <v>1681</v>
      </c>
      <c r="U84" s="26" t="s">
        <v>1682</v>
      </c>
      <c r="V84" s="26" t="s">
        <v>1683</v>
      </c>
      <c r="W84" s="26" t="s">
        <v>1684</v>
      </c>
      <c r="X84" s="26" t="s">
        <v>1912</v>
      </c>
      <c r="Y84" s="27">
        <v>4</v>
      </c>
      <c r="Z84" s="26" t="s">
        <v>1685</v>
      </c>
      <c r="AA84" s="26" t="s">
        <v>1746</v>
      </c>
      <c r="AB84" s="26" t="s">
        <v>736</v>
      </c>
      <c r="AC84" s="26" t="s">
        <v>736</v>
      </c>
      <c r="AD84" s="26" t="s">
        <v>736</v>
      </c>
      <c r="AE84" s="26" t="s">
        <v>1686</v>
      </c>
      <c r="AF84" s="27" t="s">
        <v>741</v>
      </c>
    </row>
    <row r="85" spans="1:32">
      <c r="A85" s="26" t="s">
        <v>4758</v>
      </c>
      <c r="B85" s="26" t="s">
        <v>742</v>
      </c>
      <c r="C85" s="27">
        <v>83</v>
      </c>
      <c r="D85" s="26" t="s">
        <v>5078</v>
      </c>
      <c r="E85" s="26" t="s">
        <v>5079</v>
      </c>
      <c r="F85" s="27">
        <v>3</v>
      </c>
      <c r="G85" s="27">
        <v>0</v>
      </c>
      <c r="H85" s="27">
        <v>0</v>
      </c>
      <c r="I85" s="27">
        <v>3</v>
      </c>
      <c r="J85" s="27">
        <v>0</v>
      </c>
      <c r="K85" s="26" t="s">
        <v>5080</v>
      </c>
      <c r="L85" s="26" t="s">
        <v>736</v>
      </c>
      <c r="M85" s="26" t="s">
        <v>1928</v>
      </c>
      <c r="N85" s="26" t="s">
        <v>1929</v>
      </c>
      <c r="O85" s="26" t="s">
        <v>5081</v>
      </c>
      <c r="P85" s="26" t="s">
        <v>4636</v>
      </c>
      <c r="Q85" s="26" t="s">
        <v>736</v>
      </c>
      <c r="R85" s="26" t="s">
        <v>391</v>
      </c>
      <c r="S85" s="26" t="s">
        <v>5082</v>
      </c>
      <c r="T85" s="26" t="s">
        <v>391</v>
      </c>
      <c r="U85" s="26" t="s">
        <v>5082</v>
      </c>
      <c r="V85" s="26" t="s">
        <v>5083</v>
      </c>
      <c r="W85" s="26" t="s">
        <v>5084</v>
      </c>
      <c r="X85" s="26" t="s">
        <v>2710</v>
      </c>
      <c r="Y85" s="27">
        <v>3</v>
      </c>
      <c r="Z85" s="26" t="s">
        <v>736</v>
      </c>
      <c r="AA85" s="26" t="s">
        <v>736</v>
      </c>
      <c r="AB85" s="26" t="s">
        <v>736</v>
      </c>
      <c r="AC85" s="26" t="s">
        <v>736</v>
      </c>
      <c r="AD85" s="26" t="s">
        <v>736</v>
      </c>
      <c r="AE85" s="26" t="s">
        <v>736</v>
      </c>
      <c r="AF85" s="27" t="s">
        <v>741</v>
      </c>
    </row>
    <row r="86" spans="1:32">
      <c r="A86" s="26" t="s">
        <v>4758</v>
      </c>
      <c r="B86" s="26" t="s">
        <v>742</v>
      </c>
      <c r="C86" s="27">
        <v>84</v>
      </c>
      <c r="D86" s="26" t="s">
        <v>3346</v>
      </c>
      <c r="E86" s="26" t="s">
        <v>3347</v>
      </c>
      <c r="F86" s="27">
        <v>100</v>
      </c>
      <c r="G86" s="27">
        <v>0</v>
      </c>
      <c r="H86" s="27">
        <v>0</v>
      </c>
      <c r="I86" s="27">
        <v>100</v>
      </c>
      <c r="J86" s="27">
        <v>0</v>
      </c>
      <c r="K86" s="26" t="s">
        <v>3348</v>
      </c>
      <c r="L86" s="26" t="s">
        <v>736</v>
      </c>
      <c r="M86" s="26" t="s">
        <v>1928</v>
      </c>
      <c r="N86" s="26" t="s">
        <v>4099</v>
      </c>
      <c r="O86" s="26" t="s">
        <v>5085</v>
      </c>
      <c r="P86" s="26" t="s">
        <v>5086</v>
      </c>
      <c r="Q86" s="26" t="s">
        <v>736</v>
      </c>
      <c r="R86" s="26" t="s">
        <v>5087</v>
      </c>
      <c r="S86" s="26" t="s">
        <v>5088</v>
      </c>
      <c r="T86" s="26" t="s">
        <v>5087</v>
      </c>
      <c r="U86" s="26" t="s">
        <v>5088</v>
      </c>
      <c r="V86" s="26" t="s">
        <v>5089</v>
      </c>
      <c r="W86" s="26" t="s">
        <v>5090</v>
      </c>
      <c r="X86" s="26" t="s">
        <v>2148</v>
      </c>
      <c r="Y86" s="27">
        <v>100</v>
      </c>
      <c r="Z86" s="26" t="s">
        <v>736</v>
      </c>
      <c r="AA86" s="26" t="s">
        <v>736</v>
      </c>
      <c r="AB86" s="26" t="s">
        <v>736</v>
      </c>
      <c r="AC86" s="26" t="s">
        <v>736</v>
      </c>
      <c r="AD86" s="26" t="s">
        <v>736</v>
      </c>
      <c r="AE86" s="26" t="s">
        <v>736</v>
      </c>
      <c r="AF86" s="27" t="s">
        <v>741</v>
      </c>
    </row>
    <row r="87" spans="1:32">
      <c r="A87" s="26" t="s">
        <v>4758</v>
      </c>
      <c r="B87" s="26" t="s">
        <v>742</v>
      </c>
      <c r="C87" s="27">
        <v>85</v>
      </c>
      <c r="D87" s="26" t="s">
        <v>1091</v>
      </c>
      <c r="E87" s="26" t="s">
        <v>5091</v>
      </c>
      <c r="F87" s="27">
        <v>1280</v>
      </c>
      <c r="G87" s="27">
        <v>0</v>
      </c>
      <c r="H87" s="27">
        <v>0</v>
      </c>
      <c r="I87" s="27">
        <v>1280</v>
      </c>
      <c r="J87" s="27">
        <v>0</v>
      </c>
      <c r="K87" s="26" t="s">
        <v>5092</v>
      </c>
      <c r="L87" s="26" t="s">
        <v>736</v>
      </c>
      <c r="M87" s="26" t="s">
        <v>192</v>
      </c>
      <c r="N87" s="26" t="s">
        <v>361</v>
      </c>
      <c r="O87" s="26" t="s">
        <v>5093</v>
      </c>
      <c r="P87" s="26" t="s">
        <v>1612</v>
      </c>
      <c r="Q87" s="26" t="s">
        <v>4845</v>
      </c>
      <c r="R87" s="26" t="s">
        <v>195</v>
      </c>
      <c r="S87" s="26" t="s">
        <v>5094</v>
      </c>
      <c r="T87" s="26" t="s">
        <v>195</v>
      </c>
      <c r="U87" s="26" t="s">
        <v>5094</v>
      </c>
      <c r="V87" s="26" t="s">
        <v>5095</v>
      </c>
      <c r="W87" s="26" t="s">
        <v>5096</v>
      </c>
      <c r="X87" s="26" t="s">
        <v>1976</v>
      </c>
      <c r="Y87" s="27">
        <v>1280</v>
      </c>
      <c r="Z87" s="26" t="s">
        <v>736</v>
      </c>
      <c r="AA87" s="26" t="s">
        <v>736</v>
      </c>
      <c r="AB87" s="26" t="s">
        <v>736</v>
      </c>
      <c r="AC87" s="26" t="s">
        <v>736</v>
      </c>
      <c r="AD87" s="26" t="s">
        <v>736</v>
      </c>
      <c r="AE87" s="26" t="s">
        <v>736</v>
      </c>
      <c r="AF87" s="27" t="s">
        <v>741</v>
      </c>
    </row>
    <row r="88" spans="1:32">
      <c r="A88" s="26" t="s">
        <v>4758</v>
      </c>
      <c r="B88" s="26" t="s">
        <v>742</v>
      </c>
      <c r="C88" s="27">
        <v>86</v>
      </c>
      <c r="D88" s="26" t="s">
        <v>5097</v>
      </c>
      <c r="E88" s="26" t="s">
        <v>5098</v>
      </c>
      <c r="F88" s="27">
        <v>32</v>
      </c>
      <c r="G88" s="27">
        <v>0</v>
      </c>
      <c r="H88" s="27">
        <v>0</v>
      </c>
      <c r="I88" s="27">
        <v>32</v>
      </c>
      <c r="J88" s="27">
        <v>0</v>
      </c>
      <c r="K88" s="26" t="s">
        <v>5099</v>
      </c>
      <c r="L88" s="26" t="s">
        <v>736</v>
      </c>
      <c r="M88" s="26" t="s">
        <v>1928</v>
      </c>
      <c r="N88" s="26" t="s">
        <v>1929</v>
      </c>
      <c r="O88" s="26" t="s">
        <v>5100</v>
      </c>
      <c r="P88" s="26" t="s">
        <v>5101</v>
      </c>
      <c r="Q88" s="26" t="s">
        <v>736</v>
      </c>
      <c r="R88" s="26" t="s">
        <v>252</v>
      </c>
      <c r="S88" s="26" t="s">
        <v>5102</v>
      </c>
      <c r="T88" s="26" t="s">
        <v>252</v>
      </c>
      <c r="U88" s="26" t="s">
        <v>5102</v>
      </c>
      <c r="V88" s="26" t="s">
        <v>5103</v>
      </c>
      <c r="W88" s="26" t="s">
        <v>5104</v>
      </c>
      <c r="X88" s="26" t="s">
        <v>4864</v>
      </c>
      <c r="Y88" s="27">
        <v>32</v>
      </c>
      <c r="Z88" s="26" t="s">
        <v>736</v>
      </c>
      <c r="AA88" s="26" t="s">
        <v>736</v>
      </c>
      <c r="AB88" s="26" t="s">
        <v>736</v>
      </c>
      <c r="AC88" s="26" t="s">
        <v>736</v>
      </c>
      <c r="AD88" s="26" t="s">
        <v>736</v>
      </c>
      <c r="AE88" s="26" t="s">
        <v>736</v>
      </c>
      <c r="AF88" s="27" t="s">
        <v>741</v>
      </c>
    </row>
    <row r="89" spans="1:32">
      <c r="A89" s="26" t="s">
        <v>4758</v>
      </c>
      <c r="B89" s="26" t="s">
        <v>742</v>
      </c>
      <c r="C89" s="27">
        <v>87</v>
      </c>
      <c r="D89" s="26" t="s">
        <v>5105</v>
      </c>
      <c r="E89" s="26" t="s">
        <v>5106</v>
      </c>
      <c r="F89" s="27">
        <v>7</v>
      </c>
      <c r="G89" s="27">
        <v>0</v>
      </c>
      <c r="H89" s="27">
        <v>0</v>
      </c>
      <c r="I89" s="27">
        <v>7</v>
      </c>
      <c r="J89" s="27">
        <v>0</v>
      </c>
      <c r="K89" s="26" t="s">
        <v>5107</v>
      </c>
      <c r="L89" s="26" t="s">
        <v>736</v>
      </c>
      <c r="M89" s="26" t="s">
        <v>1928</v>
      </c>
      <c r="N89" s="26" t="s">
        <v>1929</v>
      </c>
      <c r="O89" s="26" t="s">
        <v>5108</v>
      </c>
      <c r="P89" s="26" t="s">
        <v>3974</v>
      </c>
      <c r="Q89" s="26" t="s">
        <v>736</v>
      </c>
      <c r="R89" s="26" t="s">
        <v>200</v>
      </c>
      <c r="S89" s="26" t="s">
        <v>5109</v>
      </c>
      <c r="T89" s="26" t="s">
        <v>200</v>
      </c>
      <c r="U89" s="26" t="s">
        <v>5109</v>
      </c>
      <c r="V89" s="26" t="s">
        <v>5110</v>
      </c>
      <c r="W89" s="26" t="s">
        <v>5111</v>
      </c>
      <c r="X89" s="26" t="s">
        <v>2871</v>
      </c>
      <c r="Y89" s="27">
        <v>7</v>
      </c>
      <c r="Z89" s="26" t="s">
        <v>736</v>
      </c>
      <c r="AA89" s="26" t="s">
        <v>736</v>
      </c>
      <c r="AB89" s="26" t="s">
        <v>736</v>
      </c>
      <c r="AC89" s="26" t="s">
        <v>736</v>
      </c>
      <c r="AD89" s="26" t="s">
        <v>736</v>
      </c>
      <c r="AE89" s="26" t="s">
        <v>736</v>
      </c>
      <c r="AF89" s="27" t="s">
        <v>741</v>
      </c>
    </row>
    <row r="90" spans="1:32" ht="15" customHeight="1">
      <c r="A90" s="26" t="s">
        <v>4758</v>
      </c>
      <c r="B90" s="26" t="s">
        <v>742</v>
      </c>
      <c r="C90" s="27">
        <v>88</v>
      </c>
      <c r="D90" s="26" t="s">
        <v>769</v>
      </c>
      <c r="E90" s="26" t="s">
        <v>2288</v>
      </c>
      <c r="F90" s="27">
        <v>1440</v>
      </c>
      <c r="G90" s="27">
        <v>0</v>
      </c>
      <c r="H90" s="27">
        <v>0</v>
      </c>
      <c r="I90" s="27">
        <v>1440</v>
      </c>
      <c r="J90" s="27">
        <v>0</v>
      </c>
      <c r="K90" s="26" t="s">
        <v>2289</v>
      </c>
      <c r="L90" s="26" t="s">
        <v>736</v>
      </c>
      <c r="M90" s="26" t="s">
        <v>1928</v>
      </c>
      <c r="N90" s="26" t="s">
        <v>1929</v>
      </c>
      <c r="O90" s="26" t="s">
        <v>3350</v>
      </c>
      <c r="P90" s="26" t="s">
        <v>770</v>
      </c>
      <c r="Q90" s="26" t="s">
        <v>736</v>
      </c>
      <c r="R90" s="26" t="s">
        <v>791</v>
      </c>
      <c r="S90" s="26" t="s">
        <v>3351</v>
      </c>
      <c r="T90" s="26" t="s">
        <v>791</v>
      </c>
      <c r="U90" s="26" t="s">
        <v>3351</v>
      </c>
      <c r="V90" s="26" t="s">
        <v>3352</v>
      </c>
      <c r="W90" s="26" t="s">
        <v>354</v>
      </c>
      <c r="X90" s="26" t="s">
        <v>1958</v>
      </c>
      <c r="Y90" s="27">
        <v>1440</v>
      </c>
      <c r="Z90" s="26" t="s">
        <v>736</v>
      </c>
      <c r="AA90" s="26" t="s">
        <v>736</v>
      </c>
      <c r="AB90" s="26" t="s">
        <v>736</v>
      </c>
      <c r="AC90" s="26" t="s">
        <v>736</v>
      </c>
      <c r="AD90" s="26" t="s">
        <v>736</v>
      </c>
      <c r="AE90" s="26" t="s">
        <v>736</v>
      </c>
      <c r="AF90" s="27" t="s">
        <v>741</v>
      </c>
    </row>
    <row r="91" spans="1:32" ht="15" customHeight="1">
      <c r="A91" s="26" t="s">
        <v>4758</v>
      </c>
      <c r="B91" s="26" t="s">
        <v>742</v>
      </c>
      <c r="C91" s="27">
        <v>89</v>
      </c>
      <c r="D91" s="26" t="s">
        <v>1094</v>
      </c>
      <c r="E91" s="26" t="s">
        <v>2290</v>
      </c>
      <c r="F91" s="27">
        <v>160</v>
      </c>
      <c r="G91" s="27">
        <v>0</v>
      </c>
      <c r="H91" s="27">
        <v>0</v>
      </c>
      <c r="I91" s="27">
        <v>160</v>
      </c>
      <c r="J91" s="27">
        <v>0</v>
      </c>
      <c r="K91" s="26" t="s">
        <v>2291</v>
      </c>
      <c r="L91" s="26" t="s">
        <v>736</v>
      </c>
      <c r="M91" s="26" t="s">
        <v>205</v>
      </c>
      <c r="N91" s="26" t="s">
        <v>206</v>
      </c>
      <c r="O91" s="26" t="s">
        <v>267</v>
      </c>
      <c r="P91" s="26" t="s">
        <v>1095</v>
      </c>
      <c r="Q91" s="26" t="s">
        <v>208</v>
      </c>
      <c r="R91" s="26" t="s">
        <v>791</v>
      </c>
      <c r="S91" s="26" t="s">
        <v>2292</v>
      </c>
      <c r="T91" s="26" t="s">
        <v>791</v>
      </c>
      <c r="U91" s="26" t="s">
        <v>2292</v>
      </c>
      <c r="V91" s="26" t="s">
        <v>2293</v>
      </c>
      <c r="W91" s="26" t="s">
        <v>472</v>
      </c>
      <c r="X91" s="26" t="s">
        <v>1945</v>
      </c>
      <c r="Y91" s="27">
        <v>160</v>
      </c>
      <c r="Z91" s="26" t="s">
        <v>736</v>
      </c>
      <c r="AA91" s="26" t="s">
        <v>736</v>
      </c>
      <c r="AB91" s="26" t="s">
        <v>736</v>
      </c>
      <c r="AC91" s="26" t="s">
        <v>736</v>
      </c>
      <c r="AD91" s="26" t="s">
        <v>736</v>
      </c>
      <c r="AE91" s="26" t="s">
        <v>736</v>
      </c>
      <c r="AF91" s="27" t="s">
        <v>741</v>
      </c>
    </row>
    <row r="92" spans="1:32">
      <c r="A92" s="26" t="s">
        <v>4758</v>
      </c>
      <c r="B92" s="26" t="s">
        <v>742</v>
      </c>
      <c r="C92" s="27">
        <v>90</v>
      </c>
      <c r="D92" s="26" t="s">
        <v>771</v>
      </c>
      <c r="E92" s="26" t="s">
        <v>2294</v>
      </c>
      <c r="F92" s="27">
        <v>4800</v>
      </c>
      <c r="G92" s="27">
        <v>0</v>
      </c>
      <c r="H92" s="27">
        <v>0</v>
      </c>
      <c r="I92" s="27">
        <v>4800</v>
      </c>
      <c r="J92" s="27">
        <v>0</v>
      </c>
      <c r="K92" s="26" t="s">
        <v>2295</v>
      </c>
      <c r="L92" s="26" t="s">
        <v>736</v>
      </c>
      <c r="M92" s="26" t="s">
        <v>1928</v>
      </c>
      <c r="N92" s="26" t="s">
        <v>1929</v>
      </c>
      <c r="O92" s="26" t="s">
        <v>5112</v>
      </c>
      <c r="P92" s="26" t="s">
        <v>5113</v>
      </c>
      <c r="Q92" s="26" t="s">
        <v>736</v>
      </c>
      <c r="R92" s="26" t="s">
        <v>391</v>
      </c>
      <c r="S92" s="26" t="s">
        <v>2296</v>
      </c>
      <c r="T92" s="26" t="s">
        <v>391</v>
      </c>
      <c r="U92" s="26" t="s">
        <v>2296</v>
      </c>
      <c r="V92" s="26" t="s">
        <v>773</v>
      </c>
      <c r="W92" s="26" t="s">
        <v>471</v>
      </c>
      <c r="X92" s="26" t="s">
        <v>1959</v>
      </c>
      <c r="Y92" s="27">
        <v>4800</v>
      </c>
      <c r="Z92" s="26" t="s">
        <v>736</v>
      </c>
      <c r="AA92" s="26" t="s">
        <v>736</v>
      </c>
      <c r="AB92" s="26" t="s">
        <v>736</v>
      </c>
      <c r="AC92" s="26" t="s">
        <v>736</v>
      </c>
      <c r="AD92" s="26" t="s">
        <v>736</v>
      </c>
      <c r="AE92" s="26" t="s">
        <v>736</v>
      </c>
      <c r="AF92" s="27" t="s">
        <v>741</v>
      </c>
    </row>
    <row r="93" spans="1:32" ht="15" customHeight="1">
      <c r="A93" s="26" t="s">
        <v>4758</v>
      </c>
      <c r="B93" s="26" t="s">
        <v>742</v>
      </c>
      <c r="C93" s="27">
        <v>91</v>
      </c>
      <c r="D93" s="26" t="s">
        <v>5114</v>
      </c>
      <c r="E93" s="26" t="s">
        <v>5115</v>
      </c>
      <c r="F93" s="27">
        <v>10</v>
      </c>
      <c r="G93" s="27">
        <v>0</v>
      </c>
      <c r="H93" s="27">
        <v>0</v>
      </c>
      <c r="I93" s="27">
        <v>10</v>
      </c>
      <c r="J93" s="27">
        <v>0</v>
      </c>
      <c r="K93" s="26" t="s">
        <v>5116</v>
      </c>
      <c r="L93" s="26" t="s">
        <v>736</v>
      </c>
      <c r="M93" s="26" t="s">
        <v>192</v>
      </c>
      <c r="N93" s="26" t="s">
        <v>361</v>
      </c>
      <c r="O93" s="26" t="s">
        <v>5117</v>
      </c>
      <c r="P93" s="26" t="s">
        <v>5118</v>
      </c>
      <c r="Q93" s="26" t="s">
        <v>736</v>
      </c>
      <c r="R93" s="26" t="s">
        <v>1908</v>
      </c>
      <c r="S93" s="26" t="s">
        <v>5119</v>
      </c>
      <c r="T93" s="26" t="s">
        <v>1908</v>
      </c>
      <c r="U93" s="26" t="s">
        <v>5119</v>
      </c>
      <c r="V93" s="26" t="s">
        <v>5120</v>
      </c>
      <c r="W93" s="26" t="s">
        <v>5121</v>
      </c>
      <c r="X93" s="26" t="s">
        <v>2008</v>
      </c>
      <c r="Y93" s="27">
        <v>10</v>
      </c>
      <c r="Z93" s="26" t="s">
        <v>736</v>
      </c>
      <c r="AA93" s="26" t="s">
        <v>736</v>
      </c>
      <c r="AB93" s="26" t="s">
        <v>736</v>
      </c>
      <c r="AC93" s="26" t="s">
        <v>736</v>
      </c>
      <c r="AD93" s="26" t="s">
        <v>736</v>
      </c>
      <c r="AE93" s="26" t="s">
        <v>736</v>
      </c>
      <c r="AF93" s="27" t="s">
        <v>741</v>
      </c>
    </row>
    <row r="94" spans="1:32" ht="15" customHeight="1">
      <c r="A94" s="26" t="s">
        <v>4758</v>
      </c>
      <c r="B94" s="26" t="s">
        <v>742</v>
      </c>
      <c r="C94" s="27">
        <v>92</v>
      </c>
      <c r="D94" s="26" t="s">
        <v>1096</v>
      </c>
      <c r="E94" s="26" t="s">
        <v>2297</v>
      </c>
      <c r="F94" s="27">
        <v>6400</v>
      </c>
      <c r="G94" s="27">
        <v>0</v>
      </c>
      <c r="H94" s="27">
        <v>0</v>
      </c>
      <c r="I94" s="27">
        <v>6400</v>
      </c>
      <c r="J94" s="27">
        <v>0</v>
      </c>
      <c r="K94" s="26" t="s">
        <v>2298</v>
      </c>
      <c r="L94" s="26" t="s">
        <v>736</v>
      </c>
      <c r="M94" s="26" t="s">
        <v>192</v>
      </c>
      <c r="N94" s="26" t="s">
        <v>361</v>
      </c>
      <c r="O94" s="26" t="s">
        <v>1563</v>
      </c>
      <c r="P94" s="26" t="s">
        <v>1564</v>
      </c>
      <c r="Q94" s="26" t="s">
        <v>900</v>
      </c>
      <c r="R94" s="26" t="s">
        <v>199</v>
      </c>
      <c r="S94" s="26" t="s">
        <v>2299</v>
      </c>
      <c r="T94" s="26" t="s">
        <v>199</v>
      </c>
      <c r="U94" s="26" t="s">
        <v>2299</v>
      </c>
      <c r="V94" s="26" t="s">
        <v>1565</v>
      </c>
      <c r="W94" s="26" t="s">
        <v>473</v>
      </c>
      <c r="X94" s="26" t="s">
        <v>1960</v>
      </c>
      <c r="Y94" s="27">
        <v>6400</v>
      </c>
      <c r="Z94" s="26" t="s">
        <v>736</v>
      </c>
      <c r="AA94" s="26" t="s">
        <v>736</v>
      </c>
      <c r="AB94" s="26" t="s">
        <v>736</v>
      </c>
      <c r="AC94" s="26" t="s">
        <v>736</v>
      </c>
      <c r="AD94" s="26" t="s">
        <v>736</v>
      </c>
      <c r="AE94" s="26" t="s">
        <v>736</v>
      </c>
      <c r="AF94" s="27" t="s">
        <v>741</v>
      </c>
    </row>
    <row r="95" spans="1:32">
      <c r="A95" s="26" t="s">
        <v>4758</v>
      </c>
      <c r="B95" s="26" t="s">
        <v>742</v>
      </c>
      <c r="C95" s="27">
        <v>93</v>
      </c>
      <c r="D95" s="26" t="s">
        <v>774</v>
      </c>
      <c r="E95" s="26" t="s">
        <v>2300</v>
      </c>
      <c r="F95" s="27">
        <v>22400</v>
      </c>
      <c r="G95" s="27">
        <v>0</v>
      </c>
      <c r="H95" s="27">
        <v>0</v>
      </c>
      <c r="I95" s="27">
        <v>22400</v>
      </c>
      <c r="J95" s="27">
        <v>0</v>
      </c>
      <c r="K95" s="26" t="s">
        <v>2301</v>
      </c>
      <c r="L95" s="26" t="s">
        <v>736</v>
      </c>
      <c r="M95" s="26" t="s">
        <v>1928</v>
      </c>
      <c r="N95" s="26" t="s">
        <v>1929</v>
      </c>
      <c r="O95" s="26" t="s">
        <v>3353</v>
      </c>
      <c r="P95" s="26" t="s">
        <v>3354</v>
      </c>
      <c r="Q95" s="26" t="s">
        <v>736</v>
      </c>
      <c r="R95" s="26" t="s">
        <v>278</v>
      </c>
      <c r="S95" s="26" t="s">
        <v>3355</v>
      </c>
      <c r="T95" s="26" t="s">
        <v>278</v>
      </c>
      <c r="U95" s="26" t="s">
        <v>3355</v>
      </c>
      <c r="V95" s="26" t="s">
        <v>3356</v>
      </c>
      <c r="W95" s="26" t="s">
        <v>355</v>
      </c>
      <c r="X95" s="26" t="s">
        <v>1961</v>
      </c>
      <c r="Y95" s="27">
        <v>22400</v>
      </c>
      <c r="Z95" s="26" t="s">
        <v>1537</v>
      </c>
      <c r="AA95" s="26" t="s">
        <v>1962</v>
      </c>
      <c r="AB95" s="26" t="s">
        <v>736</v>
      </c>
      <c r="AC95" s="26" t="s">
        <v>736</v>
      </c>
      <c r="AD95" s="26" t="s">
        <v>736</v>
      </c>
      <c r="AE95" s="26" t="s">
        <v>1536</v>
      </c>
      <c r="AF95" s="27" t="s">
        <v>741</v>
      </c>
    </row>
    <row r="96" spans="1:32">
      <c r="A96" s="26" t="s">
        <v>4758</v>
      </c>
      <c r="B96" s="26" t="s">
        <v>742</v>
      </c>
      <c r="C96" s="27">
        <v>94</v>
      </c>
      <c r="D96" s="26" t="s">
        <v>1833</v>
      </c>
      <c r="E96" s="26" t="s">
        <v>2302</v>
      </c>
      <c r="F96" s="27">
        <v>1600</v>
      </c>
      <c r="G96" s="27">
        <v>0</v>
      </c>
      <c r="H96" s="27">
        <v>0</v>
      </c>
      <c r="I96" s="27">
        <v>1600</v>
      </c>
      <c r="J96" s="27">
        <v>0</v>
      </c>
      <c r="K96" s="26" t="s">
        <v>2303</v>
      </c>
      <c r="L96" s="26" t="s">
        <v>736</v>
      </c>
      <c r="M96" s="26" t="s">
        <v>192</v>
      </c>
      <c r="N96" s="26" t="s">
        <v>193</v>
      </c>
      <c r="O96" s="26" t="s">
        <v>1834</v>
      </c>
      <c r="P96" s="26" t="s">
        <v>872</v>
      </c>
      <c r="Q96" s="26" t="s">
        <v>405</v>
      </c>
      <c r="R96" s="26" t="s">
        <v>791</v>
      </c>
      <c r="S96" s="26" t="s">
        <v>2304</v>
      </c>
      <c r="T96" s="26" t="s">
        <v>791</v>
      </c>
      <c r="U96" s="26" t="s">
        <v>2305</v>
      </c>
      <c r="V96" s="26" t="s">
        <v>1835</v>
      </c>
      <c r="W96" s="26" t="s">
        <v>741</v>
      </c>
      <c r="X96" s="26" t="s">
        <v>1918</v>
      </c>
      <c r="Y96" s="27">
        <v>1600</v>
      </c>
      <c r="Z96" s="26" t="s">
        <v>736</v>
      </c>
      <c r="AA96" s="26" t="s">
        <v>736</v>
      </c>
      <c r="AB96" s="26" t="s">
        <v>736</v>
      </c>
      <c r="AC96" s="26" t="s">
        <v>736</v>
      </c>
      <c r="AD96" s="26" t="s">
        <v>736</v>
      </c>
      <c r="AE96" s="26" t="s">
        <v>736</v>
      </c>
      <c r="AF96" s="27" t="s">
        <v>741</v>
      </c>
    </row>
    <row r="97" spans="1:32">
      <c r="A97" s="26" t="s">
        <v>4758</v>
      </c>
      <c r="B97" s="26" t="s">
        <v>742</v>
      </c>
      <c r="C97" s="27">
        <v>95</v>
      </c>
      <c r="D97" s="26" t="s">
        <v>775</v>
      </c>
      <c r="E97" s="26" t="s">
        <v>2306</v>
      </c>
      <c r="F97" s="27">
        <v>11200</v>
      </c>
      <c r="G97" s="27">
        <v>0</v>
      </c>
      <c r="H97" s="27">
        <v>0</v>
      </c>
      <c r="I97" s="27">
        <v>11200</v>
      </c>
      <c r="J97" s="27">
        <v>0</v>
      </c>
      <c r="K97" s="26" t="s">
        <v>2307</v>
      </c>
      <c r="L97" s="26" t="s">
        <v>736</v>
      </c>
      <c r="M97" s="26" t="s">
        <v>192</v>
      </c>
      <c r="N97" s="26" t="s">
        <v>193</v>
      </c>
      <c r="O97" s="26" t="s">
        <v>356</v>
      </c>
      <c r="P97" s="26" t="s">
        <v>776</v>
      </c>
      <c r="Q97" s="26" t="s">
        <v>357</v>
      </c>
      <c r="R97" s="26" t="s">
        <v>152</v>
      </c>
      <c r="S97" s="26" t="s">
        <v>2308</v>
      </c>
      <c r="T97" s="26" t="s">
        <v>152</v>
      </c>
      <c r="U97" s="26" t="s">
        <v>2308</v>
      </c>
      <c r="V97" s="26" t="s">
        <v>358</v>
      </c>
      <c r="W97" s="26" t="s">
        <v>359</v>
      </c>
      <c r="X97" s="26" t="s">
        <v>1964</v>
      </c>
      <c r="Y97" s="27">
        <v>11200</v>
      </c>
      <c r="Z97" s="26" t="s">
        <v>736</v>
      </c>
      <c r="AA97" s="26" t="s">
        <v>736</v>
      </c>
      <c r="AB97" s="26" t="s">
        <v>736</v>
      </c>
      <c r="AC97" s="26" t="s">
        <v>736</v>
      </c>
      <c r="AD97" s="26" t="s">
        <v>736</v>
      </c>
      <c r="AE97" s="26" t="s">
        <v>736</v>
      </c>
      <c r="AF97" s="27" t="s">
        <v>741</v>
      </c>
    </row>
    <row r="98" spans="1:32">
      <c r="A98" s="26" t="s">
        <v>4758</v>
      </c>
      <c r="B98" s="26" t="s">
        <v>742</v>
      </c>
      <c r="C98" s="27">
        <v>96</v>
      </c>
      <c r="D98" s="26" t="s">
        <v>5122</v>
      </c>
      <c r="E98" s="26" t="s">
        <v>5123</v>
      </c>
      <c r="F98" s="27">
        <v>7</v>
      </c>
      <c r="G98" s="27">
        <v>0</v>
      </c>
      <c r="H98" s="27">
        <v>0</v>
      </c>
      <c r="I98" s="27">
        <v>7</v>
      </c>
      <c r="J98" s="27">
        <v>0</v>
      </c>
      <c r="K98" s="26" t="s">
        <v>5124</v>
      </c>
      <c r="L98" s="26" t="s">
        <v>736</v>
      </c>
      <c r="M98" s="26" t="s">
        <v>192</v>
      </c>
      <c r="N98" s="26" t="s">
        <v>1929</v>
      </c>
      <c r="O98" s="26" t="s">
        <v>5125</v>
      </c>
      <c r="P98" s="26" t="s">
        <v>4554</v>
      </c>
      <c r="Q98" s="26" t="s">
        <v>736</v>
      </c>
      <c r="R98" s="26" t="s">
        <v>4450</v>
      </c>
      <c r="S98" s="26" t="s">
        <v>5126</v>
      </c>
      <c r="T98" s="26" t="s">
        <v>4450</v>
      </c>
      <c r="U98" s="26" t="s">
        <v>5126</v>
      </c>
      <c r="V98" s="26" t="s">
        <v>5127</v>
      </c>
      <c r="W98" s="26" t="s">
        <v>5128</v>
      </c>
      <c r="X98" s="26" t="s">
        <v>2871</v>
      </c>
      <c r="Y98" s="27">
        <v>7</v>
      </c>
      <c r="Z98" s="26" t="s">
        <v>736</v>
      </c>
      <c r="AA98" s="26" t="s">
        <v>736</v>
      </c>
      <c r="AB98" s="26" t="s">
        <v>736</v>
      </c>
      <c r="AC98" s="26" t="s">
        <v>736</v>
      </c>
      <c r="AD98" s="26" t="s">
        <v>736</v>
      </c>
      <c r="AE98" s="26" t="s">
        <v>736</v>
      </c>
      <c r="AF98" s="27" t="s">
        <v>741</v>
      </c>
    </row>
    <row r="99" spans="1:32">
      <c r="A99" s="26" t="s">
        <v>4758</v>
      </c>
      <c r="B99" s="26" t="s">
        <v>742</v>
      </c>
      <c r="C99" s="27">
        <v>97</v>
      </c>
      <c r="D99" s="26" t="s">
        <v>5129</v>
      </c>
      <c r="E99" s="26" t="s">
        <v>5130</v>
      </c>
      <c r="F99" s="27">
        <v>25</v>
      </c>
      <c r="G99" s="27">
        <v>0</v>
      </c>
      <c r="H99" s="27">
        <v>0</v>
      </c>
      <c r="I99" s="27">
        <v>25</v>
      </c>
      <c r="J99" s="27">
        <v>0</v>
      </c>
      <c r="K99" s="26" t="s">
        <v>5131</v>
      </c>
      <c r="L99" s="26" t="s">
        <v>736</v>
      </c>
      <c r="M99" s="26" t="s">
        <v>249</v>
      </c>
      <c r="N99" s="26" t="s">
        <v>1859</v>
      </c>
      <c r="O99" s="26" t="s">
        <v>5132</v>
      </c>
      <c r="P99" s="26" t="s">
        <v>5133</v>
      </c>
      <c r="Q99" s="26" t="s">
        <v>736</v>
      </c>
      <c r="R99" s="26" t="s">
        <v>278</v>
      </c>
      <c r="S99" s="26" t="s">
        <v>5134</v>
      </c>
      <c r="T99" s="26" t="s">
        <v>278</v>
      </c>
      <c r="U99" s="26" t="s">
        <v>5134</v>
      </c>
      <c r="V99" s="26" t="s">
        <v>5135</v>
      </c>
      <c r="W99" s="26" t="s">
        <v>5136</v>
      </c>
      <c r="X99" s="26" t="s">
        <v>5137</v>
      </c>
      <c r="Y99" s="27">
        <v>25</v>
      </c>
      <c r="Z99" s="26" t="s">
        <v>736</v>
      </c>
      <c r="AA99" s="26" t="s">
        <v>736</v>
      </c>
      <c r="AB99" s="26" t="s">
        <v>736</v>
      </c>
      <c r="AC99" s="26" t="s">
        <v>736</v>
      </c>
      <c r="AD99" s="26" t="s">
        <v>736</v>
      </c>
      <c r="AE99" s="26" t="s">
        <v>736</v>
      </c>
      <c r="AF99" s="27" t="s">
        <v>741</v>
      </c>
    </row>
    <row r="100" spans="1:32">
      <c r="A100" s="26" t="s">
        <v>4758</v>
      </c>
      <c r="B100" s="26" t="s">
        <v>742</v>
      </c>
      <c r="C100" s="27">
        <v>98</v>
      </c>
      <c r="D100" s="26" t="s">
        <v>5138</v>
      </c>
      <c r="E100" s="26" t="s">
        <v>5139</v>
      </c>
      <c r="F100" s="27">
        <v>10</v>
      </c>
      <c r="G100" s="27">
        <v>0</v>
      </c>
      <c r="H100" s="27">
        <v>0</v>
      </c>
      <c r="I100" s="27">
        <v>10</v>
      </c>
      <c r="J100" s="27">
        <v>0</v>
      </c>
      <c r="K100" s="26" t="s">
        <v>5140</v>
      </c>
      <c r="L100" s="26" t="s">
        <v>736</v>
      </c>
      <c r="M100" s="26" t="s">
        <v>1928</v>
      </c>
      <c r="N100" s="26" t="s">
        <v>4099</v>
      </c>
      <c r="O100" s="26" t="s">
        <v>5141</v>
      </c>
      <c r="P100" s="26" t="s">
        <v>5142</v>
      </c>
      <c r="Q100" s="26" t="s">
        <v>736</v>
      </c>
      <c r="R100" s="26" t="s">
        <v>2356</v>
      </c>
      <c r="S100" s="26" t="s">
        <v>5143</v>
      </c>
      <c r="T100" s="26" t="s">
        <v>2356</v>
      </c>
      <c r="U100" s="26" t="s">
        <v>5143</v>
      </c>
      <c r="V100" s="26" t="s">
        <v>5144</v>
      </c>
      <c r="W100" s="26" t="s">
        <v>5145</v>
      </c>
      <c r="X100" s="26" t="s">
        <v>2008</v>
      </c>
      <c r="Y100" s="27">
        <v>10</v>
      </c>
      <c r="Z100" s="26" t="s">
        <v>736</v>
      </c>
      <c r="AA100" s="26" t="s">
        <v>736</v>
      </c>
      <c r="AB100" s="26" t="s">
        <v>736</v>
      </c>
      <c r="AC100" s="26" t="s">
        <v>736</v>
      </c>
      <c r="AD100" s="26" t="s">
        <v>736</v>
      </c>
      <c r="AE100" s="26" t="s">
        <v>736</v>
      </c>
      <c r="AF100" s="27" t="s">
        <v>741</v>
      </c>
    </row>
    <row r="101" spans="1:32" ht="15" customHeight="1">
      <c r="A101" s="26" t="s">
        <v>4758</v>
      </c>
      <c r="B101" s="26" t="s">
        <v>742</v>
      </c>
      <c r="C101" s="27">
        <v>99</v>
      </c>
      <c r="D101" s="26" t="s">
        <v>4083</v>
      </c>
      <c r="E101" s="26" t="s">
        <v>4084</v>
      </c>
      <c r="F101" s="27">
        <v>480</v>
      </c>
      <c r="G101" s="27">
        <v>0</v>
      </c>
      <c r="H101" s="27">
        <v>0</v>
      </c>
      <c r="I101" s="27">
        <v>480</v>
      </c>
      <c r="J101" s="27">
        <v>0</v>
      </c>
      <c r="K101" s="26" t="s">
        <v>4085</v>
      </c>
      <c r="L101" s="26" t="s">
        <v>736</v>
      </c>
      <c r="M101" s="26" t="s">
        <v>1928</v>
      </c>
      <c r="N101" s="26" t="s">
        <v>1929</v>
      </c>
      <c r="O101" s="26" t="s">
        <v>4086</v>
      </c>
      <c r="P101" s="26" t="s">
        <v>4087</v>
      </c>
      <c r="Q101" s="26" t="s">
        <v>736</v>
      </c>
      <c r="R101" s="26" t="s">
        <v>195</v>
      </c>
      <c r="S101" s="26" t="s">
        <v>4088</v>
      </c>
      <c r="T101" s="26" t="s">
        <v>195</v>
      </c>
      <c r="U101" s="26" t="s">
        <v>4088</v>
      </c>
      <c r="V101" s="26" t="s">
        <v>4089</v>
      </c>
      <c r="W101" s="26" t="s">
        <v>741</v>
      </c>
      <c r="X101" s="26" t="s">
        <v>1956</v>
      </c>
      <c r="Y101" s="27">
        <v>480</v>
      </c>
      <c r="Z101" s="26" t="s">
        <v>736</v>
      </c>
      <c r="AA101" s="26" t="s">
        <v>736</v>
      </c>
      <c r="AB101" s="26" t="s">
        <v>736</v>
      </c>
      <c r="AC101" s="26" t="s">
        <v>736</v>
      </c>
      <c r="AD101" s="26" t="s">
        <v>736</v>
      </c>
      <c r="AE101" s="26" t="s">
        <v>736</v>
      </c>
      <c r="AF101" s="27" t="s">
        <v>741</v>
      </c>
    </row>
    <row r="102" spans="1:32">
      <c r="A102" s="26" t="s">
        <v>4758</v>
      </c>
      <c r="B102" s="26" t="s">
        <v>742</v>
      </c>
      <c r="C102" s="27">
        <v>100</v>
      </c>
      <c r="D102" s="26" t="s">
        <v>5146</v>
      </c>
      <c r="E102" s="26" t="s">
        <v>5147</v>
      </c>
      <c r="F102" s="27">
        <v>1</v>
      </c>
      <c r="G102" s="27">
        <v>0</v>
      </c>
      <c r="H102" s="27">
        <v>0</v>
      </c>
      <c r="I102" s="27">
        <v>1</v>
      </c>
      <c r="J102" s="27">
        <v>0</v>
      </c>
      <c r="K102" s="26" t="s">
        <v>5148</v>
      </c>
      <c r="L102" s="26" t="s">
        <v>736</v>
      </c>
      <c r="M102" s="26" t="s">
        <v>1928</v>
      </c>
      <c r="N102" s="26" t="s">
        <v>361</v>
      </c>
      <c r="O102" s="26" t="s">
        <v>5149</v>
      </c>
      <c r="P102" s="26" t="s">
        <v>5150</v>
      </c>
      <c r="Q102" s="26" t="s">
        <v>736</v>
      </c>
      <c r="R102" s="26" t="s">
        <v>736</v>
      </c>
      <c r="S102" s="26" t="s">
        <v>736</v>
      </c>
      <c r="T102" s="26" t="s">
        <v>736</v>
      </c>
      <c r="U102" s="26" t="s">
        <v>736</v>
      </c>
      <c r="V102" s="26" t="s">
        <v>5151</v>
      </c>
      <c r="W102" s="26" t="s">
        <v>5152</v>
      </c>
      <c r="X102" s="26" t="s">
        <v>2256</v>
      </c>
      <c r="Y102" s="27">
        <v>1</v>
      </c>
      <c r="Z102" s="26" t="s">
        <v>736</v>
      </c>
      <c r="AA102" s="26" t="s">
        <v>736</v>
      </c>
      <c r="AB102" s="26" t="s">
        <v>736</v>
      </c>
      <c r="AC102" s="26" t="s">
        <v>736</v>
      </c>
      <c r="AD102" s="26" t="s">
        <v>736</v>
      </c>
      <c r="AE102" s="26" t="s">
        <v>736</v>
      </c>
      <c r="AF102" s="27" t="s">
        <v>741</v>
      </c>
    </row>
    <row r="103" spans="1:32">
      <c r="A103" s="26" t="s">
        <v>4758</v>
      </c>
      <c r="B103" s="26" t="s">
        <v>742</v>
      </c>
      <c r="C103" s="27">
        <v>101</v>
      </c>
      <c r="D103" s="26" t="s">
        <v>3357</v>
      </c>
      <c r="E103" s="26" t="s">
        <v>3358</v>
      </c>
      <c r="F103" s="27">
        <v>2</v>
      </c>
      <c r="G103" s="27">
        <v>0</v>
      </c>
      <c r="H103" s="27">
        <v>0</v>
      </c>
      <c r="I103" s="27">
        <v>2</v>
      </c>
      <c r="J103" s="27">
        <v>0</v>
      </c>
      <c r="K103" s="26" t="s">
        <v>3359</v>
      </c>
      <c r="L103" s="26" t="s">
        <v>736</v>
      </c>
      <c r="M103" s="26" t="s">
        <v>1928</v>
      </c>
      <c r="N103" s="26" t="s">
        <v>4099</v>
      </c>
      <c r="O103" s="26" t="s">
        <v>5153</v>
      </c>
      <c r="P103" s="26" t="s">
        <v>5154</v>
      </c>
      <c r="Q103" s="26" t="s">
        <v>736</v>
      </c>
      <c r="R103" s="26" t="s">
        <v>3360</v>
      </c>
      <c r="S103" s="26" t="s">
        <v>3361</v>
      </c>
      <c r="T103" s="26" t="s">
        <v>3360</v>
      </c>
      <c r="U103" s="26" t="s">
        <v>3361</v>
      </c>
      <c r="V103" s="26" t="s">
        <v>5155</v>
      </c>
      <c r="W103" s="26" t="s">
        <v>5156</v>
      </c>
      <c r="X103" s="26" t="s">
        <v>1919</v>
      </c>
      <c r="Y103" s="27">
        <v>2</v>
      </c>
      <c r="Z103" s="26" t="s">
        <v>3362</v>
      </c>
      <c r="AA103" s="26" t="s">
        <v>3363</v>
      </c>
      <c r="AB103" s="26" t="s">
        <v>3364</v>
      </c>
      <c r="AC103" s="26" t="s">
        <v>736</v>
      </c>
      <c r="AD103" s="26" t="s">
        <v>3365</v>
      </c>
      <c r="AE103" s="26" t="s">
        <v>3366</v>
      </c>
      <c r="AF103" s="27" t="s">
        <v>741</v>
      </c>
    </row>
    <row r="104" spans="1:32">
      <c r="A104" s="26" t="s">
        <v>4758</v>
      </c>
      <c r="B104" s="26" t="s">
        <v>742</v>
      </c>
      <c r="C104" s="27">
        <v>102</v>
      </c>
      <c r="D104" s="26" t="s">
        <v>5157</v>
      </c>
      <c r="E104" s="26" t="s">
        <v>5158</v>
      </c>
      <c r="F104" s="27">
        <v>2</v>
      </c>
      <c r="G104" s="27">
        <v>0</v>
      </c>
      <c r="H104" s="27">
        <v>0</v>
      </c>
      <c r="I104" s="27">
        <v>2</v>
      </c>
      <c r="J104" s="27">
        <v>0</v>
      </c>
      <c r="K104" s="26" t="s">
        <v>5159</v>
      </c>
      <c r="L104" s="26" t="s">
        <v>736</v>
      </c>
      <c r="M104" s="26" t="s">
        <v>1928</v>
      </c>
      <c r="N104" s="26" t="s">
        <v>1929</v>
      </c>
      <c r="O104" s="26" t="s">
        <v>5160</v>
      </c>
      <c r="P104" s="26" t="s">
        <v>4316</v>
      </c>
      <c r="Q104" s="26" t="s">
        <v>736</v>
      </c>
      <c r="R104" s="26" t="s">
        <v>5161</v>
      </c>
      <c r="S104" s="26" t="s">
        <v>5162</v>
      </c>
      <c r="T104" s="26" t="s">
        <v>5161</v>
      </c>
      <c r="U104" s="26" t="s">
        <v>5162</v>
      </c>
      <c r="V104" s="26" t="s">
        <v>5163</v>
      </c>
      <c r="W104" s="26" t="s">
        <v>5164</v>
      </c>
      <c r="X104" s="26" t="s">
        <v>1919</v>
      </c>
      <c r="Y104" s="27">
        <v>2</v>
      </c>
      <c r="Z104" s="26" t="s">
        <v>736</v>
      </c>
      <c r="AA104" s="26" t="s">
        <v>736</v>
      </c>
      <c r="AB104" s="26" t="s">
        <v>736</v>
      </c>
      <c r="AC104" s="26" t="s">
        <v>736</v>
      </c>
      <c r="AD104" s="26" t="s">
        <v>736</v>
      </c>
      <c r="AE104" s="26" t="s">
        <v>736</v>
      </c>
      <c r="AF104" s="27" t="s">
        <v>741</v>
      </c>
    </row>
    <row r="105" spans="1:32">
      <c r="A105" s="26" t="s">
        <v>4758</v>
      </c>
      <c r="B105" s="26" t="s">
        <v>742</v>
      </c>
      <c r="C105" s="27">
        <v>103</v>
      </c>
      <c r="D105" s="26" t="s">
        <v>3367</v>
      </c>
      <c r="E105" s="26" t="s">
        <v>3368</v>
      </c>
      <c r="F105" s="27">
        <v>23</v>
      </c>
      <c r="G105" s="27">
        <v>0</v>
      </c>
      <c r="H105" s="27">
        <v>0</v>
      </c>
      <c r="I105" s="27">
        <v>23</v>
      </c>
      <c r="J105" s="27">
        <v>0</v>
      </c>
      <c r="K105" s="26" t="s">
        <v>3369</v>
      </c>
      <c r="L105" s="26" t="s">
        <v>736</v>
      </c>
      <c r="M105" s="26" t="s">
        <v>192</v>
      </c>
      <c r="N105" s="26" t="s">
        <v>361</v>
      </c>
      <c r="O105" s="26" t="s">
        <v>3370</v>
      </c>
      <c r="P105" s="26" t="s">
        <v>3371</v>
      </c>
      <c r="Q105" s="26" t="s">
        <v>736</v>
      </c>
      <c r="R105" s="26" t="s">
        <v>152</v>
      </c>
      <c r="S105" s="26" t="s">
        <v>3372</v>
      </c>
      <c r="T105" s="26" t="s">
        <v>152</v>
      </c>
      <c r="U105" s="26" t="s">
        <v>3372</v>
      </c>
      <c r="V105" s="26" t="s">
        <v>5165</v>
      </c>
      <c r="W105" s="26" t="s">
        <v>3373</v>
      </c>
      <c r="X105" s="26" t="s">
        <v>3374</v>
      </c>
      <c r="Y105" s="27">
        <v>23</v>
      </c>
      <c r="Z105" s="26" t="s">
        <v>736</v>
      </c>
      <c r="AA105" s="26" t="s">
        <v>736</v>
      </c>
      <c r="AB105" s="26" t="s">
        <v>736</v>
      </c>
      <c r="AC105" s="26" t="s">
        <v>736</v>
      </c>
      <c r="AD105" s="26" t="s">
        <v>736</v>
      </c>
      <c r="AE105" s="26" t="s">
        <v>736</v>
      </c>
      <c r="AF105" s="27" t="s">
        <v>741</v>
      </c>
    </row>
    <row r="106" spans="1:32">
      <c r="A106" s="26" t="s">
        <v>4758</v>
      </c>
      <c r="B106" s="26" t="s">
        <v>742</v>
      </c>
      <c r="C106" s="27">
        <v>104</v>
      </c>
      <c r="D106" s="26" t="s">
        <v>5166</v>
      </c>
      <c r="E106" s="26" t="s">
        <v>5167</v>
      </c>
      <c r="F106" s="27">
        <v>100</v>
      </c>
      <c r="G106" s="27">
        <v>0</v>
      </c>
      <c r="H106" s="27">
        <v>0</v>
      </c>
      <c r="I106" s="27">
        <v>100</v>
      </c>
      <c r="J106" s="27">
        <v>0</v>
      </c>
      <c r="K106" s="26" t="s">
        <v>5168</v>
      </c>
      <c r="L106" s="26" t="s">
        <v>736</v>
      </c>
      <c r="M106" s="26" t="s">
        <v>192</v>
      </c>
      <c r="N106" s="26" t="s">
        <v>1771</v>
      </c>
      <c r="O106" s="26" t="s">
        <v>5169</v>
      </c>
      <c r="P106" s="26" t="s">
        <v>5170</v>
      </c>
      <c r="Q106" s="26" t="s">
        <v>772</v>
      </c>
      <c r="R106" s="26" t="s">
        <v>391</v>
      </c>
      <c r="S106" s="26" t="s">
        <v>5171</v>
      </c>
      <c r="T106" s="26" t="s">
        <v>391</v>
      </c>
      <c r="U106" s="26" t="s">
        <v>5171</v>
      </c>
      <c r="V106" s="26" t="s">
        <v>5172</v>
      </c>
      <c r="W106" s="26" t="s">
        <v>5173</v>
      </c>
      <c r="X106" s="26" t="s">
        <v>2148</v>
      </c>
      <c r="Y106" s="27">
        <v>100</v>
      </c>
      <c r="Z106" s="26" t="s">
        <v>5174</v>
      </c>
      <c r="AA106" s="26" t="s">
        <v>5175</v>
      </c>
      <c r="AB106" s="26" t="s">
        <v>5176</v>
      </c>
      <c r="AC106" s="26" t="s">
        <v>5177</v>
      </c>
      <c r="AD106" s="26" t="s">
        <v>5178</v>
      </c>
      <c r="AE106" s="26" t="s">
        <v>5179</v>
      </c>
      <c r="AF106" s="27" t="s">
        <v>741</v>
      </c>
    </row>
    <row r="107" spans="1:32">
      <c r="A107" s="26" t="s">
        <v>4758</v>
      </c>
      <c r="B107" s="26" t="s">
        <v>742</v>
      </c>
      <c r="C107" s="27">
        <v>105</v>
      </c>
      <c r="D107" s="26" t="s">
        <v>4090</v>
      </c>
      <c r="E107" s="26" t="s">
        <v>4091</v>
      </c>
      <c r="F107" s="27">
        <v>1</v>
      </c>
      <c r="G107" s="27">
        <v>0</v>
      </c>
      <c r="H107" s="27">
        <v>0</v>
      </c>
      <c r="I107" s="27">
        <v>1</v>
      </c>
      <c r="J107" s="27">
        <v>0</v>
      </c>
      <c r="K107" s="26" t="s">
        <v>4092</v>
      </c>
      <c r="L107" s="26" t="s">
        <v>736</v>
      </c>
      <c r="M107" s="26" t="s">
        <v>192</v>
      </c>
      <c r="N107" s="26" t="s">
        <v>361</v>
      </c>
      <c r="O107" s="26" t="s">
        <v>4093</v>
      </c>
      <c r="P107" s="26" t="s">
        <v>4094</v>
      </c>
      <c r="Q107" s="26" t="s">
        <v>736</v>
      </c>
      <c r="R107" s="26" t="s">
        <v>1826</v>
      </c>
      <c r="S107" s="26" t="s">
        <v>4095</v>
      </c>
      <c r="T107" s="26" t="s">
        <v>1826</v>
      </c>
      <c r="U107" s="26" t="s">
        <v>4095</v>
      </c>
      <c r="V107" s="26" t="s">
        <v>4096</v>
      </c>
      <c r="W107" s="26" t="s">
        <v>4097</v>
      </c>
      <c r="X107" s="26" t="s">
        <v>2256</v>
      </c>
      <c r="Y107" s="27">
        <v>1</v>
      </c>
      <c r="Z107" s="26" t="s">
        <v>736</v>
      </c>
      <c r="AA107" s="26" t="s">
        <v>736</v>
      </c>
      <c r="AB107" s="26" t="s">
        <v>736</v>
      </c>
      <c r="AC107" s="26" t="s">
        <v>736</v>
      </c>
      <c r="AD107" s="26" t="s">
        <v>736</v>
      </c>
      <c r="AE107" s="26" t="s">
        <v>736</v>
      </c>
      <c r="AF107" s="27" t="s">
        <v>741</v>
      </c>
    </row>
    <row r="108" spans="1:32">
      <c r="A108" s="26" t="s">
        <v>4758</v>
      </c>
      <c r="B108" s="26" t="s">
        <v>742</v>
      </c>
      <c r="C108" s="27">
        <v>106</v>
      </c>
      <c r="D108" s="26" t="s">
        <v>5180</v>
      </c>
      <c r="E108" s="26" t="s">
        <v>5181</v>
      </c>
      <c r="F108" s="27">
        <v>216</v>
      </c>
      <c r="G108" s="27">
        <v>0</v>
      </c>
      <c r="H108" s="27">
        <v>0</v>
      </c>
      <c r="I108" s="27">
        <v>216</v>
      </c>
      <c r="J108" s="27">
        <v>0</v>
      </c>
      <c r="K108" s="26" t="s">
        <v>5182</v>
      </c>
      <c r="L108" s="26" t="s">
        <v>736</v>
      </c>
      <c r="M108" s="26" t="s">
        <v>1928</v>
      </c>
      <c r="N108" s="26" t="s">
        <v>1929</v>
      </c>
      <c r="O108" s="26" t="s">
        <v>5183</v>
      </c>
      <c r="P108" s="26" t="s">
        <v>5184</v>
      </c>
      <c r="Q108" s="26" t="s">
        <v>736</v>
      </c>
      <c r="R108" s="26" t="s">
        <v>1080</v>
      </c>
      <c r="S108" s="26" t="s">
        <v>5185</v>
      </c>
      <c r="T108" s="26" t="s">
        <v>1080</v>
      </c>
      <c r="U108" s="26" t="s">
        <v>5185</v>
      </c>
      <c r="V108" s="26" t="s">
        <v>5186</v>
      </c>
      <c r="W108" s="26" t="s">
        <v>5187</v>
      </c>
      <c r="X108" s="26" t="s">
        <v>5188</v>
      </c>
      <c r="Y108" s="27">
        <v>216</v>
      </c>
      <c r="Z108" s="26" t="s">
        <v>736</v>
      </c>
      <c r="AA108" s="26" t="s">
        <v>736</v>
      </c>
      <c r="AB108" s="26" t="s">
        <v>736</v>
      </c>
      <c r="AC108" s="26" t="s">
        <v>736</v>
      </c>
      <c r="AD108" s="26" t="s">
        <v>736</v>
      </c>
      <c r="AE108" s="26" t="s">
        <v>736</v>
      </c>
      <c r="AF108" s="27" t="s">
        <v>741</v>
      </c>
    </row>
    <row r="109" spans="1:32">
      <c r="A109" s="26" t="s">
        <v>4758</v>
      </c>
      <c r="B109" s="26" t="s">
        <v>742</v>
      </c>
      <c r="C109" s="27">
        <v>107</v>
      </c>
      <c r="D109" s="26" t="s">
        <v>777</v>
      </c>
      <c r="E109" s="26" t="s">
        <v>2309</v>
      </c>
      <c r="F109" s="27">
        <v>3840</v>
      </c>
      <c r="G109" s="27">
        <v>0</v>
      </c>
      <c r="H109" s="27">
        <v>0</v>
      </c>
      <c r="I109" s="27">
        <v>3840</v>
      </c>
      <c r="J109" s="27">
        <v>0</v>
      </c>
      <c r="K109" s="26" t="s">
        <v>2310</v>
      </c>
      <c r="L109" s="26" t="s">
        <v>736</v>
      </c>
      <c r="M109" s="26" t="s">
        <v>1928</v>
      </c>
      <c r="N109" s="26" t="s">
        <v>1929</v>
      </c>
      <c r="O109" s="26" t="s">
        <v>5189</v>
      </c>
      <c r="P109" s="26" t="s">
        <v>5190</v>
      </c>
      <c r="Q109" s="26" t="s">
        <v>736</v>
      </c>
      <c r="R109" s="26" t="s">
        <v>791</v>
      </c>
      <c r="S109" s="26" t="s">
        <v>5191</v>
      </c>
      <c r="T109" s="26" t="s">
        <v>791</v>
      </c>
      <c r="U109" s="26" t="s">
        <v>5191</v>
      </c>
      <c r="V109" s="26" t="s">
        <v>2311</v>
      </c>
      <c r="W109" s="26" t="s">
        <v>5192</v>
      </c>
      <c r="X109" s="26" t="s">
        <v>1947</v>
      </c>
      <c r="Y109" s="27">
        <v>3840</v>
      </c>
      <c r="Z109" s="26" t="s">
        <v>736</v>
      </c>
      <c r="AA109" s="26" t="s">
        <v>736</v>
      </c>
      <c r="AB109" s="26" t="s">
        <v>736</v>
      </c>
      <c r="AC109" s="26" t="s">
        <v>736</v>
      </c>
      <c r="AD109" s="26" t="s">
        <v>736</v>
      </c>
      <c r="AE109" s="26" t="s">
        <v>736</v>
      </c>
      <c r="AF109" s="27" t="s">
        <v>741</v>
      </c>
    </row>
    <row r="110" spans="1:32">
      <c r="A110" s="26" t="s">
        <v>4758</v>
      </c>
      <c r="B110" s="26" t="s">
        <v>742</v>
      </c>
      <c r="C110" s="27">
        <v>108</v>
      </c>
      <c r="D110" s="26" t="s">
        <v>778</v>
      </c>
      <c r="E110" s="26" t="s">
        <v>2312</v>
      </c>
      <c r="F110" s="27">
        <v>160</v>
      </c>
      <c r="G110" s="27">
        <v>0</v>
      </c>
      <c r="H110" s="27">
        <v>0</v>
      </c>
      <c r="I110" s="27">
        <v>160</v>
      </c>
      <c r="J110" s="27">
        <v>0</v>
      </c>
      <c r="K110" s="26" t="s">
        <v>2313</v>
      </c>
      <c r="L110" s="26" t="s">
        <v>736</v>
      </c>
      <c r="M110" s="26" t="s">
        <v>192</v>
      </c>
      <c r="N110" s="26" t="s">
        <v>193</v>
      </c>
      <c r="O110" s="26" t="s">
        <v>779</v>
      </c>
      <c r="P110" s="26" t="s">
        <v>780</v>
      </c>
      <c r="Q110" s="26" t="s">
        <v>405</v>
      </c>
      <c r="R110" s="26" t="s">
        <v>791</v>
      </c>
      <c r="S110" s="26" t="s">
        <v>2314</v>
      </c>
      <c r="T110" s="26" t="s">
        <v>791</v>
      </c>
      <c r="U110" s="26" t="s">
        <v>2314</v>
      </c>
      <c r="V110" s="26" t="s">
        <v>781</v>
      </c>
      <c r="W110" s="26" t="s">
        <v>476</v>
      </c>
      <c r="X110" s="26" t="s">
        <v>1945</v>
      </c>
      <c r="Y110" s="27">
        <v>160</v>
      </c>
      <c r="Z110" s="26" t="s">
        <v>736</v>
      </c>
      <c r="AA110" s="26" t="s">
        <v>736</v>
      </c>
      <c r="AB110" s="26" t="s">
        <v>736</v>
      </c>
      <c r="AC110" s="26" t="s">
        <v>736</v>
      </c>
      <c r="AD110" s="26" t="s">
        <v>736</v>
      </c>
      <c r="AE110" s="26" t="s">
        <v>736</v>
      </c>
      <c r="AF110" s="27" t="s">
        <v>741</v>
      </c>
    </row>
    <row r="111" spans="1:32">
      <c r="A111" s="26" t="s">
        <v>4758</v>
      </c>
      <c r="B111" s="26" t="s">
        <v>742</v>
      </c>
      <c r="C111" s="27">
        <v>109</v>
      </c>
      <c r="D111" s="26" t="s">
        <v>5193</v>
      </c>
      <c r="E111" s="26" t="s">
        <v>5194</v>
      </c>
      <c r="F111" s="27">
        <v>1969</v>
      </c>
      <c r="G111" s="27">
        <v>0</v>
      </c>
      <c r="H111" s="27">
        <v>0</v>
      </c>
      <c r="I111" s="27">
        <v>1969</v>
      </c>
      <c r="J111" s="27">
        <v>0</v>
      </c>
      <c r="K111" s="26" t="s">
        <v>5195</v>
      </c>
      <c r="L111" s="26" t="s">
        <v>736</v>
      </c>
      <c r="M111" s="26" t="s">
        <v>1928</v>
      </c>
      <c r="N111" s="26" t="s">
        <v>1929</v>
      </c>
      <c r="O111" s="26" t="s">
        <v>5196</v>
      </c>
      <c r="P111" s="26" t="s">
        <v>5197</v>
      </c>
      <c r="Q111" s="26" t="s">
        <v>736</v>
      </c>
      <c r="R111" s="26" t="s">
        <v>5198</v>
      </c>
      <c r="S111" s="26" t="s">
        <v>5199</v>
      </c>
      <c r="T111" s="26" t="s">
        <v>5198</v>
      </c>
      <c r="U111" s="26" t="s">
        <v>5199</v>
      </c>
      <c r="V111" s="26" t="s">
        <v>5200</v>
      </c>
      <c r="W111" s="26" t="s">
        <v>5201</v>
      </c>
      <c r="X111" s="26" t="s">
        <v>5202</v>
      </c>
      <c r="Y111" s="27">
        <v>1969</v>
      </c>
      <c r="Z111" s="26" t="s">
        <v>736</v>
      </c>
      <c r="AA111" s="26" t="s">
        <v>736</v>
      </c>
      <c r="AB111" s="26" t="s">
        <v>736</v>
      </c>
      <c r="AC111" s="26" t="s">
        <v>736</v>
      </c>
      <c r="AD111" s="26" t="s">
        <v>736</v>
      </c>
      <c r="AE111" s="26" t="s">
        <v>736</v>
      </c>
      <c r="AF111" s="27" t="s">
        <v>741</v>
      </c>
    </row>
    <row r="112" spans="1:32">
      <c r="A112" s="26" t="s">
        <v>4758</v>
      </c>
      <c r="B112" s="26" t="s">
        <v>742</v>
      </c>
      <c r="C112" s="27">
        <v>110</v>
      </c>
      <c r="D112" s="26" t="s">
        <v>5203</v>
      </c>
      <c r="E112" s="26" t="s">
        <v>5204</v>
      </c>
      <c r="F112" s="27">
        <v>100</v>
      </c>
      <c r="G112" s="27">
        <v>0</v>
      </c>
      <c r="H112" s="27">
        <v>0</v>
      </c>
      <c r="I112" s="27">
        <v>100</v>
      </c>
      <c r="J112" s="27">
        <v>0</v>
      </c>
      <c r="K112" s="26" t="s">
        <v>5205</v>
      </c>
      <c r="L112" s="26" t="s">
        <v>736</v>
      </c>
      <c r="M112" s="26" t="s">
        <v>192</v>
      </c>
      <c r="N112" s="26" t="s">
        <v>3301</v>
      </c>
      <c r="O112" s="26" t="s">
        <v>5206</v>
      </c>
      <c r="P112" s="26" t="s">
        <v>1591</v>
      </c>
      <c r="Q112" s="26" t="s">
        <v>736</v>
      </c>
      <c r="R112" s="26" t="s">
        <v>5198</v>
      </c>
      <c r="S112" s="26" t="s">
        <v>5207</v>
      </c>
      <c r="T112" s="26" t="s">
        <v>5198</v>
      </c>
      <c r="U112" s="26" t="s">
        <v>5207</v>
      </c>
      <c r="V112" s="26" t="s">
        <v>5208</v>
      </c>
      <c r="W112" s="26" t="s">
        <v>5209</v>
      </c>
      <c r="X112" s="26" t="s">
        <v>2148</v>
      </c>
      <c r="Y112" s="27">
        <v>100</v>
      </c>
      <c r="Z112" s="26" t="s">
        <v>736</v>
      </c>
      <c r="AA112" s="26" t="s">
        <v>736</v>
      </c>
      <c r="AB112" s="26" t="s">
        <v>736</v>
      </c>
      <c r="AC112" s="26" t="s">
        <v>736</v>
      </c>
      <c r="AD112" s="26" t="s">
        <v>736</v>
      </c>
      <c r="AE112" s="26" t="s">
        <v>736</v>
      </c>
      <c r="AF112" s="27" t="s">
        <v>741</v>
      </c>
    </row>
    <row r="113" spans="1:32">
      <c r="A113" s="26" t="s">
        <v>4758</v>
      </c>
      <c r="B113" s="26" t="s">
        <v>742</v>
      </c>
      <c r="C113" s="27">
        <v>111</v>
      </c>
      <c r="D113" s="26" t="s">
        <v>5210</v>
      </c>
      <c r="E113" s="26" t="s">
        <v>5211</v>
      </c>
      <c r="F113" s="27">
        <v>9</v>
      </c>
      <c r="G113" s="27">
        <v>0</v>
      </c>
      <c r="H113" s="27">
        <v>0</v>
      </c>
      <c r="I113" s="27">
        <v>9</v>
      </c>
      <c r="J113" s="27">
        <v>0</v>
      </c>
      <c r="K113" s="26" t="s">
        <v>5212</v>
      </c>
      <c r="L113" s="26" t="s">
        <v>736</v>
      </c>
      <c r="M113" s="26" t="s">
        <v>192</v>
      </c>
      <c r="N113" s="26" t="s">
        <v>361</v>
      </c>
      <c r="O113" s="26" t="s">
        <v>5213</v>
      </c>
      <c r="P113" s="26" t="s">
        <v>5214</v>
      </c>
      <c r="Q113" s="26" t="s">
        <v>736</v>
      </c>
      <c r="R113" s="26" t="s">
        <v>1671</v>
      </c>
      <c r="S113" s="26" t="s">
        <v>5215</v>
      </c>
      <c r="T113" s="26" t="s">
        <v>1671</v>
      </c>
      <c r="U113" s="26" t="s">
        <v>5215</v>
      </c>
      <c r="V113" s="26" t="s">
        <v>5216</v>
      </c>
      <c r="W113" s="26" t="s">
        <v>5217</v>
      </c>
      <c r="X113" s="26" t="s">
        <v>3892</v>
      </c>
      <c r="Y113" s="27">
        <v>9</v>
      </c>
      <c r="Z113" s="26" t="s">
        <v>736</v>
      </c>
      <c r="AA113" s="26" t="s">
        <v>736</v>
      </c>
      <c r="AB113" s="26" t="s">
        <v>736</v>
      </c>
      <c r="AC113" s="26" t="s">
        <v>736</v>
      </c>
      <c r="AD113" s="26" t="s">
        <v>736</v>
      </c>
      <c r="AE113" s="26" t="s">
        <v>736</v>
      </c>
      <c r="AF113" s="27" t="s">
        <v>741</v>
      </c>
    </row>
    <row r="114" spans="1:32">
      <c r="A114" s="26" t="s">
        <v>4758</v>
      </c>
      <c r="B114" s="26" t="s">
        <v>742</v>
      </c>
      <c r="C114" s="27">
        <v>112</v>
      </c>
      <c r="D114" s="26" t="s">
        <v>5218</v>
      </c>
      <c r="E114" s="26" t="s">
        <v>5219</v>
      </c>
      <c r="F114" s="27">
        <v>23</v>
      </c>
      <c r="G114" s="27">
        <v>0</v>
      </c>
      <c r="H114" s="27">
        <v>0</v>
      </c>
      <c r="I114" s="27">
        <v>23</v>
      </c>
      <c r="J114" s="27">
        <v>0</v>
      </c>
      <c r="K114" s="26" t="s">
        <v>5220</v>
      </c>
      <c r="L114" s="26" t="s">
        <v>736</v>
      </c>
      <c r="M114" s="26" t="s">
        <v>1928</v>
      </c>
      <c r="N114" s="26" t="s">
        <v>1929</v>
      </c>
      <c r="O114" s="26" t="s">
        <v>5221</v>
      </c>
      <c r="P114" s="26" t="s">
        <v>5222</v>
      </c>
      <c r="Q114" s="26" t="s">
        <v>5223</v>
      </c>
      <c r="R114" s="26" t="s">
        <v>3607</v>
      </c>
      <c r="S114" s="26" t="s">
        <v>5224</v>
      </c>
      <c r="T114" s="26" t="s">
        <v>3607</v>
      </c>
      <c r="U114" s="26" t="s">
        <v>5224</v>
      </c>
      <c r="V114" s="26" t="s">
        <v>5225</v>
      </c>
      <c r="W114" s="26" t="s">
        <v>5226</v>
      </c>
      <c r="X114" s="26" t="s">
        <v>3374</v>
      </c>
      <c r="Y114" s="27">
        <v>23</v>
      </c>
      <c r="Z114" s="26" t="s">
        <v>736</v>
      </c>
      <c r="AA114" s="26" t="s">
        <v>736</v>
      </c>
      <c r="AB114" s="26" t="s">
        <v>736</v>
      </c>
      <c r="AC114" s="26" t="s">
        <v>736</v>
      </c>
      <c r="AD114" s="26" t="s">
        <v>736</v>
      </c>
      <c r="AE114" s="26" t="s">
        <v>736</v>
      </c>
      <c r="AF114" s="27" t="s">
        <v>741</v>
      </c>
    </row>
    <row r="115" spans="1:32" ht="15" customHeight="1">
      <c r="A115" s="26" t="s">
        <v>4758</v>
      </c>
      <c r="B115" s="26" t="s">
        <v>742</v>
      </c>
      <c r="C115" s="27">
        <v>113</v>
      </c>
      <c r="D115" s="26" t="s">
        <v>782</v>
      </c>
      <c r="E115" s="26" t="s">
        <v>2315</v>
      </c>
      <c r="F115" s="27">
        <v>3200</v>
      </c>
      <c r="G115" s="27">
        <v>0</v>
      </c>
      <c r="H115" s="27">
        <v>0</v>
      </c>
      <c r="I115" s="27">
        <v>3200</v>
      </c>
      <c r="J115" s="27">
        <v>0</v>
      </c>
      <c r="K115" s="26" t="s">
        <v>2316</v>
      </c>
      <c r="L115" s="26" t="s">
        <v>736</v>
      </c>
      <c r="M115" s="26" t="s">
        <v>1928</v>
      </c>
      <c r="N115" s="26" t="s">
        <v>4099</v>
      </c>
      <c r="O115" s="26" t="s">
        <v>4100</v>
      </c>
      <c r="P115" s="26" t="s">
        <v>4101</v>
      </c>
      <c r="Q115" s="26" t="s">
        <v>736</v>
      </c>
      <c r="R115" s="26" t="s">
        <v>195</v>
      </c>
      <c r="S115" s="26" t="s">
        <v>4102</v>
      </c>
      <c r="T115" s="26" t="s">
        <v>195</v>
      </c>
      <c r="U115" s="26" t="s">
        <v>4102</v>
      </c>
      <c r="V115" s="26" t="s">
        <v>4103</v>
      </c>
      <c r="W115" s="26" t="s">
        <v>477</v>
      </c>
      <c r="X115" s="26" t="s">
        <v>1952</v>
      </c>
      <c r="Y115" s="27">
        <v>3200</v>
      </c>
      <c r="Z115" s="26" t="s">
        <v>736</v>
      </c>
      <c r="AA115" s="26" t="s">
        <v>736</v>
      </c>
      <c r="AB115" s="26" t="s">
        <v>736</v>
      </c>
      <c r="AC115" s="26" t="s">
        <v>736</v>
      </c>
      <c r="AD115" s="26" t="s">
        <v>736</v>
      </c>
      <c r="AE115" s="26" t="s">
        <v>736</v>
      </c>
      <c r="AF115" s="27" t="s">
        <v>741</v>
      </c>
    </row>
    <row r="116" spans="1:32">
      <c r="A116" s="26" t="s">
        <v>4758</v>
      </c>
      <c r="B116" s="26" t="s">
        <v>742</v>
      </c>
      <c r="C116" s="27">
        <v>114</v>
      </c>
      <c r="D116" s="26" t="s">
        <v>5227</v>
      </c>
      <c r="E116" s="26" t="s">
        <v>5228</v>
      </c>
      <c r="F116" s="27">
        <v>18</v>
      </c>
      <c r="G116" s="27">
        <v>0</v>
      </c>
      <c r="H116" s="27">
        <v>0</v>
      </c>
      <c r="I116" s="27">
        <v>18</v>
      </c>
      <c r="J116" s="27">
        <v>0</v>
      </c>
      <c r="K116" s="26" t="s">
        <v>5229</v>
      </c>
      <c r="L116" s="26" t="s">
        <v>736</v>
      </c>
      <c r="M116" s="26" t="s">
        <v>1928</v>
      </c>
      <c r="N116" s="26" t="s">
        <v>4099</v>
      </c>
      <c r="O116" s="26" t="s">
        <v>5230</v>
      </c>
      <c r="P116" s="26" t="s">
        <v>5231</v>
      </c>
      <c r="Q116" s="26" t="s">
        <v>736</v>
      </c>
      <c r="R116" s="26" t="s">
        <v>5232</v>
      </c>
      <c r="S116" s="26" t="s">
        <v>5233</v>
      </c>
      <c r="T116" s="26" t="s">
        <v>5232</v>
      </c>
      <c r="U116" s="26" t="s">
        <v>5233</v>
      </c>
      <c r="V116" s="26" t="s">
        <v>5234</v>
      </c>
      <c r="W116" s="26" t="s">
        <v>5235</v>
      </c>
      <c r="X116" s="26" t="s">
        <v>5236</v>
      </c>
      <c r="Y116" s="27">
        <v>18</v>
      </c>
      <c r="Z116" s="26" t="s">
        <v>736</v>
      </c>
      <c r="AA116" s="26" t="s">
        <v>736</v>
      </c>
      <c r="AB116" s="26" t="s">
        <v>736</v>
      </c>
      <c r="AC116" s="26" t="s">
        <v>736</v>
      </c>
      <c r="AD116" s="26" t="s">
        <v>736</v>
      </c>
      <c r="AE116" s="26" t="s">
        <v>736</v>
      </c>
      <c r="AF116" s="27" t="s">
        <v>741</v>
      </c>
    </row>
    <row r="117" spans="1:32" ht="15" customHeight="1">
      <c r="A117" s="26" t="s">
        <v>4758</v>
      </c>
      <c r="B117" s="26" t="s">
        <v>742</v>
      </c>
      <c r="C117" s="27">
        <v>115</v>
      </c>
      <c r="D117" s="26" t="s">
        <v>5237</v>
      </c>
      <c r="E117" s="26" t="s">
        <v>5238</v>
      </c>
      <c r="F117" s="27">
        <v>6</v>
      </c>
      <c r="G117" s="27">
        <v>0</v>
      </c>
      <c r="H117" s="27">
        <v>0</v>
      </c>
      <c r="I117" s="27">
        <v>6</v>
      </c>
      <c r="J117" s="27">
        <v>0</v>
      </c>
      <c r="K117" s="26" t="s">
        <v>5239</v>
      </c>
      <c r="L117" s="26" t="s">
        <v>736</v>
      </c>
      <c r="M117" s="26" t="s">
        <v>192</v>
      </c>
      <c r="N117" s="26" t="s">
        <v>361</v>
      </c>
      <c r="O117" s="26" t="s">
        <v>5240</v>
      </c>
      <c r="P117" s="26" t="s">
        <v>5241</v>
      </c>
      <c r="Q117" s="26" t="s">
        <v>736</v>
      </c>
      <c r="R117" s="26" t="s">
        <v>152</v>
      </c>
      <c r="S117" s="26" t="s">
        <v>5242</v>
      </c>
      <c r="T117" s="26" t="s">
        <v>152</v>
      </c>
      <c r="U117" s="26" t="s">
        <v>5242</v>
      </c>
      <c r="V117" s="26" t="s">
        <v>5243</v>
      </c>
      <c r="W117" s="26" t="s">
        <v>5244</v>
      </c>
      <c r="X117" s="26" t="s">
        <v>1996</v>
      </c>
      <c r="Y117" s="27">
        <v>6</v>
      </c>
      <c r="Z117" s="26" t="s">
        <v>736</v>
      </c>
      <c r="AA117" s="26" t="s">
        <v>736</v>
      </c>
      <c r="AB117" s="26" t="s">
        <v>736</v>
      </c>
      <c r="AC117" s="26" t="s">
        <v>736</v>
      </c>
      <c r="AD117" s="26" t="s">
        <v>736</v>
      </c>
      <c r="AE117" s="26" t="s">
        <v>736</v>
      </c>
      <c r="AF117" s="27" t="s">
        <v>741</v>
      </c>
    </row>
    <row r="118" spans="1:32">
      <c r="A118" s="26" t="s">
        <v>4758</v>
      </c>
      <c r="B118" s="26" t="s">
        <v>742</v>
      </c>
      <c r="C118" s="27">
        <v>116</v>
      </c>
      <c r="D118" s="26" t="s">
        <v>5245</v>
      </c>
      <c r="E118" s="26" t="s">
        <v>5246</v>
      </c>
      <c r="F118" s="27">
        <v>2</v>
      </c>
      <c r="G118" s="27">
        <v>0</v>
      </c>
      <c r="H118" s="27">
        <v>0</v>
      </c>
      <c r="I118" s="27">
        <v>2</v>
      </c>
      <c r="J118" s="27">
        <v>0</v>
      </c>
      <c r="K118" s="26" t="s">
        <v>5247</v>
      </c>
      <c r="L118" s="26" t="s">
        <v>736</v>
      </c>
      <c r="M118" s="26" t="s">
        <v>1928</v>
      </c>
      <c r="N118" s="26" t="s">
        <v>1929</v>
      </c>
      <c r="O118" s="26" t="s">
        <v>5248</v>
      </c>
      <c r="P118" s="26" t="s">
        <v>5249</v>
      </c>
      <c r="Q118" s="26" t="s">
        <v>736</v>
      </c>
      <c r="R118" s="26" t="s">
        <v>5250</v>
      </c>
      <c r="S118" s="26" t="s">
        <v>5251</v>
      </c>
      <c r="T118" s="26" t="s">
        <v>5250</v>
      </c>
      <c r="U118" s="26" t="s">
        <v>5251</v>
      </c>
      <c r="V118" s="26" t="s">
        <v>5252</v>
      </c>
      <c r="W118" s="26" t="s">
        <v>5253</v>
      </c>
      <c r="X118" s="26" t="s">
        <v>1919</v>
      </c>
      <c r="Y118" s="27">
        <v>2</v>
      </c>
      <c r="Z118" s="26" t="s">
        <v>736</v>
      </c>
      <c r="AA118" s="26" t="s">
        <v>736</v>
      </c>
      <c r="AB118" s="26" t="s">
        <v>736</v>
      </c>
      <c r="AC118" s="26" t="s">
        <v>736</v>
      </c>
      <c r="AD118" s="26" t="s">
        <v>736</v>
      </c>
      <c r="AE118" s="26" t="s">
        <v>736</v>
      </c>
      <c r="AF118" s="27" t="s">
        <v>741</v>
      </c>
    </row>
    <row r="119" spans="1:32">
      <c r="A119" s="26" t="s">
        <v>4758</v>
      </c>
      <c r="B119" s="26" t="s">
        <v>742</v>
      </c>
      <c r="C119" s="27">
        <v>117</v>
      </c>
      <c r="D119" s="26" t="s">
        <v>4104</v>
      </c>
      <c r="E119" s="26" t="s">
        <v>4105</v>
      </c>
      <c r="F119" s="27">
        <v>14</v>
      </c>
      <c r="G119" s="27">
        <v>0</v>
      </c>
      <c r="H119" s="27">
        <v>0</v>
      </c>
      <c r="I119" s="27">
        <v>14</v>
      </c>
      <c r="J119" s="27">
        <v>0</v>
      </c>
      <c r="K119" s="26" t="s">
        <v>4106</v>
      </c>
      <c r="L119" s="26" t="s">
        <v>736</v>
      </c>
      <c r="M119" s="26" t="s">
        <v>1928</v>
      </c>
      <c r="N119" s="26" t="s">
        <v>1929</v>
      </c>
      <c r="O119" s="26" t="s">
        <v>4107</v>
      </c>
      <c r="P119" s="26" t="s">
        <v>5254</v>
      </c>
      <c r="Q119" s="26" t="s">
        <v>736</v>
      </c>
      <c r="R119" s="26" t="s">
        <v>195</v>
      </c>
      <c r="S119" s="26" t="s">
        <v>5255</v>
      </c>
      <c r="T119" s="26" t="s">
        <v>195</v>
      </c>
      <c r="U119" s="26" t="s">
        <v>5255</v>
      </c>
      <c r="V119" s="26" t="s">
        <v>5256</v>
      </c>
      <c r="W119" s="26" t="s">
        <v>5257</v>
      </c>
      <c r="X119" s="26" t="s">
        <v>2091</v>
      </c>
      <c r="Y119" s="27">
        <v>14</v>
      </c>
      <c r="Z119" s="26" t="s">
        <v>4108</v>
      </c>
      <c r="AA119" s="26" t="s">
        <v>3259</v>
      </c>
      <c r="AB119" s="26" t="s">
        <v>4109</v>
      </c>
      <c r="AC119" s="26" t="s">
        <v>736</v>
      </c>
      <c r="AD119" s="26" t="s">
        <v>4110</v>
      </c>
      <c r="AE119" s="26" t="s">
        <v>3260</v>
      </c>
      <c r="AF119" s="27" t="s">
        <v>741</v>
      </c>
    </row>
    <row r="120" spans="1:32">
      <c r="A120" s="26" t="s">
        <v>4758</v>
      </c>
      <c r="B120" s="26" t="s">
        <v>742</v>
      </c>
      <c r="C120" s="27">
        <v>118</v>
      </c>
      <c r="D120" s="26" t="s">
        <v>1105</v>
      </c>
      <c r="E120" s="26" t="s">
        <v>2317</v>
      </c>
      <c r="F120" s="27">
        <v>800</v>
      </c>
      <c r="G120" s="27">
        <v>0</v>
      </c>
      <c r="H120" s="27">
        <v>0</v>
      </c>
      <c r="I120" s="27">
        <v>800</v>
      </c>
      <c r="J120" s="27">
        <v>0</v>
      </c>
      <c r="K120" s="26" t="s">
        <v>2318</v>
      </c>
      <c r="L120" s="26" t="s">
        <v>736</v>
      </c>
      <c r="M120" s="26" t="s">
        <v>1928</v>
      </c>
      <c r="N120" s="26" t="s">
        <v>4099</v>
      </c>
      <c r="O120" s="26" t="s">
        <v>5258</v>
      </c>
      <c r="P120" s="26" t="s">
        <v>5259</v>
      </c>
      <c r="Q120" s="26" t="s">
        <v>4798</v>
      </c>
      <c r="R120" s="26" t="s">
        <v>195</v>
      </c>
      <c r="S120" s="26" t="s">
        <v>5260</v>
      </c>
      <c r="T120" s="26" t="s">
        <v>195</v>
      </c>
      <c r="U120" s="26" t="s">
        <v>5260</v>
      </c>
      <c r="V120" s="26" t="s">
        <v>5261</v>
      </c>
      <c r="W120" s="26" t="s">
        <v>479</v>
      </c>
      <c r="X120" s="26" t="s">
        <v>1948</v>
      </c>
      <c r="Y120" s="27">
        <v>800</v>
      </c>
      <c r="Z120" s="26" t="s">
        <v>736</v>
      </c>
      <c r="AA120" s="26" t="s">
        <v>736</v>
      </c>
      <c r="AB120" s="26" t="s">
        <v>736</v>
      </c>
      <c r="AC120" s="26" t="s">
        <v>736</v>
      </c>
      <c r="AD120" s="26" t="s">
        <v>736</v>
      </c>
      <c r="AE120" s="26" t="s">
        <v>736</v>
      </c>
      <c r="AF120" s="27" t="s">
        <v>741</v>
      </c>
    </row>
    <row r="121" spans="1:32">
      <c r="A121" s="26" t="s">
        <v>4758</v>
      </c>
      <c r="B121" s="26" t="s">
        <v>742</v>
      </c>
      <c r="C121" s="27">
        <v>119</v>
      </c>
      <c r="D121" s="26" t="s">
        <v>784</v>
      </c>
      <c r="E121" s="26" t="s">
        <v>2319</v>
      </c>
      <c r="F121" s="27">
        <v>4320</v>
      </c>
      <c r="G121" s="27">
        <v>0</v>
      </c>
      <c r="H121" s="27">
        <v>0</v>
      </c>
      <c r="I121" s="27">
        <v>4320</v>
      </c>
      <c r="J121" s="27">
        <v>0</v>
      </c>
      <c r="K121" s="26" t="s">
        <v>2320</v>
      </c>
      <c r="L121" s="26" t="s">
        <v>736</v>
      </c>
      <c r="M121" s="26" t="s">
        <v>192</v>
      </c>
      <c r="N121" s="26" t="s">
        <v>193</v>
      </c>
      <c r="O121" s="26" t="s">
        <v>318</v>
      </c>
      <c r="P121" s="26" t="s">
        <v>785</v>
      </c>
      <c r="Q121" s="26" t="s">
        <v>319</v>
      </c>
      <c r="R121" s="26" t="s">
        <v>199</v>
      </c>
      <c r="S121" s="26" t="s">
        <v>2321</v>
      </c>
      <c r="T121" s="26" t="s">
        <v>199</v>
      </c>
      <c r="U121" s="26" t="s">
        <v>2321</v>
      </c>
      <c r="V121" s="26" t="s">
        <v>736</v>
      </c>
      <c r="W121" s="26" t="s">
        <v>360</v>
      </c>
      <c r="X121" s="26" t="s">
        <v>1965</v>
      </c>
      <c r="Y121" s="27">
        <v>4320</v>
      </c>
      <c r="Z121" s="26" t="s">
        <v>736</v>
      </c>
      <c r="AA121" s="26" t="s">
        <v>736</v>
      </c>
      <c r="AB121" s="26" t="s">
        <v>736</v>
      </c>
      <c r="AC121" s="26" t="s">
        <v>736</v>
      </c>
      <c r="AD121" s="26" t="s">
        <v>736</v>
      </c>
      <c r="AE121" s="26" t="s">
        <v>736</v>
      </c>
      <c r="AF121" s="27" t="s">
        <v>741</v>
      </c>
    </row>
    <row r="122" spans="1:32">
      <c r="A122" s="26" t="s">
        <v>4758</v>
      </c>
      <c r="B122" s="26" t="s">
        <v>742</v>
      </c>
      <c r="C122" s="27">
        <v>120</v>
      </c>
      <c r="D122" s="26" t="s">
        <v>2322</v>
      </c>
      <c r="E122" s="26" t="s">
        <v>2323</v>
      </c>
      <c r="F122" s="27">
        <v>50</v>
      </c>
      <c r="G122" s="27">
        <v>0</v>
      </c>
      <c r="H122" s="27">
        <v>0</v>
      </c>
      <c r="I122" s="27">
        <v>50</v>
      </c>
      <c r="J122" s="27">
        <v>0</v>
      </c>
      <c r="K122" s="26" t="s">
        <v>2324</v>
      </c>
      <c r="L122" s="26" t="s">
        <v>736</v>
      </c>
      <c r="M122" s="26" t="s">
        <v>192</v>
      </c>
      <c r="N122" s="26" t="s">
        <v>361</v>
      </c>
      <c r="O122" s="26" t="s">
        <v>2325</v>
      </c>
      <c r="P122" s="26" t="s">
        <v>2326</v>
      </c>
      <c r="Q122" s="26" t="s">
        <v>900</v>
      </c>
      <c r="R122" s="26" t="s">
        <v>191</v>
      </c>
      <c r="S122" s="26" t="s">
        <v>3376</v>
      </c>
      <c r="T122" s="26" t="s">
        <v>191</v>
      </c>
      <c r="U122" s="26" t="s">
        <v>3376</v>
      </c>
      <c r="V122" s="26" t="s">
        <v>2327</v>
      </c>
      <c r="W122" s="26" t="s">
        <v>2328</v>
      </c>
      <c r="X122" s="26" t="s">
        <v>2653</v>
      </c>
      <c r="Y122" s="27">
        <v>50</v>
      </c>
      <c r="Z122" s="26" t="s">
        <v>736</v>
      </c>
      <c r="AA122" s="26" t="s">
        <v>736</v>
      </c>
      <c r="AB122" s="26" t="s">
        <v>736</v>
      </c>
      <c r="AC122" s="26" t="s">
        <v>736</v>
      </c>
      <c r="AD122" s="26" t="s">
        <v>736</v>
      </c>
      <c r="AE122" s="26" t="s">
        <v>736</v>
      </c>
      <c r="AF122" s="27" t="s">
        <v>741</v>
      </c>
    </row>
    <row r="123" spans="1:32" ht="15" customHeight="1">
      <c r="A123" s="26" t="s">
        <v>4758</v>
      </c>
      <c r="B123" s="26" t="s">
        <v>742</v>
      </c>
      <c r="C123" s="27">
        <v>121</v>
      </c>
      <c r="D123" s="26" t="s">
        <v>786</v>
      </c>
      <c r="E123" s="26" t="s">
        <v>2329</v>
      </c>
      <c r="F123" s="27">
        <v>3200</v>
      </c>
      <c r="G123" s="27">
        <v>0</v>
      </c>
      <c r="H123" s="27">
        <v>0</v>
      </c>
      <c r="I123" s="27">
        <v>3200</v>
      </c>
      <c r="J123" s="27">
        <v>0</v>
      </c>
      <c r="K123" s="26" t="s">
        <v>2330</v>
      </c>
      <c r="L123" s="26" t="s">
        <v>736</v>
      </c>
      <c r="M123" s="26" t="s">
        <v>192</v>
      </c>
      <c r="N123" s="26" t="s">
        <v>361</v>
      </c>
      <c r="O123" s="26" t="s">
        <v>362</v>
      </c>
      <c r="P123" s="26" t="s">
        <v>787</v>
      </c>
      <c r="Q123" s="26" t="s">
        <v>348</v>
      </c>
      <c r="R123" s="26" t="s">
        <v>195</v>
      </c>
      <c r="S123" s="26" t="s">
        <v>2331</v>
      </c>
      <c r="T123" s="26" t="s">
        <v>195</v>
      </c>
      <c r="U123" s="26" t="s">
        <v>2331</v>
      </c>
      <c r="V123" s="26" t="s">
        <v>5262</v>
      </c>
      <c r="W123" s="26" t="s">
        <v>363</v>
      </c>
      <c r="X123" s="26" t="s">
        <v>1952</v>
      </c>
      <c r="Y123" s="27">
        <v>3200</v>
      </c>
      <c r="Z123" s="26" t="s">
        <v>736</v>
      </c>
      <c r="AA123" s="26" t="s">
        <v>736</v>
      </c>
      <c r="AB123" s="26" t="s">
        <v>736</v>
      </c>
      <c r="AC123" s="26" t="s">
        <v>736</v>
      </c>
      <c r="AD123" s="26" t="s">
        <v>736</v>
      </c>
      <c r="AE123" s="26" t="s">
        <v>736</v>
      </c>
      <c r="AF123" s="27" t="s">
        <v>741</v>
      </c>
    </row>
    <row r="124" spans="1:32" ht="15" customHeight="1">
      <c r="A124" s="26" t="s">
        <v>4758</v>
      </c>
      <c r="B124" s="26" t="s">
        <v>742</v>
      </c>
      <c r="C124" s="27">
        <v>122</v>
      </c>
      <c r="D124" s="26" t="s">
        <v>1077</v>
      </c>
      <c r="E124" s="26" t="s">
        <v>2332</v>
      </c>
      <c r="F124" s="27">
        <v>800</v>
      </c>
      <c r="G124" s="27">
        <v>0</v>
      </c>
      <c r="H124" s="27">
        <v>0</v>
      </c>
      <c r="I124" s="27">
        <v>800</v>
      </c>
      <c r="J124" s="27">
        <v>0</v>
      </c>
      <c r="K124" s="26" t="s">
        <v>2333</v>
      </c>
      <c r="L124" s="26" t="s">
        <v>736</v>
      </c>
      <c r="M124" s="26" t="s">
        <v>205</v>
      </c>
      <c r="N124" s="26" t="s">
        <v>206</v>
      </c>
      <c r="O124" s="26" t="s">
        <v>256</v>
      </c>
      <c r="P124" s="26" t="s">
        <v>1078</v>
      </c>
      <c r="Q124" s="26" t="s">
        <v>208</v>
      </c>
      <c r="R124" s="26" t="s">
        <v>791</v>
      </c>
      <c r="S124" s="26" t="s">
        <v>2334</v>
      </c>
      <c r="T124" s="26" t="s">
        <v>791</v>
      </c>
      <c r="U124" s="26" t="s">
        <v>2334</v>
      </c>
      <c r="V124" s="26" t="s">
        <v>736</v>
      </c>
      <c r="W124" s="26" t="s">
        <v>736</v>
      </c>
      <c r="X124" s="26" t="s">
        <v>1948</v>
      </c>
      <c r="Y124" s="27">
        <v>800</v>
      </c>
      <c r="Z124" s="26" t="s">
        <v>736</v>
      </c>
      <c r="AA124" s="26" t="s">
        <v>736</v>
      </c>
      <c r="AB124" s="26" t="s">
        <v>736</v>
      </c>
      <c r="AC124" s="26" t="s">
        <v>736</v>
      </c>
      <c r="AD124" s="26" t="s">
        <v>736</v>
      </c>
      <c r="AE124" s="26" t="s">
        <v>736</v>
      </c>
      <c r="AF124" s="27" t="s">
        <v>741</v>
      </c>
    </row>
    <row r="125" spans="1:32">
      <c r="A125" s="26" t="s">
        <v>4758</v>
      </c>
      <c r="B125" s="26" t="s">
        <v>742</v>
      </c>
      <c r="C125" s="27">
        <v>123</v>
      </c>
      <c r="D125" s="26" t="s">
        <v>788</v>
      </c>
      <c r="E125" s="26" t="s">
        <v>2335</v>
      </c>
      <c r="F125" s="27">
        <v>8800</v>
      </c>
      <c r="G125" s="27">
        <v>0</v>
      </c>
      <c r="H125" s="27">
        <v>0</v>
      </c>
      <c r="I125" s="27">
        <v>8800</v>
      </c>
      <c r="J125" s="27">
        <v>0</v>
      </c>
      <c r="K125" s="26" t="s">
        <v>2336</v>
      </c>
      <c r="L125" s="26" t="s">
        <v>736</v>
      </c>
      <c r="M125" s="26" t="s">
        <v>1928</v>
      </c>
      <c r="N125" s="26" t="s">
        <v>1929</v>
      </c>
      <c r="O125" s="26" t="s">
        <v>2337</v>
      </c>
      <c r="P125" s="26" t="s">
        <v>2338</v>
      </c>
      <c r="Q125" s="26" t="s">
        <v>1932</v>
      </c>
      <c r="R125" s="26" t="s">
        <v>791</v>
      </c>
      <c r="S125" s="26" t="s">
        <v>2339</v>
      </c>
      <c r="T125" s="26" t="s">
        <v>791</v>
      </c>
      <c r="U125" s="26" t="s">
        <v>2339</v>
      </c>
      <c r="V125" s="26" t="s">
        <v>2340</v>
      </c>
      <c r="W125" s="26" t="s">
        <v>364</v>
      </c>
      <c r="X125" s="26" t="s">
        <v>1966</v>
      </c>
      <c r="Y125" s="27">
        <v>8800</v>
      </c>
      <c r="Z125" s="26" t="s">
        <v>736</v>
      </c>
      <c r="AA125" s="26" t="s">
        <v>736</v>
      </c>
      <c r="AB125" s="26" t="s">
        <v>736</v>
      </c>
      <c r="AC125" s="26" t="s">
        <v>736</v>
      </c>
      <c r="AD125" s="26" t="s">
        <v>736</v>
      </c>
      <c r="AE125" s="26" t="s">
        <v>736</v>
      </c>
      <c r="AF125" s="27" t="s">
        <v>741</v>
      </c>
    </row>
    <row r="126" spans="1:32">
      <c r="A126" s="26" t="s">
        <v>4758</v>
      </c>
      <c r="B126" s="26" t="s">
        <v>742</v>
      </c>
      <c r="C126" s="27">
        <v>124</v>
      </c>
      <c r="D126" s="26" t="s">
        <v>1075</v>
      </c>
      <c r="E126" s="26" t="s">
        <v>2341</v>
      </c>
      <c r="F126" s="27">
        <v>4160</v>
      </c>
      <c r="G126" s="27">
        <v>0</v>
      </c>
      <c r="H126" s="27">
        <v>0</v>
      </c>
      <c r="I126" s="27">
        <v>4160</v>
      </c>
      <c r="J126" s="27">
        <v>0</v>
      </c>
      <c r="K126" s="26" t="s">
        <v>2342</v>
      </c>
      <c r="L126" s="26" t="s">
        <v>736</v>
      </c>
      <c r="M126" s="26" t="s">
        <v>192</v>
      </c>
      <c r="N126" s="26" t="s">
        <v>361</v>
      </c>
      <c r="O126" s="26" t="s">
        <v>2343</v>
      </c>
      <c r="P126" s="26" t="s">
        <v>2344</v>
      </c>
      <c r="Q126" s="26" t="s">
        <v>736</v>
      </c>
      <c r="R126" s="26" t="s">
        <v>791</v>
      </c>
      <c r="S126" s="26" t="s">
        <v>2345</v>
      </c>
      <c r="T126" s="26" t="s">
        <v>791</v>
      </c>
      <c r="U126" s="26" t="s">
        <v>2345</v>
      </c>
      <c r="V126" s="26" t="s">
        <v>741</v>
      </c>
      <c r="W126" s="26" t="s">
        <v>463</v>
      </c>
      <c r="X126" s="26" t="s">
        <v>2002</v>
      </c>
      <c r="Y126" s="27">
        <v>4160</v>
      </c>
      <c r="Z126" s="26" t="s">
        <v>736</v>
      </c>
      <c r="AA126" s="26" t="s">
        <v>736</v>
      </c>
      <c r="AB126" s="26" t="s">
        <v>736</v>
      </c>
      <c r="AC126" s="26" t="s">
        <v>736</v>
      </c>
      <c r="AD126" s="26" t="s">
        <v>736</v>
      </c>
      <c r="AE126" s="26" t="s">
        <v>736</v>
      </c>
      <c r="AF126" s="27" t="s">
        <v>741</v>
      </c>
    </row>
    <row r="127" spans="1:32" ht="15" customHeight="1">
      <c r="A127" s="26" t="s">
        <v>4758</v>
      </c>
      <c r="B127" s="26" t="s">
        <v>742</v>
      </c>
      <c r="C127" s="27">
        <v>125</v>
      </c>
      <c r="D127" s="26" t="s">
        <v>5263</v>
      </c>
      <c r="E127" s="26" t="s">
        <v>5264</v>
      </c>
      <c r="F127" s="27">
        <v>265</v>
      </c>
      <c r="G127" s="27">
        <v>0</v>
      </c>
      <c r="H127" s="27">
        <v>0</v>
      </c>
      <c r="I127" s="27">
        <v>265</v>
      </c>
      <c r="J127" s="27">
        <v>0</v>
      </c>
      <c r="K127" s="26" t="s">
        <v>5265</v>
      </c>
      <c r="L127" s="26" t="s">
        <v>736</v>
      </c>
      <c r="M127" s="26" t="s">
        <v>1928</v>
      </c>
      <c r="N127" s="26" t="s">
        <v>1929</v>
      </c>
      <c r="O127" s="26" t="s">
        <v>5266</v>
      </c>
      <c r="P127" s="26" t="s">
        <v>5267</v>
      </c>
      <c r="Q127" s="26" t="s">
        <v>736</v>
      </c>
      <c r="R127" s="26" t="s">
        <v>200</v>
      </c>
      <c r="S127" s="26" t="s">
        <v>5268</v>
      </c>
      <c r="T127" s="26" t="s">
        <v>200</v>
      </c>
      <c r="U127" s="26" t="s">
        <v>5268</v>
      </c>
      <c r="V127" s="26" t="s">
        <v>5269</v>
      </c>
      <c r="W127" s="26" t="s">
        <v>5270</v>
      </c>
      <c r="X127" s="26" t="s">
        <v>5271</v>
      </c>
      <c r="Y127" s="27">
        <v>265</v>
      </c>
      <c r="Z127" s="26" t="s">
        <v>736</v>
      </c>
      <c r="AA127" s="26" t="s">
        <v>736</v>
      </c>
      <c r="AB127" s="26" t="s">
        <v>736</v>
      </c>
      <c r="AC127" s="26" t="s">
        <v>736</v>
      </c>
      <c r="AD127" s="26" t="s">
        <v>736</v>
      </c>
      <c r="AE127" s="26" t="s">
        <v>736</v>
      </c>
      <c r="AF127" s="27" t="s">
        <v>741</v>
      </c>
    </row>
    <row r="128" spans="1:32" ht="15" customHeight="1">
      <c r="A128" s="26" t="s">
        <v>4758</v>
      </c>
      <c r="B128" s="26" t="s">
        <v>742</v>
      </c>
      <c r="C128" s="27">
        <v>126</v>
      </c>
      <c r="D128" s="26" t="s">
        <v>1053</v>
      </c>
      <c r="E128" s="26" t="s">
        <v>1543</v>
      </c>
      <c r="F128" s="27">
        <v>960</v>
      </c>
      <c r="G128" s="27">
        <v>0</v>
      </c>
      <c r="H128" s="27">
        <v>0</v>
      </c>
      <c r="I128" s="27">
        <v>960</v>
      </c>
      <c r="J128" s="27">
        <v>0</v>
      </c>
      <c r="K128" s="26" t="s">
        <v>1544</v>
      </c>
      <c r="L128" s="26" t="s">
        <v>736</v>
      </c>
      <c r="M128" s="26" t="s">
        <v>192</v>
      </c>
      <c r="N128" s="26" t="s">
        <v>361</v>
      </c>
      <c r="O128" s="26" t="s">
        <v>1545</v>
      </c>
      <c r="P128" s="26" t="s">
        <v>1546</v>
      </c>
      <c r="Q128" s="26" t="s">
        <v>405</v>
      </c>
      <c r="R128" s="26" t="s">
        <v>195</v>
      </c>
      <c r="S128" s="26" t="s">
        <v>1547</v>
      </c>
      <c r="T128" s="26" t="s">
        <v>195</v>
      </c>
      <c r="U128" s="26" t="s">
        <v>1547</v>
      </c>
      <c r="V128" s="26" t="s">
        <v>1548</v>
      </c>
      <c r="W128" s="26" t="s">
        <v>451</v>
      </c>
      <c r="X128" s="26" t="s">
        <v>1946</v>
      </c>
      <c r="Y128" s="27">
        <v>960</v>
      </c>
      <c r="Z128" s="26" t="s">
        <v>736</v>
      </c>
      <c r="AA128" s="26" t="s">
        <v>736</v>
      </c>
      <c r="AB128" s="26" t="s">
        <v>736</v>
      </c>
      <c r="AC128" s="26" t="s">
        <v>736</v>
      </c>
      <c r="AD128" s="26" t="s">
        <v>736</v>
      </c>
      <c r="AE128" s="26" t="s">
        <v>736</v>
      </c>
      <c r="AF128" s="27" t="s">
        <v>741</v>
      </c>
    </row>
    <row r="129" spans="1:32">
      <c r="A129" s="26" t="s">
        <v>4758</v>
      </c>
      <c r="B129" s="26" t="s">
        <v>742</v>
      </c>
      <c r="C129" s="27">
        <v>127</v>
      </c>
      <c r="D129" s="26" t="s">
        <v>1820</v>
      </c>
      <c r="E129" s="26" t="s">
        <v>1821</v>
      </c>
      <c r="F129" s="27">
        <v>1092</v>
      </c>
      <c r="G129" s="27">
        <v>0</v>
      </c>
      <c r="H129" s="27">
        <v>0</v>
      </c>
      <c r="I129" s="27">
        <v>1092</v>
      </c>
      <c r="J129" s="27">
        <v>0</v>
      </c>
      <c r="K129" s="26" t="s">
        <v>1822</v>
      </c>
      <c r="L129" s="26" t="s">
        <v>736</v>
      </c>
      <c r="M129" s="26" t="s">
        <v>192</v>
      </c>
      <c r="N129" s="26" t="s">
        <v>361</v>
      </c>
      <c r="O129" s="26" t="s">
        <v>1823</v>
      </c>
      <c r="P129" s="26" t="s">
        <v>1824</v>
      </c>
      <c r="Q129" s="26" t="s">
        <v>1825</v>
      </c>
      <c r="R129" s="26" t="s">
        <v>1826</v>
      </c>
      <c r="S129" s="26" t="s">
        <v>1827</v>
      </c>
      <c r="T129" s="26" t="s">
        <v>1826</v>
      </c>
      <c r="U129" s="26" t="s">
        <v>1827</v>
      </c>
      <c r="V129" s="26" t="s">
        <v>1828</v>
      </c>
      <c r="W129" s="26" t="s">
        <v>1817</v>
      </c>
      <c r="X129" s="26" t="s">
        <v>1951</v>
      </c>
      <c r="Y129" s="27">
        <v>1092</v>
      </c>
      <c r="Z129" s="26" t="s">
        <v>1829</v>
      </c>
      <c r="AA129" s="26" t="s">
        <v>1830</v>
      </c>
      <c r="AB129" s="26" t="s">
        <v>1831</v>
      </c>
      <c r="AC129" s="26" t="s">
        <v>736</v>
      </c>
      <c r="AD129" s="26" t="s">
        <v>1821</v>
      </c>
      <c r="AE129" s="26" t="s">
        <v>1832</v>
      </c>
      <c r="AF129" s="27" t="s">
        <v>741</v>
      </c>
    </row>
    <row r="130" spans="1:32" ht="15" customHeight="1">
      <c r="A130" s="26" t="s">
        <v>4758</v>
      </c>
      <c r="B130" s="26" t="s">
        <v>742</v>
      </c>
      <c r="C130" s="27">
        <v>128</v>
      </c>
      <c r="D130" s="26" t="s">
        <v>5272</v>
      </c>
      <c r="E130" s="26" t="s">
        <v>5273</v>
      </c>
      <c r="F130" s="27">
        <v>21</v>
      </c>
      <c r="G130" s="27">
        <v>0</v>
      </c>
      <c r="H130" s="27">
        <v>0</v>
      </c>
      <c r="I130" s="27">
        <v>21</v>
      </c>
      <c r="J130" s="27">
        <v>0</v>
      </c>
      <c r="K130" s="26" t="s">
        <v>5274</v>
      </c>
      <c r="L130" s="26" t="s">
        <v>736</v>
      </c>
      <c r="M130" s="26" t="s">
        <v>1928</v>
      </c>
      <c r="N130" s="26" t="s">
        <v>1929</v>
      </c>
      <c r="O130" s="26" t="s">
        <v>5275</v>
      </c>
      <c r="P130" s="26" t="s">
        <v>5276</v>
      </c>
      <c r="Q130" s="26" t="s">
        <v>736</v>
      </c>
      <c r="R130" s="26" t="s">
        <v>3360</v>
      </c>
      <c r="S130" s="26" t="s">
        <v>5277</v>
      </c>
      <c r="T130" s="26" t="s">
        <v>3360</v>
      </c>
      <c r="U130" s="26" t="s">
        <v>5277</v>
      </c>
      <c r="V130" s="26" t="s">
        <v>5278</v>
      </c>
      <c r="W130" s="26" t="s">
        <v>5279</v>
      </c>
      <c r="X130" s="26" t="s">
        <v>3895</v>
      </c>
      <c r="Y130" s="27">
        <v>21</v>
      </c>
      <c r="Z130" s="26" t="s">
        <v>736</v>
      </c>
      <c r="AA130" s="26" t="s">
        <v>736</v>
      </c>
      <c r="AB130" s="26" t="s">
        <v>736</v>
      </c>
      <c r="AC130" s="26" t="s">
        <v>736</v>
      </c>
      <c r="AD130" s="26" t="s">
        <v>736</v>
      </c>
      <c r="AE130" s="26" t="s">
        <v>736</v>
      </c>
      <c r="AF130" s="27" t="s">
        <v>741</v>
      </c>
    </row>
    <row r="131" spans="1:32" ht="15" customHeight="1">
      <c r="A131" s="26" t="s">
        <v>4758</v>
      </c>
      <c r="B131" s="26" t="s">
        <v>742</v>
      </c>
      <c r="C131" s="27">
        <v>129</v>
      </c>
      <c r="D131" s="26" t="s">
        <v>3385</v>
      </c>
      <c r="E131" s="26" t="s">
        <v>3386</v>
      </c>
      <c r="F131" s="27">
        <v>6400</v>
      </c>
      <c r="G131" s="27">
        <v>0</v>
      </c>
      <c r="H131" s="27">
        <v>0</v>
      </c>
      <c r="I131" s="27">
        <v>6400</v>
      </c>
      <c r="J131" s="27">
        <v>0</v>
      </c>
      <c r="K131" s="26" t="s">
        <v>3387</v>
      </c>
      <c r="L131" s="26" t="s">
        <v>736</v>
      </c>
      <c r="M131" s="26" t="s">
        <v>1928</v>
      </c>
      <c r="N131" s="26" t="s">
        <v>1929</v>
      </c>
      <c r="O131" s="26" t="s">
        <v>3388</v>
      </c>
      <c r="P131" s="26" t="s">
        <v>3389</v>
      </c>
      <c r="Q131" s="26" t="s">
        <v>736</v>
      </c>
      <c r="R131" s="26" t="s">
        <v>195</v>
      </c>
      <c r="S131" s="26" t="s">
        <v>3390</v>
      </c>
      <c r="T131" s="26" t="s">
        <v>195</v>
      </c>
      <c r="U131" s="26" t="s">
        <v>3390</v>
      </c>
      <c r="V131" s="26" t="s">
        <v>5280</v>
      </c>
      <c r="W131" s="26" t="s">
        <v>3391</v>
      </c>
      <c r="X131" s="26" t="s">
        <v>1960</v>
      </c>
      <c r="Y131" s="27">
        <v>6400</v>
      </c>
      <c r="Z131" s="26" t="s">
        <v>736</v>
      </c>
      <c r="AA131" s="26" t="s">
        <v>736</v>
      </c>
      <c r="AB131" s="26" t="s">
        <v>736</v>
      </c>
      <c r="AC131" s="26" t="s">
        <v>736</v>
      </c>
      <c r="AD131" s="26" t="s">
        <v>736</v>
      </c>
      <c r="AE131" s="26" t="s">
        <v>736</v>
      </c>
      <c r="AF131" s="27" t="s">
        <v>741</v>
      </c>
    </row>
    <row r="132" spans="1:32">
      <c r="A132" s="26" t="s">
        <v>4758</v>
      </c>
      <c r="B132" s="26" t="s">
        <v>742</v>
      </c>
      <c r="C132" s="27">
        <v>130</v>
      </c>
      <c r="D132" s="26" t="s">
        <v>4111</v>
      </c>
      <c r="E132" s="26" t="s">
        <v>5281</v>
      </c>
      <c r="F132" s="27">
        <v>120</v>
      </c>
      <c r="G132" s="27">
        <v>0</v>
      </c>
      <c r="H132" s="27">
        <v>0</v>
      </c>
      <c r="I132" s="27">
        <v>120</v>
      </c>
      <c r="J132" s="27">
        <v>0</v>
      </c>
      <c r="K132" s="26" t="s">
        <v>4112</v>
      </c>
      <c r="L132" s="26" t="s">
        <v>736</v>
      </c>
      <c r="M132" s="26" t="s">
        <v>1928</v>
      </c>
      <c r="N132" s="26" t="s">
        <v>1929</v>
      </c>
      <c r="O132" s="26" t="s">
        <v>4113</v>
      </c>
      <c r="P132" s="26" t="s">
        <v>4114</v>
      </c>
      <c r="Q132" s="26" t="s">
        <v>736</v>
      </c>
      <c r="R132" s="26" t="s">
        <v>2356</v>
      </c>
      <c r="S132" s="26" t="s">
        <v>5282</v>
      </c>
      <c r="T132" s="26" t="s">
        <v>2356</v>
      </c>
      <c r="U132" s="26" t="s">
        <v>5282</v>
      </c>
      <c r="V132" s="26" t="s">
        <v>4115</v>
      </c>
      <c r="W132" s="26" t="s">
        <v>4116</v>
      </c>
      <c r="X132" s="26" t="s">
        <v>5283</v>
      </c>
      <c r="Y132" s="27">
        <v>120</v>
      </c>
      <c r="Z132" s="26" t="s">
        <v>736</v>
      </c>
      <c r="AA132" s="26" t="s">
        <v>736</v>
      </c>
      <c r="AB132" s="26" t="s">
        <v>736</v>
      </c>
      <c r="AC132" s="26" t="s">
        <v>736</v>
      </c>
      <c r="AD132" s="26" t="s">
        <v>736</v>
      </c>
      <c r="AE132" s="26" t="s">
        <v>736</v>
      </c>
      <c r="AF132" s="27" t="s">
        <v>741</v>
      </c>
    </row>
    <row r="133" spans="1:32" ht="15" customHeight="1">
      <c r="A133" s="26" t="s">
        <v>4758</v>
      </c>
      <c r="B133" s="26" t="s">
        <v>742</v>
      </c>
      <c r="C133" s="27">
        <v>131</v>
      </c>
      <c r="D133" s="26" t="s">
        <v>790</v>
      </c>
      <c r="E133" s="26" t="s">
        <v>2346</v>
      </c>
      <c r="F133" s="27">
        <v>1920</v>
      </c>
      <c r="G133" s="27">
        <v>0</v>
      </c>
      <c r="H133" s="27">
        <v>0</v>
      </c>
      <c r="I133" s="27">
        <v>1920</v>
      </c>
      <c r="J133" s="27">
        <v>0</v>
      </c>
      <c r="K133" s="26" t="s">
        <v>2347</v>
      </c>
      <c r="L133" s="26" t="s">
        <v>736</v>
      </c>
      <c r="M133" s="26" t="s">
        <v>1928</v>
      </c>
      <c r="N133" s="26" t="s">
        <v>1929</v>
      </c>
      <c r="O133" s="26" t="s">
        <v>4117</v>
      </c>
      <c r="P133" s="26" t="s">
        <v>2423</v>
      </c>
      <c r="Q133" s="26" t="s">
        <v>736</v>
      </c>
      <c r="R133" s="26" t="s">
        <v>791</v>
      </c>
      <c r="S133" s="26" t="s">
        <v>5284</v>
      </c>
      <c r="T133" s="26" t="s">
        <v>791</v>
      </c>
      <c r="U133" s="26" t="s">
        <v>5284</v>
      </c>
      <c r="V133" s="26" t="s">
        <v>5285</v>
      </c>
      <c r="W133" s="26" t="s">
        <v>365</v>
      </c>
      <c r="X133" s="26" t="s">
        <v>1972</v>
      </c>
      <c r="Y133" s="27">
        <v>1920</v>
      </c>
      <c r="Z133" s="26" t="s">
        <v>736</v>
      </c>
      <c r="AA133" s="26" t="s">
        <v>736</v>
      </c>
      <c r="AB133" s="26" t="s">
        <v>736</v>
      </c>
      <c r="AC133" s="26" t="s">
        <v>736</v>
      </c>
      <c r="AD133" s="26" t="s">
        <v>736</v>
      </c>
      <c r="AE133" s="26" t="s">
        <v>736</v>
      </c>
      <c r="AF133" s="27" t="s">
        <v>741</v>
      </c>
    </row>
    <row r="134" spans="1:32">
      <c r="A134" s="26" t="s">
        <v>4758</v>
      </c>
      <c r="B134" s="26" t="s">
        <v>742</v>
      </c>
      <c r="C134" s="27">
        <v>132</v>
      </c>
      <c r="D134" s="26" t="s">
        <v>5286</v>
      </c>
      <c r="E134" s="26" t="s">
        <v>5287</v>
      </c>
      <c r="F134" s="27">
        <v>6</v>
      </c>
      <c r="G134" s="27">
        <v>0</v>
      </c>
      <c r="H134" s="27">
        <v>0</v>
      </c>
      <c r="I134" s="27">
        <v>6</v>
      </c>
      <c r="J134" s="27">
        <v>0</v>
      </c>
      <c r="K134" s="26" t="s">
        <v>5288</v>
      </c>
      <c r="L134" s="26" t="s">
        <v>736</v>
      </c>
      <c r="M134" s="26" t="s">
        <v>1928</v>
      </c>
      <c r="N134" s="26" t="s">
        <v>1929</v>
      </c>
      <c r="O134" s="26" t="s">
        <v>5289</v>
      </c>
      <c r="P134" s="26" t="s">
        <v>5290</v>
      </c>
      <c r="Q134" s="26" t="s">
        <v>736</v>
      </c>
      <c r="R134" s="26" t="s">
        <v>191</v>
      </c>
      <c r="S134" s="26" t="s">
        <v>5291</v>
      </c>
      <c r="T134" s="26" t="s">
        <v>191</v>
      </c>
      <c r="U134" s="26" t="s">
        <v>5291</v>
      </c>
      <c r="V134" s="26" t="s">
        <v>5292</v>
      </c>
      <c r="W134" s="26" t="s">
        <v>5293</v>
      </c>
      <c r="X134" s="26" t="s">
        <v>1996</v>
      </c>
      <c r="Y134" s="27">
        <v>6</v>
      </c>
      <c r="Z134" s="26" t="s">
        <v>736</v>
      </c>
      <c r="AA134" s="26" t="s">
        <v>736</v>
      </c>
      <c r="AB134" s="26" t="s">
        <v>736</v>
      </c>
      <c r="AC134" s="26" t="s">
        <v>736</v>
      </c>
      <c r="AD134" s="26" t="s">
        <v>736</v>
      </c>
      <c r="AE134" s="26" t="s">
        <v>736</v>
      </c>
      <c r="AF134" s="27" t="s">
        <v>741</v>
      </c>
    </row>
    <row r="135" spans="1:32" ht="15" customHeight="1">
      <c r="A135" s="26" t="s">
        <v>4758</v>
      </c>
      <c r="B135" s="26" t="s">
        <v>742</v>
      </c>
      <c r="C135" s="27">
        <v>133</v>
      </c>
      <c r="D135" s="26" t="s">
        <v>4118</v>
      </c>
      <c r="E135" s="26" t="s">
        <v>4119</v>
      </c>
      <c r="F135" s="27">
        <v>24</v>
      </c>
      <c r="G135" s="27">
        <v>0</v>
      </c>
      <c r="H135" s="27">
        <v>0</v>
      </c>
      <c r="I135" s="27">
        <v>24</v>
      </c>
      <c r="J135" s="27">
        <v>0</v>
      </c>
      <c r="K135" s="26" t="s">
        <v>4120</v>
      </c>
      <c r="L135" s="26" t="s">
        <v>736</v>
      </c>
      <c r="M135" s="26" t="s">
        <v>192</v>
      </c>
      <c r="N135" s="26" t="s">
        <v>1771</v>
      </c>
      <c r="O135" s="26" t="s">
        <v>4121</v>
      </c>
      <c r="P135" s="26" t="s">
        <v>4122</v>
      </c>
      <c r="Q135" s="26" t="s">
        <v>736</v>
      </c>
      <c r="R135" s="26" t="s">
        <v>191</v>
      </c>
      <c r="S135" s="26" t="s">
        <v>4123</v>
      </c>
      <c r="T135" s="26" t="s">
        <v>191</v>
      </c>
      <c r="U135" s="26" t="s">
        <v>4123</v>
      </c>
      <c r="V135" s="26" t="s">
        <v>5294</v>
      </c>
      <c r="W135" s="26" t="s">
        <v>4124</v>
      </c>
      <c r="X135" s="26" t="s">
        <v>2041</v>
      </c>
      <c r="Y135" s="27">
        <v>24</v>
      </c>
      <c r="Z135" s="26" t="s">
        <v>3645</v>
      </c>
      <c r="AA135" s="26" t="s">
        <v>3410</v>
      </c>
      <c r="AB135" s="26" t="s">
        <v>4125</v>
      </c>
      <c r="AC135" s="26" t="s">
        <v>1988</v>
      </c>
      <c r="AD135" s="26" t="s">
        <v>4119</v>
      </c>
      <c r="AE135" s="26" t="s">
        <v>1887</v>
      </c>
      <c r="AF135" s="27" t="s">
        <v>741</v>
      </c>
    </row>
    <row r="136" spans="1:32">
      <c r="A136" s="26" t="s">
        <v>4758</v>
      </c>
      <c r="B136" s="26" t="s">
        <v>742</v>
      </c>
      <c r="C136" s="27">
        <v>134</v>
      </c>
      <c r="D136" s="26" t="s">
        <v>5295</v>
      </c>
      <c r="E136" s="26" t="s">
        <v>5296</v>
      </c>
      <c r="F136" s="27">
        <v>5</v>
      </c>
      <c r="G136" s="27">
        <v>0</v>
      </c>
      <c r="H136" s="27">
        <v>0</v>
      </c>
      <c r="I136" s="27">
        <v>5</v>
      </c>
      <c r="J136" s="27">
        <v>0</v>
      </c>
      <c r="K136" s="26" t="s">
        <v>5297</v>
      </c>
      <c r="L136" s="26" t="s">
        <v>736</v>
      </c>
      <c r="M136" s="26" t="s">
        <v>1928</v>
      </c>
      <c r="N136" s="26" t="s">
        <v>1929</v>
      </c>
      <c r="O136" s="26" t="s">
        <v>5298</v>
      </c>
      <c r="P136" s="26" t="s">
        <v>5299</v>
      </c>
      <c r="Q136" s="26" t="s">
        <v>736</v>
      </c>
      <c r="R136" s="26" t="s">
        <v>278</v>
      </c>
      <c r="S136" s="26" t="s">
        <v>5300</v>
      </c>
      <c r="T136" s="26" t="s">
        <v>278</v>
      </c>
      <c r="U136" s="26" t="s">
        <v>5300</v>
      </c>
      <c r="V136" s="26" t="s">
        <v>5301</v>
      </c>
      <c r="W136" s="26" t="s">
        <v>5302</v>
      </c>
      <c r="X136" s="26" t="s">
        <v>3478</v>
      </c>
      <c r="Y136" s="27">
        <v>5</v>
      </c>
      <c r="Z136" s="26" t="s">
        <v>736</v>
      </c>
      <c r="AA136" s="26" t="s">
        <v>736</v>
      </c>
      <c r="AB136" s="26" t="s">
        <v>736</v>
      </c>
      <c r="AC136" s="26" t="s">
        <v>736</v>
      </c>
      <c r="AD136" s="26" t="s">
        <v>736</v>
      </c>
      <c r="AE136" s="26" t="s">
        <v>736</v>
      </c>
      <c r="AF136" s="27" t="s">
        <v>741</v>
      </c>
    </row>
    <row r="137" spans="1:32">
      <c r="A137" s="26" t="s">
        <v>4758</v>
      </c>
      <c r="B137" s="26" t="s">
        <v>742</v>
      </c>
      <c r="C137" s="27">
        <v>135</v>
      </c>
      <c r="D137" s="26" t="s">
        <v>2348</v>
      </c>
      <c r="E137" s="26" t="s">
        <v>2349</v>
      </c>
      <c r="F137" s="27">
        <v>12</v>
      </c>
      <c r="G137" s="27">
        <v>0</v>
      </c>
      <c r="H137" s="27">
        <v>0</v>
      </c>
      <c r="I137" s="27">
        <v>12</v>
      </c>
      <c r="J137" s="27">
        <v>0</v>
      </c>
      <c r="K137" s="26" t="s">
        <v>2350</v>
      </c>
      <c r="L137" s="26" t="s">
        <v>736</v>
      </c>
      <c r="M137" s="26" t="s">
        <v>1928</v>
      </c>
      <c r="N137" s="26" t="s">
        <v>1929</v>
      </c>
      <c r="O137" s="26" t="s">
        <v>2351</v>
      </c>
      <c r="P137" s="26" t="s">
        <v>2352</v>
      </c>
      <c r="Q137" s="26" t="s">
        <v>736</v>
      </c>
      <c r="R137" s="26" t="s">
        <v>791</v>
      </c>
      <c r="S137" s="26" t="s">
        <v>2353</v>
      </c>
      <c r="T137" s="26" t="s">
        <v>791</v>
      </c>
      <c r="U137" s="26" t="s">
        <v>2353</v>
      </c>
      <c r="V137" s="26" t="s">
        <v>2354</v>
      </c>
      <c r="W137" s="26" t="s">
        <v>2355</v>
      </c>
      <c r="X137" s="26" t="s">
        <v>1967</v>
      </c>
      <c r="Y137" s="27">
        <v>12</v>
      </c>
      <c r="Z137" s="26" t="s">
        <v>736</v>
      </c>
      <c r="AA137" s="26" t="s">
        <v>736</v>
      </c>
      <c r="AB137" s="26" t="s">
        <v>736</v>
      </c>
      <c r="AC137" s="26" t="s">
        <v>736</v>
      </c>
      <c r="AD137" s="26" t="s">
        <v>736</v>
      </c>
      <c r="AE137" s="26" t="s">
        <v>736</v>
      </c>
      <c r="AF137" s="27" t="s">
        <v>741</v>
      </c>
    </row>
    <row r="138" spans="1:32" ht="15" customHeight="1">
      <c r="A138" s="26" t="s">
        <v>4758</v>
      </c>
      <c r="B138" s="26" t="s">
        <v>742</v>
      </c>
      <c r="C138" s="27">
        <v>136</v>
      </c>
      <c r="D138" s="26" t="s">
        <v>5303</v>
      </c>
      <c r="E138" s="26" t="s">
        <v>5304</v>
      </c>
      <c r="F138" s="27">
        <v>100</v>
      </c>
      <c r="G138" s="27">
        <v>0</v>
      </c>
      <c r="H138" s="27">
        <v>0</v>
      </c>
      <c r="I138" s="27">
        <v>100</v>
      </c>
      <c r="J138" s="27">
        <v>0</v>
      </c>
      <c r="K138" s="26" t="s">
        <v>5305</v>
      </c>
      <c r="L138" s="26" t="s">
        <v>736</v>
      </c>
      <c r="M138" s="26" t="s">
        <v>1928</v>
      </c>
      <c r="N138" s="26" t="s">
        <v>4099</v>
      </c>
      <c r="O138" s="26" t="s">
        <v>5306</v>
      </c>
      <c r="P138" s="26" t="s">
        <v>5307</v>
      </c>
      <c r="Q138" s="26" t="s">
        <v>736</v>
      </c>
      <c r="R138" s="26" t="s">
        <v>5308</v>
      </c>
      <c r="S138" s="26" t="s">
        <v>5309</v>
      </c>
      <c r="T138" s="26" t="s">
        <v>5308</v>
      </c>
      <c r="U138" s="26" t="s">
        <v>5309</v>
      </c>
      <c r="V138" s="26" t="s">
        <v>5310</v>
      </c>
      <c r="W138" s="26" t="s">
        <v>5311</v>
      </c>
      <c r="X138" s="26" t="s">
        <v>2148</v>
      </c>
      <c r="Y138" s="27">
        <v>100</v>
      </c>
      <c r="Z138" s="26" t="s">
        <v>736</v>
      </c>
      <c r="AA138" s="26" t="s">
        <v>736</v>
      </c>
      <c r="AB138" s="26" t="s">
        <v>736</v>
      </c>
      <c r="AC138" s="26" t="s">
        <v>736</v>
      </c>
      <c r="AD138" s="26" t="s">
        <v>736</v>
      </c>
      <c r="AE138" s="26" t="s">
        <v>736</v>
      </c>
      <c r="AF138" s="27" t="s">
        <v>741</v>
      </c>
    </row>
    <row r="139" spans="1:32">
      <c r="A139" s="26" t="s">
        <v>4758</v>
      </c>
      <c r="B139" s="26" t="s">
        <v>742</v>
      </c>
      <c r="C139" s="27">
        <v>137</v>
      </c>
      <c r="D139" s="26" t="s">
        <v>1973</v>
      </c>
      <c r="E139" s="26" t="s">
        <v>2357</v>
      </c>
      <c r="F139" s="27">
        <v>3200</v>
      </c>
      <c r="G139" s="27">
        <v>0</v>
      </c>
      <c r="H139" s="27">
        <v>0</v>
      </c>
      <c r="I139" s="27">
        <v>3200</v>
      </c>
      <c r="J139" s="27">
        <v>0</v>
      </c>
      <c r="K139" s="26" t="s">
        <v>2358</v>
      </c>
      <c r="L139" s="26" t="s">
        <v>736</v>
      </c>
      <c r="M139" s="26" t="s">
        <v>1928</v>
      </c>
      <c r="N139" s="26" t="s">
        <v>1929</v>
      </c>
      <c r="O139" s="26" t="s">
        <v>4126</v>
      </c>
      <c r="P139" s="26" t="s">
        <v>4127</v>
      </c>
      <c r="Q139" s="26" t="s">
        <v>736</v>
      </c>
      <c r="R139" s="26" t="s">
        <v>200</v>
      </c>
      <c r="S139" s="26" t="s">
        <v>4128</v>
      </c>
      <c r="T139" s="26" t="s">
        <v>200</v>
      </c>
      <c r="U139" s="26" t="s">
        <v>4128</v>
      </c>
      <c r="V139" s="26" t="s">
        <v>2359</v>
      </c>
      <c r="W139" s="26" t="s">
        <v>741</v>
      </c>
      <c r="X139" s="26" t="s">
        <v>1952</v>
      </c>
      <c r="Y139" s="27">
        <v>3200</v>
      </c>
      <c r="Z139" s="26" t="s">
        <v>736</v>
      </c>
      <c r="AA139" s="26" t="s">
        <v>736</v>
      </c>
      <c r="AB139" s="26" t="s">
        <v>736</v>
      </c>
      <c r="AC139" s="26" t="s">
        <v>736</v>
      </c>
      <c r="AD139" s="26" t="s">
        <v>736</v>
      </c>
      <c r="AE139" s="26" t="s">
        <v>736</v>
      </c>
      <c r="AF139" s="27" t="s">
        <v>741</v>
      </c>
    </row>
    <row r="140" spans="1:32">
      <c r="A140" s="26" t="s">
        <v>4758</v>
      </c>
      <c r="B140" s="26" t="s">
        <v>742</v>
      </c>
      <c r="C140" s="27">
        <v>138</v>
      </c>
      <c r="D140" s="26" t="s">
        <v>5312</v>
      </c>
      <c r="E140" s="26" t="s">
        <v>5313</v>
      </c>
      <c r="F140" s="27">
        <v>3</v>
      </c>
      <c r="G140" s="27">
        <v>0</v>
      </c>
      <c r="H140" s="27">
        <v>0</v>
      </c>
      <c r="I140" s="27">
        <v>3</v>
      </c>
      <c r="J140" s="27">
        <v>0</v>
      </c>
      <c r="K140" s="26" t="s">
        <v>5314</v>
      </c>
      <c r="L140" s="26" t="s">
        <v>736</v>
      </c>
      <c r="M140" s="26" t="s">
        <v>1928</v>
      </c>
      <c r="N140" s="26" t="s">
        <v>1929</v>
      </c>
      <c r="O140" s="26" t="s">
        <v>5315</v>
      </c>
      <c r="P140" s="26" t="s">
        <v>5316</v>
      </c>
      <c r="Q140" s="26" t="s">
        <v>736</v>
      </c>
      <c r="R140" s="26" t="s">
        <v>152</v>
      </c>
      <c r="S140" s="26" t="s">
        <v>5317</v>
      </c>
      <c r="T140" s="26" t="s">
        <v>152</v>
      </c>
      <c r="U140" s="26" t="s">
        <v>5317</v>
      </c>
      <c r="V140" s="26" t="s">
        <v>5318</v>
      </c>
      <c r="W140" s="26" t="s">
        <v>5319</v>
      </c>
      <c r="X140" s="26" t="s">
        <v>2710</v>
      </c>
      <c r="Y140" s="27">
        <v>3</v>
      </c>
      <c r="Z140" s="26" t="s">
        <v>736</v>
      </c>
      <c r="AA140" s="26" t="s">
        <v>736</v>
      </c>
      <c r="AB140" s="26" t="s">
        <v>736</v>
      </c>
      <c r="AC140" s="26" t="s">
        <v>736</v>
      </c>
      <c r="AD140" s="26" t="s">
        <v>736</v>
      </c>
      <c r="AE140" s="26" t="s">
        <v>736</v>
      </c>
      <c r="AF140" s="27" t="s">
        <v>741</v>
      </c>
    </row>
    <row r="141" spans="1:32">
      <c r="A141" s="26" t="s">
        <v>4758</v>
      </c>
      <c r="B141" s="26" t="s">
        <v>742</v>
      </c>
      <c r="C141" s="27">
        <v>139</v>
      </c>
      <c r="D141" s="26" t="s">
        <v>5320</v>
      </c>
      <c r="E141" s="26" t="s">
        <v>5321</v>
      </c>
      <c r="F141" s="27">
        <v>1</v>
      </c>
      <c r="G141" s="27">
        <v>0</v>
      </c>
      <c r="H141" s="27">
        <v>0</v>
      </c>
      <c r="I141" s="27">
        <v>1</v>
      </c>
      <c r="J141" s="27">
        <v>0</v>
      </c>
      <c r="K141" s="26" t="s">
        <v>5322</v>
      </c>
      <c r="L141" s="26" t="s">
        <v>736</v>
      </c>
      <c r="M141" s="26" t="s">
        <v>192</v>
      </c>
      <c r="N141" s="26" t="s">
        <v>193</v>
      </c>
      <c r="O141" s="26" t="s">
        <v>5323</v>
      </c>
      <c r="P141" s="26" t="s">
        <v>5324</v>
      </c>
      <c r="Q141" s="26" t="s">
        <v>736</v>
      </c>
      <c r="R141" s="26" t="s">
        <v>5325</v>
      </c>
      <c r="S141" s="26" t="s">
        <v>5326</v>
      </c>
      <c r="T141" s="26" t="s">
        <v>5325</v>
      </c>
      <c r="U141" s="26" t="s">
        <v>5326</v>
      </c>
      <c r="V141" s="26" t="s">
        <v>5327</v>
      </c>
      <c r="W141" s="26" t="s">
        <v>5328</v>
      </c>
      <c r="X141" s="26" t="s">
        <v>2256</v>
      </c>
      <c r="Y141" s="27">
        <v>1</v>
      </c>
      <c r="Z141" s="26" t="s">
        <v>736</v>
      </c>
      <c r="AA141" s="26" t="s">
        <v>736</v>
      </c>
      <c r="AB141" s="26" t="s">
        <v>736</v>
      </c>
      <c r="AC141" s="26" t="s">
        <v>736</v>
      </c>
      <c r="AD141" s="26" t="s">
        <v>736</v>
      </c>
      <c r="AE141" s="26" t="s">
        <v>736</v>
      </c>
      <c r="AF141" s="27" t="s">
        <v>741</v>
      </c>
    </row>
    <row r="142" spans="1:32" ht="15" customHeight="1">
      <c r="A142" s="26" t="s">
        <v>4758</v>
      </c>
      <c r="B142" s="26" t="s">
        <v>742</v>
      </c>
      <c r="C142" s="27">
        <v>140</v>
      </c>
      <c r="D142" s="26" t="s">
        <v>5329</v>
      </c>
      <c r="E142" s="26" t="s">
        <v>5330</v>
      </c>
      <c r="F142" s="27">
        <v>192</v>
      </c>
      <c r="G142" s="27">
        <v>0</v>
      </c>
      <c r="H142" s="27">
        <v>0</v>
      </c>
      <c r="I142" s="27">
        <v>192</v>
      </c>
      <c r="J142" s="27">
        <v>0</v>
      </c>
      <c r="K142" s="26" t="s">
        <v>5331</v>
      </c>
      <c r="L142" s="26" t="s">
        <v>736</v>
      </c>
      <c r="M142" s="26" t="s">
        <v>1928</v>
      </c>
      <c r="N142" s="26" t="s">
        <v>1929</v>
      </c>
      <c r="O142" s="26" t="s">
        <v>5332</v>
      </c>
      <c r="P142" s="26" t="s">
        <v>5333</v>
      </c>
      <c r="Q142" s="26" t="s">
        <v>736</v>
      </c>
      <c r="R142" s="26" t="s">
        <v>133</v>
      </c>
      <c r="S142" s="26" t="s">
        <v>5334</v>
      </c>
      <c r="T142" s="26" t="s">
        <v>133</v>
      </c>
      <c r="U142" s="26" t="s">
        <v>5334</v>
      </c>
      <c r="V142" s="26" t="s">
        <v>5335</v>
      </c>
      <c r="W142" s="26" t="s">
        <v>5336</v>
      </c>
      <c r="X142" s="26" t="s">
        <v>5337</v>
      </c>
      <c r="Y142" s="27">
        <v>192</v>
      </c>
      <c r="Z142" s="26" t="s">
        <v>736</v>
      </c>
      <c r="AA142" s="26" t="s">
        <v>736</v>
      </c>
      <c r="AB142" s="26" t="s">
        <v>736</v>
      </c>
      <c r="AC142" s="26" t="s">
        <v>736</v>
      </c>
      <c r="AD142" s="26" t="s">
        <v>736</v>
      </c>
      <c r="AE142" s="26" t="s">
        <v>736</v>
      </c>
      <c r="AF142" s="27" t="s">
        <v>741</v>
      </c>
    </row>
    <row r="143" spans="1:32">
      <c r="A143" s="26" t="s">
        <v>4758</v>
      </c>
      <c r="B143" s="26" t="s">
        <v>742</v>
      </c>
      <c r="C143" s="27">
        <v>141</v>
      </c>
      <c r="D143" s="26" t="s">
        <v>5338</v>
      </c>
      <c r="E143" s="26" t="s">
        <v>5339</v>
      </c>
      <c r="F143" s="27">
        <v>1</v>
      </c>
      <c r="G143" s="27">
        <v>0</v>
      </c>
      <c r="H143" s="27">
        <v>0</v>
      </c>
      <c r="I143" s="27">
        <v>1</v>
      </c>
      <c r="J143" s="27">
        <v>0</v>
      </c>
      <c r="K143" s="26" t="s">
        <v>5340</v>
      </c>
      <c r="L143" s="26" t="s">
        <v>736</v>
      </c>
      <c r="M143" s="26" t="s">
        <v>192</v>
      </c>
      <c r="N143" s="26" t="s">
        <v>3301</v>
      </c>
      <c r="O143" s="26" t="s">
        <v>5341</v>
      </c>
      <c r="P143" s="26" t="s">
        <v>5342</v>
      </c>
      <c r="Q143" s="26" t="s">
        <v>736</v>
      </c>
      <c r="R143" s="26" t="s">
        <v>5343</v>
      </c>
      <c r="S143" s="26" t="s">
        <v>5344</v>
      </c>
      <c r="T143" s="26" t="s">
        <v>5343</v>
      </c>
      <c r="U143" s="26" t="s">
        <v>5344</v>
      </c>
      <c r="V143" s="26" t="s">
        <v>5345</v>
      </c>
      <c r="W143" s="26" t="s">
        <v>5346</v>
      </c>
      <c r="X143" s="26" t="s">
        <v>2256</v>
      </c>
      <c r="Y143" s="27">
        <v>1</v>
      </c>
      <c r="Z143" s="26" t="s">
        <v>736</v>
      </c>
      <c r="AA143" s="26" t="s">
        <v>736</v>
      </c>
      <c r="AB143" s="26" t="s">
        <v>736</v>
      </c>
      <c r="AC143" s="26" t="s">
        <v>736</v>
      </c>
      <c r="AD143" s="26" t="s">
        <v>736</v>
      </c>
      <c r="AE143" s="26" t="s">
        <v>736</v>
      </c>
      <c r="AF143" s="27" t="s">
        <v>741</v>
      </c>
    </row>
    <row r="144" spans="1:32">
      <c r="A144" s="26" t="s">
        <v>4758</v>
      </c>
      <c r="B144" s="26" t="s">
        <v>742</v>
      </c>
      <c r="C144" s="27">
        <v>142</v>
      </c>
      <c r="D144" s="26" t="s">
        <v>792</v>
      </c>
      <c r="E144" s="26" t="s">
        <v>2360</v>
      </c>
      <c r="F144" s="27">
        <v>4800</v>
      </c>
      <c r="G144" s="27">
        <v>0</v>
      </c>
      <c r="H144" s="27">
        <v>0</v>
      </c>
      <c r="I144" s="27">
        <v>4800</v>
      </c>
      <c r="J144" s="27">
        <v>0</v>
      </c>
      <c r="K144" s="26" t="s">
        <v>2361</v>
      </c>
      <c r="L144" s="26" t="s">
        <v>736</v>
      </c>
      <c r="M144" s="26" t="s">
        <v>1928</v>
      </c>
      <c r="N144" s="26" t="s">
        <v>1929</v>
      </c>
      <c r="O144" s="26" t="s">
        <v>3394</v>
      </c>
      <c r="P144" s="26" t="s">
        <v>2509</v>
      </c>
      <c r="Q144" s="26" t="s">
        <v>736</v>
      </c>
      <c r="R144" s="26" t="s">
        <v>791</v>
      </c>
      <c r="S144" s="26" t="s">
        <v>3395</v>
      </c>
      <c r="T144" s="26" t="s">
        <v>791</v>
      </c>
      <c r="U144" s="26" t="s">
        <v>3395</v>
      </c>
      <c r="V144" s="26" t="s">
        <v>2362</v>
      </c>
      <c r="W144" s="26" t="s">
        <v>366</v>
      </c>
      <c r="X144" s="26" t="s">
        <v>1959</v>
      </c>
      <c r="Y144" s="27">
        <v>4800</v>
      </c>
      <c r="Z144" s="26" t="s">
        <v>736</v>
      </c>
      <c r="AA144" s="26" t="s">
        <v>736</v>
      </c>
      <c r="AB144" s="26" t="s">
        <v>736</v>
      </c>
      <c r="AC144" s="26" t="s">
        <v>736</v>
      </c>
      <c r="AD144" s="26" t="s">
        <v>736</v>
      </c>
      <c r="AE144" s="26" t="s">
        <v>736</v>
      </c>
      <c r="AF144" s="27" t="s">
        <v>741</v>
      </c>
    </row>
    <row r="145" spans="1:32">
      <c r="A145" s="26" t="s">
        <v>4758</v>
      </c>
      <c r="B145" s="26" t="s">
        <v>742</v>
      </c>
      <c r="C145" s="27">
        <v>143</v>
      </c>
      <c r="D145" s="26" t="s">
        <v>1106</v>
      </c>
      <c r="E145" s="26" t="s">
        <v>2363</v>
      </c>
      <c r="F145" s="27">
        <v>3360</v>
      </c>
      <c r="G145" s="27">
        <v>0</v>
      </c>
      <c r="H145" s="27">
        <v>0</v>
      </c>
      <c r="I145" s="27">
        <v>3360</v>
      </c>
      <c r="J145" s="27">
        <v>0</v>
      </c>
      <c r="K145" s="26" t="s">
        <v>2364</v>
      </c>
      <c r="L145" s="26" t="s">
        <v>736</v>
      </c>
      <c r="M145" s="26" t="s">
        <v>205</v>
      </c>
      <c r="N145" s="26" t="s">
        <v>206</v>
      </c>
      <c r="O145" s="26" t="s">
        <v>337</v>
      </c>
      <c r="P145" s="26" t="s">
        <v>1107</v>
      </c>
      <c r="Q145" s="26" t="s">
        <v>338</v>
      </c>
      <c r="R145" s="26" t="s">
        <v>791</v>
      </c>
      <c r="S145" s="26" t="s">
        <v>2365</v>
      </c>
      <c r="T145" s="26" t="s">
        <v>791</v>
      </c>
      <c r="U145" s="26" t="s">
        <v>2365</v>
      </c>
      <c r="V145" s="26" t="s">
        <v>736</v>
      </c>
      <c r="W145" s="26" t="s">
        <v>481</v>
      </c>
      <c r="X145" s="26" t="s">
        <v>2034</v>
      </c>
      <c r="Y145" s="27">
        <v>3360</v>
      </c>
      <c r="Z145" s="26" t="s">
        <v>736</v>
      </c>
      <c r="AA145" s="26" t="s">
        <v>736</v>
      </c>
      <c r="AB145" s="26" t="s">
        <v>736</v>
      </c>
      <c r="AC145" s="26" t="s">
        <v>736</v>
      </c>
      <c r="AD145" s="26" t="s">
        <v>736</v>
      </c>
      <c r="AE145" s="26" t="s">
        <v>736</v>
      </c>
      <c r="AF145" s="27" t="s">
        <v>741</v>
      </c>
    </row>
    <row r="146" spans="1:32">
      <c r="A146" s="26" t="s">
        <v>4758</v>
      </c>
      <c r="B146" s="26" t="s">
        <v>742</v>
      </c>
      <c r="C146" s="27">
        <v>144</v>
      </c>
      <c r="D146" s="26" t="s">
        <v>794</v>
      </c>
      <c r="E146" s="26" t="s">
        <v>2366</v>
      </c>
      <c r="F146" s="27">
        <v>160</v>
      </c>
      <c r="G146" s="27">
        <v>0</v>
      </c>
      <c r="H146" s="27">
        <v>0</v>
      </c>
      <c r="I146" s="27">
        <v>160</v>
      </c>
      <c r="J146" s="27">
        <v>0</v>
      </c>
      <c r="K146" s="26" t="s">
        <v>2367</v>
      </c>
      <c r="L146" s="26" t="s">
        <v>736</v>
      </c>
      <c r="M146" s="26" t="s">
        <v>1928</v>
      </c>
      <c r="N146" s="26" t="s">
        <v>1929</v>
      </c>
      <c r="O146" s="26" t="s">
        <v>3396</v>
      </c>
      <c r="P146" s="26" t="s">
        <v>2728</v>
      </c>
      <c r="Q146" s="26" t="s">
        <v>736</v>
      </c>
      <c r="R146" s="26" t="s">
        <v>195</v>
      </c>
      <c r="S146" s="26" t="s">
        <v>3397</v>
      </c>
      <c r="T146" s="26" t="s">
        <v>195</v>
      </c>
      <c r="U146" s="26" t="s">
        <v>3397</v>
      </c>
      <c r="V146" s="26" t="s">
        <v>741</v>
      </c>
      <c r="W146" s="26" t="s">
        <v>367</v>
      </c>
      <c r="X146" s="26" t="s">
        <v>1945</v>
      </c>
      <c r="Y146" s="27">
        <v>160</v>
      </c>
      <c r="Z146" s="26" t="s">
        <v>736</v>
      </c>
      <c r="AA146" s="26" t="s">
        <v>736</v>
      </c>
      <c r="AB146" s="26" t="s">
        <v>736</v>
      </c>
      <c r="AC146" s="26" t="s">
        <v>736</v>
      </c>
      <c r="AD146" s="26" t="s">
        <v>736</v>
      </c>
      <c r="AE146" s="26" t="s">
        <v>736</v>
      </c>
      <c r="AF146" s="27" t="s">
        <v>741</v>
      </c>
    </row>
    <row r="147" spans="1:32">
      <c r="A147" s="26" t="s">
        <v>4758</v>
      </c>
      <c r="B147" s="26" t="s">
        <v>742</v>
      </c>
      <c r="C147" s="27">
        <v>145</v>
      </c>
      <c r="D147" s="26" t="s">
        <v>5347</v>
      </c>
      <c r="E147" s="26" t="s">
        <v>5348</v>
      </c>
      <c r="F147" s="27">
        <v>24</v>
      </c>
      <c r="G147" s="27">
        <v>0</v>
      </c>
      <c r="H147" s="27">
        <v>0</v>
      </c>
      <c r="I147" s="27">
        <v>24</v>
      </c>
      <c r="J147" s="27">
        <v>0</v>
      </c>
      <c r="K147" s="26" t="s">
        <v>5349</v>
      </c>
      <c r="L147" s="26" t="s">
        <v>736</v>
      </c>
      <c r="M147" s="26" t="s">
        <v>1928</v>
      </c>
      <c r="N147" s="26" t="s">
        <v>1929</v>
      </c>
      <c r="O147" s="26" t="s">
        <v>5350</v>
      </c>
      <c r="P147" s="26" t="s">
        <v>5351</v>
      </c>
      <c r="Q147" s="26" t="s">
        <v>736</v>
      </c>
      <c r="R147" s="26" t="s">
        <v>1080</v>
      </c>
      <c r="S147" s="26" t="s">
        <v>5352</v>
      </c>
      <c r="T147" s="26" t="s">
        <v>1080</v>
      </c>
      <c r="U147" s="26" t="s">
        <v>5352</v>
      </c>
      <c r="V147" s="26" t="s">
        <v>5353</v>
      </c>
      <c r="W147" s="26" t="s">
        <v>5354</v>
      </c>
      <c r="X147" s="26" t="s">
        <v>2041</v>
      </c>
      <c r="Y147" s="27">
        <v>24</v>
      </c>
      <c r="Z147" s="26" t="s">
        <v>736</v>
      </c>
      <c r="AA147" s="26" t="s">
        <v>736</v>
      </c>
      <c r="AB147" s="26" t="s">
        <v>736</v>
      </c>
      <c r="AC147" s="26" t="s">
        <v>736</v>
      </c>
      <c r="AD147" s="26" t="s">
        <v>736</v>
      </c>
      <c r="AE147" s="26" t="s">
        <v>736</v>
      </c>
      <c r="AF147" s="27" t="s">
        <v>741</v>
      </c>
    </row>
    <row r="148" spans="1:32">
      <c r="A148" s="26" t="s">
        <v>4758</v>
      </c>
      <c r="B148" s="26" t="s">
        <v>742</v>
      </c>
      <c r="C148" s="27">
        <v>146</v>
      </c>
      <c r="D148" s="26" t="s">
        <v>795</v>
      </c>
      <c r="E148" s="26" t="s">
        <v>2368</v>
      </c>
      <c r="F148" s="27">
        <v>6080</v>
      </c>
      <c r="G148" s="27">
        <v>0</v>
      </c>
      <c r="H148" s="27">
        <v>0</v>
      </c>
      <c r="I148" s="27">
        <v>6080</v>
      </c>
      <c r="J148" s="27">
        <v>0</v>
      </c>
      <c r="K148" s="26" t="s">
        <v>2369</v>
      </c>
      <c r="L148" s="26" t="s">
        <v>736</v>
      </c>
      <c r="M148" s="26" t="s">
        <v>1928</v>
      </c>
      <c r="N148" s="26" t="s">
        <v>1929</v>
      </c>
      <c r="O148" s="26" t="s">
        <v>4129</v>
      </c>
      <c r="P148" s="26" t="s">
        <v>4130</v>
      </c>
      <c r="Q148" s="26" t="s">
        <v>736</v>
      </c>
      <c r="R148" s="26" t="s">
        <v>190</v>
      </c>
      <c r="S148" s="26" t="s">
        <v>5355</v>
      </c>
      <c r="T148" s="26" t="s">
        <v>190</v>
      </c>
      <c r="U148" s="26" t="s">
        <v>5355</v>
      </c>
      <c r="V148" s="26" t="s">
        <v>5356</v>
      </c>
      <c r="W148" s="26" t="s">
        <v>797</v>
      </c>
      <c r="X148" s="26" t="s">
        <v>1974</v>
      </c>
      <c r="Y148" s="27">
        <v>6080</v>
      </c>
      <c r="Z148" s="26" t="s">
        <v>736</v>
      </c>
      <c r="AA148" s="26" t="s">
        <v>736</v>
      </c>
      <c r="AB148" s="26" t="s">
        <v>736</v>
      </c>
      <c r="AC148" s="26" t="s">
        <v>736</v>
      </c>
      <c r="AD148" s="26" t="s">
        <v>736</v>
      </c>
      <c r="AE148" s="26" t="s">
        <v>736</v>
      </c>
      <c r="AF148" s="27" t="s">
        <v>741</v>
      </c>
    </row>
    <row r="149" spans="1:32">
      <c r="A149" s="26" t="s">
        <v>4758</v>
      </c>
      <c r="B149" s="26" t="s">
        <v>742</v>
      </c>
      <c r="C149" s="27">
        <v>147</v>
      </c>
      <c r="D149" s="26" t="s">
        <v>798</v>
      </c>
      <c r="E149" s="26" t="s">
        <v>2370</v>
      </c>
      <c r="F149" s="27">
        <v>2400</v>
      </c>
      <c r="G149" s="27">
        <v>0</v>
      </c>
      <c r="H149" s="27">
        <v>0</v>
      </c>
      <c r="I149" s="27">
        <v>2400</v>
      </c>
      <c r="J149" s="27">
        <v>0</v>
      </c>
      <c r="K149" s="26" t="s">
        <v>2371</v>
      </c>
      <c r="L149" s="26" t="s">
        <v>736</v>
      </c>
      <c r="M149" s="26" t="s">
        <v>192</v>
      </c>
      <c r="N149" s="26" t="s">
        <v>193</v>
      </c>
      <c r="O149" s="26" t="s">
        <v>320</v>
      </c>
      <c r="P149" s="26" t="s">
        <v>799</v>
      </c>
      <c r="Q149" s="26" t="s">
        <v>316</v>
      </c>
      <c r="R149" s="26" t="s">
        <v>791</v>
      </c>
      <c r="S149" s="26" t="s">
        <v>1566</v>
      </c>
      <c r="T149" s="26" t="s">
        <v>791</v>
      </c>
      <c r="U149" s="26" t="s">
        <v>1566</v>
      </c>
      <c r="V149" s="26" t="s">
        <v>736</v>
      </c>
      <c r="W149" s="26" t="s">
        <v>368</v>
      </c>
      <c r="X149" s="26" t="s">
        <v>1953</v>
      </c>
      <c r="Y149" s="27">
        <v>2400</v>
      </c>
      <c r="Z149" s="26" t="s">
        <v>736</v>
      </c>
      <c r="AA149" s="26" t="s">
        <v>736</v>
      </c>
      <c r="AB149" s="26" t="s">
        <v>736</v>
      </c>
      <c r="AC149" s="26" t="s">
        <v>736</v>
      </c>
      <c r="AD149" s="26" t="s">
        <v>736</v>
      </c>
      <c r="AE149" s="26" t="s">
        <v>736</v>
      </c>
      <c r="AF149" s="27" t="s">
        <v>741</v>
      </c>
    </row>
    <row r="150" spans="1:32">
      <c r="A150" s="26" t="s">
        <v>4758</v>
      </c>
      <c r="B150" s="26" t="s">
        <v>742</v>
      </c>
      <c r="C150" s="27">
        <v>148</v>
      </c>
      <c r="D150" s="26" t="s">
        <v>1109</v>
      </c>
      <c r="E150" s="26" t="s">
        <v>2372</v>
      </c>
      <c r="F150" s="27">
        <v>640</v>
      </c>
      <c r="G150" s="27">
        <v>0</v>
      </c>
      <c r="H150" s="27">
        <v>0</v>
      </c>
      <c r="I150" s="27">
        <v>640</v>
      </c>
      <c r="J150" s="27">
        <v>0</v>
      </c>
      <c r="K150" s="26" t="s">
        <v>2373</v>
      </c>
      <c r="L150" s="26" t="s">
        <v>736</v>
      </c>
      <c r="M150" s="26" t="s">
        <v>205</v>
      </c>
      <c r="N150" s="26" t="s">
        <v>206</v>
      </c>
      <c r="O150" s="26" t="s">
        <v>277</v>
      </c>
      <c r="P150" s="26" t="s">
        <v>1110</v>
      </c>
      <c r="Q150" s="26" t="s">
        <v>208</v>
      </c>
      <c r="R150" s="26" t="s">
        <v>195</v>
      </c>
      <c r="S150" s="26" t="s">
        <v>1111</v>
      </c>
      <c r="T150" s="26" t="s">
        <v>195</v>
      </c>
      <c r="U150" s="26" t="s">
        <v>1111</v>
      </c>
      <c r="V150" s="26" t="s">
        <v>736</v>
      </c>
      <c r="W150" s="26" t="s">
        <v>736</v>
      </c>
      <c r="X150" s="26" t="s">
        <v>1955</v>
      </c>
      <c r="Y150" s="27">
        <v>640</v>
      </c>
      <c r="Z150" s="26" t="s">
        <v>736</v>
      </c>
      <c r="AA150" s="26" t="s">
        <v>736</v>
      </c>
      <c r="AB150" s="26" t="s">
        <v>736</v>
      </c>
      <c r="AC150" s="26" t="s">
        <v>736</v>
      </c>
      <c r="AD150" s="26" t="s">
        <v>736</v>
      </c>
      <c r="AE150" s="26" t="s">
        <v>736</v>
      </c>
      <c r="AF150" s="27" t="s">
        <v>741</v>
      </c>
    </row>
    <row r="151" spans="1:32">
      <c r="A151" s="26" t="s">
        <v>4758</v>
      </c>
      <c r="B151" s="26" t="s">
        <v>742</v>
      </c>
      <c r="C151" s="27">
        <v>149</v>
      </c>
      <c r="D151" s="26" t="s">
        <v>801</v>
      </c>
      <c r="E151" s="26" t="s">
        <v>2374</v>
      </c>
      <c r="F151" s="27">
        <v>1280</v>
      </c>
      <c r="G151" s="27">
        <v>0</v>
      </c>
      <c r="H151" s="27">
        <v>0</v>
      </c>
      <c r="I151" s="27">
        <v>1280</v>
      </c>
      <c r="J151" s="27">
        <v>0</v>
      </c>
      <c r="K151" s="26" t="s">
        <v>2375</v>
      </c>
      <c r="L151" s="26" t="s">
        <v>736</v>
      </c>
      <c r="M151" s="26" t="s">
        <v>1928</v>
      </c>
      <c r="N151" s="26" t="s">
        <v>1929</v>
      </c>
      <c r="O151" s="26" t="s">
        <v>4131</v>
      </c>
      <c r="P151" s="26" t="s">
        <v>4132</v>
      </c>
      <c r="Q151" s="26" t="s">
        <v>736</v>
      </c>
      <c r="R151" s="26" t="s">
        <v>791</v>
      </c>
      <c r="S151" s="26" t="s">
        <v>2376</v>
      </c>
      <c r="T151" s="26" t="s">
        <v>791</v>
      </c>
      <c r="U151" s="26" t="s">
        <v>2376</v>
      </c>
      <c r="V151" s="26" t="s">
        <v>802</v>
      </c>
      <c r="W151" s="26" t="s">
        <v>480</v>
      </c>
      <c r="X151" s="26" t="s">
        <v>1976</v>
      </c>
      <c r="Y151" s="27">
        <v>1280</v>
      </c>
      <c r="Z151" s="26" t="s">
        <v>736</v>
      </c>
      <c r="AA151" s="26" t="s">
        <v>736</v>
      </c>
      <c r="AB151" s="26" t="s">
        <v>736</v>
      </c>
      <c r="AC151" s="26" t="s">
        <v>736</v>
      </c>
      <c r="AD151" s="26" t="s">
        <v>736</v>
      </c>
      <c r="AE151" s="26" t="s">
        <v>736</v>
      </c>
      <c r="AF151" s="27" t="s">
        <v>741</v>
      </c>
    </row>
    <row r="152" spans="1:32">
      <c r="A152" s="26" t="s">
        <v>4758</v>
      </c>
      <c r="B152" s="26" t="s">
        <v>742</v>
      </c>
      <c r="C152" s="27">
        <v>150</v>
      </c>
      <c r="D152" s="26" t="s">
        <v>803</v>
      </c>
      <c r="E152" s="26" t="s">
        <v>2377</v>
      </c>
      <c r="F152" s="27">
        <v>8000</v>
      </c>
      <c r="G152" s="27">
        <v>0</v>
      </c>
      <c r="H152" s="27">
        <v>0</v>
      </c>
      <c r="I152" s="27">
        <v>8000</v>
      </c>
      <c r="J152" s="27">
        <v>0</v>
      </c>
      <c r="K152" s="26" t="s">
        <v>2378</v>
      </c>
      <c r="L152" s="26" t="s">
        <v>736</v>
      </c>
      <c r="M152" s="26" t="s">
        <v>1928</v>
      </c>
      <c r="N152" s="26" t="s">
        <v>1929</v>
      </c>
      <c r="O152" s="26" t="s">
        <v>3398</v>
      </c>
      <c r="P152" s="26" t="s">
        <v>3399</v>
      </c>
      <c r="Q152" s="26" t="s">
        <v>736</v>
      </c>
      <c r="R152" s="26" t="s">
        <v>1993</v>
      </c>
      <c r="S152" s="26" t="s">
        <v>3400</v>
      </c>
      <c r="T152" s="26" t="s">
        <v>1993</v>
      </c>
      <c r="U152" s="26" t="s">
        <v>3400</v>
      </c>
      <c r="V152" s="26" t="s">
        <v>2379</v>
      </c>
      <c r="W152" s="26" t="s">
        <v>2380</v>
      </c>
      <c r="X152" s="26" t="s">
        <v>1963</v>
      </c>
      <c r="Y152" s="27">
        <v>8000</v>
      </c>
      <c r="Z152" s="26" t="s">
        <v>736</v>
      </c>
      <c r="AA152" s="26" t="s">
        <v>736</v>
      </c>
      <c r="AB152" s="26" t="s">
        <v>736</v>
      </c>
      <c r="AC152" s="26" t="s">
        <v>736</v>
      </c>
      <c r="AD152" s="26" t="s">
        <v>736</v>
      </c>
      <c r="AE152" s="26" t="s">
        <v>736</v>
      </c>
      <c r="AF152" s="27" t="s">
        <v>741</v>
      </c>
    </row>
    <row r="153" spans="1:32">
      <c r="A153" s="26" t="s">
        <v>4758</v>
      </c>
      <c r="B153" s="26" t="s">
        <v>742</v>
      </c>
      <c r="C153" s="27">
        <v>151</v>
      </c>
      <c r="D153" s="26" t="s">
        <v>804</v>
      </c>
      <c r="E153" s="26" t="s">
        <v>2381</v>
      </c>
      <c r="F153" s="27">
        <v>4000</v>
      </c>
      <c r="G153" s="27">
        <v>0</v>
      </c>
      <c r="H153" s="27">
        <v>0</v>
      </c>
      <c r="I153" s="27">
        <v>4000</v>
      </c>
      <c r="J153" s="27">
        <v>0</v>
      </c>
      <c r="K153" s="26" t="s">
        <v>2382</v>
      </c>
      <c r="L153" s="26" t="s">
        <v>736</v>
      </c>
      <c r="M153" s="26" t="s">
        <v>1928</v>
      </c>
      <c r="N153" s="26" t="s">
        <v>1929</v>
      </c>
      <c r="O153" s="26" t="s">
        <v>3401</v>
      </c>
      <c r="P153" s="26" t="s">
        <v>3402</v>
      </c>
      <c r="Q153" s="26" t="s">
        <v>736</v>
      </c>
      <c r="R153" s="26" t="s">
        <v>195</v>
      </c>
      <c r="S153" s="26" t="s">
        <v>3403</v>
      </c>
      <c r="T153" s="26" t="s">
        <v>195</v>
      </c>
      <c r="U153" s="26" t="s">
        <v>3403</v>
      </c>
      <c r="V153" s="26" t="s">
        <v>3404</v>
      </c>
      <c r="W153" s="26" t="s">
        <v>3349</v>
      </c>
      <c r="X153" s="26" t="s">
        <v>1954</v>
      </c>
      <c r="Y153" s="27">
        <v>4000</v>
      </c>
      <c r="Z153" s="26" t="s">
        <v>736</v>
      </c>
      <c r="AA153" s="26" t="s">
        <v>736</v>
      </c>
      <c r="AB153" s="26" t="s">
        <v>736</v>
      </c>
      <c r="AC153" s="26" t="s">
        <v>736</v>
      </c>
      <c r="AD153" s="26" t="s">
        <v>736</v>
      </c>
      <c r="AE153" s="26" t="s">
        <v>736</v>
      </c>
      <c r="AF153" s="27" t="s">
        <v>741</v>
      </c>
    </row>
    <row r="154" spans="1:32">
      <c r="A154" s="26" t="s">
        <v>4758</v>
      </c>
      <c r="B154" s="26" t="s">
        <v>742</v>
      </c>
      <c r="C154" s="27">
        <v>152</v>
      </c>
      <c r="D154" s="26" t="s">
        <v>5357</v>
      </c>
      <c r="E154" s="26" t="s">
        <v>5358</v>
      </c>
      <c r="F154" s="27">
        <v>320</v>
      </c>
      <c r="G154" s="27">
        <v>0</v>
      </c>
      <c r="H154" s="27">
        <v>0</v>
      </c>
      <c r="I154" s="27">
        <v>320</v>
      </c>
      <c r="J154" s="27">
        <v>0</v>
      </c>
      <c r="K154" s="26" t="s">
        <v>5359</v>
      </c>
      <c r="L154" s="26" t="s">
        <v>736</v>
      </c>
      <c r="M154" s="26" t="s">
        <v>1928</v>
      </c>
      <c r="N154" s="26" t="s">
        <v>1929</v>
      </c>
      <c r="O154" s="26" t="s">
        <v>5360</v>
      </c>
      <c r="P154" s="26" t="s">
        <v>5361</v>
      </c>
      <c r="Q154" s="26" t="s">
        <v>736</v>
      </c>
      <c r="R154" s="26" t="s">
        <v>278</v>
      </c>
      <c r="S154" s="26" t="s">
        <v>5362</v>
      </c>
      <c r="T154" s="26" t="s">
        <v>278</v>
      </c>
      <c r="U154" s="26" t="s">
        <v>5362</v>
      </c>
      <c r="V154" s="26" t="s">
        <v>5363</v>
      </c>
      <c r="W154" s="26" t="s">
        <v>3349</v>
      </c>
      <c r="X154" s="26" t="s">
        <v>1949</v>
      </c>
      <c r="Y154" s="27">
        <v>320</v>
      </c>
      <c r="Z154" s="26" t="s">
        <v>736</v>
      </c>
      <c r="AA154" s="26" t="s">
        <v>736</v>
      </c>
      <c r="AB154" s="26" t="s">
        <v>736</v>
      </c>
      <c r="AC154" s="26" t="s">
        <v>736</v>
      </c>
      <c r="AD154" s="26" t="s">
        <v>736</v>
      </c>
      <c r="AE154" s="26" t="s">
        <v>736</v>
      </c>
      <c r="AF154" s="27" t="s">
        <v>741</v>
      </c>
    </row>
    <row r="155" spans="1:32">
      <c r="A155" s="26" t="s">
        <v>4758</v>
      </c>
      <c r="B155" s="26" t="s">
        <v>742</v>
      </c>
      <c r="C155" s="27">
        <v>153</v>
      </c>
      <c r="D155" s="26" t="s">
        <v>5364</v>
      </c>
      <c r="E155" s="26" t="s">
        <v>5365</v>
      </c>
      <c r="F155" s="27">
        <v>1</v>
      </c>
      <c r="G155" s="27">
        <v>0</v>
      </c>
      <c r="H155" s="27">
        <v>0</v>
      </c>
      <c r="I155" s="27">
        <v>1</v>
      </c>
      <c r="J155" s="27">
        <v>0</v>
      </c>
      <c r="K155" s="26" t="s">
        <v>5366</v>
      </c>
      <c r="L155" s="26" t="s">
        <v>736</v>
      </c>
      <c r="M155" s="26" t="s">
        <v>1928</v>
      </c>
      <c r="N155" s="26" t="s">
        <v>1929</v>
      </c>
      <c r="O155" s="26" t="s">
        <v>5367</v>
      </c>
      <c r="P155" s="26" t="s">
        <v>5368</v>
      </c>
      <c r="Q155" s="26" t="s">
        <v>736</v>
      </c>
      <c r="R155" s="26" t="s">
        <v>5369</v>
      </c>
      <c r="S155" s="26" t="s">
        <v>736</v>
      </c>
      <c r="T155" s="26" t="s">
        <v>5369</v>
      </c>
      <c r="U155" s="26" t="s">
        <v>736</v>
      </c>
      <c r="V155" s="26" t="s">
        <v>5370</v>
      </c>
      <c r="W155" s="26" t="s">
        <v>5371</v>
      </c>
      <c r="X155" s="26" t="s">
        <v>2256</v>
      </c>
      <c r="Y155" s="27">
        <v>1</v>
      </c>
      <c r="Z155" s="26" t="s">
        <v>736</v>
      </c>
      <c r="AA155" s="26" t="s">
        <v>736</v>
      </c>
      <c r="AB155" s="26" t="s">
        <v>736</v>
      </c>
      <c r="AC155" s="26" t="s">
        <v>736</v>
      </c>
      <c r="AD155" s="26" t="s">
        <v>736</v>
      </c>
      <c r="AE155" s="26" t="s">
        <v>736</v>
      </c>
      <c r="AF155" s="27" t="s">
        <v>741</v>
      </c>
    </row>
    <row r="156" spans="1:32">
      <c r="A156" s="26" t="s">
        <v>4758</v>
      </c>
      <c r="B156" s="26" t="s">
        <v>742</v>
      </c>
      <c r="C156" s="27">
        <v>154</v>
      </c>
      <c r="D156" s="26" t="s">
        <v>4134</v>
      </c>
      <c r="E156" s="26" t="s">
        <v>4135</v>
      </c>
      <c r="F156" s="27">
        <v>237</v>
      </c>
      <c r="G156" s="27">
        <v>0</v>
      </c>
      <c r="H156" s="27">
        <v>0</v>
      </c>
      <c r="I156" s="27">
        <v>237</v>
      </c>
      <c r="J156" s="27">
        <v>0</v>
      </c>
      <c r="K156" s="26" t="s">
        <v>4136</v>
      </c>
      <c r="L156" s="26" t="s">
        <v>736</v>
      </c>
      <c r="M156" s="26" t="s">
        <v>1928</v>
      </c>
      <c r="N156" s="26" t="s">
        <v>4099</v>
      </c>
      <c r="O156" s="26" t="s">
        <v>5372</v>
      </c>
      <c r="P156" s="26" t="s">
        <v>5373</v>
      </c>
      <c r="Q156" s="26" t="s">
        <v>736</v>
      </c>
      <c r="R156" s="26" t="s">
        <v>4137</v>
      </c>
      <c r="S156" s="26" t="s">
        <v>4138</v>
      </c>
      <c r="T156" s="26" t="s">
        <v>4137</v>
      </c>
      <c r="U156" s="26" t="s">
        <v>4138</v>
      </c>
      <c r="V156" s="26" t="s">
        <v>5374</v>
      </c>
      <c r="W156" s="26" t="s">
        <v>4139</v>
      </c>
      <c r="X156" s="26" t="s">
        <v>5375</v>
      </c>
      <c r="Y156" s="27">
        <v>237</v>
      </c>
      <c r="Z156" s="26" t="s">
        <v>736</v>
      </c>
      <c r="AA156" s="26" t="s">
        <v>736</v>
      </c>
      <c r="AB156" s="26" t="s">
        <v>736</v>
      </c>
      <c r="AC156" s="26" t="s">
        <v>736</v>
      </c>
      <c r="AD156" s="26" t="s">
        <v>736</v>
      </c>
      <c r="AE156" s="26" t="s">
        <v>736</v>
      </c>
      <c r="AF156" s="27" t="s">
        <v>741</v>
      </c>
    </row>
    <row r="157" spans="1:32">
      <c r="A157" s="26" t="s">
        <v>4758</v>
      </c>
      <c r="B157" s="26" t="s">
        <v>742</v>
      </c>
      <c r="C157" s="27">
        <v>155</v>
      </c>
      <c r="D157" s="26" t="s">
        <v>1977</v>
      </c>
      <c r="E157" s="26" t="s">
        <v>2383</v>
      </c>
      <c r="F157" s="27">
        <v>160</v>
      </c>
      <c r="G157" s="27">
        <v>0</v>
      </c>
      <c r="H157" s="27">
        <v>0</v>
      </c>
      <c r="I157" s="27">
        <v>160</v>
      </c>
      <c r="J157" s="27">
        <v>0</v>
      </c>
      <c r="K157" s="26" t="s">
        <v>2384</v>
      </c>
      <c r="L157" s="26" t="s">
        <v>736</v>
      </c>
      <c r="M157" s="26" t="s">
        <v>192</v>
      </c>
      <c r="N157" s="26" t="s">
        <v>193</v>
      </c>
      <c r="O157" s="26" t="s">
        <v>1978</v>
      </c>
      <c r="P157" s="26" t="s">
        <v>1979</v>
      </c>
      <c r="Q157" s="26" t="s">
        <v>405</v>
      </c>
      <c r="R157" s="26" t="s">
        <v>195</v>
      </c>
      <c r="S157" s="26" t="s">
        <v>2385</v>
      </c>
      <c r="T157" s="26" t="s">
        <v>195</v>
      </c>
      <c r="U157" s="26" t="s">
        <v>2385</v>
      </c>
      <c r="V157" s="26" t="s">
        <v>1980</v>
      </c>
      <c r="W157" s="26" t="s">
        <v>741</v>
      </c>
      <c r="X157" s="26" t="s">
        <v>1945</v>
      </c>
      <c r="Y157" s="27">
        <v>160</v>
      </c>
      <c r="Z157" s="26" t="s">
        <v>736</v>
      </c>
      <c r="AA157" s="26" t="s">
        <v>736</v>
      </c>
      <c r="AB157" s="26" t="s">
        <v>736</v>
      </c>
      <c r="AC157" s="26" t="s">
        <v>736</v>
      </c>
      <c r="AD157" s="26" t="s">
        <v>736</v>
      </c>
      <c r="AE157" s="26" t="s">
        <v>736</v>
      </c>
      <c r="AF157" s="27" t="s">
        <v>741</v>
      </c>
    </row>
    <row r="158" spans="1:32">
      <c r="A158" s="26" t="s">
        <v>4758</v>
      </c>
      <c r="B158" s="26" t="s">
        <v>742</v>
      </c>
      <c r="C158" s="27">
        <v>156</v>
      </c>
      <c r="D158" s="26" t="s">
        <v>805</v>
      </c>
      <c r="E158" s="26" t="s">
        <v>2386</v>
      </c>
      <c r="F158" s="27">
        <v>2400</v>
      </c>
      <c r="G158" s="27">
        <v>0</v>
      </c>
      <c r="H158" s="27">
        <v>0</v>
      </c>
      <c r="I158" s="27">
        <v>2400</v>
      </c>
      <c r="J158" s="27">
        <v>0</v>
      </c>
      <c r="K158" s="26" t="s">
        <v>2387</v>
      </c>
      <c r="L158" s="26" t="s">
        <v>736</v>
      </c>
      <c r="M158" s="26" t="s">
        <v>192</v>
      </c>
      <c r="N158" s="26" t="s">
        <v>193</v>
      </c>
      <c r="O158" s="26" t="s">
        <v>369</v>
      </c>
      <c r="P158" s="26" t="s">
        <v>806</v>
      </c>
      <c r="Q158" s="26" t="s">
        <v>348</v>
      </c>
      <c r="R158" s="26" t="s">
        <v>791</v>
      </c>
      <c r="S158" s="26" t="s">
        <v>2388</v>
      </c>
      <c r="T158" s="26" t="s">
        <v>791</v>
      </c>
      <c r="U158" s="26" t="s">
        <v>2388</v>
      </c>
      <c r="V158" s="26" t="s">
        <v>736</v>
      </c>
      <c r="W158" s="26" t="s">
        <v>370</v>
      </c>
      <c r="X158" s="26" t="s">
        <v>1953</v>
      </c>
      <c r="Y158" s="27">
        <v>2400</v>
      </c>
      <c r="Z158" s="26" t="s">
        <v>736</v>
      </c>
      <c r="AA158" s="26" t="s">
        <v>736</v>
      </c>
      <c r="AB158" s="26" t="s">
        <v>736</v>
      </c>
      <c r="AC158" s="26" t="s">
        <v>736</v>
      </c>
      <c r="AD158" s="26" t="s">
        <v>736</v>
      </c>
      <c r="AE158" s="26" t="s">
        <v>736</v>
      </c>
      <c r="AF158" s="27" t="s">
        <v>741</v>
      </c>
    </row>
    <row r="159" spans="1:32">
      <c r="A159" s="26" t="s">
        <v>4758</v>
      </c>
      <c r="B159" s="26" t="s">
        <v>742</v>
      </c>
      <c r="C159" s="27">
        <v>157</v>
      </c>
      <c r="D159" s="26" t="s">
        <v>5376</v>
      </c>
      <c r="E159" s="26" t="s">
        <v>5377</v>
      </c>
      <c r="F159" s="27">
        <v>2240</v>
      </c>
      <c r="G159" s="27">
        <v>0</v>
      </c>
      <c r="H159" s="27">
        <v>0</v>
      </c>
      <c r="I159" s="27">
        <v>2240</v>
      </c>
      <c r="J159" s="27">
        <v>0</v>
      </c>
      <c r="K159" s="26" t="s">
        <v>5378</v>
      </c>
      <c r="L159" s="26" t="s">
        <v>736</v>
      </c>
      <c r="M159" s="26" t="s">
        <v>1928</v>
      </c>
      <c r="N159" s="26" t="s">
        <v>1929</v>
      </c>
      <c r="O159" s="26" t="s">
        <v>5379</v>
      </c>
      <c r="P159" s="26" t="s">
        <v>5380</v>
      </c>
      <c r="Q159" s="26" t="s">
        <v>736</v>
      </c>
      <c r="R159" s="26" t="s">
        <v>791</v>
      </c>
      <c r="S159" s="26" t="s">
        <v>5381</v>
      </c>
      <c r="T159" s="26" t="s">
        <v>791</v>
      </c>
      <c r="U159" s="26" t="s">
        <v>5381</v>
      </c>
      <c r="V159" s="26" t="s">
        <v>5382</v>
      </c>
      <c r="W159" s="26" t="s">
        <v>741</v>
      </c>
      <c r="X159" s="26" t="s">
        <v>2036</v>
      </c>
      <c r="Y159" s="27">
        <v>2240</v>
      </c>
      <c r="Z159" s="26" t="s">
        <v>736</v>
      </c>
      <c r="AA159" s="26" t="s">
        <v>736</v>
      </c>
      <c r="AB159" s="26" t="s">
        <v>736</v>
      </c>
      <c r="AC159" s="26" t="s">
        <v>736</v>
      </c>
      <c r="AD159" s="26" t="s">
        <v>736</v>
      </c>
      <c r="AE159" s="26" t="s">
        <v>736</v>
      </c>
      <c r="AF159" s="27" t="s">
        <v>741</v>
      </c>
    </row>
    <row r="160" spans="1:32" ht="15" customHeight="1">
      <c r="A160" s="26" t="s">
        <v>4758</v>
      </c>
      <c r="B160" s="26" t="s">
        <v>742</v>
      </c>
      <c r="C160" s="27">
        <v>158</v>
      </c>
      <c r="D160" s="26" t="s">
        <v>5383</v>
      </c>
      <c r="E160" s="26" t="s">
        <v>5384</v>
      </c>
      <c r="F160" s="27">
        <v>26</v>
      </c>
      <c r="G160" s="27">
        <v>0</v>
      </c>
      <c r="H160" s="27">
        <v>0</v>
      </c>
      <c r="I160" s="27">
        <v>26</v>
      </c>
      <c r="J160" s="27">
        <v>0</v>
      </c>
      <c r="K160" s="26" t="s">
        <v>5385</v>
      </c>
      <c r="L160" s="26" t="s">
        <v>736</v>
      </c>
      <c r="M160" s="26" t="s">
        <v>1928</v>
      </c>
      <c r="N160" s="26" t="s">
        <v>4099</v>
      </c>
      <c r="O160" s="26" t="s">
        <v>5386</v>
      </c>
      <c r="P160" s="26" t="s">
        <v>5387</v>
      </c>
      <c r="Q160" s="26" t="s">
        <v>736</v>
      </c>
      <c r="R160" s="26" t="s">
        <v>5388</v>
      </c>
      <c r="S160" s="26" t="s">
        <v>5389</v>
      </c>
      <c r="T160" s="26" t="s">
        <v>5388</v>
      </c>
      <c r="U160" s="26" t="s">
        <v>5389</v>
      </c>
      <c r="V160" s="26" t="s">
        <v>5390</v>
      </c>
      <c r="W160" s="26" t="s">
        <v>5391</v>
      </c>
      <c r="X160" s="26" t="s">
        <v>3488</v>
      </c>
      <c r="Y160" s="27">
        <v>26</v>
      </c>
      <c r="Z160" s="26" t="s">
        <v>736</v>
      </c>
      <c r="AA160" s="26" t="s">
        <v>736</v>
      </c>
      <c r="AB160" s="26" t="s">
        <v>736</v>
      </c>
      <c r="AC160" s="26" t="s">
        <v>736</v>
      </c>
      <c r="AD160" s="26" t="s">
        <v>736</v>
      </c>
      <c r="AE160" s="26" t="s">
        <v>736</v>
      </c>
      <c r="AF160" s="27" t="s">
        <v>741</v>
      </c>
    </row>
    <row r="161" spans="1:32" ht="15" customHeight="1">
      <c r="A161" s="26" t="s">
        <v>4758</v>
      </c>
      <c r="B161" s="26" t="s">
        <v>742</v>
      </c>
      <c r="C161" s="27">
        <v>159</v>
      </c>
      <c r="D161" s="26" t="s">
        <v>5392</v>
      </c>
      <c r="E161" s="26" t="s">
        <v>5393</v>
      </c>
      <c r="F161" s="27">
        <v>6</v>
      </c>
      <c r="G161" s="27">
        <v>0</v>
      </c>
      <c r="H161" s="27">
        <v>0</v>
      </c>
      <c r="I161" s="27">
        <v>6</v>
      </c>
      <c r="J161" s="27">
        <v>0</v>
      </c>
      <c r="K161" s="26" t="s">
        <v>5394</v>
      </c>
      <c r="L161" s="26" t="s">
        <v>736</v>
      </c>
      <c r="M161" s="26" t="s">
        <v>192</v>
      </c>
      <c r="N161" s="26" t="s">
        <v>1771</v>
      </c>
      <c r="O161" s="26" t="s">
        <v>5395</v>
      </c>
      <c r="P161" s="26" t="s">
        <v>5396</v>
      </c>
      <c r="Q161" s="26" t="s">
        <v>736</v>
      </c>
      <c r="R161" s="26" t="s">
        <v>5397</v>
      </c>
      <c r="S161" s="26" t="s">
        <v>5398</v>
      </c>
      <c r="T161" s="26" t="s">
        <v>5397</v>
      </c>
      <c r="U161" s="26" t="s">
        <v>5398</v>
      </c>
      <c r="V161" s="26" t="s">
        <v>5399</v>
      </c>
      <c r="W161" s="26" t="s">
        <v>5400</v>
      </c>
      <c r="X161" s="26" t="s">
        <v>1996</v>
      </c>
      <c r="Y161" s="27">
        <v>6</v>
      </c>
      <c r="Z161" s="26" t="s">
        <v>736</v>
      </c>
      <c r="AA161" s="26" t="s">
        <v>736</v>
      </c>
      <c r="AB161" s="26" t="s">
        <v>736</v>
      </c>
      <c r="AC161" s="26" t="s">
        <v>736</v>
      </c>
      <c r="AD161" s="26" t="s">
        <v>736</v>
      </c>
      <c r="AE161" s="26" t="s">
        <v>736</v>
      </c>
      <c r="AF161" s="27" t="s">
        <v>741</v>
      </c>
    </row>
    <row r="162" spans="1:32">
      <c r="A162" s="26" t="s">
        <v>4758</v>
      </c>
      <c r="B162" s="26" t="s">
        <v>742</v>
      </c>
      <c r="C162" s="27">
        <v>160</v>
      </c>
      <c r="D162" s="26" t="s">
        <v>4140</v>
      </c>
      <c r="E162" s="26" t="s">
        <v>4141</v>
      </c>
      <c r="F162" s="27">
        <v>38</v>
      </c>
      <c r="G162" s="27">
        <v>0</v>
      </c>
      <c r="H162" s="27">
        <v>0</v>
      </c>
      <c r="I162" s="27">
        <v>38</v>
      </c>
      <c r="J162" s="27">
        <v>0</v>
      </c>
      <c r="K162" s="26" t="s">
        <v>4142</v>
      </c>
      <c r="L162" s="26" t="s">
        <v>736</v>
      </c>
      <c r="M162" s="26" t="s">
        <v>1928</v>
      </c>
      <c r="N162" s="26" t="s">
        <v>1929</v>
      </c>
      <c r="O162" s="26" t="s">
        <v>4143</v>
      </c>
      <c r="P162" s="26" t="s">
        <v>4144</v>
      </c>
      <c r="Q162" s="26" t="s">
        <v>1932</v>
      </c>
      <c r="R162" s="26" t="s">
        <v>2454</v>
      </c>
      <c r="S162" s="26" t="s">
        <v>4145</v>
      </c>
      <c r="T162" s="26" t="s">
        <v>2454</v>
      </c>
      <c r="U162" s="26" t="s">
        <v>4145</v>
      </c>
      <c r="V162" s="26" t="s">
        <v>5401</v>
      </c>
      <c r="W162" s="26" t="s">
        <v>4146</v>
      </c>
      <c r="X162" s="26" t="s">
        <v>4147</v>
      </c>
      <c r="Y162" s="27">
        <v>38</v>
      </c>
      <c r="Z162" s="26" t="s">
        <v>736</v>
      </c>
      <c r="AA162" s="26" t="s">
        <v>736</v>
      </c>
      <c r="AB162" s="26" t="s">
        <v>736</v>
      </c>
      <c r="AC162" s="26" t="s">
        <v>736</v>
      </c>
      <c r="AD162" s="26" t="s">
        <v>736</v>
      </c>
      <c r="AE162" s="26" t="s">
        <v>736</v>
      </c>
      <c r="AF162" s="27" t="s">
        <v>741</v>
      </c>
    </row>
    <row r="163" spans="1:32">
      <c r="A163" s="26" t="s">
        <v>4758</v>
      </c>
      <c r="B163" s="26" t="s">
        <v>742</v>
      </c>
      <c r="C163" s="27">
        <v>161</v>
      </c>
      <c r="D163" s="26" t="s">
        <v>5402</v>
      </c>
      <c r="E163" s="26" t="s">
        <v>5403</v>
      </c>
      <c r="F163" s="27">
        <v>5</v>
      </c>
      <c r="G163" s="27">
        <v>0</v>
      </c>
      <c r="H163" s="27">
        <v>0</v>
      </c>
      <c r="I163" s="27">
        <v>5</v>
      </c>
      <c r="J163" s="27">
        <v>0</v>
      </c>
      <c r="K163" s="26" t="s">
        <v>5404</v>
      </c>
      <c r="L163" s="26" t="s">
        <v>736</v>
      </c>
      <c r="M163" s="26" t="s">
        <v>192</v>
      </c>
      <c r="N163" s="26" t="s">
        <v>1771</v>
      </c>
      <c r="O163" s="26" t="s">
        <v>5405</v>
      </c>
      <c r="P163" s="26" t="s">
        <v>5406</v>
      </c>
      <c r="Q163" s="26" t="s">
        <v>5407</v>
      </c>
      <c r="R163" s="26" t="s">
        <v>167</v>
      </c>
      <c r="S163" s="26" t="s">
        <v>5408</v>
      </c>
      <c r="T163" s="26" t="s">
        <v>167</v>
      </c>
      <c r="U163" s="26" t="s">
        <v>5408</v>
      </c>
      <c r="V163" s="26" t="s">
        <v>5409</v>
      </c>
      <c r="W163" s="26" t="s">
        <v>5410</v>
      </c>
      <c r="X163" s="26" t="s">
        <v>3478</v>
      </c>
      <c r="Y163" s="27">
        <v>5</v>
      </c>
      <c r="Z163" s="26" t="s">
        <v>5411</v>
      </c>
      <c r="AA163" s="26" t="s">
        <v>3259</v>
      </c>
      <c r="AB163" s="26" t="s">
        <v>5412</v>
      </c>
      <c r="AC163" s="26" t="s">
        <v>736</v>
      </c>
      <c r="AD163" s="26" t="s">
        <v>5413</v>
      </c>
      <c r="AE163" s="26" t="s">
        <v>3260</v>
      </c>
      <c r="AF163" s="27" t="s">
        <v>741</v>
      </c>
    </row>
    <row r="164" spans="1:32">
      <c r="A164" s="26" t="s">
        <v>4758</v>
      </c>
      <c r="B164" s="26" t="s">
        <v>742</v>
      </c>
      <c r="C164" s="27">
        <v>162</v>
      </c>
      <c r="D164" s="26" t="s">
        <v>1968</v>
      </c>
      <c r="E164" s="26" t="s">
        <v>1969</v>
      </c>
      <c r="F164" s="27">
        <v>1600</v>
      </c>
      <c r="G164" s="27">
        <v>0</v>
      </c>
      <c r="H164" s="27">
        <v>0</v>
      </c>
      <c r="I164" s="27">
        <v>1600</v>
      </c>
      <c r="J164" s="27">
        <v>0</v>
      </c>
      <c r="K164" s="26" t="s">
        <v>2389</v>
      </c>
      <c r="L164" s="26" t="s">
        <v>736</v>
      </c>
      <c r="M164" s="26" t="s">
        <v>192</v>
      </c>
      <c r="N164" s="26" t="s">
        <v>193</v>
      </c>
      <c r="O164" s="26" t="s">
        <v>1970</v>
      </c>
      <c r="P164" s="26" t="s">
        <v>1971</v>
      </c>
      <c r="Q164" s="26" t="s">
        <v>405</v>
      </c>
      <c r="R164" s="26" t="s">
        <v>791</v>
      </c>
      <c r="S164" s="26" t="s">
        <v>2390</v>
      </c>
      <c r="T164" s="26" t="s">
        <v>791</v>
      </c>
      <c r="U164" s="26" t="s">
        <v>2390</v>
      </c>
      <c r="V164" s="26" t="s">
        <v>2391</v>
      </c>
      <c r="W164" s="26" t="s">
        <v>741</v>
      </c>
      <c r="X164" s="26" t="s">
        <v>1918</v>
      </c>
      <c r="Y164" s="27">
        <v>1600</v>
      </c>
      <c r="Z164" s="26" t="s">
        <v>736</v>
      </c>
      <c r="AA164" s="26" t="s">
        <v>736</v>
      </c>
      <c r="AB164" s="26" t="s">
        <v>736</v>
      </c>
      <c r="AC164" s="26" t="s">
        <v>736</v>
      </c>
      <c r="AD164" s="26" t="s">
        <v>736</v>
      </c>
      <c r="AE164" s="26" t="s">
        <v>736</v>
      </c>
      <c r="AF164" s="27" t="s">
        <v>741</v>
      </c>
    </row>
    <row r="165" spans="1:32" ht="15" customHeight="1">
      <c r="A165" s="26" t="s">
        <v>4758</v>
      </c>
      <c r="B165" s="26" t="s">
        <v>742</v>
      </c>
      <c r="C165" s="27">
        <v>163</v>
      </c>
      <c r="D165" s="26" t="s">
        <v>4148</v>
      </c>
      <c r="E165" s="26" t="s">
        <v>4149</v>
      </c>
      <c r="F165" s="27">
        <v>179</v>
      </c>
      <c r="G165" s="27">
        <v>0</v>
      </c>
      <c r="H165" s="27">
        <v>0</v>
      </c>
      <c r="I165" s="27">
        <v>179</v>
      </c>
      <c r="J165" s="27">
        <v>0</v>
      </c>
      <c r="K165" s="26" t="s">
        <v>4150</v>
      </c>
      <c r="L165" s="26" t="s">
        <v>736</v>
      </c>
      <c r="M165" s="26" t="s">
        <v>192</v>
      </c>
      <c r="N165" s="26" t="s">
        <v>1771</v>
      </c>
      <c r="O165" s="26" t="s">
        <v>4151</v>
      </c>
      <c r="P165" s="26" t="s">
        <v>3287</v>
      </c>
      <c r="Q165" s="26" t="s">
        <v>736</v>
      </c>
      <c r="R165" s="26" t="s">
        <v>190</v>
      </c>
      <c r="S165" s="26" t="s">
        <v>5414</v>
      </c>
      <c r="T165" s="26" t="s">
        <v>190</v>
      </c>
      <c r="U165" s="26" t="s">
        <v>5414</v>
      </c>
      <c r="V165" s="26" t="s">
        <v>4152</v>
      </c>
      <c r="W165" s="26" t="s">
        <v>4153</v>
      </c>
      <c r="X165" s="26" t="s">
        <v>4154</v>
      </c>
      <c r="Y165" s="27">
        <v>179</v>
      </c>
      <c r="Z165" s="26" t="s">
        <v>736</v>
      </c>
      <c r="AA165" s="26" t="s">
        <v>736</v>
      </c>
      <c r="AB165" s="26" t="s">
        <v>736</v>
      </c>
      <c r="AC165" s="26" t="s">
        <v>736</v>
      </c>
      <c r="AD165" s="26" t="s">
        <v>736</v>
      </c>
      <c r="AE165" s="26" t="s">
        <v>736</v>
      </c>
      <c r="AF165" s="27" t="s">
        <v>741</v>
      </c>
    </row>
    <row r="166" spans="1:32">
      <c r="A166" s="26" t="s">
        <v>4758</v>
      </c>
      <c r="B166" s="26" t="s">
        <v>742</v>
      </c>
      <c r="C166" s="27">
        <v>164</v>
      </c>
      <c r="D166" s="26" t="s">
        <v>807</v>
      </c>
      <c r="E166" s="26" t="s">
        <v>2392</v>
      </c>
      <c r="F166" s="27">
        <v>1600</v>
      </c>
      <c r="G166" s="27">
        <v>0</v>
      </c>
      <c r="H166" s="27">
        <v>0</v>
      </c>
      <c r="I166" s="27">
        <v>1600</v>
      </c>
      <c r="J166" s="27">
        <v>0</v>
      </c>
      <c r="K166" s="26" t="s">
        <v>2393</v>
      </c>
      <c r="L166" s="26" t="s">
        <v>736</v>
      </c>
      <c r="M166" s="26" t="s">
        <v>1928</v>
      </c>
      <c r="N166" s="26" t="s">
        <v>1929</v>
      </c>
      <c r="O166" s="26" t="s">
        <v>3405</v>
      </c>
      <c r="P166" s="26" t="s">
        <v>3406</v>
      </c>
      <c r="Q166" s="26" t="s">
        <v>736</v>
      </c>
      <c r="R166" s="26" t="s">
        <v>195</v>
      </c>
      <c r="S166" s="26" t="s">
        <v>3407</v>
      </c>
      <c r="T166" s="26" t="s">
        <v>195</v>
      </c>
      <c r="U166" s="26" t="s">
        <v>3407</v>
      </c>
      <c r="V166" s="26" t="s">
        <v>2394</v>
      </c>
      <c r="W166" s="26" t="s">
        <v>1688</v>
      </c>
      <c r="X166" s="26" t="s">
        <v>1918</v>
      </c>
      <c r="Y166" s="27">
        <v>1600</v>
      </c>
      <c r="Z166" s="26" t="s">
        <v>736</v>
      </c>
      <c r="AA166" s="26" t="s">
        <v>736</v>
      </c>
      <c r="AB166" s="26" t="s">
        <v>736</v>
      </c>
      <c r="AC166" s="26" t="s">
        <v>736</v>
      </c>
      <c r="AD166" s="26" t="s">
        <v>736</v>
      </c>
      <c r="AE166" s="26" t="s">
        <v>736</v>
      </c>
      <c r="AF166" s="27" t="s">
        <v>741</v>
      </c>
    </row>
    <row r="167" spans="1:32">
      <c r="A167" s="26" t="s">
        <v>4758</v>
      </c>
      <c r="B167" s="26" t="s">
        <v>742</v>
      </c>
      <c r="C167" s="27">
        <v>165</v>
      </c>
      <c r="D167" s="26" t="s">
        <v>4155</v>
      </c>
      <c r="E167" s="26" t="s">
        <v>4156</v>
      </c>
      <c r="F167" s="27">
        <v>1280</v>
      </c>
      <c r="G167" s="27">
        <v>0</v>
      </c>
      <c r="H167" s="27">
        <v>0</v>
      </c>
      <c r="I167" s="27">
        <v>1280</v>
      </c>
      <c r="J167" s="27">
        <v>0</v>
      </c>
      <c r="K167" s="26" t="s">
        <v>4157</v>
      </c>
      <c r="L167" s="26" t="s">
        <v>736</v>
      </c>
      <c r="M167" s="26" t="s">
        <v>1928</v>
      </c>
      <c r="N167" s="26" t="s">
        <v>736</v>
      </c>
      <c r="O167" s="26" t="s">
        <v>5415</v>
      </c>
      <c r="P167" s="26" t="s">
        <v>5416</v>
      </c>
      <c r="Q167" s="26" t="s">
        <v>5417</v>
      </c>
      <c r="R167" s="26" t="s">
        <v>199</v>
      </c>
      <c r="S167" s="26" t="s">
        <v>5418</v>
      </c>
      <c r="T167" s="26" t="s">
        <v>199</v>
      </c>
      <c r="U167" s="26" t="s">
        <v>5418</v>
      </c>
      <c r="V167" s="26" t="s">
        <v>5419</v>
      </c>
      <c r="W167" s="26" t="s">
        <v>5420</v>
      </c>
      <c r="X167" s="26" t="s">
        <v>1976</v>
      </c>
      <c r="Y167" s="27">
        <v>1280</v>
      </c>
      <c r="Z167" s="26" t="s">
        <v>736</v>
      </c>
      <c r="AA167" s="26" t="s">
        <v>736</v>
      </c>
      <c r="AB167" s="26" t="s">
        <v>736</v>
      </c>
      <c r="AC167" s="26" t="s">
        <v>736</v>
      </c>
      <c r="AD167" s="26" t="s">
        <v>736</v>
      </c>
      <c r="AE167" s="26" t="s">
        <v>736</v>
      </c>
      <c r="AF167" s="27" t="s">
        <v>741</v>
      </c>
    </row>
    <row r="168" spans="1:32">
      <c r="A168" s="26" t="s">
        <v>4758</v>
      </c>
      <c r="B168" s="26" t="s">
        <v>742</v>
      </c>
      <c r="C168" s="27">
        <v>166</v>
      </c>
      <c r="D168" s="26" t="s">
        <v>4158</v>
      </c>
      <c r="E168" s="26" t="s">
        <v>4159</v>
      </c>
      <c r="F168" s="27">
        <v>1</v>
      </c>
      <c r="G168" s="27">
        <v>0</v>
      </c>
      <c r="H168" s="27">
        <v>0</v>
      </c>
      <c r="I168" s="27">
        <v>1</v>
      </c>
      <c r="J168" s="27">
        <v>0</v>
      </c>
      <c r="K168" s="26" t="s">
        <v>4160</v>
      </c>
      <c r="L168" s="26" t="s">
        <v>736</v>
      </c>
      <c r="M168" s="26" t="s">
        <v>1928</v>
      </c>
      <c r="N168" s="26" t="s">
        <v>1929</v>
      </c>
      <c r="O168" s="26" t="s">
        <v>4161</v>
      </c>
      <c r="P168" s="26" t="s">
        <v>3313</v>
      </c>
      <c r="Q168" s="26" t="s">
        <v>736</v>
      </c>
      <c r="R168" s="26" t="s">
        <v>190</v>
      </c>
      <c r="S168" s="26" t="s">
        <v>4162</v>
      </c>
      <c r="T168" s="26" t="s">
        <v>190</v>
      </c>
      <c r="U168" s="26" t="s">
        <v>4162</v>
      </c>
      <c r="V168" s="26" t="s">
        <v>4163</v>
      </c>
      <c r="W168" s="26" t="s">
        <v>4164</v>
      </c>
      <c r="X168" s="26" t="s">
        <v>2256</v>
      </c>
      <c r="Y168" s="27">
        <v>1</v>
      </c>
      <c r="Z168" s="26" t="s">
        <v>736</v>
      </c>
      <c r="AA168" s="26" t="s">
        <v>736</v>
      </c>
      <c r="AB168" s="26" t="s">
        <v>736</v>
      </c>
      <c r="AC168" s="26" t="s">
        <v>736</v>
      </c>
      <c r="AD168" s="26" t="s">
        <v>736</v>
      </c>
      <c r="AE168" s="26" t="s">
        <v>736</v>
      </c>
      <c r="AF168" s="27" t="s">
        <v>741</v>
      </c>
    </row>
    <row r="169" spans="1:32">
      <c r="A169" s="26" t="s">
        <v>4758</v>
      </c>
      <c r="B169" s="26" t="s">
        <v>742</v>
      </c>
      <c r="C169" s="27">
        <v>167</v>
      </c>
      <c r="D169" s="26" t="s">
        <v>5421</v>
      </c>
      <c r="E169" s="26" t="s">
        <v>5422</v>
      </c>
      <c r="F169" s="27">
        <v>1</v>
      </c>
      <c r="G169" s="27">
        <v>0</v>
      </c>
      <c r="H169" s="27">
        <v>0</v>
      </c>
      <c r="I169" s="27">
        <v>1</v>
      </c>
      <c r="J169" s="27">
        <v>0</v>
      </c>
      <c r="K169" s="26" t="s">
        <v>5423</v>
      </c>
      <c r="L169" s="26" t="s">
        <v>736</v>
      </c>
      <c r="M169" s="26" t="s">
        <v>192</v>
      </c>
      <c r="N169" s="26" t="s">
        <v>361</v>
      </c>
      <c r="O169" s="26" t="s">
        <v>5424</v>
      </c>
      <c r="P169" s="26" t="s">
        <v>5425</v>
      </c>
      <c r="Q169" s="26" t="s">
        <v>736</v>
      </c>
      <c r="R169" s="26" t="s">
        <v>1908</v>
      </c>
      <c r="S169" s="26" t="s">
        <v>5426</v>
      </c>
      <c r="T169" s="26" t="s">
        <v>1908</v>
      </c>
      <c r="U169" s="26" t="s">
        <v>5426</v>
      </c>
      <c r="V169" s="26" t="s">
        <v>5427</v>
      </c>
      <c r="W169" s="26" t="s">
        <v>5428</v>
      </c>
      <c r="X169" s="26" t="s">
        <v>2256</v>
      </c>
      <c r="Y169" s="27">
        <v>1</v>
      </c>
      <c r="Z169" s="26" t="s">
        <v>736</v>
      </c>
      <c r="AA169" s="26" t="s">
        <v>736</v>
      </c>
      <c r="AB169" s="26" t="s">
        <v>736</v>
      </c>
      <c r="AC169" s="26" t="s">
        <v>736</v>
      </c>
      <c r="AD169" s="26" t="s">
        <v>736</v>
      </c>
      <c r="AE169" s="26" t="s">
        <v>736</v>
      </c>
      <c r="AF169" s="27" t="s">
        <v>741</v>
      </c>
    </row>
    <row r="170" spans="1:32" ht="15" customHeight="1">
      <c r="A170" s="26" t="s">
        <v>4758</v>
      </c>
      <c r="B170" s="26" t="s">
        <v>742</v>
      </c>
      <c r="C170" s="27">
        <v>168</v>
      </c>
      <c r="D170" s="26" t="s">
        <v>808</v>
      </c>
      <c r="E170" s="26" t="s">
        <v>2395</v>
      </c>
      <c r="F170" s="27">
        <v>800</v>
      </c>
      <c r="G170" s="27">
        <v>0</v>
      </c>
      <c r="H170" s="27">
        <v>0</v>
      </c>
      <c r="I170" s="27">
        <v>800</v>
      </c>
      <c r="J170" s="27">
        <v>0</v>
      </c>
      <c r="K170" s="26" t="s">
        <v>2396</v>
      </c>
      <c r="L170" s="26" t="s">
        <v>736</v>
      </c>
      <c r="M170" s="26" t="s">
        <v>1928</v>
      </c>
      <c r="N170" s="26" t="s">
        <v>1929</v>
      </c>
      <c r="O170" s="26" t="s">
        <v>2397</v>
      </c>
      <c r="P170" s="26" t="s">
        <v>809</v>
      </c>
      <c r="Q170" s="26" t="s">
        <v>1932</v>
      </c>
      <c r="R170" s="26" t="s">
        <v>791</v>
      </c>
      <c r="S170" s="26" t="s">
        <v>2398</v>
      </c>
      <c r="T170" s="26" t="s">
        <v>791</v>
      </c>
      <c r="U170" s="26" t="s">
        <v>2398</v>
      </c>
      <c r="V170" s="26" t="s">
        <v>2399</v>
      </c>
      <c r="W170" s="26" t="s">
        <v>371</v>
      </c>
      <c r="X170" s="26" t="s">
        <v>1948</v>
      </c>
      <c r="Y170" s="27">
        <v>800</v>
      </c>
      <c r="Z170" s="26" t="s">
        <v>736</v>
      </c>
      <c r="AA170" s="26" t="s">
        <v>736</v>
      </c>
      <c r="AB170" s="26" t="s">
        <v>736</v>
      </c>
      <c r="AC170" s="26" t="s">
        <v>736</v>
      </c>
      <c r="AD170" s="26" t="s">
        <v>736</v>
      </c>
      <c r="AE170" s="26" t="s">
        <v>736</v>
      </c>
      <c r="AF170" s="27" t="s">
        <v>741</v>
      </c>
    </row>
    <row r="171" spans="1:32">
      <c r="A171" s="26" t="s">
        <v>4758</v>
      </c>
      <c r="B171" s="26" t="s">
        <v>742</v>
      </c>
      <c r="C171" s="27">
        <v>169</v>
      </c>
      <c r="D171" s="26" t="s">
        <v>5429</v>
      </c>
      <c r="E171" s="26" t="s">
        <v>5430</v>
      </c>
      <c r="F171" s="27">
        <v>1</v>
      </c>
      <c r="G171" s="27">
        <v>0</v>
      </c>
      <c r="H171" s="27">
        <v>0</v>
      </c>
      <c r="I171" s="27">
        <v>1</v>
      </c>
      <c r="J171" s="27">
        <v>0</v>
      </c>
      <c r="K171" s="26" t="s">
        <v>5431</v>
      </c>
      <c r="L171" s="26" t="s">
        <v>736</v>
      </c>
      <c r="M171" s="26" t="s">
        <v>1928</v>
      </c>
      <c r="N171" s="26" t="s">
        <v>1929</v>
      </c>
      <c r="O171" s="26" t="s">
        <v>5432</v>
      </c>
      <c r="P171" s="26" t="s">
        <v>5433</v>
      </c>
      <c r="Q171" s="26" t="s">
        <v>736</v>
      </c>
      <c r="R171" s="26" t="s">
        <v>5434</v>
      </c>
      <c r="S171" s="26" t="s">
        <v>5435</v>
      </c>
      <c r="T171" s="26" t="s">
        <v>5434</v>
      </c>
      <c r="U171" s="26" t="s">
        <v>5435</v>
      </c>
      <c r="V171" s="26" t="s">
        <v>5436</v>
      </c>
      <c r="W171" s="26" t="s">
        <v>5437</v>
      </c>
      <c r="X171" s="26" t="s">
        <v>2256</v>
      </c>
      <c r="Y171" s="27">
        <v>1</v>
      </c>
      <c r="Z171" s="26" t="s">
        <v>736</v>
      </c>
      <c r="AA171" s="26" t="s">
        <v>736</v>
      </c>
      <c r="AB171" s="26" t="s">
        <v>736</v>
      </c>
      <c r="AC171" s="26" t="s">
        <v>736</v>
      </c>
      <c r="AD171" s="26" t="s">
        <v>736</v>
      </c>
      <c r="AE171" s="26" t="s">
        <v>736</v>
      </c>
      <c r="AF171" s="27" t="s">
        <v>741</v>
      </c>
    </row>
    <row r="172" spans="1:32">
      <c r="A172" s="26" t="s">
        <v>4758</v>
      </c>
      <c r="B172" s="26" t="s">
        <v>742</v>
      </c>
      <c r="C172" s="27">
        <v>170</v>
      </c>
      <c r="D172" s="26" t="s">
        <v>1156</v>
      </c>
      <c r="E172" s="26" t="s">
        <v>2400</v>
      </c>
      <c r="F172" s="27">
        <v>800</v>
      </c>
      <c r="G172" s="27">
        <v>0</v>
      </c>
      <c r="H172" s="27">
        <v>0</v>
      </c>
      <c r="I172" s="27">
        <v>800</v>
      </c>
      <c r="J172" s="27">
        <v>0</v>
      </c>
      <c r="K172" s="26" t="s">
        <v>2401</v>
      </c>
      <c r="L172" s="26" t="s">
        <v>736</v>
      </c>
      <c r="M172" s="26" t="s">
        <v>1928</v>
      </c>
      <c r="N172" s="26" t="s">
        <v>736</v>
      </c>
      <c r="O172" s="26" t="s">
        <v>5438</v>
      </c>
      <c r="P172" s="26" t="s">
        <v>5439</v>
      </c>
      <c r="Q172" s="26" t="s">
        <v>4798</v>
      </c>
      <c r="R172" s="26" t="s">
        <v>195</v>
      </c>
      <c r="S172" s="26" t="s">
        <v>5440</v>
      </c>
      <c r="T172" s="26" t="s">
        <v>195</v>
      </c>
      <c r="U172" s="26" t="s">
        <v>5440</v>
      </c>
      <c r="V172" s="26" t="s">
        <v>5441</v>
      </c>
      <c r="W172" s="26" t="s">
        <v>497</v>
      </c>
      <c r="X172" s="26" t="s">
        <v>1948</v>
      </c>
      <c r="Y172" s="27">
        <v>800</v>
      </c>
      <c r="Z172" s="26" t="s">
        <v>736</v>
      </c>
      <c r="AA172" s="26" t="s">
        <v>736</v>
      </c>
      <c r="AB172" s="26" t="s">
        <v>736</v>
      </c>
      <c r="AC172" s="26" t="s">
        <v>736</v>
      </c>
      <c r="AD172" s="26" t="s">
        <v>736</v>
      </c>
      <c r="AE172" s="26" t="s">
        <v>736</v>
      </c>
      <c r="AF172" s="27" t="s">
        <v>741</v>
      </c>
    </row>
    <row r="173" spans="1:32">
      <c r="A173" s="26" t="s">
        <v>4758</v>
      </c>
      <c r="B173" s="26" t="s">
        <v>742</v>
      </c>
      <c r="C173" s="27">
        <v>171</v>
      </c>
      <c r="D173" s="26" t="s">
        <v>1981</v>
      </c>
      <c r="E173" s="26" t="s">
        <v>1982</v>
      </c>
      <c r="F173" s="27">
        <v>8</v>
      </c>
      <c r="G173" s="27">
        <v>0</v>
      </c>
      <c r="H173" s="27">
        <v>0</v>
      </c>
      <c r="I173" s="27">
        <v>8</v>
      </c>
      <c r="J173" s="27">
        <v>0</v>
      </c>
      <c r="K173" s="26" t="s">
        <v>1983</v>
      </c>
      <c r="L173" s="26" t="s">
        <v>736</v>
      </c>
      <c r="M173" s="26" t="s">
        <v>192</v>
      </c>
      <c r="N173" s="26" t="s">
        <v>361</v>
      </c>
      <c r="O173" s="26" t="s">
        <v>1984</v>
      </c>
      <c r="P173" s="26" t="s">
        <v>1560</v>
      </c>
      <c r="Q173" s="26" t="s">
        <v>1687</v>
      </c>
      <c r="R173" s="26" t="s">
        <v>391</v>
      </c>
      <c r="S173" s="26" t="s">
        <v>1985</v>
      </c>
      <c r="T173" s="26" t="s">
        <v>391</v>
      </c>
      <c r="U173" s="26" t="s">
        <v>1985</v>
      </c>
      <c r="V173" s="26" t="s">
        <v>3408</v>
      </c>
      <c r="W173" s="26" t="s">
        <v>3409</v>
      </c>
      <c r="X173" s="26" t="s">
        <v>1944</v>
      </c>
      <c r="Y173" s="27">
        <v>8</v>
      </c>
      <c r="Z173" s="26" t="s">
        <v>1986</v>
      </c>
      <c r="AA173" s="26" t="s">
        <v>3410</v>
      </c>
      <c r="AB173" s="26" t="s">
        <v>1987</v>
      </c>
      <c r="AC173" s="26" t="s">
        <v>1988</v>
      </c>
      <c r="AD173" s="26" t="s">
        <v>736</v>
      </c>
      <c r="AE173" s="26" t="s">
        <v>1887</v>
      </c>
      <c r="AF173" s="27" t="s">
        <v>741</v>
      </c>
    </row>
    <row r="174" spans="1:32">
      <c r="A174" s="26" t="s">
        <v>4758</v>
      </c>
      <c r="B174" s="26" t="s">
        <v>742</v>
      </c>
      <c r="C174" s="27">
        <v>172</v>
      </c>
      <c r="D174" s="26" t="s">
        <v>1088</v>
      </c>
      <c r="E174" s="26" t="s">
        <v>2402</v>
      </c>
      <c r="F174" s="27">
        <v>480</v>
      </c>
      <c r="G174" s="27">
        <v>0</v>
      </c>
      <c r="H174" s="27">
        <v>0</v>
      </c>
      <c r="I174" s="27">
        <v>480</v>
      </c>
      <c r="J174" s="27">
        <v>0</v>
      </c>
      <c r="K174" s="26" t="s">
        <v>2403</v>
      </c>
      <c r="L174" s="26" t="s">
        <v>736</v>
      </c>
      <c r="M174" s="26" t="s">
        <v>192</v>
      </c>
      <c r="N174" s="26" t="s">
        <v>361</v>
      </c>
      <c r="O174" s="26" t="s">
        <v>1561</v>
      </c>
      <c r="P174" s="26" t="s">
        <v>1562</v>
      </c>
      <c r="Q174" s="26" t="s">
        <v>405</v>
      </c>
      <c r="R174" s="26" t="s">
        <v>791</v>
      </c>
      <c r="S174" s="26" t="s">
        <v>5030</v>
      </c>
      <c r="T174" s="26" t="s">
        <v>791</v>
      </c>
      <c r="U174" s="26" t="s">
        <v>5030</v>
      </c>
      <c r="V174" s="26" t="s">
        <v>5442</v>
      </c>
      <c r="W174" s="26" t="s">
        <v>467</v>
      </c>
      <c r="X174" s="26" t="s">
        <v>1956</v>
      </c>
      <c r="Y174" s="27">
        <v>480</v>
      </c>
      <c r="Z174" s="26" t="s">
        <v>736</v>
      </c>
      <c r="AA174" s="26" t="s">
        <v>736</v>
      </c>
      <c r="AB174" s="26" t="s">
        <v>736</v>
      </c>
      <c r="AC174" s="26" t="s">
        <v>736</v>
      </c>
      <c r="AD174" s="26" t="s">
        <v>736</v>
      </c>
      <c r="AE174" s="26" t="s">
        <v>736</v>
      </c>
      <c r="AF174" s="27" t="s">
        <v>741</v>
      </c>
    </row>
    <row r="175" spans="1:32" ht="15" customHeight="1">
      <c r="A175" s="26" t="s">
        <v>4758</v>
      </c>
      <c r="B175" s="26" t="s">
        <v>742</v>
      </c>
      <c r="C175" s="27">
        <v>173</v>
      </c>
      <c r="D175" s="26" t="s">
        <v>810</v>
      </c>
      <c r="E175" s="26" t="s">
        <v>2404</v>
      </c>
      <c r="F175" s="27">
        <v>800</v>
      </c>
      <c r="G175" s="27">
        <v>0</v>
      </c>
      <c r="H175" s="27">
        <v>0</v>
      </c>
      <c r="I175" s="27">
        <v>800</v>
      </c>
      <c r="J175" s="27">
        <v>0</v>
      </c>
      <c r="K175" s="26" t="s">
        <v>2405</v>
      </c>
      <c r="L175" s="26" t="s">
        <v>736</v>
      </c>
      <c r="M175" s="26" t="s">
        <v>1928</v>
      </c>
      <c r="N175" s="26" t="s">
        <v>736</v>
      </c>
      <c r="O175" s="26" t="s">
        <v>5443</v>
      </c>
      <c r="P175" s="26" t="s">
        <v>5444</v>
      </c>
      <c r="Q175" s="26" t="s">
        <v>4798</v>
      </c>
      <c r="R175" s="26" t="s">
        <v>195</v>
      </c>
      <c r="S175" s="26" t="s">
        <v>5445</v>
      </c>
      <c r="T175" s="26" t="s">
        <v>195</v>
      </c>
      <c r="U175" s="26" t="s">
        <v>5445</v>
      </c>
      <c r="V175" s="26" t="s">
        <v>5446</v>
      </c>
      <c r="W175" s="26" t="s">
        <v>5447</v>
      </c>
      <c r="X175" s="26" t="s">
        <v>1948</v>
      </c>
      <c r="Y175" s="27">
        <v>800</v>
      </c>
      <c r="Z175" s="26" t="s">
        <v>736</v>
      </c>
      <c r="AA175" s="26" t="s">
        <v>736</v>
      </c>
      <c r="AB175" s="26" t="s">
        <v>736</v>
      </c>
      <c r="AC175" s="26" t="s">
        <v>736</v>
      </c>
      <c r="AD175" s="26" t="s">
        <v>736</v>
      </c>
      <c r="AE175" s="26" t="s">
        <v>736</v>
      </c>
      <c r="AF175" s="27" t="s">
        <v>741</v>
      </c>
    </row>
    <row r="176" spans="1:32" ht="15" customHeight="1">
      <c r="A176" s="26" t="s">
        <v>4758</v>
      </c>
      <c r="B176" s="26" t="s">
        <v>742</v>
      </c>
      <c r="C176" s="27">
        <v>174</v>
      </c>
      <c r="D176" s="26" t="s">
        <v>3411</v>
      </c>
      <c r="E176" s="26" t="s">
        <v>3412</v>
      </c>
      <c r="F176" s="27">
        <v>8960</v>
      </c>
      <c r="G176" s="27">
        <v>0</v>
      </c>
      <c r="H176" s="27">
        <v>0</v>
      </c>
      <c r="I176" s="27">
        <v>8960</v>
      </c>
      <c r="J176" s="27">
        <v>0</v>
      </c>
      <c r="K176" s="26" t="s">
        <v>5448</v>
      </c>
      <c r="L176" s="26" t="s">
        <v>736</v>
      </c>
      <c r="M176" s="26" t="s">
        <v>1928</v>
      </c>
      <c r="N176" s="26" t="s">
        <v>1929</v>
      </c>
      <c r="O176" s="26" t="s">
        <v>5449</v>
      </c>
      <c r="P176" s="26" t="s">
        <v>3413</v>
      </c>
      <c r="Q176" s="26" t="s">
        <v>4798</v>
      </c>
      <c r="R176" s="26" t="s">
        <v>195</v>
      </c>
      <c r="S176" s="26" t="s">
        <v>3414</v>
      </c>
      <c r="T176" s="26" t="s">
        <v>195</v>
      </c>
      <c r="U176" s="26" t="s">
        <v>3414</v>
      </c>
      <c r="V176" s="26" t="s">
        <v>5450</v>
      </c>
      <c r="W176" s="26" t="s">
        <v>5451</v>
      </c>
      <c r="X176" s="26" t="s">
        <v>1989</v>
      </c>
      <c r="Y176" s="27">
        <v>8960</v>
      </c>
      <c r="Z176" s="26" t="s">
        <v>736</v>
      </c>
      <c r="AA176" s="26" t="s">
        <v>736</v>
      </c>
      <c r="AB176" s="26" t="s">
        <v>736</v>
      </c>
      <c r="AC176" s="26" t="s">
        <v>736</v>
      </c>
      <c r="AD176" s="26" t="s">
        <v>736</v>
      </c>
      <c r="AE176" s="26" t="s">
        <v>736</v>
      </c>
      <c r="AF176" s="27" t="s">
        <v>741</v>
      </c>
    </row>
    <row r="177" spans="1:32">
      <c r="A177" s="26" t="s">
        <v>4758</v>
      </c>
      <c r="B177" s="26" t="s">
        <v>742</v>
      </c>
      <c r="C177" s="27">
        <v>175</v>
      </c>
      <c r="D177" s="26" t="s">
        <v>5452</v>
      </c>
      <c r="E177" s="26" t="s">
        <v>5453</v>
      </c>
      <c r="F177" s="27">
        <v>10</v>
      </c>
      <c r="G177" s="27">
        <v>0</v>
      </c>
      <c r="H177" s="27">
        <v>0</v>
      </c>
      <c r="I177" s="27">
        <v>10</v>
      </c>
      <c r="J177" s="27">
        <v>0</v>
      </c>
      <c r="K177" s="26" t="s">
        <v>5454</v>
      </c>
      <c r="L177" s="26" t="s">
        <v>736</v>
      </c>
      <c r="M177" s="26" t="s">
        <v>1928</v>
      </c>
      <c r="N177" s="26" t="s">
        <v>1929</v>
      </c>
      <c r="O177" s="26" t="s">
        <v>5455</v>
      </c>
      <c r="P177" s="26" t="s">
        <v>5456</v>
      </c>
      <c r="Q177" s="26" t="s">
        <v>736</v>
      </c>
      <c r="R177" s="26" t="s">
        <v>278</v>
      </c>
      <c r="S177" s="26" t="s">
        <v>5457</v>
      </c>
      <c r="T177" s="26" t="s">
        <v>278</v>
      </c>
      <c r="U177" s="26" t="s">
        <v>5457</v>
      </c>
      <c r="V177" s="26" t="s">
        <v>5458</v>
      </c>
      <c r="W177" s="26" t="s">
        <v>5459</v>
      </c>
      <c r="X177" s="26" t="s">
        <v>2008</v>
      </c>
      <c r="Y177" s="27">
        <v>10</v>
      </c>
      <c r="Z177" s="26" t="s">
        <v>736</v>
      </c>
      <c r="AA177" s="26" t="s">
        <v>736</v>
      </c>
      <c r="AB177" s="26" t="s">
        <v>736</v>
      </c>
      <c r="AC177" s="26" t="s">
        <v>736</v>
      </c>
      <c r="AD177" s="26" t="s">
        <v>736</v>
      </c>
      <c r="AE177" s="26" t="s">
        <v>736</v>
      </c>
      <c r="AF177" s="27" t="s">
        <v>741</v>
      </c>
    </row>
    <row r="178" spans="1:32">
      <c r="A178" s="26" t="s">
        <v>4758</v>
      </c>
      <c r="B178" s="26" t="s">
        <v>742</v>
      </c>
      <c r="C178" s="27">
        <v>176</v>
      </c>
      <c r="D178" s="26" t="s">
        <v>5460</v>
      </c>
      <c r="E178" s="26" t="s">
        <v>5461</v>
      </c>
      <c r="F178" s="27">
        <v>25</v>
      </c>
      <c r="G178" s="27">
        <v>0</v>
      </c>
      <c r="H178" s="27">
        <v>0</v>
      </c>
      <c r="I178" s="27">
        <v>25</v>
      </c>
      <c r="J178" s="27">
        <v>0</v>
      </c>
      <c r="K178" s="26" t="s">
        <v>5462</v>
      </c>
      <c r="L178" s="26" t="s">
        <v>736</v>
      </c>
      <c r="M178" s="26" t="s">
        <v>1928</v>
      </c>
      <c r="N178" s="26" t="s">
        <v>2047</v>
      </c>
      <c r="O178" s="26" t="s">
        <v>5463</v>
      </c>
      <c r="P178" s="26" t="s">
        <v>5464</v>
      </c>
      <c r="Q178" s="26" t="s">
        <v>736</v>
      </c>
      <c r="R178" s="26" t="s">
        <v>190</v>
      </c>
      <c r="S178" s="26" t="s">
        <v>5465</v>
      </c>
      <c r="T178" s="26" t="s">
        <v>190</v>
      </c>
      <c r="U178" s="26" t="s">
        <v>5465</v>
      </c>
      <c r="V178" s="26" t="s">
        <v>5466</v>
      </c>
      <c r="W178" s="26" t="s">
        <v>5467</v>
      </c>
      <c r="X178" s="26" t="s">
        <v>5137</v>
      </c>
      <c r="Y178" s="27">
        <v>25</v>
      </c>
      <c r="Z178" s="26" t="s">
        <v>736</v>
      </c>
      <c r="AA178" s="26" t="s">
        <v>736</v>
      </c>
      <c r="AB178" s="26" t="s">
        <v>736</v>
      </c>
      <c r="AC178" s="26" t="s">
        <v>736</v>
      </c>
      <c r="AD178" s="26" t="s">
        <v>736</v>
      </c>
      <c r="AE178" s="26" t="s">
        <v>736</v>
      </c>
      <c r="AF178" s="27" t="s">
        <v>741</v>
      </c>
    </row>
    <row r="179" spans="1:32">
      <c r="A179" s="26" t="s">
        <v>4758</v>
      </c>
      <c r="B179" s="26" t="s">
        <v>742</v>
      </c>
      <c r="C179" s="27">
        <v>177</v>
      </c>
      <c r="D179" s="26" t="s">
        <v>4166</v>
      </c>
      <c r="E179" s="26" t="s">
        <v>4167</v>
      </c>
      <c r="F179" s="27">
        <v>21</v>
      </c>
      <c r="G179" s="27">
        <v>0</v>
      </c>
      <c r="H179" s="27">
        <v>0</v>
      </c>
      <c r="I179" s="27">
        <v>21</v>
      </c>
      <c r="J179" s="27">
        <v>0</v>
      </c>
      <c r="K179" s="26" t="s">
        <v>4168</v>
      </c>
      <c r="L179" s="26" t="s">
        <v>736</v>
      </c>
      <c r="M179" s="26" t="s">
        <v>1928</v>
      </c>
      <c r="N179" s="26" t="s">
        <v>4099</v>
      </c>
      <c r="O179" s="26" t="s">
        <v>4169</v>
      </c>
      <c r="P179" s="26" t="s">
        <v>4170</v>
      </c>
      <c r="Q179" s="26" t="s">
        <v>5468</v>
      </c>
      <c r="R179" s="26" t="s">
        <v>4171</v>
      </c>
      <c r="S179" s="26" t="s">
        <v>4172</v>
      </c>
      <c r="T179" s="26" t="s">
        <v>4171</v>
      </c>
      <c r="U179" s="26" t="s">
        <v>4172</v>
      </c>
      <c r="V179" s="26" t="s">
        <v>5469</v>
      </c>
      <c r="W179" s="26" t="s">
        <v>4173</v>
      </c>
      <c r="X179" s="26" t="s">
        <v>3895</v>
      </c>
      <c r="Y179" s="27">
        <v>21</v>
      </c>
      <c r="Z179" s="26" t="s">
        <v>736</v>
      </c>
      <c r="AA179" s="26" t="s">
        <v>736</v>
      </c>
      <c r="AB179" s="26" t="s">
        <v>736</v>
      </c>
      <c r="AC179" s="26" t="s">
        <v>736</v>
      </c>
      <c r="AD179" s="26" t="s">
        <v>736</v>
      </c>
      <c r="AE179" s="26" t="s">
        <v>736</v>
      </c>
      <c r="AF179" s="27" t="s">
        <v>741</v>
      </c>
    </row>
    <row r="180" spans="1:32">
      <c r="A180" s="26" t="s">
        <v>4758</v>
      </c>
      <c r="B180" s="26" t="s">
        <v>742</v>
      </c>
      <c r="C180" s="27">
        <v>178</v>
      </c>
      <c r="D180" s="26" t="s">
        <v>5470</v>
      </c>
      <c r="E180" s="26" t="s">
        <v>5471</v>
      </c>
      <c r="F180" s="27">
        <v>1</v>
      </c>
      <c r="G180" s="27">
        <v>0</v>
      </c>
      <c r="H180" s="27">
        <v>0</v>
      </c>
      <c r="I180" s="27">
        <v>1</v>
      </c>
      <c r="J180" s="27">
        <v>0</v>
      </c>
      <c r="K180" s="26" t="s">
        <v>5472</v>
      </c>
      <c r="L180" s="26" t="s">
        <v>736</v>
      </c>
      <c r="M180" s="26" t="s">
        <v>192</v>
      </c>
      <c r="N180" s="26" t="s">
        <v>193</v>
      </c>
      <c r="O180" s="26" t="s">
        <v>5473</v>
      </c>
      <c r="P180" s="26" t="s">
        <v>5474</v>
      </c>
      <c r="Q180" s="26" t="s">
        <v>736</v>
      </c>
      <c r="R180" s="26" t="s">
        <v>152</v>
      </c>
      <c r="S180" s="26" t="s">
        <v>5475</v>
      </c>
      <c r="T180" s="26" t="s">
        <v>152</v>
      </c>
      <c r="U180" s="26" t="s">
        <v>5475</v>
      </c>
      <c r="V180" s="26" t="s">
        <v>5476</v>
      </c>
      <c r="W180" s="26" t="s">
        <v>5477</v>
      </c>
      <c r="X180" s="26" t="s">
        <v>2256</v>
      </c>
      <c r="Y180" s="27">
        <v>1</v>
      </c>
      <c r="Z180" s="26" t="s">
        <v>736</v>
      </c>
      <c r="AA180" s="26" t="s">
        <v>736</v>
      </c>
      <c r="AB180" s="26" t="s">
        <v>736</v>
      </c>
      <c r="AC180" s="26" t="s">
        <v>736</v>
      </c>
      <c r="AD180" s="26" t="s">
        <v>736</v>
      </c>
      <c r="AE180" s="26" t="s">
        <v>736</v>
      </c>
      <c r="AF180" s="27" t="s">
        <v>741</v>
      </c>
    </row>
    <row r="181" spans="1:32" ht="15" customHeight="1">
      <c r="A181" s="26" t="s">
        <v>4758</v>
      </c>
      <c r="B181" s="26" t="s">
        <v>742</v>
      </c>
      <c r="C181" s="27">
        <v>179</v>
      </c>
      <c r="D181" s="26" t="s">
        <v>2406</v>
      </c>
      <c r="E181" s="26" t="s">
        <v>2407</v>
      </c>
      <c r="F181" s="27">
        <v>1000</v>
      </c>
      <c r="G181" s="27">
        <v>0</v>
      </c>
      <c r="H181" s="27">
        <v>0</v>
      </c>
      <c r="I181" s="27">
        <v>1000</v>
      </c>
      <c r="J181" s="27">
        <v>0</v>
      </c>
      <c r="K181" s="26" t="s">
        <v>2408</v>
      </c>
      <c r="L181" s="26" t="s">
        <v>736</v>
      </c>
      <c r="M181" s="26" t="s">
        <v>1928</v>
      </c>
      <c r="N181" s="26" t="s">
        <v>1929</v>
      </c>
      <c r="O181" s="26" t="s">
        <v>4174</v>
      </c>
      <c r="P181" s="26" t="s">
        <v>4175</v>
      </c>
      <c r="Q181" s="26" t="s">
        <v>736</v>
      </c>
      <c r="R181" s="26" t="s">
        <v>1711</v>
      </c>
      <c r="S181" s="26" t="s">
        <v>5478</v>
      </c>
      <c r="T181" s="26" t="s">
        <v>1711</v>
      </c>
      <c r="U181" s="26" t="s">
        <v>5478</v>
      </c>
      <c r="V181" s="26" t="s">
        <v>5479</v>
      </c>
      <c r="W181" s="26" t="s">
        <v>2409</v>
      </c>
      <c r="X181" s="26" t="s">
        <v>5480</v>
      </c>
      <c r="Y181" s="27">
        <v>1000</v>
      </c>
      <c r="Z181" s="26" t="s">
        <v>4176</v>
      </c>
      <c r="AA181" s="26" t="s">
        <v>3259</v>
      </c>
      <c r="AB181" s="26" t="s">
        <v>4177</v>
      </c>
      <c r="AC181" s="26" t="s">
        <v>736</v>
      </c>
      <c r="AD181" s="26" t="s">
        <v>2407</v>
      </c>
      <c r="AE181" s="26" t="s">
        <v>3260</v>
      </c>
      <c r="AF181" s="27" t="s">
        <v>741</v>
      </c>
    </row>
    <row r="182" spans="1:32" ht="15" customHeight="1">
      <c r="A182" s="26" t="s">
        <v>4758</v>
      </c>
      <c r="B182" s="26" t="s">
        <v>742</v>
      </c>
      <c r="C182" s="27">
        <v>180</v>
      </c>
      <c r="D182" s="26" t="s">
        <v>5481</v>
      </c>
      <c r="E182" s="26" t="s">
        <v>5482</v>
      </c>
      <c r="F182" s="27">
        <v>9</v>
      </c>
      <c r="G182" s="27">
        <v>0</v>
      </c>
      <c r="H182" s="27">
        <v>0</v>
      </c>
      <c r="I182" s="27">
        <v>9</v>
      </c>
      <c r="J182" s="27">
        <v>0</v>
      </c>
      <c r="K182" s="26" t="s">
        <v>5483</v>
      </c>
      <c r="L182" s="26" t="s">
        <v>736</v>
      </c>
      <c r="M182" s="26" t="s">
        <v>1928</v>
      </c>
      <c r="N182" s="26" t="s">
        <v>4099</v>
      </c>
      <c r="O182" s="26" t="s">
        <v>5484</v>
      </c>
      <c r="P182" s="26" t="s">
        <v>5485</v>
      </c>
      <c r="Q182" s="26" t="s">
        <v>736</v>
      </c>
      <c r="R182" s="26" t="s">
        <v>5486</v>
      </c>
      <c r="S182" s="26" t="s">
        <v>5487</v>
      </c>
      <c r="T182" s="26" t="s">
        <v>5486</v>
      </c>
      <c r="U182" s="26" t="s">
        <v>5487</v>
      </c>
      <c r="V182" s="26" t="s">
        <v>5488</v>
      </c>
      <c r="W182" s="26" t="s">
        <v>5489</v>
      </c>
      <c r="X182" s="26" t="s">
        <v>3892</v>
      </c>
      <c r="Y182" s="27">
        <v>9</v>
      </c>
      <c r="Z182" s="26" t="s">
        <v>736</v>
      </c>
      <c r="AA182" s="26" t="s">
        <v>736</v>
      </c>
      <c r="AB182" s="26" t="s">
        <v>736</v>
      </c>
      <c r="AC182" s="26" t="s">
        <v>736</v>
      </c>
      <c r="AD182" s="26" t="s">
        <v>736</v>
      </c>
      <c r="AE182" s="26" t="s">
        <v>736</v>
      </c>
      <c r="AF182" s="27" t="s">
        <v>741</v>
      </c>
    </row>
    <row r="183" spans="1:32">
      <c r="A183" s="26" t="s">
        <v>4758</v>
      </c>
      <c r="B183" s="26" t="s">
        <v>742</v>
      </c>
      <c r="C183" s="27">
        <v>181</v>
      </c>
      <c r="D183" s="26" t="s">
        <v>811</v>
      </c>
      <c r="E183" s="26" t="s">
        <v>2410</v>
      </c>
      <c r="F183" s="27">
        <v>800</v>
      </c>
      <c r="G183" s="27">
        <v>0</v>
      </c>
      <c r="H183" s="27">
        <v>0</v>
      </c>
      <c r="I183" s="27">
        <v>800</v>
      </c>
      <c r="J183" s="27">
        <v>0</v>
      </c>
      <c r="K183" s="26" t="s">
        <v>2411</v>
      </c>
      <c r="L183" s="26" t="s">
        <v>736</v>
      </c>
      <c r="M183" s="26" t="s">
        <v>1928</v>
      </c>
      <c r="N183" s="26" t="s">
        <v>4099</v>
      </c>
      <c r="O183" s="26" t="s">
        <v>4178</v>
      </c>
      <c r="P183" s="26" t="s">
        <v>4179</v>
      </c>
      <c r="Q183" s="26" t="s">
        <v>736</v>
      </c>
      <c r="R183" s="26" t="s">
        <v>195</v>
      </c>
      <c r="S183" s="26" t="s">
        <v>4180</v>
      </c>
      <c r="T183" s="26" t="s">
        <v>195</v>
      </c>
      <c r="U183" s="26" t="s">
        <v>4180</v>
      </c>
      <c r="V183" s="26" t="s">
        <v>4181</v>
      </c>
      <c r="W183" s="26" t="s">
        <v>499</v>
      </c>
      <c r="X183" s="26" t="s">
        <v>1948</v>
      </c>
      <c r="Y183" s="27">
        <v>800</v>
      </c>
      <c r="Z183" s="26" t="s">
        <v>736</v>
      </c>
      <c r="AA183" s="26" t="s">
        <v>736</v>
      </c>
      <c r="AB183" s="26" t="s">
        <v>736</v>
      </c>
      <c r="AC183" s="26" t="s">
        <v>736</v>
      </c>
      <c r="AD183" s="26" t="s">
        <v>736</v>
      </c>
      <c r="AE183" s="26" t="s">
        <v>736</v>
      </c>
      <c r="AF183" s="27" t="s">
        <v>741</v>
      </c>
    </row>
    <row r="184" spans="1:32">
      <c r="A184" s="26" t="s">
        <v>4758</v>
      </c>
      <c r="B184" s="26" t="s">
        <v>742</v>
      </c>
      <c r="C184" s="27">
        <v>182</v>
      </c>
      <c r="D184" s="26" t="s">
        <v>4182</v>
      </c>
      <c r="E184" s="26" t="s">
        <v>4183</v>
      </c>
      <c r="F184" s="27">
        <v>2</v>
      </c>
      <c r="G184" s="27">
        <v>0</v>
      </c>
      <c r="H184" s="27">
        <v>0</v>
      </c>
      <c r="I184" s="27">
        <v>2</v>
      </c>
      <c r="J184" s="27">
        <v>0</v>
      </c>
      <c r="K184" s="26" t="s">
        <v>4184</v>
      </c>
      <c r="L184" s="26" t="s">
        <v>736</v>
      </c>
      <c r="M184" s="26" t="s">
        <v>1928</v>
      </c>
      <c r="N184" s="26" t="s">
        <v>4099</v>
      </c>
      <c r="O184" s="26" t="s">
        <v>4185</v>
      </c>
      <c r="P184" s="26" t="s">
        <v>4186</v>
      </c>
      <c r="Q184" s="26" t="s">
        <v>736</v>
      </c>
      <c r="R184" s="26" t="s">
        <v>200</v>
      </c>
      <c r="S184" s="26" t="s">
        <v>4187</v>
      </c>
      <c r="T184" s="26" t="s">
        <v>200</v>
      </c>
      <c r="U184" s="26" t="s">
        <v>4187</v>
      </c>
      <c r="V184" s="26" t="s">
        <v>4188</v>
      </c>
      <c r="W184" s="26" t="s">
        <v>4189</v>
      </c>
      <c r="X184" s="26" t="s">
        <v>1919</v>
      </c>
      <c r="Y184" s="27">
        <v>2</v>
      </c>
      <c r="Z184" s="26" t="s">
        <v>736</v>
      </c>
      <c r="AA184" s="26" t="s">
        <v>736</v>
      </c>
      <c r="AB184" s="26" t="s">
        <v>736</v>
      </c>
      <c r="AC184" s="26" t="s">
        <v>736</v>
      </c>
      <c r="AD184" s="26" t="s">
        <v>736</v>
      </c>
      <c r="AE184" s="26" t="s">
        <v>736</v>
      </c>
      <c r="AF184" s="27" t="s">
        <v>741</v>
      </c>
    </row>
    <row r="185" spans="1:32" ht="15" customHeight="1">
      <c r="A185" s="26" t="s">
        <v>4758</v>
      </c>
      <c r="B185" s="26" t="s">
        <v>742</v>
      </c>
      <c r="C185" s="27">
        <v>183</v>
      </c>
      <c r="D185" s="26" t="s">
        <v>1159</v>
      </c>
      <c r="E185" s="26" t="s">
        <v>2412</v>
      </c>
      <c r="F185" s="27">
        <v>800</v>
      </c>
      <c r="G185" s="27">
        <v>0</v>
      </c>
      <c r="H185" s="27">
        <v>0</v>
      </c>
      <c r="I185" s="27">
        <v>800</v>
      </c>
      <c r="J185" s="27">
        <v>0</v>
      </c>
      <c r="K185" s="26" t="s">
        <v>2413</v>
      </c>
      <c r="L185" s="26" t="s">
        <v>736</v>
      </c>
      <c r="M185" s="26" t="s">
        <v>205</v>
      </c>
      <c r="N185" s="26" t="s">
        <v>206</v>
      </c>
      <c r="O185" s="26" t="s">
        <v>144</v>
      </c>
      <c r="P185" s="26" t="s">
        <v>1160</v>
      </c>
      <c r="Q185" s="26" t="s">
        <v>218</v>
      </c>
      <c r="R185" s="26" t="s">
        <v>195</v>
      </c>
      <c r="S185" s="26" t="s">
        <v>1161</v>
      </c>
      <c r="T185" s="26" t="s">
        <v>195</v>
      </c>
      <c r="U185" s="26" t="s">
        <v>1161</v>
      </c>
      <c r="V185" s="26" t="s">
        <v>736</v>
      </c>
      <c r="W185" s="26" t="s">
        <v>500</v>
      </c>
      <c r="X185" s="26" t="s">
        <v>1948</v>
      </c>
      <c r="Y185" s="27">
        <v>800</v>
      </c>
      <c r="Z185" s="26" t="s">
        <v>736</v>
      </c>
      <c r="AA185" s="26" t="s">
        <v>736</v>
      </c>
      <c r="AB185" s="26" t="s">
        <v>736</v>
      </c>
      <c r="AC185" s="26" t="s">
        <v>736</v>
      </c>
      <c r="AD185" s="26" t="s">
        <v>736</v>
      </c>
      <c r="AE185" s="26" t="s">
        <v>736</v>
      </c>
      <c r="AF185" s="27" t="s">
        <v>741</v>
      </c>
    </row>
    <row r="186" spans="1:32" ht="15" customHeight="1">
      <c r="A186" s="26" t="s">
        <v>4758</v>
      </c>
      <c r="B186" s="26" t="s">
        <v>742</v>
      </c>
      <c r="C186" s="27">
        <v>184</v>
      </c>
      <c r="D186" s="26" t="s">
        <v>5490</v>
      </c>
      <c r="E186" s="26" t="s">
        <v>5491</v>
      </c>
      <c r="F186" s="27">
        <v>93</v>
      </c>
      <c r="G186" s="27">
        <v>0</v>
      </c>
      <c r="H186" s="27">
        <v>0</v>
      </c>
      <c r="I186" s="27">
        <v>93</v>
      </c>
      <c r="J186" s="27">
        <v>0</v>
      </c>
      <c r="K186" s="26" t="s">
        <v>5492</v>
      </c>
      <c r="L186" s="26" t="s">
        <v>736</v>
      </c>
      <c r="M186" s="26" t="s">
        <v>1928</v>
      </c>
      <c r="N186" s="26" t="s">
        <v>1929</v>
      </c>
      <c r="O186" s="26" t="s">
        <v>5493</v>
      </c>
      <c r="P186" s="26" t="s">
        <v>5494</v>
      </c>
      <c r="Q186" s="26" t="s">
        <v>5495</v>
      </c>
      <c r="R186" s="26" t="s">
        <v>200</v>
      </c>
      <c r="S186" s="26" t="s">
        <v>5496</v>
      </c>
      <c r="T186" s="26" t="s">
        <v>200</v>
      </c>
      <c r="U186" s="26" t="s">
        <v>5496</v>
      </c>
      <c r="V186" s="26" t="s">
        <v>5497</v>
      </c>
      <c r="W186" s="26" t="s">
        <v>5498</v>
      </c>
      <c r="X186" s="26" t="s">
        <v>5499</v>
      </c>
      <c r="Y186" s="27">
        <v>93</v>
      </c>
      <c r="Z186" s="26" t="s">
        <v>736</v>
      </c>
      <c r="AA186" s="26" t="s">
        <v>736</v>
      </c>
      <c r="AB186" s="26" t="s">
        <v>736</v>
      </c>
      <c r="AC186" s="26" t="s">
        <v>736</v>
      </c>
      <c r="AD186" s="26" t="s">
        <v>736</v>
      </c>
      <c r="AE186" s="26" t="s">
        <v>736</v>
      </c>
      <c r="AF186" s="27" t="s">
        <v>741</v>
      </c>
    </row>
    <row r="187" spans="1:32">
      <c r="A187" s="26" t="s">
        <v>4758</v>
      </c>
      <c r="B187" s="26" t="s">
        <v>742</v>
      </c>
      <c r="C187" s="27">
        <v>185</v>
      </c>
      <c r="D187" s="26" t="s">
        <v>5500</v>
      </c>
      <c r="E187" s="26" t="s">
        <v>5501</v>
      </c>
      <c r="F187" s="27">
        <v>100</v>
      </c>
      <c r="G187" s="27">
        <v>0</v>
      </c>
      <c r="H187" s="27">
        <v>0</v>
      </c>
      <c r="I187" s="27">
        <v>100</v>
      </c>
      <c r="J187" s="27">
        <v>0</v>
      </c>
      <c r="K187" s="26" t="s">
        <v>5502</v>
      </c>
      <c r="L187" s="26" t="s">
        <v>736</v>
      </c>
      <c r="M187" s="26" t="s">
        <v>1928</v>
      </c>
      <c r="N187" s="26" t="s">
        <v>4099</v>
      </c>
      <c r="O187" s="26" t="s">
        <v>5503</v>
      </c>
      <c r="P187" s="26" t="s">
        <v>5504</v>
      </c>
      <c r="Q187" s="26" t="s">
        <v>736</v>
      </c>
      <c r="R187" s="26" t="s">
        <v>1711</v>
      </c>
      <c r="S187" s="26" t="s">
        <v>5505</v>
      </c>
      <c r="T187" s="26" t="s">
        <v>1711</v>
      </c>
      <c r="U187" s="26" t="s">
        <v>5505</v>
      </c>
      <c r="V187" s="26" t="s">
        <v>5506</v>
      </c>
      <c r="W187" s="26" t="s">
        <v>5507</v>
      </c>
      <c r="X187" s="26" t="s">
        <v>2148</v>
      </c>
      <c r="Y187" s="27">
        <v>100</v>
      </c>
      <c r="Z187" s="26" t="s">
        <v>736</v>
      </c>
      <c r="AA187" s="26" t="s">
        <v>736</v>
      </c>
      <c r="AB187" s="26" t="s">
        <v>736</v>
      </c>
      <c r="AC187" s="26" t="s">
        <v>736</v>
      </c>
      <c r="AD187" s="26" t="s">
        <v>736</v>
      </c>
      <c r="AE187" s="26" t="s">
        <v>736</v>
      </c>
      <c r="AF187" s="27" t="s">
        <v>741</v>
      </c>
    </row>
    <row r="188" spans="1:32">
      <c r="A188" s="26" t="s">
        <v>4758</v>
      </c>
      <c r="B188" s="26" t="s">
        <v>742</v>
      </c>
      <c r="C188" s="27">
        <v>186</v>
      </c>
      <c r="D188" s="26" t="s">
        <v>5508</v>
      </c>
      <c r="E188" s="26" t="s">
        <v>5509</v>
      </c>
      <c r="F188" s="27">
        <v>1</v>
      </c>
      <c r="G188" s="27">
        <v>0</v>
      </c>
      <c r="H188" s="27">
        <v>0</v>
      </c>
      <c r="I188" s="27">
        <v>1</v>
      </c>
      <c r="J188" s="27">
        <v>0</v>
      </c>
      <c r="K188" s="26" t="s">
        <v>5510</v>
      </c>
      <c r="L188" s="26" t="s">
        <v>736</v>
      </c>
      <c r="M188" s="26" t="s">
        <v>1928</v>
      </c>
      <c r="N188" s="26" t="s">
        <v>1929</v>
      </c>
      <c r="O188" s="26" t="s">
        <v>5511</v>
      </c>
      <c r="P188" s="26" t="s">
        <v>5512</v>
      </c>
      <c r="Q188" s="26" t="s">
        <v>736</v>
      </c>
      <c r="R188" s="26" t="s">
        <v>1993</v>
      </c>
      <c r="S188" s="26" t="s">
        <v>5513</v>
      </c>
      <c r="T188" s="26" t="s">
        <v>1993</v>
      </c>
      <c r="U188" s="26" t="s">
        <v>5513</v>
      </c>
      <c r="V188" s="26" t="s">
        <v>5514</v>
      </c>
      <c r="W188" s="26" t="s">
        <v>5515</v>
      </c>
      <c r="X188" s="26" t="s">
        <v>2256</v>
      </c>
      <c r="Y188" s="27">
        <v>1</v>
      </c>
      <c r="Z188" s="26" t="s">
        <v>736</v>
      </c>
      <c r="AA188" s="26" t="s">
        <v>736</v>
      </c>
      <c r="AB188" s="26" t="s">
        <v>736</v>
      </c>
      <c r="AC188" s="26" t="s">
        <v>736</v>
      </c>
      <c r="AD188" s="26" t="s">
        <v>736</v>
      </c>
      <c r="AE188" s="26" t="s">
        <v>736</v>
      </c>
      <c r="AF188" s="27" t="s">
        <v>741</v>
      </c>
    </row>
    <row r="189" spans="1:32">
      <c r="A189" s="26" t="s">
        <v>4758</v>
      </c>
      <c r="B189" s="26" t="s">
        <v>742</v>
      </c>
      <c r="C189" s="27">
        <v>187</v>
      </c>
      <c r="D189" s="26" t="s">
        <v>814</v>
      </c>
      <c r="E189" s="26" t="s">
        <v>2414</v>
      </c>
      <c r="F189" s="27">
        <v>1280</v>
      </c>
      <c r="G189" s="27">
        <v>0</v>
      </c>
      <c r="H189" s="27">
        <v>0</v>
      </c>
      <c r="I189" s="27">
        <v>1280</v>
      </c>
      <c r="J189" s="27">
        <v>0</v>
      </c>
      <c r="K189" s="26" t="s">
        <v>2415</v>
      </c>
      <c r="L189" s="26" t="s">
        <v>736</v>
      </c>
      <c r="M189" s="26" t="s">
        <v>1928</v>
      </c>
      <c r="N189" s="26" t="s">
        <v>1929</v>
      </c>
      <c r="O189" s="26" t="s">
        <v>3415</v>
      </c>
      <c r="P189" s="26" t="s">
        <v>3416</v>
      </c>
      <c r="Q189" s="26" t="s">
        <v>736</v>
      </c>
      <c r="R189" s="26" t="s">
        <v>791</v>
      </c>
      <c r="S189" s="26" t="s">
        <v>3417</v>
      </c>
      <c r="T189" s="26" t="s">
        <v>791</v>
      </c>
      <c r="U189" s="26" t="s">
        <v>3417</v>
      </c>
      <c r="V189" s="26" t="s">
        <v>3418</v>
      </c>
      <c r="W189" s="26" t="s">
        <v>496</v>
      </c>
      <c r="X189" s="26" t="s">
        <v>1976</v>
      </c>
      <c r="Y189" s="27">
        <v>1280</v>
      </c>
      <c r="Z189" s="26" t="s">
        <v>736</v>
      </c>
      <c r="AA189" s="26" t="s">
        <v>736</v>
      </c>
      <c r="AB189" s="26" t="s">
        <v>736</v>
      </c>
      <c r="AC189" s="26" t="s">
        <v>736</v>
      </c>
      <c r="AD189" s="26" t="s">
        <v>736</v>
      </c>
      <c r="AE189" s="26" t="s">
        <v>736</v>
      </c>
      <c r="AF189" s="27" t="s">
        <v>741</v>
      </c>
    </row>
    <row r="190" spans="1:32" ht="15" customHeight="1">
      <c r="A190" s="26" t="s">
        <v>4758</v>
      </c>
      <c r="B190" s="26" t="s">
        <v>742</v>
      </c>
      <c r="C190" s="27">
        <v>188</v>
      </c>
      <c r="D190" s="26" t="s">
        <v>815</v>
      </c>
      <c r="E190" s="26" t="s">
        <v>2416</v>
      </c>
      <c r="F190" s="27">
        <v>960</v>
      </c>
      <c r="G190" s="27">
        <v>0</v>
      </c>
      <c r="H190" s="27">
        <v>0</v>
      </c>
      <c r="I190" s="27">
        <v>960</v>
      </c>
      <c r="J190" s="27">
        <v>0</v>
      </c>
      <c r="K190" s="26" t="s">
        <v>2417</v>
      </c>
      <c r="L190" s="26" t="s">
        <v>736</v>
      </c>
      <c r="M190" s="26" t="s">
        <v>1928</v>
      </c>
      <c r="N190" s="26" t="s">
        <v>1929</v>
      </c>
      <c r="O190" s="26" t="s">
        <v>3419</v>
      </c>
      <c r="P190" s="26" t="s">
        <v>3285</v>
      </c>
      <c r="Q190" s="26" t="s">
        <v>736</v>
      </c>
      <c r="R190" s="26" t="s">
        <v>195</v>
      </c>
      <c r="S190" s="26" t="s">
        <v>3420</v>
      </c>
      <c r="T190" s="26" t="s">
        <v>195</v>
      </c>
      <c r="U190" s="26" t="s">
        <v>3420</v>
      </c>
      <c r="V190" s="26" t="s">
        <v>816</v>
      </c>
      <c r="W190" s="26" t="s">
        <v>686</v>
      </c>
      <c r="X190" s="26" t="s">
        <v>1946</v>
      </c>
      <c r="Y190" s="27">
        <v>960</v>
      </c>
      <c r="Z190" s="26" t="s">
        <v>736</v>
      </c>
      <c r="AA190" s="26" t="s">
        <v>736</v>
      </c>
      <c r="AB190" s="26" t="s">
        <v>736</v>
      </c>
      <c r="AC190" s="26" t="s">
        <v>736</v>
      </c>
      <c r="AD190" s="26" t="s">
        <v>736</v>
      </c>
      <c r="AE190" s="26" t="s">
        <v>736</v>
      </c>
      <c r="AF190" s="27" t="s">
        <v>741</v>
      </c>
    </row>
    <row r="191" spans="1:32">
      <c r="A191" s="26" t="s">
        <v>4758</v>
      </c>
      <c r="B191" s="26" t="s">
        <v>742</v>
      </c>
      <c r="C191" s="27">
        <v>189</v>
      </c>
      <c r="D191" s="26" t="s">
        <v>817</v>
      </c>
      <c r="E191" s="26" t="s">
        <v>2418</v>
      </c>
      <c r="F191" s="27">
        <v>640</v>
      </c>
      <c r="G191" s="27">
        <v>0</v>
      </c>
      <c r="H191" s="27">
        <v>0</v>
      </c>
      <c r="I191" s="27">
        <v>640</v>
      </c>
      <c r="J191" s="27">
        <v>0</v>
      </c>
      <c r="K191" s="26" t="s">
        <v>2419</v>
      </c>
      <c r="L191" s="26" t="s">
        <v>736</v>
      </c>
      <c r="M191" s="26" t="s">
        <v>1928</v>
      </c>
      <c r="N191" s="26" t="s">
        <v>1929</v>
      </c>
      <c r="O191" s="26" t="s">
        <v>3421</v>
      </c>
      <c r="P191" s="26" t="s">
        <v>3282</v>
      </c>
      <c r="Q191" s="26" t="s">
        <v>736</v>
      </c>
      <c r="R191" s="26" t="s">
        <v>195</v>
      </c>
      <c r="S191" s="26" t="s">
        <v>3422</v>
      </c>
      <c r="T191" s="26" t="s">
        <v>195</v>
      </c>
      <c r="U191" s="26" t="s">
        <v>3422</v>
      </c>
      <c r="V191" s="26" t="s">
        <v>3423</v>
      </c>
      <c r="W191" s="26" t="s">
        <v>687</v>
      </c>
      <c r="X191" s="26" t="s">
        <v>1955</v>
      </c>
      <c r="Y191" s="27">
        <v>640</v>
      </c>
      <c r="Z191" s="26" t="s">
        <v>736</v>
      </c>
      <c r="AA191" s="26" t="s">
        <v>736</v>
      </c>
      <c r="AB191" s="26" t="s">
        <v>736</v>
      </c>
      <c r="AC191" s="26" t="s">
        <v>736</v>
      </c>
      <c r="AD191" s="26" t="s">
        <v>736</v>
      </c>
      <c r="AE191" s="26" t="s">
        <v>736</v>
      </c>
      <c r="AF191" s="27" t="s">
        <v>741</v>
      </c>
    </row>
    <row r="192" spans="1:32">
      <c r="A192" s="26" t="s">
        <v>4758</v>
      </c>
      <c r="B192" s="26" t="s">
        <v>742</v>
      </c>
      <c r="C192" s="27">
        <v>190</v>
      </c>
      <c r="D192" s="26" t="s">
        <v>819</v>
      </c>
      <c r="E192" s="26" t="s">
        <v>2420</v>
      </c>
      <c r="F192" s="27">
        <v>1570</v>
      </c>
      <c r="G192" s="27">
        <v>0</v>
      </c>
      <c r="H192" s="27">
        <v>0</v>
      </c>
      <c r="I192" s="27">
        <v>1570</v>
      </c>
      <c r="J192" s="27">
        <v>0</v>
      </c>
      <c r="K192" s="26" t="s">
        <v>2421</v>
      </c>
      <c r="L192" s="26" t="s">
        <v>736</v>
      </c>
      <c r="M192" s="26" t="s">
        <v>1928</v>
      </c>
      <c r="N192" s="26" t="s">
        <v>1929</v>
      </c>
      <c r="O192" s="26" t="s">
        <v>2422</v>
      </c>
      <c r="P192" s="26" t="s">
        <v>2423</v>
      </c>
      <c r="Q192" s="26" t="s">
        <v>736</v>
      </c>
      <c r="R192" s="26" t="s">
        <v>195</v>
      </c>
      <c r="S192" s="26" t="s">
        <v>2424</v>
      </c>
      <c r="T192" s="26" t="s">
        <v>195</v>
      </c>
      <c r="U192" s="26" t="s">
        <v>2424</v>
      </c>
      <c r="V192" s="26" t="s">
        <v>2425</v>
      </c>
      <c r="W192" s="26" t="s">
        <v>373</v>
      </c>
      <c r="X192" s="26" t="s">
        <v>5516</v>
      </c>
      <c r="Y192" s="27">
        <v>1570</v>
      </c>
      <c r="Z192" s="26" t="s">
        <v>736</v>
      </c>
      <c r="AA192" s="26" t="s">
        <v>736</v>
      </c>
      <c r="AB192" s="26" t="s">
        <v>736</v>
      </c>
      <c r="AC192" s="26" t="s">
        <v>736</v>
      </c>
      <c r="AD192" s="26" t="s">
        <v>736</v>
      </c>
      <c r="AE192" s="26" t="s">
        <v>736</v>
      </c>
      <c r="AF192" s="27" t="s">
        <v>741</v>
      </c>
    </row>
    <row r="193" spans="1:32">
      <c r="A193" s="26" t="s">
        <v>4758</v>
      </c>
      <c r="B193" s="26" t="s">
        <v>742</v>
      </c>
      <c r="C193" s="27">
        <v>191</v>
      </c>
      <c r="D193" s="26" t="s">
        <v>2426</v>
      </c>
      <c r="E193" s="26" t="s">
        <v>2427</v>
      </c>
      <c r="F193" s="27">
        <v>640</v>
      </c>
      <c r="G193" s="27">
        <v>0</v>
      </c>
      <c r="H193" s="27">
        <v>0</v>
      </c>
      <c r="I193" s="27">
        <v>640</v>
      </c>
      <c r="J193" s="27">
        <v>0</v>
      </c>
      <c r="K193" s="26" t="s">
        <v>2428</v>
      </c>
      <c r="L193" s="26" t="s">
        <v>736</v>
      </c>
      <c r="M193" s="26" t="s">
        <v>192</v>
      </c>
      <c r="N193" s="26" t="s">
        <v>1771</v>
      </c>
      <c r="O193" s="26" t="s">
        <v>2429</v>
      </c>
      <c r="P193" s="26" t="s">
        <v>2430</v>
      </c>
      <c r="Q193" s="26" t="s">
        <v>736</v>
      </c>
      <c r="R193" s="26" t="s">
        <v>195</v>
      </c>
      <c r="S193" s="26" t="s">
        <v>2431</v>
      </c>
      <c r="T193" s="26" t="s">
        <v>195</v>
      </c>
      <c r="U193" s="26" t="s">
        <v>2431</v>
      </c>
      <c r="V193" s="26" t="s">
        <v>2432</v>
      </c>
      <c r="W193" s="26" t="s">
        <v>741</v>
      </c>
      <c r="X193" s="26" t="s">
        <v>1955</v>
      </c>
      <c r="Y193" s="27">
        <v>640</v>
      </c>
      <c r="Z193" s="26" t="s">
        <v>736</v>
      </c>
      <c r="AA193" s="26" t="s">
        <v>736</v>
      </c>
      <c r="AB193" s="26" t="s">
        <v>736</v>
      </c>
      <c r="AC193" s="26" t="s">
        <v>736</v>
      </c>
      <c r="AD193" s="26" t="s">
        <v>736</v>
      </c>
      <c r="AE193" s="26" t="s">
        <v>736</v>
      </c>
      <c r="AF193" s="27" t="s">
        <v>741</v>
      </c>
    </row>
    <row r="194" spans="1:32">
      <c r="A194" s="26" t="s">
        <v>4758</v>
      </c>
      <c r="B194" s="26" t="s">
        <v>742</v>
      </c>
      <c r="C194" s="27">
        <v>192</v>
      </c>
      <c r="D194" s="26" t="s">
        <v>5517</v>
      </c>
      <c r="E194" s="26" t="s">
        <v>5518</v>
      </c>
      <c r="F194" s="27">
        <v>1</v>
      </c>
      <c r="G194" s="27">
        <v>0</v>
      </c>
      <c r="H194" s="27">
        <v>0</v>
      </c>
      <c r="I194" s="27">
        <v>1</v>
      </c>
      <c r="J194" s="27">
        <v>0</v>
      </c>
      <c r="K194" s="26" t="s">
        <v>5519</v>
      </c>
      <c r="L194" s="26" t="s">
        <v>736</v>
      </c>
      <c r="M194" s="26" t="s">
        <v>192</v>
      </c>
      <c r="N194" s="26" t="s">
        <v>1771</v>
      </c>
      <c r="O194" s="26" t="s">
        <v>5520</v>
      </c>
      <c r="P194" s="26" t="s">
        <v>5521</v>
      </c>
      <c r="Q194" s="26" t="s">
        <v>736</v>
      </c>
      <c r="R194" s="26" t="s">
        <v>5434</v>
      </c>
      <c r="S194" s="26" t="s">
        <v>5522</v>
      </c>
      <c r="T194" s="26" t="s">
        <v>5434</v>
      </c>
      <c r="U194" s="26" t="s">
        <v>5522</v>
      </c>
      <c r="V194" s="26" t="s">
        <v>5523</v>
      </c>
      <c r="W194" s="26" t="s">
        <v>5524</v>
      </c>
      <c r="X194" s="26" t="s">
        <v>2256</v>
      </c>
      <c r="Y194" s="27">
        <v>1</v>
      </c>
      <c r="Z194" s="26" t="s">
        <v>736</v>
      </c>
      <c r="AA194" s="26" t="s">
        <v>736</v>
      </c>
      <c r="AB194" s="26" t="s">
        <v>736</v>
      </c>
      <c r="AC194" s="26" t="s">
        <v>736</v>
      </c>
      <c r="AD194" s="26" t="s">
        <v>736</v>
      </c>
      <c r="AE194" s="26" t="s">
        <v>736</v>
      </c>
      <c r="AF194" s="27" t="s">
        <v>741</v>
      </c>
    </row>
    <row r="195" spans="1:32" ht="15" customHeight="1">
      <c r="A195" s="26" t="s">
        <v>4758</v>
      </c>
      <c r="B195" s="26" t="s">
        <v>742</v>
      </c>
      <c r="C195" s="27">
        <v>193</v>
      </c>
      <c r="D195" s="26" t="s">
        <v>1504</v>
      </c>
      <c r="E195" s="26" t="s">
        <v>2433</v>
      </c>
      <c r="F195" s="27">
        <v>160</v>
      </c>
      <c r="G195" s="27">
        <v>0</v>
      </c>
      <c r="H195" s="27">
        <v>0</v>
      </c>
      <c r="I195" s="27">
        <v>160</v>
      </c>
      <c r="J195" s="27">
        <v>0</v>
      </c>
      <c r="K195" s="26" t="s">
        <v>2434</v>
      </c>
      <c r="L195" s="26" t="s">
        <v>736</v>
      </c>
      <c r="M195" s="26" t="s">
        <v>1928</v>
      </c>
      <c r="N195" s="26" t="s">
        <v>1929</v>
      </c>
      <c r="O195" s="26" t="s">
        <v>4190</v>
      </c>
      <c r="P195" s="26" t="s">
        <v>4191</v>
      </c>
      <c r="Q195" s="26" t="s">
        <v>736</v>
      </c>
      <c r="R195" s="26" t="s">
        <v>791</v>
      </c>
      <c r="S195" s="26" t="s">
        <v>2435</v>
      </c>
      <c r="T195" s="26" t="s">
        <v>791</v>
      </c>
      <c r="U195" s="26" t="s">
        <v>2435</v>
      </c>
      <c r="V195" s="26" t="s">
        <v>4192</v>
      </c>
      <c r="W195" s="26" t="s">
        <v>689</v>
      </c>
      <c r="X195" s="26" t="s">
        <v>1945</v>
      </c>
      <c r="Y195" s="27">
        <v>160</v>
      </c>
      <c r="Z195" s="26" t="s">
        <v>736</v>
      </c>
      <c r="AA195" s="26" t="s">
        <v>736</v>
      </c>
      <c r="AB195" s="26" t="s">
        <v>736</v>
      </c>
      <c r="AC195" s="26" t="s">
        <v>736</v>
      </c>
      <c r="AD195" s="26" t="s">
        <v>736</v>
      </c>
      <c r="AE195" s="26" t="s">
        <v>736</v>
      </c>
      <c r="AF195" s="27" t="s">
        <v>741</v>
      </c>
    </row>
    <row r="196" spans="1:32">
      <c r="A196" s="26" t="s">
        <v>4758</v>
      </c>
      <c r="B196" s="26" t="s">
        <v>742</v>
      </c>
      <c r="C196" s="27">
        <v>194</v>
      </c>
      <c r="D196" s="26" t="s">
        <v>5525</v>
      </c>
      <c r="E196" s="26" t="s">
        <v>5526</v>
      </c>
      <c r="F196" s="27">
        <v>16</v>
      </c>
      <c r="G196" s="27">
        <v>0</v>
      </c>
      <c r="H196" s="27">
        <v>0</v>
      </c>
      <c r="I196" s="27">
        <v>16</v>
      </c>
      <c r="J196" s="27">
        <v>0</v>
      </c>
      <c r="K196" s="26" t="s">
        <v>5527</v>
      </c>
      <c r="L196" s="26" t="s">
        <v>736</v>
      </c>
      <c r="M196" s="26" t="s">
        <v>1928</v>
      </c>
      <c r="N196" s="26" t="s">
        <v>1929</v>
      </c>
      <c r="O196" s="26" t="s">
        <v>5528</v>
      </c>
      <c r="P196" s="26" t="s">
        <v>5529</v>
      </c>
      <c r="Q196" s="26" t="s">
        <v>736</v>
      </c>
      <c r="R196" s="26" t="s">
        <v>5530</v>
      </c>
      <c r="S196" s="26" t="s">
        <v>5531</v>
      </c>
      <c r="T196" s="26" t="s">
        <v>5530</v>
      </c>
      <c r="U196" s="26" t="s">
        <v>5531</v>
      </c>
      <c r="V196" s="26" t="s">
        <v>5532</v>
      </c>
      <c r="W196" s="26" t="s">
        <v>5533</v>
      </c>
      <c r="X196" s="26" t="s">
        <v>1950</v>
      </c>
      <c r="Y196" s="27">
        <v>16</v>
      </c>
      <c r="Z196" s="26" t="s">
        <v>736</v>
      </c>
      <c r="AA196" s="26" t="s">
        <v>736</v>
      </c>
      <c r="AB196" s="26" t="s">
        <v>736</v>
      </c>
      <c r="AC196" s="26" t="s">
        <v>736</v>
      </c>
      <c r="AD196" s="26" t="s">
        <v>736</v>
      </c>
      <c r="AE196" s="26" t="s">
        <v>736</v>
      </c>
      <c r="AF196" s="27" t="s">
        <v>741</v>
      </c>
    </row>
    <row r="197" spans="1:32">
      <c r="A197" s="26" t="s">
        <v>4758</v>
      </c>
      <c r="B197" s="26" t="s">
        <v>742</v>
      </c>
      <c r="C197" s="27">
        <v>195</v>
      </c>
      <c r="D197" s="26" t="s">
        <v>5534</v>
      </c>
      <c r="E197" s="26" t="s">
        <v>5535</v>
      </c>
      <c r="F197" s="27">
        <v>10</v>
      </c>
      <c r="G197" s="27">
        <v>0</v>
      </c>
      <c r="H197" s="27">
        <v>0</v>
      </c>
      <c r="I197" s="27">
        <v>10</v>
      </c>
      <c r="J197" s="27">
        <v>0</v>
      </c>
      <c r="K197" s="26" t="s">
        <v>5536</v>
      </c>
      <c r="L197" s="26" t="s">
        <v>736</v>
      </c>
      <c r="M197" s="26" t="s">
        <v>192</v>
      </c>
      <c r="N197" s="26" t="s">
        <v>361</v>
      </c>
      <c r="O197" s="26" t="s">
        <v>5537</v>
      </c>
      <c r="P197" s="26" t="s">
        <v>5538</v>
      </c>
      <c r="Q197" s="26" t="s">
        <v>736</v>
      </c>
      <c r="R197" s="26" t="s">
        <v>4443</v>
      </c>
      <c r="S197" s="26" t="s">
        <v>5539</v>
      </c>
      <c r="T197" s="26" t="s">
        <v>4443</v>
      </c>
      <c r="U197" s="26" t="s">
        <v>5539</v>
      </c>
      <c r="V197" s="26" t="s">
        <v>5540</v>
      </c>
      <c r="W197" s="26" t="s">
        <v>5541</v>
      </c>
      <c r="X197" s="26" t="s">
        <v>2008</v>
      </c>
      <c r="Y197" s="27">
        <v>10</v>
      </c>
      <c r="Z197" s="26" t="s">
        <v>736</v>
      </c>
      <c r="AA197" s="26" t="s">
        <v>736</v>
      </c>
      <c r="AB197" s="26" t="s">
        <v>736</v>
      </c>
      <c r="AC197" s="26" t="s">
        <v>736</v>
      </c>
      <c r="AD197" s="26" t="s">
        <v>736</v>
      </c>
      <c r="AE197" s="26" t="s">
        <v>736</v>
      </c>
      <c r="AF197" s="27" t="s">
        <v>741</v>
      </c>
    </row>
    <row r="198" spans="1:32" ht="15" customHeight="1">
      <c r="A198" s="26" t="s">
        <v>4758</v>
      </c>
      <c r="B198" s="26" t="s">
        <v>742</v>
      </c>
      <c r="C198" s="27">
        <v>196</v>
      </c>
      <c r="D198" s="26" t="s">
        <v>5542</v>
      </c>
      <c r="E198" s="26" t="s">
        <v>5543</v>
      </c>
      <c r="F198" s="27">
        <v>18</v>
      </c>
      <c r="G198" s="27">
        <v>0</v>
      </c>
      <c r="H198" s="27">
        <v>0</v>
      </c>
      <c r="I198" s="27">
        <v>18</v>
      </c>
      <c r="J198" s="27">
        <v>0</v>
      </c>
      <c r="K198" s="26" t="s">
        <v>5544</v>
      </c>
      <c r="L198" s="26" t="s">
        <v>736</v>
      </c>
      <c r="M198" s="26" t="s">
        <v>192</v>
      </c>
      <c r="N198" s="26" t="s">
        <v>1771</v>
      </c>
      <c r="O198" s="26" t="s">
        <v>5545</v>
      </c>
      <c r="P198" s="26" t="s">
        <v>5546</v>
      </c>
      <c r="Q198" s="26" t="s">
        <v>736</v>
      </c>
      <c r="R198" s="26" t="s">
        <v>3825</v>
      </c>
      <c r="S198" s="26" t="s">
        <v>5547</v>
      </c>
      <c r="T198" s="26" t="s">
        <v>3825</v>
      </c>
      <c r="U198" s="26" t="s">
        <v>5547</v>
      </c>
      <c r="V198" s="26" t="s">
        <v>5548</v>
      </c>
      <c r="W198" s="26" t="s">
        <v>5549</v>
      </c>
      <c r="X198" s="26" t="s">
        <v>5236</v>
      </c>
      <c r="Y198" s="27">
        <v>18</v>
      </c>
      <c r="Z198" s="26" t="s">
        <v>736</v>
      </c>
      <c r="AA198" s="26" t="s">
        <v>736</v>
      </c>
      <c r="AB198" s="26" t="s">
        <v>736</v>
      </c>
      <c r="AC198" s="26" t="s">
        <v>736</v>
      </c>
      <c r="AD198" s="26" t="s">
        <v>736</v>
      </c>
      <c r="AE198" s="26" t="s">
        <v>736</v>
      </c>
      <c r="AF198" s="27" t="s">
        <v>741</v>
      </c>
    </row>
    <row r="199" spans="1:32">
      <c r="A199" s="26" t="s">
        <v>4758</v>
      </c>
      <c r="B199" s="26" t="s">
        <v>742</v>
      </c>
      <c r="C199" s="27">
        <v>197</v>
      </c>
      <c r="D199" s="26" t="s">
        <v>820</v>
      </c>
      <c r="E199" s="26" t="s">
        <v>2436</v>
      </c>
      <c r="F199" s="27">
        <v>800</v>
      </c>
      <c r="G199" s="27">
        <v>0</v>
      </c>
      <c r="H199" s="27">
        <v>0</v>
      </c>
      <c r="I199" s="27">
        <v>800</v>
      </c>
      <c r="J199" s="27">
        <v>0</v>
      </c>
      <c r="K199" s="26" t="s">
        <v>2437</v>
      </c>
      <c r="L199" s="26" t="s">
        <v>736</v>
      </c>
      <c r="M199" s="26" t="s">
        <v>192</v>
      </c>
      <c r="N199" s="26" t="s">
        <v>193</v>
      </c>
      <c r="O199" s="26" t="s">
        <v>374</v>
      </c>
      <c r="P199" s="26" t="s">
        <v>821</v>
      </c>
      <c r="Q199" s="26" t="s">
        <v>348</v>
      </c>
      <c r="R199" s="26" t="s">
        <v>195</v>
      </c>
      <c r="S199" s="26" t="s">
        <v>2438</v>
      </c>
      <c r="T199" s="26" t="s">
        <v>195</v>
      </c>
      <c r="U199" s="26" t="s">
        <v>736</v>
      </c>
      <c r="V199" s="26" t="s">
        <v>2204</v>
      </c>
      <c r="W199" s="26" t="s">
        <v>736</v>
      </c>
      <c r="X199" s="26" t="s">
        <v>1948</v>
      </c>
      <c r="Y199" s="27">
        <v>800</v>
      </c>
      <c r="Z199" s="26" t="s">
        <v>736</v>
      </c>
      <c r="AA199" s="26" t="s">
        <v>736</v>
      </c>
      <c r="AB199" s="26" t="s">
        <v>736</v>
      </c>
      <c r="AC199" s="26" t="s">
        <v>736</v>
      </c>
      <c r="AD199" s="26" t="s">
        <v>736</v>
      </c>
      <c r="AE199" s="26" t="s">
        <v>736</v>
      </c>
      <c r="AF199" s="27" t="s">
        <v>741</v>
      </c>
    </row>
    <row r="200" spans="1:32" ht="15" customHeight="1">
      <c r="A200" s="26" t="s">
        <v>4758</v>
      </c>
      <c r="B200" s="26" t="s">
        <v>742</v>
      </c>
      <c r="C200" s="27">
        <v>198</v>
      </c>
      <c r="D200" s="26" t="s">
        <v>5550</v>
      </c>
      <c r="E200" s="26" t="s">
        <v>5551</v>
      </c>
      <c r="F200" s="27">
        <v>2</v>
      </c>
      <c r="G200" s="27">
        <v>0</v>
      </c>
      <c r="H200" s="27">
        <v>0</v>
      </c>
      <c r="I200" s="27">
        <v>2</v>
      </c>
      <c r="J200" s="27">
        <v>0</v>
      </c>
      <c r="K200" s="26" t="s">
        <v>5552</v>
      </c>
      <c r="L200" s="26" t="s">
        <v>736</v>
      </c>
      <c r="M200" s="26" t="s">
        <v>192</v>
      </c>
      <c r="N200" s="26" t="s">
        <v>361</v>
      </c>
      <c r="O200" s="26" t="s">
        <v>5553</v>
      </c>
      <c r="P200" s="26" t="s">
        <v>2649</v>
      </c>
      <c r="Q200" s="26" t="s">
        <v>736</v>
      </c>
      <c r="R200" s="26" t="s">
        <v>3762</v>
      </c>
      <c r="S200" s="26" t="s">
        <v>5554</v>
      </c>
      <c r="T200" s="26" t="s">
        <v>3762</v>
      </c>
      <c r="U200" s="26" t="s">
        <v>5554</v>
      </c>
      <c r="V200" s="26" t="s">
        <v>5555</v>
      </c>
      <c r="W200" s="26" t="s">
        <v>5556</v>
      </c>
      <c r="X200" s="26" t="s">
        <v>1919</v>
      </c>
      <c r="Y200" s="27">
        <v>2</v>
      </c>
      <c r="Z200" s="26" t="s">
        <v>736</v>
      </c>
      <c r="AA200" s="26" t="s">
        <v>736</v>
      </c>
      <c r="AB200" s="26" t="s">
        <v>736</v>
      </c>
      <c r="AC200" s="26" t="s">
        <v>736</v>
      </c>
      <c r="AD200" s="26" t="s">
        <v>736</v>
      </c>
      <c r="AE200" s="26" t="s">
        <v>736</v>
      </c>
      <c r="AF200" s="27" t="s">
        <v>741</v>
      </c>
    </row>
    <row r="201" spans="1:32">
      <c r="A201" s="26" t="s">
        <v>4758</v>
      </c>
      <c r="B201" s="26" t="s">
        <v>742</v>
      </c>
      <c r="C201" s="27">
        <v>199</v>
      </c>
      <c r="D201" s="26" t="s">
        <v>1836</v>
      </c>
      <c r="E201" s="26" t="s">
        <v>2439</v>
      </c>
      <c r="F201" s="27">
        <v>2400</v>
      </c>
      <c r="G201" s="27">
        <v>0</v>
      </c>
      <c r="H201" s="27">
        <v>0</v>
      </c>
      <c r="I201" s="27">
        <v>2400</v>
      </c>
      <c r="J201" s="27">
        <v>0</v>
      </c>
      <c r="K201" s="26" t="s">
        <v>2440</v>
      </c>
      <c r="L201" s="26" t="s">
        <v>736</v>
      </c>
      <c r="M201" s="26" t="s">
        <v>1928</v>
      </c>
      <c r="N201" s="26" t="s">
        <v>736</v>
      </c>
      <c r="O201" s="26" t="s">
        <v>5557</v>
      </c>
      <c r="P201" s="26" t="s">
        <v>5184</v>
      </c>
      <c r="Q201" s="26" t="s">
        <v>1841</v>
      </c>
      <c r="R201" s="26" t="s">
        <v>200</v>
      </c>
      <c r="S201" s="26" t="s">
        <v>2441</v>
      </c>
      <c r="T201" s="26" t="s">
        <v>200</v>
      </c>
      <c r="U201" s="26" t="s">
        <v>2441</v>
      </c>
      <c r="V201" s="26" t="s">
        <v>5558</v>
      </c>
      <c r="W201" s="26" t="s">
        <v>1837</v>
      </c>
      <c r="X201" s="26" t="s">
        <v>1953</v>
      </c>
      <c r="Y201" s="27">
        <v>2400</v>
      </c>
      <c r="Z201" s="26" t="s">
        <v>736</v>
      </c>
      <c r="AA201" s="26" t="s">
        <v>736</v>
      </c>
      <c r="AB201" s="26" t="s">
        <v>736</v>
      </c>
      <c r="AC201" s="26" t="s">
        <v>736</v>
      </c>
      <c r="AD201" s="26" t="s">
        <v>736</v>
      </c>
      <c r="AE201" s="26" t="s">
        <v>736</v>
      </c>
      <c r="AF201" s="27" t="s">
        <v>741</v>
      </c>
    </row>
    <row r="202" spans="1:32" ht="15" customHeight="1">
      <c r="A202" s="26" t="s">
        <v>4758</v>
      </c>
      <c r="B202" s="26" t="s">
        <v>742</v>
      </c>
      <c r="C202" s="27">
        <v>200</v>
      </c>
      <c r="D202" s="26" t="s">
        <v>5559</v>
      </c>
      <c r="E202" s="26" t="s">
        <v>5560</v>
      </c>
      <c r="F202" s="27">
        <v>7</v>
      </c>
      <c r="G202" s="27">
        <v>0</v>
      </c>
      <c r="H202" s="27">
        <v>0</v>
      </c>
      <c r="I202" s="27">
        <v>7</v>
      </c>
      <c r="J202" s="27">
        <v>0</v>
      </c>
      <c r="K202" s="26" t="s">
        <v>5561</v>
      </c>
      <c r="L202" s="26" t="s">
        <v>736</v>
      </c>
      <c r="M202" s="26" t="s">
        <v>192</v>
      </c>
      <c r="N202" s="26" t="s">
        <v>1771</v>
      </c>
      <c r="O202" s="26" t="s">
        <v>5562</v>
      </c>
      <c r="P202" s="26" t="s">
        <v>5563</v>
      </c>
      <c r="Q202" s="26" t="s">
        <v>5564</v>
      </c>
      <c r="R202" s="26" t="s">
        <v>5434</v>
      </c>
      <c r="S202" s="26" t="s">
        <v>5565</v>
      </c>
      <c r="T202" s="26" t="s">
        <v>5434</v>
      </c>
      <c r="U202" s="26" t="s">
        <v>5565</v>
      </c>
      <c r="V202" s="26" t="s">
        <v>5566</v>
      </c>
      <c r="W202" s="26" t="s">
        <v>5567</v>
      </c>
      <c r="X202" s="26" t="s">
        <v>2871</v>
      </c>
      <c r="Y202" s="27">
        <v>7</v>
      </c>
      <c r="Z202" s="26" t="s">
        <v>736</v>
      </c>
      <c r="AA202" s="26" t="s">
        <v>736</v>
      </c>
      <c r="AB202" s="26" t="s">
        <v>736</v>
      </c>
      <c r="AC202" s="26" t="s">
        <v>736</v>
      </c>
      <c r="AD202" s="26" t="s">
        <v>736</v>
      </c>
      <c r="AE202" s="26" t="s">
        <v>736</v>
      </c>
      <c r="AF202" s="27" t="s">
        <v>741</v>
      </c>
    </row>
    <row r="203" spans="1:32">
      <c r="A203" s="26" t="s">
        <v>4758</v>
      </c>
      <c r="B203" s="26" t="s">
        <v>742</v>
      </c>
      <c r="C203" s="27">
        <v>201</v>
      </c>
      <c r="D203" s="26" t="s">
        <v>1434</v>
      </c>
      <c r="E203" s="26" t="s">
        <v>5568</v>
      </c>
      <c r="F203" s="27">
        <v>160</v>
      </c>
      <c r="G203" s="27">
        <v>0</v>
      </c>
      <c r="H203" s="27">
        <v>0</v>
      </c>
      <c r="I203" s="27">
        <v>160</v>
      </c>
      <c r="J203" s="27">
        <v>0</v>
      </c>
      <c r="K203" s="26" t="s">
        <v>5569</v>
      </c>
      <c r="L203" s="26" t="s">
        <v>736</v>
      </c>
      <c r="M203" s="26" t="s">
        <v>1928</v>
      </c>
      <c r="N203" s="26" t="s">
        <v>736</v>
      </c>
      <c r="O203" s="26" t="s">
        <v>5570</v>
      </c>
      <c r="P203" s="26" t="s">
        <v>5571</v>
      </c>
      <c r="Q203" s="26" t="s">
        <v>4798</v>
      </c>
      <c r="R203" s="26" t="s">
        <v>195</v>
      </c>
      <c r="S203" s="26" t="s">
        <v>5572</v>
      </c>
      <c r="T203" s="26" t="s">
        <v>195</v>
      </c>
      <c r="U203" s="26" t="s">
        <v>5572</v>
      </c>
      <c r="V203" s="26" t="s">
        <v>5573</v>
      </c>
      <c r="W203" s="26" t="s">
        <v>5574</v>
      </c>
      <c r="X203" s="26" t="s">
        <v>1945</v>
      </c>
      <c r="Y203" s="27">
        <v>160</v>
      </c>
      <c r="Z203" s="26" t="s">
        <v>736</v>
      </c>
      <c r="AA203" s="26" t="s">
        <v>736</v>
      </c>
      <c r="AB203" s="26" t="s">
        <v>736</v>
      </c>
      <c r="AC203" s="26" t="s">
        <v>736</v>
      </c>
      <c r="AD203" s="26" t="s">
        <v>736</v>
      </c>
      <c r="AE203" s="26" t="s">
        <v>736</v>
      </c>
      <c r="AF203" s="27" t="s">
        <v>741</v>
      </c>
    </row>
    <row r="204" spans="1:32">
      <c r="A204" s="26" t="s">
        <v>4758</v>
      </c>
      <c r="B204" s="26" t="s">
        <v>742</v>
      </c>
      <c r="C204" s="27">
        <v>202</v>
      </c>
      <c r="D204" s="26" t="s">
        <v>1357</v>
      </c>
      <c r="E204" s="26" t="s">
        <v>2442</v>
      </c>
      <c r="F204" s="27">
        <v>160</v>
      </c>
      <c r="G204" s="27">
        <v>0</v>
      </c>
      <c r="H204" s="27">
        <v>0</v>
      </c>
      <c r="I204" s="27">
        <v>160</v>
      </c>
      <c r="J204" s="27">
        <v>0</v>
      </c>
      <c r="K204" s="26" t="s">
        <v>2443</v>
      </c>
      <c r="L204" s="26" t="s">
        <v>736</v>
      </c>
      <c r="M204" s="26" t="s">
        <v>205</v>
      </c>
      <c r="N204" s="26" t="s">
        <v>206</v>
      </c>
      <c r="O204" s="26" t="s">
        <v>123</v>
      </c>
      <c r="P204" s="26" t="s">
        <v>1281</v>
      </c>
      <c r="Q204" s="26" t="s">
        <v>208</v>
      </c>
      <c r="R204" s="26" t="s">
        <v>195</v>
      </c>
      <c r="S204" s="26" t="s">
        <v>1358</v>
      </c>
      <c r="T204" s="26" t="s">
        <v>195</v>
      </c>
      <c r="U204" s="26" t="s">
        <v>1358</v>
      </c>
      <c r="V204" s="26" t="s">
        <v>736</v>
      </c>
      <c r="W204" s="26" t="s">
        <v>599</v>
      </c>
      <c r="X204" s="26" t="s">
        <v>1945</v>
      </c>
      <c r="Y204" s="27">
        <v>160</v>
      </c>
      <c r="Z204" s="26" t="s">
        <v>736</v>
      </c>
      <c r="AA204" s="26" t="s">
        <v>736</v>
      </c>
      <c r="AB204" s="26" t="s">
        <v>736</v>
      </c>
      <c r="AC204" s="26" t="s">
        <v>736</v>
      </c>
      <c r="AD204" s="26" t="s">
        <v>736</v>
      </c>
      <c r="AE204" s="26" t="s">
        <v>736</v>
      </c>
      <c r="AF204" s="27" t="s">
        <v>741</v>
      </c>
    </row>
    <row r="205" spans="1:32">
      <c r="A205" s="26" t="s">
        <v>4758</v>
      </c>
      <c r="B205" s="26" t="s">
        <v>742</v>
      </c>
      <c r="C205" s="27">
        <v>203</v>
      </c>
      <c r="D205" s="26" t="s">
        <v>1435</v>
      </c>
      <c r="E205" s="26" t="s">
        <v>2444</v>
      </c>
      <c r="F205" s="27">
        <v>2400</v>
      </c>
      <c r="G205" s="27">
        <v>0</v>
      </c>
      <c r="H205" s="27">
        <v>0</v>
      </c>
      <c r="I205" s="27">
        <v>2400</v>
      </c>
      <c r="J205" s="27">
        <v>0</v>
      </c>
      <c r="K205" s="26" t="s">
        <v>2445</v>
      </c>
      <c r="L205" s="26" t="s">
        <v>736</v>
      </c>
      <c r="M205" s="26" t="s">
        <v>205</v>
      </c>
      <c r="N205" s="26" t="s">
        <v>206</v>
      </c>
      <c r="O205" s="26" t="s">
        <v>52</v>
      </c>
      <c r="P205" s="26" t="s">
        <v>1356</v>
      </c>
      <c r="Q205" s="26" t="s">
        <v>121</v>
      </c>
      <c r="R205" s="26" t="s">
        <v>791</v>
      </c>
      <c r="S205" s="26" t="s">
        <v>2446</v>
      </c>
      <c r="T205" s="26" t="s">
        <v>791</v>
      </c>
      <c r="U205" s="26" t="s">
        <v>2446</v>
      </c>
      <c r="V205" s="26" t="s">
        <v>736</v>
      </c>
      <c r="W205" s="26" t="s">
        <v>648</v>
      </c>
      <c r="X205" s="26" t="s">
        <v>1953</v>
      </c>
      <c r="Y205" s="27">
        <v>2400</v>
      </c>
      <c r="Z205" s="26" t="s">
        <v>736</v>
      </c>
      <c r="AA205" s="26" t="s">
        <v>736</v>
      </c>
      <c r="AB205" s="26" t="s">
        <v>736</v>
      </c>
      <c r="AC205" s="26" t="s">
        <v>736</v>
      </c>
      <c r="AD205" s="26" t="s">
        <v>736</v>
      </c>
      <c r="AE205" s="26" t="s">
        <v>736</v>
      </c>
      <c r="AF205" s="27" t="s">
        <v>741</v>
      </c>
    </row>
    <row r="206" spans="1:32">
      <c r="A206" s="26" t="s">
        <v>4758</v>
      </c>
      <c r="B206" s="26" t="s">
        <v>742</v>
      </c>
      <c r="C206" s="27">
        <v>204</v>
      </c>
      <c r="D206" s="26" t="s">
        <v>5575</v>
      </c>
      <c r="E206" s="26" t="s">
        <v>5576</v>
      </c>
      <c r="F206" s="27">
        <v>363</v>
      </c>
      <c r="G206" s="27">
        <v>0</v>
      </c>
      <c r="H206" s="27">
        <v>0</v>
      </c>
      <c r="I206" s="27">
        <v>363</v>
      </c>
      <c r="J206" s="27">
        <v>0</v>
      </c>
      <c r="K206" s="26" t="s">
        <v>5577</v>
      </c>
      <c r="L206" s="26" t="s">
        <v>736</v>
      </c>
      <c r="M206" s="26" t="s">
        <v>1928</v>
      </c>
      <c r="N206" s="26" t="s">
        <v>1929</v>
      </c>
      <c r="O206" s="26" t="s">
        <v>5578</v>
      </c>
      <c r="P206" s="26" t="s">
        <v>3416</v>
      </c>
      <c r="Q206" s="26" t="s">
        <v>736</v>
      </c>
      <c r="R206" s="26" t="s">
        <v>152</v>
      </c>
      <c r="S206" s="26" t="s">
        <v>5579</v>
      </c>
      <c r="T206" s="26" t="s">
        <v>152</v>
      </c>
      <c r="U206" s="26" t="s">
        <v>5579</v>
      </c>
      <c r="V206" s="26" t="s">
        <v>5580</v>
      </c>
      <c r="W206" s="26" t="s">
        <v>5581</v>
      </c>
      <c r="X206" s="26" t="s">
        <v>5582</v>
      </c>
      <c r="Y206" s="27">
        <v>363</v>
      </c>
      <c r="Z206" s="26" t="s">
        <v>736</v>
      </c>
      <c r="AA206" s="26" t="s">
        <v>736</v>
      </c>
      <c r="AB206" s="26" t="s">
        <v>736</v>
      </c>
      <c r="AC206" s="26" t="s">
        <v>736</v>
      </c>
      <c r="AD206" s="26" t="s">
        <v>736</v>
      </c>
      <c r="AE206" s="26" t="s">
        <v>736</v>
      </c>
      <c r="AF206" s="27" t="s">
        <v>741</v>
      </c>
    </row>
    <row r="207" spans="1:32">
      <c r="A207" s="26" t="s">
        <v>4758</v>
      </c>
      <c r="B207" s="26" t="s">
        <v>742</v>
      </c>
      <c r="C207" s="27">
        <v>205</v>
      </c>
      <c r="D207" s="26" t="s">
        <v>3424</v>
      </c>
      <c r="E207" s="26" t="s">
        <v>3425</v>
      </c>
      <c r="F207" s="27">
        <v>2200</v>
      </c>
      <c r="G207" s="27">
        <v>0</v>
      </c>
      <c r="H207" s="27">
        <v>0</v>
      </c>
      <c r="I207" s="27">
        <v>2200</v>
      </c>
      <c r="J207" s="27">
        <v>0</v>
      </c>
      <c r="K207" s="26" t="s">
        <v>3426</v>
      </c>
      <c r="L207" s="26" t="s">
        <v>736</v>
      </c>
      <c r="M207" s="26" t="s">
        <v>1928</v>
      </c>
      <c r="N207" s="26" t="s">
        <v>4099</v>
      </c>
      <c r="O207" s="26" t="s">
        <v>5583</v>
      </c>
      <c r="P207" s="26" t="s">
        <v>5584</v>
      </c>
      <c r="Q207" s="26" t="s">
        <v>4432</v>
      </c>
      <c r="R207" s="26" t="s">
        <v>200</v>
      </c>
      <c r="S207" s="26" t="s">
        <v>5585</v>
      </c>
      <c r="T207" s="26" t="s">
        <v>200</v>
      </c>
      <c r="U207" s="26" t="s">
        <v>5585</v>
      </c>
      <c r="V207" s="26" t="s">
        <v>5586</v>
      </c>
      <c r="W207" s="26" t="s">
        <v>3428</v>
      </c>
      <c r="X207" s="26" t="s">
        <v>4193</v>
      </c>
      <c r="Y207" s="27">
        <v>2200</v>
      </c>
      <c r="Z207" s="26" t="s">
        <v>5587</v>
      </c>
      <c r="AA207" s="26" t="s">
        <v>3259</v>
      </c>
      <c r="AB207" s="26" t="s">
        <v>5588</v>
      </c>
      <c r="AC207" s="26" t="s">
        <v>5589</v>
      </c>
      <c r="AD207" s="26" t="s">
        <v>5590</v>
      </c>
      <c r="AE207" s="26" t="s">
        <v>3260</v>
      </c>
      <c r="AF207" s="27" t="s">
        <v>741</v>
      </c>
    </row>
    <row r="208" spans="1:32">
      <c r="A208" s="26" t="s">
        <v>4758</v>
      </c>
      <c r="B208" s="26" t="s">
        <v>742</v>
      </c>
      <c r="C208" s="27">
        <v>206</v>
      </c>
      <c r="D208" s="26" t="s">
        <v>4194</v>
      </c>
      <c r="E208" s="26" t="s">
        <v>4195</v>
      </c>
      <c r="F208" s="27">
        <v>2</v>
      </c>
      <c r="G208" s="27">
        <v>0</v>
      </c>
      <c r="H208" s="27">
        <v>0</v>
      </c>
      <c r="I208" s="27">
        <v>2</v>
      </c>
      <c r="J208" s="27">
        <v>0</v>
      </c>
      <c r="K208" s="26" t="s">
        <v>4196</v>
      </c>
      <c r="L208" s="26" t="s">
        <v>736</v>
      </c>
      <c r="M208" s="26" t="s">
        <v>1928</v>
      </c>
      <c r="N208" s="26" t="s">
        <v>1929</v>
      </c>
      <c r="O208" s="26" t="s">
        <v>4197</v>
      </c>
      <c r="P208" s="26" t="s">
        <v>4198</v>
      </c>
      <c r="Q208" s="26" t="s">
        <v>736</v>
      </c>
      <c r="R208" s="26" t="s">
        <v>1671</v>
      </c>
      <c r="S208" s="26" t="s">
        <v>4199</v>
      </c>
      <c r="T208" s="26" t="s">
        <v>1671</v>
      </c>
      <c r="U208" s="26" t="s">
        <v>4199</v>
      </c>
      <c r="V208" s="26" t="s">
        <v>4200</v>
      </c>
      <c r="W208" s="26" t="s">
        <v>4201</v>
      </c>
      <c r="X208" s="26" t="s">
        <v>1919</v>
      </c>
      <c r="Y208" s="27">
        <v>2</v>
      </c>
      <c r="Z208" s="26" t="s">
        <v>736</v>
      </c>
      <c r="AA208" s="26" t="s">
        <v>736</v>
      </c>
      <c r="AB208" s="26" t="s">
        <v>736</v>
      </c>
      <c r="AC208" s="26" t="s">
        <v>736</v>
      </c>
      <c r="AD208" s="26" t="s">
        <v>736</v>
      </c>
      <c r="AE208" s="26" t="s">
        <v>736</v>
      </c>
      <c r="AF208" s="27" t="s">
        <v>741</v>
      </c>
    </row>
    <row r="209" spans="1:32">
      <c r="A209" s="26" t="s">
        <v>4758</v>
      </c>
      <c r="B209" s="26" t="s">
        <v>742</v>
      </c>
      <c r="C209" s="27">
        <v>207</v>
      </c>
      <c r="D209" s="26" t="s">
        <v>5591</v>
      </c>
      <c r="E209" s="26" t="s">
        <v>5592</v>
      </c>
      <c r="F209" s="27">
        <v>10</v>
      </c>
      <c r="G209" s="27">
        <v>0</v>
      </c>
      <c r="H209" s="27">
        <v>0</v>
      </c>
      <c r="I209" s="27">
        <v>10</v>
      </c>
      <c r="J209" s="27">
        <v>0</v>
      </c>
      <c r="K209" s="26" t="s">
        <v>5593</v>
      </c>
      <c r="L209" s="26" t="s">
        <v>736</v>
      </c>
      <c r="M209" s="26" t="s">
        <v>1928</v>
      </c>
      <c r="N209" s="26" t="s">
        <v>1929</v>
      </c>
      <c r="O209" s="26" t="s">
        <v>5594</v>
      </c>
      <c r="P209" s="26" t="s">
        <v>4578</v>
      </c>
      <c r="Q209" s="26" t="s">
        <v>736</v>
      </c>
      <c r="R209" s="26" t="s">
        <v>1826</v>
      </c>
      <c r="S209" s="26" t="s">
        <v>5595</v>
      </c>
      <c r="T209" s="26" t="s">
        <v>1826</v>
      </c>
      <c r="U209" s="26" t="s">
        <v>5595</v>
      </c>
      <c r="V209" s="26" t="s">
        <v>5596</v>
      </c>
      <c r="W209" s="26" t="s">
        <v>5597</v>
      </c>
      <c r="X209" s="26" t="s">
        <v>2008</v>
      </c>
      <c r="Y209" s="27">
        <v>10</v>
      </c>
      <c r="Z209" s="26" t="s">
        <v>736</v>
      </c>
      <c r="AA209" s="26" t="s">
        <v>736</v>
      </c>
      <c r="AB209" s="26" t="s">
        <v>736</v>
      </c>
      <c r="AC209" s="26" t="s">
        <v>736</v>
      </c>
      <c r="AD209" s="26" t="s">
        <v>736</v>
      </c>
      <c r="AE209" s="26" t="s">
        <v>736</v>
      </c>
      <c r="AF209" s="27" t="s">
        <v>741</v>
      </c>
    </row>
    <row r="210" spans="1:32">
      <c r="A210" s="26" t="s">
        <v>4758</v>
      </c>
      <c r="B210" s="26" t="s">
        <v>742</v>
      </c>
      <c r="C210" s="27">
        <v>208</v>
      </c>
      <c r="D210" s="26" t="s">
        <v>5598</v>
      </c>
      <c r="E210" s="26" t="s">
        <v>5599</v>
      </c>
      <c r="F210" s="27">
        <v>1</v>
      </c>
      <c r="G210" s="27">
        <v>0</v>
      </c>
      <c r="H210" s="27">
        <v>0</v>
      </c>
      <c r="I210" s="27">
        <v>1</v>
      </c>
      <c r="J210" s="27">
        <v>0</v>
      </c>
      <c r="K210" s="26" t="s">
        <v>5600</v>
      </c>
      <c r="L210" s="26" t="s">
        <v>736</v>
      </c>
      <c r="M210" s="26" t="s">
        <v>1928</v>
      </c>
      <c r="N210" s="26" t="s">
        <v>4099</v>
      </c>
      <c r="O210" s="26" t="s">
        <v>5601</v>
      </c>
      <c r="P210" s="26" t="s">
        <v>4953</v>
      </c>
      <c r="Q210" s="26" t="s">
        <v>736</v>
      </c>
      <c r="R210" s="26" t="s">
        <v>191</v>
      </c>
      <c r="S210" s="26" t="s">
        <v>5602</v>
      </c>
      <c r="T210" s="26" t="s">
        <v>191</v>
      </c>
      <c r="U210" s="26" t="s">
        <v>5602</v>
      </c>
      <c r="V210" s="26" t="s">
        <v>5603</v>
      </c>
      <c r="W210" s="26" t="s">
        <v>5604</v>
      </c>
      <c r="X210" s="26" t="s">
        <v>2256</v>
      </c>
      <c r="Y210" s="27">
        <v>1</v>
      </c>
      <c r="Z210" s="26" t="s">
        <v>736</v>
      </c>
      <c r="AA210" s="26" t="s">
        <v>736</v>
      </c>
      <c r="AB210" s="26" t="s">
        <v>736</v>
      </c>
      <c r="AC210" s="26" t="s">
        <v>736</v>
      </c>
      <c r="AD210" s="26" t="s">
        <v>736</v>
      </c>
      <c r="AE210" s="26" t="s">
        <v>736</v>
      </c>
      <c r="AF210" s="27" t="s">
        <v>741</v>
      </c>
    </row>
    <row r="211" spans="1:32" ht="15" customHeight="1">
      <c r="A211" s="26" t="s">
        <v>4758</v>
      </c>
      <c r="B211" s="26" t="s">
        <v>742</v>
      </c>
      <c r="C211" s="27">
        <v>209</v>
      </c>
      <c r="D211" s="26" t="s">
        <v>5605</v>
      </c>
      <c r="E211" s="26" t="s">
        <v>5606</v>
      </c>
      <c r="F211" s="27">
        <v>19</v>
      </c>
      <c r="G211" s="27">
        <v>0</v>
      </c>
      <c r="H211" s="27">
        <v>0</v>
      </c>
      <c r="I211" s="27">
        <v>19</v>
      </c>
      <c r="J211" s="27">
        <v>0</v>
      </c>
      <c r="K211" s="26" t="s">
        <v>5607</v>
      </c>
      <c r="L211" s="26" t="s">
        <v>736</v>
      </c>
      <c r="M211" s="26" t="s">
        <v>192</v>
      </c>
      <c r="N211" s="26" t="s">
        <v>361</v>
      </c>
      <c r="O211" s="26" t="s">
        <v>5608</v>
      </c>
      <c r="P211" s="26" t="s">
        <v>5609</v>
      </c>
      <c r="Q211" s="26" t="s">
        <v>1554</v>
      </c>
      <c r="R211" s="26" t="s">
        <v>1080</v>
      </c>
      <c r="S211" s="26" t="s">
        <v>5610</v>
      </c>
      <c r="T211" s="26" t="s">
        <v>1080</v>
      </c>
      <c r="U211" s="26" t="s">
        <v>5610</v>
      </c>
      <c r="V211" s="26" t="s">
        <v>5611</v>
      </c>
      <c r="W211" s="26" t="s">
        <v>5612</v>
      </c>
      <c r="X211" s="26" t="s">
        <v>5613</v>
      </c>
      <c r="Y211" s="27">
        <v>19</v>
      </c>
      <c r="Z211" s="26" t="s">
        <v>736</v>
      </c>
      <c r="AA211" s="26" t="s">
        <v>736</v>
      </c>
      <c r="AB211" s="26" t="s">
        <v>736</v>
      </c>
      <c r="AC211" s="26" t="s">
        <v>736</v>
      </c>
      <c r="AD211" s="26" t="s">
        <v>736</v>
      </c>
      <c r="AE211" s="26" t="s">
        <v>736</v>
      </c>
      <c r="AF211" s="27" t="s">
        <v>741</v>
      </c>
    </row>
    <row r="212" spans="1:32" ht="15" customHeight="1">
      <c r="A212" s="26" t="s">
        <v>4758</v>
      </c>
      <c r="B212" s="26" t="s">
        <v>742</v>
      </c>
      <c r="C212" s="27">
        <v>210</v>
      </c>
      <c r="D212" s="26" t="s">
        <v>822</v>
      </c>
      <c r="E212" s="26" t="s">
        <v>2447</v>
      </c>
      <c r="F212" s="27">
        <v>160</v>
      </c>
      <c r="G212" s="27">
        <v>0</v>
      </c>
      <c r="H212" s="27">
        <v>0</v>
      </c>
      <c r="I212" s="27">
        <v>160</v>
      </c>
      <c r="J212" s="27">
        <v>0</v>
      </c>
      <c r="K212" s="26" t="s">
        <v>2448</v>
      </c>
      <c r="L212" s="26" t="s">
        <v>736</v>
      </c>
      <c r="M212" s="26" t="s">
        <v>1928</v>
      </c>
      <c r="N212" s="26" t="s">
        <v>1929</v>
      </c>
      <c r="O212" s="26" t="s">
        <v>3429</v>
      </c>
      <c r="P212" s="26" t="s">
        <v>3282</v>
      </c>
      <c r="Q212" s="26" t="s">
        <v>736</v>
      </c>
      <c r="R212" s="26" t="s">
        <v>195</v>
      </c>
      <c r="S212" s="26" t="s">
        <v>3430</v>
      </c>
      <c r="T212" s="26" t="s">
        <v>195</v>
      </c>
      <c r="U212" s="26" t="s">
        <v>3430</v>
      </c>
      <c r="V212" s="26" t="s">
        <v>3431</v>
      </c>
      <c r="W212" s="26" t="s">
        <v>375</v>
      </c>
      <c r="X212" s="26" t="s">
        <v>1945</v>
      </c>
      <c r="Y212" s="27">
        <v>160</v>
      </c>
      <c r="Z212" s="26" t="s">
        <v>736</v>
      </c>
      <c r="AA212" s="26" t="s">
        <v>736</v>
      </c>
      <c r="AB212" s="26" t="s">
        <v>736</v>
      </c>
      <c r="AC212" s="26" t="s">
        <v>736</v>
      </c>
      <c r="AD212" s="26" t="s">
        <v>736</v>
      </c>
      <c r="AE212" s="26" t="s">
        <v>736</v>
      </c>
      <c r="AF212" s="27" t="s">
        <v>741</v>
      </c>
    </row>
    <row r="213" spans="1:32">
      <c r="A213" s="26" t="s">
        <v>4758</v>
      </c>
      <c r="B213" s="26" t="s">
        <v>742</v>
      </c>
      <c r="C213" s="27">
        <v>211</v>
      </c>
      <c r="D213" s="26" t="s">
        <v>1140</v>
      </c>
      <c r="E213" s="26" t="s">
        <v>2449</v>
      </c>
      <c r="F213" s="27">
        <v>2400</v>
      </c>
      <c r="G213" s="27">
        <v>0</v>
      </c>
      <c r="H213" s="27">
        <v>0</v>
      </c>
      <c r="I213" s="27">
        <v>2400</v>
      </c>
      <c r="J213" s="27">
        <v>0</v>
      </c>
      <c r="K213" s="26" t="s">
        <v>2450</v>
      </c>
      <c r="L213" s="26" t="s">
        <v>736</v>
      </c>
      <c r="M213" s="26" t="s">
        <v>205</v>
      </c>
      <c r="N213" s="26" t="s">
        <v>206</v>
      </c>
      <c r="O213" s="26" t="s">
        <v>134</v>
      </c>
      <c r="P213" s="26" t="s">
        <v>1141</v>
      </c>
      <c r="Q213" s="26" t="s">
        <v>209</v>
      </c>
      <c r="R213" s="26" t="s">
        <v>195</v>
      </c>
      <c r="S213" s="26" t="s">
        <v>2451</v>
      </c>
      <c r="T213" s="26" t="s">
        <v>195</v>
      </c>
      <c r="U213" s="26" t="s">
        <v>2451</v>
      </c>
      <c r="V213" s="26" t="s">
        <v>736</v>
      </c>
      <c r="W213" s="26" t="s">
        <v>489</v>
      </c>
      <c r="X213" s="26" t="s">
        <v>1953</v>
      </c>
      <c r="Y213" s="27">
        <v>2400</v>
      </c>
      <c r="Z213" s="26" t="s">
        <v>736</v>
      </c>
      <c r="AA213" s="26" t="s">
        <v>736</v>
      </c>
      <c r="AB213" s="26" t="s">
        <v>736</v>
      </c>
      <c r="AC213" s="26" t="s">
        <v>736</v>
      </c>
      <c r="AD213" s="26" t="s">
        <v>736</v>
      </c>
      <c r="AE213" s="26" t="s">
        <v>736</v>
      </c>
      <c r="AF213" s="27" t="s">
        <v>741</v>
      </c>
    </row>
    <row r="214" spans="1:32" ht="15" customHeight="1">
      <c r="A214" s="26" t="s">
        <v>4758</v>
      </c>
      <c r="B214" s="26" t="s">
        <v>742</v>
      </c>
      <c r="C214" s="27">
        <v>212</v>
      </c>
      <c r="D214" s="26" t="s">
        <v>4202</v>
      </c>
      <c r="E214" s="26" t="s">
        <v>4203</v>
      </c>
      <c r="F214" s="27">
        <v>244</v>
      </c>
      <c r="G214" s="27">
        <v>0</v>
      </c>
      <c r="H214" s="27">
        <v>0</v>
      </c>
      <c r="I214" s="27">
        <v>244</v>
      </c>
      <c r="J214" s="27">
        <v>0</v>
      </c>
      <c r="K214" s="26" t="s">
        <v>4204</v>
      </c>
      <c r="L214" s="26" t="s">
        <v>736</v>
      </c>
      <c r="M214" s="26" t="s">
        <v>1928</v>
      </c>
      <c r="N214" s="26" t="s">
        <v>1929</v>
      </c>
      <c r="O214" s="26" t="s">
        <v>4205</v>
      </c>
      <c r="P214" s="26" t="s">
        <v>4206</v>
      </c>
      <c r="Q214" s="26" t="s">
        <v>736</v>
      </c>
      <c r="R214" s="26" t="s">
        <v>252</v>
      </c>
      <c r="S214" s="26" t="s">
        <v>4207</v>
      </c>
      <c r="T214" s="26" t="s">
        <v>252</v>
      </c>
      <c r="U214" s="26" t="s">
        <v>4207</v>
      </c>
      <c r="V214" s="26" t="s">
        <v>5614</v>
      </c>
      <c r="W214" s="26" t="s">
        <v>4208</v>
      </c>
      <c r="X214" s="26" t="s">
        <v>5615</v>
      </c>
      <c r="Y214" s="27">
        <v>244</v>
      </c>
      <c r="Z214" s="26" t="s">
        <v>736</v>
      </c>
      <c r="AA214" s="26" t="s">
        <v>736</v>
      </c>
      <c r="AB214" s="26" t="s">
        <v>736</v>
      </c>
      <c r="AC214" s="26" t="s">
        <v>736</v>
      </c>
      <c r="AD214" s="26" t="s">
        <v>736</v>
      </c>
      <c r="AE214" s="26" t="s">
        <v>736</v>
      </c>
      <c r="AF214" s="27" t="s">
        <v>741</v>
      </c>
    </row>
    <row r="215" spans="1:32">
      <c r="A215" s="26" t="s">
        <v>4758</v>
      </c>
      <c r="B215" s="26" t="s">
        <v>742</v>
      </c>
      <c r="C215" s="27">
        <v>213</v>
      </c>
      <c r="D215" s="26" t="s">
        <v>823</v>
      </c>
      <c r="E215" s="26" t="s">
        <v>2452</v>
      </c>
      <c r="F215" s="27">
        <v>160</v>
      </c>
      <c r="G215" s="27">
        <v>0</v>
      </c>
      <c r="H215" s="27">
        <v>0</v>
      </c>
      <c r="I215" s="27">
        <v>160</v>
      </c>
      <c r="J215" s="27">
        <v>0</v>
      </c>
      <c r="K215" s="26" t="s">
        <v>2453</v>
      </c>
      <c r="L215" s="26" t="s">
        <v>736</v>
      </c>
      <c r="M215" s="26" t="s">
        <v>192</v>
      </c>
      <c r="N215" s="26" t="s">
        <v>193</v>
      </c>
      <c r="O215" s="26" t="s">
        <v>322</v>
      </c>
      <c r="P215" s="26" t="s">
        <v>824</v>
      </c>
      <c r="Q215" s="26" t="s">
        <v>316</v>
      </c>
      <c r="R215" s="26" t="s">
        <v>195</v>
      </c>
      <c r="S215" s="26" t="s">
        <v>1567</v>
      </c>
      <c r="T215" s="26" t="s">
        <v>195</v>
      </c>
      <c r="U215" s="26" t="s">
        <v>1567</v>
      </c>
      <c r="V215" s="26" t="s">
        <v>736</v>
      </c>
      <c r="W215" s="26" t="s">
        <v>376</v>
      </c>
      <c r="X215" s="26" t="s">
        <v>1945</v>
      </c>
      <c r="Y215" s="27">
        <v>160</v>
      </c>
      <c r="Z215" s="26" t="s">
        <v>736</v>
      </c>
      <c r="AA215" s="26" t="s">
        <v>736</v>
      </c>
      <c r="AB215" s="26" t="s">
        <v>736</v>
      </c>
      <c r="AC215" s="26" t="s">
        <v>736</v>
      </c>
      <c r="AD215" s="26" t="s">
        <v>736</v>
      </c>
      <c r="AE215" s="26" t="s">
        <v>736</v>
      </c>
      <c r="AF215" s="27" t="s">
        <v>741</v>
      </c>
    </row>
    <row r="216" spans="1:32">
      <c r="A216" s="26" t="s">
        <v>4758</v>
      </c>
      <c r="B216" s="26" t="s">
        <v>742</v>
      </c>
      <c r="C216" s="27">
        <v>214</v>
      </c>
      <c r="D216" s="26" t="s">
        <v>825</v>
      </c>
      <c r="E216" s="26" t="s">
        <v>2455</v>
      </c>
      <c r="F216" s="27">
        <v>3200</v>
      </c>
      <c r="G216" s="27">
        <v>0</v>
      </c>
      <c r="H216" s="27">
        <v>0</v>
      </c>
      <c r="I216" s="27">
        <v>3200</v>
      </c>
      <c r="J216" s="27">
        <v>0</v>
      </c>
      <c r="K216" s="26" t="s">
        <v>2456</v>
      </c>
      <c r="L216" s="26" t="s">
        <v>736</v>
      </c>
      <c r="M216" s="26" t="s">
        <v>1928</v>
      </c>
      <c r="N216" s="26" t="s">
        <v>1929</v>
      </c>
      <c r="O216" s="26" t="s">
        <v>5616</v>
      </c>
      <c r="P216" s="26" t="s">
        <v>5617</v>
      </c>
      <c r="Q216" s="26" t="s">
        <v>736</v>
      </c>
      <c r="R216" s="26" t="s">
        <v>791</v>
      </c>
      <c r="S216" s="26" t="s">
        <v>5618</v>
      </c>
      <c r="T216" s="26" t="s">
        <v>791</v>
      </c>
      <c r="U216" s="26" t="s">
        <v>5618</v>
      </c>
      <c r="V216" s="26" t="s">
        <v>5619</v>
      </c>
      <c r="W216" s="26" t="s">
        <v>377</v>
      </c>
      <c r="X216" s="26" t="s">
        <v>1952</v>
      </c>
      <c r="Y216" s="27">
        <v>3200</v>
      </c>
      <c r="Z216" s="26" t="s">
        <v>736</v>
      </c>
      <c r="AA216" s="26" t="s">
        <v>736</v>
      </c>
      <c r="AB216" s="26" t="s">
        <v>736</v>
      </c>
      <c r="AC216" s="26" t="s">
        <v>736</v>
      </c>
      <c r="AD216" s="26" t="s">
        <v>736</v>
      </c>
      <c r="AE216" s="26" t="s">
        <v>736</v>
      </c>
      <c r="AF216" s="27" t="s">
        <v>741</v>
      </c>
    </row>
    <row r="217" spans="1:32">
      <c r="A217" s="26" t="s">
        <v>4758</v>
      </c>
      <c r="B217" s="26" t="s">
        <v>742</v>
      </c>
      <c r="C217" s="27">
        <v>215</v>
      </c>
      <c r="D217" s="26" t="s">
        <v>1139</v>
      </c>
      <c r="E217" s="26" t="s">
        <v>2457</v>
      </c>
      <c r="F217" s="27">
        <v>4000</v>
      </c>
      <c r="G217" s="27">
        <v>0</v>
      </c>
      <c r="H217" s="27">
        <v>0</v>
      </c>
      <c r="I217" s="27">
        <v>4000</v>
      </c>
      <c r="J217" s="27">
        <v>0</v>
      </c>
      <c r="K217" s="26" t="s">
        <v>2458</v>
      </c>
      <c r="L217" s="26" t="s">
        <v>736</v>
      </c>
      <c r="M217" s="26" t="s">
        <v>1928</v>
      </c>
      <c r="N217" s="26" t="s">
        <v>1929</v>
      </c>
      <c r="O217" s="26" t="s">
        <v>5620</v>
      </c>
      <c r="P217" s="26" t="s">
        <v>3932</v>
      </c>
      <c r="Q217" s="26" t="s">
        <v>736</v>
      </c>
      <c r="R217" s="26" t="s">
        <v>195</v>
      </c>
      <c r="S217" s="26" t="s">
        <v>2459</v>
      </c>
      <c r="T217" s="26" t="s">
        <v>195</v>
      </c>
      <c r="U217" s="26" t="s">
        <v>2459</v>
      </c>
      <c r="V217" s="26" t="s">
        <v>2460</v>
      </c>
      <c r="W217" s="26" t="s">
        <v>488</v>
      </c>
      <c r="X217" s="26" t="s">
        <v>1954</v>
      </c>
      <c r="Y217" s="27">
        <v>4000</v>
      </c>
      <c r="Z217" s="26" t="s">
        <v>736</v>
      </c>
      <c r="AA217" s="26" t="s">
        <v>736</v>
      </c>
      <c r="AB217" s="26" t="s">
        <v>736</v>
      </c>
      <c r="AC217" s="26" t="s">
        <v>736</v>
      </c>
      <c r="AD217" s="26" t="s">
        <v>736</v>
      </c>
      <c r="AE217" s="26" t="s">
        <v>736</v>
      </c>
      <c r="AF217" s="27" t="s">
        <v>741</v>
      </c>
    </row>
    <row r="218" spans="1:32" ht="15" customHeight="1">
      <c r="A218" s="26" t="s">
        <v>4758</v>
      </c>
      <c r="B218" s="26" t="s">
        <v>742</v>
      </c>
      <c r="C218" s="27">
        <v>216</v>
      </c>
      <c r="D218" s="26" t="s">
        <v>3432</v>
      </c>
      <c r="E218" s="26" t="s">
        <v>3433</v>
      </c>
      <c r="F218" s="27">
        <v>640</v>
      </c>
      <c r="G218" s="27">
        <v>0</v>
      </c>
      <c r="H218" s="27">
        <v>0</v>
      </c>
      <c r="I218" s="27">
        <v>640</v>
      </c>
      <c r="J218" s="27">
        <v>0</v>
      </c>
      <c r="K218" s="26" t="s">
        <v>3434</v>
      </c>
      <c r="L218" s="26" t="s">
        <v>736</v>
      </c>
      <c r="M218" s="26" t="s">
        <v>1928</v>
      </c>
      <c r="N218" s="26" t="s">
        <v>1929</v>
      </c>
      <c r="O218" s="26" t="s">
        <v>3435</v>
      </c>
      <c r="P218" s="26" t="s">
        <v>3436</v>
      </c>
      <c r="Q218" s="26" t="s">
        <v>736</v>
      </c>
      <c r="R218" s="26" t="s">
        <v>195</v>
      </c>
      <c r="S218" s="26" t="s">
        <v>3437</v>
      </c>
      <c r="T218" s="26" t="s">
        <v>195</v>
      </c>
      <c r="U218" s="26" t="s">
        <v>3437</v>
      </c>
      <c r="V218" s="26" t="s">
        <v>3438</v>
      </c>
      <c r="W218" s="26" t="s">
        <v>741</v>
      </c>
      <c r="X218" s="26" t="s">
        <v>1955</v>
      </c>
      <c r="Y218" s="27">
        <v>640</v>
      </c>
      <c r="Z218" s="26" t="s">
        <v>736</v>
      </c>
      <c r="AA218" s="26" t="s">
        <v>736</v>
      </c>
      <c r="AB218" s="26" t="s">
        <v>736</v>
      </c>
      <c r="AC218" s="26" t="s">
        <v>736</v>
      </c>
      <c r="AD218" s="26" t="s">
        <v>736</v>
      </c>
      <c r="AE218" s="26" t="s">
        <v>736</v>
      </c>
      <c r="AF218" s="27" t="s">
        <v>741</v>
      </c>
    </row>
    <row r="219" spans="1:32">
      <c r="A219" s="26" t="s">
        <v>4758</v>
      </c>
      <c r="B219" s="26" t="s">
        <v>742</v>
      </c>
      <c r="C219" s="27">
        <v>217</v>
      </c>
      <c r="D219" s="26" t="s">
        <v>1747</v>
      </c>
      <c r="E219" s="26" t="s">
        <v>2461</v>
      </c>
      <c r="F219" s="27">
        <v>160</v>
      </c>
      <c r="G219" s="27">
        <v>0</v>
      </c>
      <c r="H219" s="27">
        <v>0</v>
      </c>
      <c r="I219" s="27">
        <v>160</v>
      </c>
      <c r="J219" s="27">
        <v>0</v>
      </c>
      <c r="K219" s="26" t="s">
        <v>2462</v>
      </c>
      <c r="L219" s="26" t="s">
        <v>736</v>
      </c>
      <c r="M219" s="26" t="s">
        <v>192</v>
      </c>
      <c r="N219" s="26" t="s">
        <v>193</v>
      </c>
      <c r="O219" s="26" t="s">
        <v>1748</v>
      </c>
      <c r="P219" s="26" t="s">
        <v>1749</v>
      </c>
      <c r="Q219" s="26" t="s">
        <v>405</v>
      </c>
      <c r="R219" s="26" t="s">
        <v>791</v>
      </c>
      <c r="S219" s="26" t="s">
        <v>2463</v>
      </c>
      <c r="T219" s="26" t="s">
        <v>791</v>
      </c>
      <c r="U219" s="26" t="s">
        <v>2463</v>
      </c>
      <c r="V219" s="26" t="s">
        <v>2464</v>
      </c>
      <c r="W219" s="26" t="s">
        <v>741</v>
      </c>
      <c r="X219" s="26" t="s">
        <v>1945</v>
      </c>
      <c r="Y219" s="27">
        <v>160</v>
      </c>
      <c r="Z219" s="26" t="s">
        <v>736</v>
      </c>
      <c r="AA219" s="26" t="s">
        <v>736</v>
      </c>
      <c r="AB219" s="26" t="s">
        <v>736</v>
      </c>
      <c r="AC219" s="26" t="s">
        <v>736</v>
      </c>
      <c r="AD219" s="26" t="s">
        <v>736</v>
      </c>
      <c r="AE219" s="26" t="s">
        <v>736</v>
      </c>
      <c r="AF219" s="27" t="s">
        <v>741</v>
      </c>
    </row>
    <row r="220" spans="1:32" ht="15" customHeight="1">
      <c r="A220" s="26" t="s">
        <v>4758</v>
      </c>
      <c r="B220" s="26" t="s">
        <v>742</v>
      </c>
      <c r="C220" s="27">
        <v>218</v>
      </c>
      <c r="D220" s="26" t="s">
        <v>1990</v>
      </c>
      <c r="E220" s="26" t="s">
        <v>1991</v>
      </c>
      <c r="F220" s="27">
        <v>6</v>
      </c>
      <c r="G220" s="27">
        <v>0</v>
      </c>
      <c r="H220" s="27">
        <v>0</v>
      </c>
      <c r="I220" s="27">
        <v>6</v>
      </c>
      <c r="J220" s="27">
        <v>0</v>
      </c>
      <c r="K220" s="26" t="s">
        <v>1992</v>
      </c>
      <c r="L220" s="26" t="s">
        <v>736</v>
      </c>
      <c r="M220" s="26" t="s">
        <v>1928</v>
      </c>
      <c r="N220" s="26" t="s">
        <v>1929</v>
      </c>
      <c r="O220" s="26" t="s">
        <v>4209</v>
      </c>
      <c r="P220" s="26" t="s">
        <v>4210</v>
      </c>
      <c r="Q220" s="26" t="s">
        <v>736</v>
      </c>
      <c r="R220" s="26" t="s">
        <v>1993</v>
      </c>
      <c r="S220" s="26" t="s">
        <v>1994</v>
      </c>
      <c r="T220" s="26" t="s">
        <v>1993</v>
      </c>
      <c r="U220" s="26" t="s">
        <v>1994</v>
      </c>
      <c r="V220" s="26" t="s">
        <v>4211</v>
      </c>
      <c r="W220" s="26" t="s">
        <v>1995</v>
      </c>
      <c r="X220" s="26" t="s">
        <v>1996</v>
      </c>
      <c r="Y220" s="27">
        <v>6</v>
      </c>
      <c r="Z220" s="26" t="s">
        <v>4212</v>
      </c>
      <c r="AA220" s="26" t="s">
        <v>4213</v>
      </c>
      <c r="AB220" s="26" t="s">
        <v>4214</v>
      </c>
      <c r="AC220" s="26" t="s">
        <v>736</v>
      </c>
      <c r="AD220" s="26" t="s">
        <v>4215</v>
      </c>
      <c r="AE220" s="26" t="s">
        <v>4216</v>
      </c>
      <c r="AF220" s="27" t="s">
        <v>741</v>
      </c>
    </row>
    <row r="221" spans="1:32" ht="15" customHeight="1">
      <c r="A221" s="26" t="s">
        <v>4758</v>
      </c>
      <c r="B221" s="26" t="s">
        <v>742</v>
      </c>
      <c r="C221" s="27">
        <v>219</v>
      </c>
      <c r="D221" s="26" t="s">
        <v>3439</v>
      </c>
      <c r="E221" s="26" t="s">
        <v>3440</v>
      </c>
      <c r="F221" s="27">
        <v>8000</v>
      </c>
      <c r="G221" s="27">
        <v>0</v>
      </c>
      <c r="H221" s="27">
        <v>0</v>
      </c>
      <c r="I221" s="27">
        <v>8000</v>
      </c>
      <c r="J221" s="27">
        <v>0</v>
      </c>
      <c r="K221" s="26" t="s">
        <v>3441</v>
      </c>
      <c r="L221" s="26" t="s">
        <v>736</v>
      </c>
      <c r="M221" s="26" t="s">
        <v>1928</v>
      </c>
      <c r="N221" s="26" t="s">
        <v>1929</v>
      </c>
      <c r="O221" s="26" t="s">
        <v>4217</v>
      </c>
      <c r="P221" s="26" t="s">
        <v>4218</v>
      </c>
      <c r="Q221" s="26" t="s">
        <v>736</v>
      </c>
      <c r="R221" s="26" t="s">
        <v>252</v>
      </c>
      <c r="S221" s="26" t="s">
        <v>3442</v>
      </c>
      <c r="T221" s="26" t="s">
        <v>252</v>
      </c>
      <c r="U221" s="26" t="s">
        <v>3442</v>
      </c>
      <c r="V221" s="26" t="s">
        <v>3443</v>
      </c>
      <c r="W221" s="26" t="s">
        <v>3444</v>
      </c>
      <c r="X221" s="26" t="s">
        <v>1963</v>
      </c>
      <c r="Y221" s="27">
        <v>8000</v>
      </c>
      <c r="Z221" s="26" t="s">
        <v>736</v>
      </c>
      <c r="AA221" s="26" t="s">
        <v>736</v>
      </c>
      <c r="AB221" s="26" t="s">
        <v>736</v>
      </c>
      <c r="AC221" s="26" t="s">
        <v>736</v>
      </c>
      <c r="AD221" s="26" t="s">
        <v>736</v>
      </c>
      <c r="AE221" s="26" t="s">
        <v>736</v>
      </c>
      <c r="AF221" s="27" t="s">
        <v>741</v>
      </c>
    </row>
    <row r="222" spans="1:32" ht="15" customHeight="1">
      <c r="A222" s="26" t="s">
        <v>4758</v>
      </c>
      <c r="B222" s="26" t="s">
        <v>742</v>
      </c>
      <c r="C222" s="27">
        <v>220</v>
      </c>
      <c r="D222" s="26" t="s">
        <v>1146</v>
      </c>
      <c r="E222" s="26" t="s">
        <v>2465</v>
      </c>
      <c r="F222" s="27">
        <v>800</v>
      </c>
      <c r="G222" s="27">
        <v>0</v>
      </c>
      <c r="H222" s="27">
        <v>0</v>
      </c>
      <c r="I222" s="27">
        <v>800</v>
      </c>
      <c r="J222" s="27">
        <v>0</v>
      </c>
      <c r="K222" s="26" t="s">
        <v>2466</v>
      </c>
      <c r="L222" s="26" t="s">
        <v>736</v>
      </c>
      <c r="M222" s="26" t="s">
        <v>192</v>
      </c>
      <c r="N222" s="26" t="s">
        <v>361</v>
      </c>
      <c r="O222" s="26" t="s">
        <v>1750</v>
      </c>
      <c r="P222" s="26" t="s">
        <v>1751</v>
      </c>
      <c r="Q222" s="26" t="s">
        <v>405</v>
      </c>
      <c r="R222" s="26" t="s">
        <v>195</v>
      </c>
      <c r="S222" s="26" t="s">
        <v>2467</v>
      </c>
      <c r="T222" s="26" t="s">
        <v>195</v>
      </c>
      <c r="U222" s="26" t="s">
        <v>2467</v>
      </c>
      <c r="V222" s="26" t="s">
        <v>1752</v>
      </c>
      <c r="W222" s="26" t="s">
        <v>491</v>
      </c>
      <c r="X222" s="26" t="s">
        <v>1948</v>
      </c>
      <c r="Y222" s="27">
        <v>800</v>
      </c>
      <c r="Z222" s="26" t="s">
        <v>736</v>
      </c>
      <c r="AA222" s="26" t="s">
        <v>736</v>
      </c>
      <c r="AB222" s="26" t="s">
        <v>736</v>
      </c>
      <c r="AC222" s="26" t="s">
        <v>736</v>
      </c>
      <c r="AD222" s="26" t="s">
        <v>736</v>
      </c>
      <c r="AE222" s="26" t="s">
        <v>736</v>
      </c>
      <c r="AF222" s="27" t="s">
        <v>741</v>
      </c>
    </row>
    <row r="223" spans="1:32">
      <c r="A223" s="26" t="s">
        <v>4758</v>
      </c>
      <c r="B223" s="26" t="s">
        <v>742</v>
      </c>
      <c r="C223" s="27">
        <v>221</v>
      </c>
      <c r="D223" s="26" t="s">
        <v>1148</v>
      </c>
      <c r="E223" s="26" t="s">
        <v>2468</v>
      </c>
      <c r="F223" s="27">
        <v>960</v>
      </c>
      <c r="G223" s="27">
        <v>0</v>
      </c>
      <c r="H223" s="27">
        <v>0</v>
      </c>
      <c r="I223" s="27">
        <v>960</v>
      </c>
      <c r="J223" s="27">
        <v>0</v>
      </c>
      <c r="K223" s="26" t="s">
        <v>2469</v>
      </c>
      <c r="L223" s="26" t="s">
        <v>736</v>
      </c>
      <c r="M223" s="26" t="s">
        <v>1928</v>
      </c>
      <c r="N223" s="26" t="s">
        <v>4099</v>
      </c>
      <c r="O223" s="26" t="s">
        <v>5621</v>
      </c>
      <c r="P223" s="26" t="s">
        <v>5584</v>
      </c>
      <c r="Q223" s="26" t="s">
        <v>736</v>
      </c>
      <c r="R223" s="26" t="s">
        <v>195</v>
      </c>
      <c r="S223" s="26" t="s">
        <v>2470</v>
      </c>
      <c r="T223" s="26" t="s">
        <v>195</v>
      </c>
      <c r="U223" s="26" t="s">
        <v>2470</v>
      </c>
      <c r="V223" s="26" t="s">
        <v>5622</v>
      </c>
      <c r="W223" s="26" t="s">
        <v>5623</v>
      </c>
      <c r="X223" s="26" t="s">
        <v>1946</v>
      </c>
      <c r="Y223" s="27">
        <v>960</v>
      </c>
      <c r="Z223" s="26" t="s">
        <v>736</v>
      </c>
      <c r="AA223" s="26" t="s">
        <v>736</v>
      </c>
      <c r="AB223" s="26" t="s">
        <v>736</v>
      </c>
      <c r="AC223" s="26" t="s">
        <v>736</v>
      </c>
      <c r="AD223" s="26" t="s">
        <v>736</v>
      </c>
      <c r="AE223" s="26" t="s">
        <v>736</v>
      </c>
      <c r="AF223" s="27" t="s">
        <v>741</v>
      </c>
    </row>
    <row r="224" spans="1:32">
      <c r="A224" s="26" t="s">
        <v>4758</v>
      </c>
      <c r="B224" s="26" t="s">
        <v>742</v>
      </c>
      <c r="C224" s="27">
        <v>222</v>
      </c>
      <c r="D224" s="26" t="s">
        <v>1149</v>
      </c>
      <c r="E224" s="26" t="s">
        <v>5624</v>
      </c>
      <c r="F224" s="27">
        <v>160</v>
      </c>
      <c r="G224" s="27">
        <v>0</v>
      </c>
      <c r="H224" s="27">
        <v>0</v>
      </c>
      <c r="I224" s="27">
        <v>160</v>
      </c>
      <c r="J224" s="27">
        <v>0</v>
      </c>
      <c r="K224" s="26" t="s">
        <v>5625</v>
      </c>
      <c r="L224" s="26" t="s">
        <v>736</v>
      </c>
      <c r="M224" s="26" t="s">
        <v>1928</v>
      </c>
      <c r="N224" s="26" t="s">
        <v>4099</v>
      </c>
      <c r="O224" s="26" t="s">
        <v>5626</v>
      </c>
      <c r="P224" s="26" t="s">
        <v>5627</v>
      </c>
      <c r="Q224" s="26" t="s">
        <v>736</v>
      </c>
      <c r="R224" s="26" t="s">
        <v>195</v>
      </c>
      <c r="S224" s="26" t="s">
        <v>1150</v>
      </c>
      <c r="T224" s="26" t="s">
        <v>195</v>
      </c>
      <c r="U224" s="26" t="s">
        <v>1150</v>
      </c>
      <c r="V224" s="26" t="s">
        <v>5628</v>
      </c>
      <c r="W224" s="26" t="s">
        <v>493</v>
      </c>
      <c r="X224" s="26" t="s">
        <v>1945</v>
      </c>
      <c r="Y224" s="27">
        <v>160</v>
      </c>
      <c r="Z224" s="26" t="s">
        <v>736</v>
      </c>
      <c r="AA224" s="26" t="s">
        <v>736</v>
      </c>
      <c r="AB224" s="26" t="s">
        <v>736</v>
      </c>
      <c r="AC224" s="26" t="s">
        <v>736</v>
      </c>
      <c r="AD224" s="26" t="s">
        <v>736</v>
      </c>
      <c r="AE224" s="26" t="s">
        <v>736</v>
      </c>
      <c r="AF224" s="27" t="s">
        <v>741</v>
      </c>
    </row>
    <row r="225" spans="1:32" ht="15" customHeight="1">
      <c r="A225" s="26" t="s">
        <v>4758</v>
      </c>
      <c r="B225" s="26" t="s">
        <v>742</v>
      </c>
      <c r="C225" s="27">
        <v>223</v>
      </c>
      <c r="D225" s="26" t="s">
        <v>1152</v>
      </c>
      <c r="E225" s="26" t="s">
        <v>5629</v>
      </c>
      <c r="F225" s="27">
        <v>320</v>
      </c>
      <c r="G225" s="27">
        <v>0</v>
      </c>
      <c r="H225" s="27">
        <v>0</v>
      </c>
      <c r="I225" s="27">
        <v>320</v>
      </c>
      <c r="J225" s="27">
        <v>0</v>
      </c>
      <c r="K225" s="26" t="s">
        <v>5630</v>
      </c>
      <c r="L225" s="26" t="s">
        <v>736</v>
      </c>
      <c r="M225" s="26" t="s">
        <v>1928</v>
      </c>
      <c r="N225" s="26" t="s">
        <v>1929</v>
      </c>
      <c r="O225" s="26" t="s">
        <v>5631</v>
      </c>
      <c r="P225" s="26" t="s">
        <v>5632</v>
      </c>
      <c r="Q225" s="26" t="s">
        <v>4798</v>
      </c>
      <c r="R225" s="26" t="s">
        <v>195</v>
      </c>
      <c r="S225" s="26" t="s">
        <v>5633</v>
      </c>
      <c r="T225" s="26" t="s">
        <v>195</v>
      </c>
      <c r="U225" s="26" t="s">
        <v>5633</v>
      </c>
      <c r="V225" s="26" t="s">
        <v>5634</v>
      </c>
      <c r="W225" s="26" t="s">
        <v>736</v>
      </c>
      <c r="X225" s="26" t="s">
        <v>1949</v>
      </c>
      <c r="Y225" s="27">
        <v>320</v>
      </c>
      <c r="Z225" s="26" t="s">
        <v>736</v>
      </c>
      <c r="AA225" s="26" t="s">
        <v>736</v>
      </c>
      <c r="AB225" s="26" t="s">
        <v>736</v>
      </c>
      <c r="AC225" s="26" t="s">
        <v>736</v>
      </c>
      <c r="AD225" s="26" t="s">
        <v>736</v>
      </c>
      <c r="AE225" s="26" t="s">
        <v>736</v>
      </c>
      <c r="AF225" s="27" t="s">
        <v>741</v>
      </c>
    </row>
    <row r="226" spans="1:32">
      <c r="A226" s="26" t="s">
        <v>4758</v>
      </c>
      <c r="B226" s="26" t="s">
        <v>742</v>
      </c>
      <c r="C226" s="27">
        <v>224</v>
      </c>
      <c r="D226" s="26" t="s">
        <v>1151</v>
      </c>
      <c r="E226" s="26" t="s">
        <v>2471</v>
      </c>
      <c r="F226" s="27">
        <v>160</v>
      </c>
      <c r="G226" s="27">
        <v>0</v>
      </c>
      <c r="H226" s="27">
        <v>0</v>
      </c>
      <c r="I226" s="27">
        <v>160</v>
      </c>
      <c r="J226" s="27">
        <v>0</v>
      </c>
      <c r="K226" s="26" t="s">
        <v>5635</v>
      </c>
      <c r="L226" s="26" t="s">
        <v>736</v>
      </c>
      <c r="M226" s="26" t="s">
        <v>192</v>
      </c>
      <c r="N226" s="26" t="s">
        <v>361</v>
      </c>
      <c r="O226" s="26" t="s">
        <v>2472</v>
      </c>
      <c r="P226" s="26" t="s">
        <v>2473</v>
      </c>
      <c r="Q226" s="26" t="s">
        <v>736</v>
      </c>
      <c r="R226" s="26" t="s">
        <v>195</v>
      </c>
      <c r="S226" s="26" t="s">
        <v>2474</v>
      </c>
      <c r="T226" s="26" t="s">
        <v>195</v>
      </c>
      <c r="U226" s="26" t="s">
        <v>2474</v>
      </c>
      <c r="V226" s="26" t="s">
        <v>741</v>
      </c>
      <c r="W226" s="26" t="s">
        <v>494</v>
      </c>
      <c r="X226" s="26" t="s">
        <v>1945</v>
      </c>
      <c r="Y226" s="27">
        <v>160</v>
      </c>
      <c r="Z226" s="26" t="s">
        <v>736</v>
      </c>
      <c r="AA226" s="26" t="s">
        <v>736</v>
      </c>
      <c r="AB226" s="26" t="s">
        <v>736</v>
      </c>
      <c r="AC226" s="26" t="s">
        <v>736</v>
      </c>
      <c r="AD226" s="26" t="s">
        <v>736</v>
      </c>
      <c r="AE226" s="26" t="s">
        <v>736</v>
      </c>
      <c r="AF226" s="27" t="s">
        <v>741</v>
      </c>
    </row>
    <row r="227" spans="1:32" ht="15" customHeight="1">
      <c r="A227" s="26" t="s">
        <v>4758</v>
      </c>
      <c r="B227" s="26" t="s">
        <v>742</v>
      </c>
      <c r="C227" s="27">
        <v>225</v>
      </c>
      <c r="D227" s="26" t="s">
        <v>2003</v>
      </c>
      <c r="E227" s="26" t="s">
        <v>2475</v>
      </c>
      <c r="F227" s="27">
        <v>160</v>
      </c>
      <c r="G227" s="27">
        <v>0</v>
      </c>
      <c r="H227" s="27">
        <v>0</v>
      </c>
      <c r="I227" s="27">
        <v>160</v>
      </c>
      <c r="J227" s="27">
        <v>0</v>
      </c>
      <c r="K227" s="26" t="s">
        <v>2476</v>
      </c>
      <c r="L227" s="26" t="s">
        <v>736</v>
      </c>
      <c r="M227" s="26" t="s">
        <v>192</v>
      </c>
      <c r="N227" s="26" t="s">
        <v>193</v>
      </c>
      <c r="O227" s="26" t="s">
        <v>2004</v>
      </c>
      <c r="P227" s="26" t="s">
        <v>2005</v>
      </c>
      <c r="Q227" s="26" t="s">
        <v>405</v>
      </c>
      <c r="R227" s="26" t="s">
        <v>195</v>
      </c>
      <c r="S227" s="26" t="s">
        <v>2477</v>
      </c>
      <c r="T227" s="26" t="s">
        <v>195</v>
      </c>
      <c r="U227" s="26" t="s">
        <v>2477</v>
      </c>
      <c r="V227" s="26" t="s">
        <v>2006</v>
      </c>
      <c r="W227" s="26" t="s">
        <v>741</v>
      </c>
      <c r="X227" s="26" t="s">
        <v>1945</v>
      </c>
      <c r="Y227" s="27">
        <v>160</v>
      </c>
      <c r="Z227" s="26" t="s">
        <v>736</v>
      </c>
      <c r="AA227" s="26" t="s">
        <v>736</v>
      </c>
      <c r="AB227" s="26" t="s">
        <v>736</v>
      </c>
      <c r="AC227" s="26" t="s">
        <v>736</v>
      </c>
      <c r="AD227" s="26" t="s">
        <v>736</v>
      </c>
      <c r="AE227" s="26" t="s">
        <v>736</v>
      </c>
      <c r="AF227" s="27" t="s">
        <v>741</v>
      </c>
    </row>
    <row r="228" spans="1:32">
      <c r="A228" s="26" t="s">
        <v>4758</v>
      </c>
      <c r="B228" s="26" t="s">
        <v>742</v>
      </c>
      <c r="C228" s="27">
        <v>226</v>
      </c>
      <c r="D228" s="26" t="s">
        <v>1997</v>
      </c>
      <c r="E228" s="26" t="s">
        <v>2478</v>
      </c>
      <c r="F228" s="27">
        <v>4800</v>
      </c>
      <c r="G228" s="27">
        <v>0</v>
      </c>
      <c r="H228" s="27">
        <v>0</v>
      </c>
      <c r="I228" s="27">
        <v>4800</v>
      </c>
      <c r="J228" s="27">
        <v>0</v>
      </c>
      <c r="K228" s="26" t="s">
        <v>2479</v>
      </c>
      <c r="L228" s="26" t="s">
        <v>736</v>
      </c>
      <c r="M228" s="26" t="s">
        <v>192</v>
      </c>
      <c r="N228" s="26" t="s">
        <v>193</v>
      </c>
      <c r="O228" s="26" t="s">
        <v>1998</v>
      </c>
      <c r="P228" s="26" t="s">
        <v>1999</v>
      </c>
      <c r="Q228" s="26" t="s">
        <v>937</v>
      </c>
      <c r="R228" s="26" t="s">
        <v>133</v>
      </c>
      <c r="S228" s="26" t="s">
        <v>2480</v>
      </c>
      <c r="T228" s="26" t="s">
        <v>133</v>
      </c>
      <c r="U228" s="26" t="s">
        <v>2480</v>
      </c>
      <c r="V228" s="26" t="s">
        <v>2000</v>
      </c>
      <c r="W228" s="26" t="s">
        <v>741</v>
      </c>
      <c r="X228" s="26" t="s">
        <v>1959</v>
      </c>
      <c r="Y228" s="27">
        <v>4800</v>
      </c>
      <c r="Z228" s="26" t="s">
        <v>736</v>
      </c>
      <c r="AA228" s="26" t="s">
        <v>736</v>
      </c>
      <c r="AB228" s="26" t="s">
        <v>736</v>
      </c>
      <c r="AC228" s="26" t="s">
        <v>736</v>
      </c>
      <c r="AD228" s="26" t="s">
        <v>736</v>
      </c>
      <c r="AE228" s="26" t="s">
        <v>736</v>
      </c>
      <c r="AF228" s="27" t="s">
        <v>741</v>
      </c>
    </row>
    <row r="229" spans="1:32">
      <c r="A229" s="26" t="s">
        <v>4758</v>
      </c>
      <c r="B229" s="26" t="s">
        <v>742</v>
      </c>
      <c r="C229" s="27">
        <v>227</v>
      </c>
      <c r="D229" s="26" t="s">
        <v>826</v>
      </c>
      <c r="E229" s="26" t="s">
        <v>2481</v>
      </c>
      <c r="F229" s="27">
        <v>1120</v>
      </c>
      <c r="G229" s="27">
        <v>0</v>
      </c>
      <c r="H229" s="27">
        <v>0</v>
      </c>
      <c r="I229" s="27">
        <v>1120</v>
      </c>
      <c r="J229" s="27">
        <v>0</v>
      </c>
      <c r="K229" s="26" t="s">
        <v>2482</v>
      </c>
      <c r="L229" s="26" t="s">
        <v>736</v>
      </c>
      <c r="M229" s="26" t="s">
        <v>192</v>
      </c>
      <c r="N229" s="26" t="s">
        <v>193</v>
      </c>
      <c r="O229" s="26" t="s">
        <v>378</v>
      </c>
      <c r="P229" s="26" t="s">
        <v>827</v>
      </c>
      <c r="Q229" s="26" t="s">
        <v>379</v>
      </c>
      <c r="R229" s="26" t="s">
        <v>199</v>
      </c>
      <c r="S229" s="26" t="s">
        <v>2483</v>
      </c>
      <c r="T229" s="26" t="s">
        <v>199</v>
      </c>
      <c r="U229" s="26" t="s">
        <v>2483</v>
      </c>
      <c r="V229" s="26" t="s">
        <v>2484</v>
      </c>
      <c r="W229" s="26" t="s">
        <v>380</v>
      </c>
      <c r="X229" s="26" t="s">
        <v>2001</v>
      </c>
      <c r="Y229" s="27">
        <v>1120</v>
      </c>
      <c r="Z229" s="26" t="s">
        <v>736</v>
      </c>
      <c r="AA229" s="26" t="s">
        <v>736</v>
      </c>
      <c r="AB229" s="26" t="s">
        <v>736</v>
      </c>
      <c r="AC229" s="26" t="s">
        <v>736</v>
      </c>
      <c r="AD229" s="26" t="s">
        <v>736</v>
      </c>
      <c r="AE229" s="26" t="s">
        <v>736</v>
      </c>
      <c r="AF229" s="27" t="s">
        <v>741</v>
      </c>
    </row>
    <row r="230" spans="1:32">
      <c r="A230" s="26" t="s">
        <v>4758</v>
      </c>
      <c r="B230" s="26" t="s">
        <v>742</v>
      </c>
      <c r="C230" s="27">
        <v>228</v>
      </c>
      <c r="D230" s="26" t="s">
        <v>828</v>
      </c>
      <c r="E230" s="26" t="s">
        <v>2485</v>
      </c>
      <c r="F230" s="27">
        <v>4160</v>
      </c>
      <c r="G230" s="27">
        <v>0</v>
      </c>
      <c r="H230" s="27">
        <v>0</v>
      </c>
      <c r="I230" s="27">
        <v>4160</v>
      </c>
      <c r="J230" s="27">
        <v>0</v>
      </c>
      <c r="K230" s="26" t="s">
        <v>2486</v>
      </c>
      <c r="L230" s="26" t="s">
        <v>736</v>
      </c>
      <c r="M230" s="26" t="s">
        <v>192</v>
      </c>
      <c r="N230" s="26" t="s">
        <v>193</v>
      </c>
      <c r="O230" s="26" t="s">
        <v>381</v>
      </c>
      <c r="P230" s="26" t="s">
        <v>829</v>
      </c>
      <c r="Q230" s="26" t="s">
        <v>382</v>
      </c>
      <c r="R230" s="26" t="s">
        <v>199</v>
      </c>
      <c r="S230" s="26" t="s">
        <v>2487</v>
      </c>
      <c r="T230" s="26" t="s">
        <v>199</v>
      </c>
      <c r="U230" s="26" t="s">
        <v>2487</v>
      </c>
      <c r="V230" s="26" t="s">
        <v>2488</v>
      </c>
      <c r="W230" s="26" t="s">
        <v>383</v>
      </c>
      <c r="X230" s="26" t="s">
        <v>2002</v>
      </c>
      <c r="Y230" s="27">
        <v>4160</v>
      </c>
      <c r="Z230" s="26" t="s">
        <v>736</v>
      </c>
      <c r="AA230" s="26" t="s">
        <v>736</v>
      </c>
      <c r="AB230" s="26" t="s">
        <v>736</v>
      </c>
      <c r="AC230" s="26" t="s">
        <v>736</v>
      </c>
      <c r="AD230" s="26" t="s">
        <v>736</v>
      </c>
      <c r="AE230" s="26" t="s">
        <v>736</v>
      </c>
      <c r="AF230" s="27" t="s">
        <v>741</v>
      </c>
    </row>
    <row r="231" spans="1:32">
      <c r="A231" s="26" t="s">
        <v>4758</v>
      </c>
      <c r="B231" s="26" t="s">
        <v>742</v>
      </c>
      <c r="C231" s="27">
        <v>229</v>
      </c>
      <c r="D231" s="26" t="s">
        <v>1147</v>
      </c>
      <c r="E231" s="26" t="s">
        <v>2489</v>
      </c>
      <c r="F231" s="27">
        <v>2400</v>
      </c>
      <c r="G231" s="27">
        <v>0</v>
      </c>
      <c r="H231" s="27">
        <v>0</v>
      </c>
      <c r="I231" s="27">
        <v>2400</v>
      </c>
      <c r="J231" s="27">
        <v>0</v>
      </c>
      <c r="K231" s="26" t="s">
        <v>2490</v>
      </c>
      <c r="L231" s="26" t="s">
        <v>736</v>
      </c>
      <c r="M231" s="26" t="s">
        <v>1928</v>
      </c>
      <c r="N231" s="26" t="s">
        <v>1929</v>
      </c>
      <c r="O231" s="26" t="s">
        <v>3445</v>
      </c>
      <c r="P231" s="26" t="s">
        <v>3446</v>
      </c>
      <c r="Q231" s="26" t="s">
        <v>736</v>
      </c>
      <c r="R231" s="26" t="s">
        <v>791</v>
      </c>
      <c r="S231" s="26" t="s">
        <v>3447</v>
      </c>
      <c r="T231" s="26" t="s">
        <v>791</v>
      </c>
      <c r="U231" s="26" t="s">
        <v>3447</v>
      </c>
      <c r="V231" s="26" t="s">
        <v>3448</v>
      </c>
      <c r="W231" s="26" t="s">
        <v>492</v>
      </c>
      <c r="X231" s="26" t="s">
        <v>1953</v>
      </c>
      <c r="Y231" s="27">
        <v>2400</v>
      </c>
      <c r="Z231" s="26" t="s">
        <v>736</v>
      </c>
      <c r="AA231" s="26" t="s">
        <v>736</v>
      </c>
      <c r="AB231" s="26" t="s">
        <v>736</v>
      </c>
      <c r="AC231" s="26" t="s">
        <v>736</v>
      </c>
      <c r="AD231" s="26" t="s">
        <v>736</v>
      </c>
      <c r="AE231" s="26" t="s">
        <v>736</v>
      </c>
      <c r="AF231" s="27" t="s">
        <v>741</v>
      </c>
    </row>
    <row r="232" spans="1:32">
      <c r="A232" s="26" t="s">
        <v>4758</v>
      </c>
      <c r="B232" s="26" t="s">
        <v>742</v>
      </c>
      <c r="C232" s="27">
        <v>230</v>
      </c>
      <c r="D232" s="26" t="s">
        <v>5636</v>
      </c>
      <c r="E232" s="26" t="s">
        <v>5637</v>
      </c>
      <c r="F232" s="27">
        <v>10</v>
      </c>
      <c r="G232" s="27">
        <v>0</v>
      </c>
      <c r="H232" s="27">
        <v>0</v>
      </c>
      <c r="I232" s="27">
        <v>10</v>
      </c>
      <c r="J232" s="27">
        <v>0</v>
      </c>
      <c r="K232" s="26" t="s">
        <v>5638</v>
      </c>
      <c r="L232" s="26" t="s">
        <v>736</v>
      </c>
      <c r="M232" s="26" t="s">
        <v>1928</v>
      </c>
      <c r="N232" s="26" t="s">
        <v>1929</v>
      </c>
      <c r="O232" s="26" t="s">
        <v>5639</v>
      </c>
      <c r="P232" s="26" t="s">
        <v>5640</v>
      </c>
      <c r="Q232" s="26" t="s">
        <v>736</v>
      </c>
      <c r="R232" s="26" t="s">
        <v>5641</v>
      </c>
      <c r="S232" s="26" t="s">
        <v>5642</v>
      </c>
      <c r="T232" s="26" t="s">
        <v>5641</v>
      </c>
      <c r="U232" s="26" t="s">
        <v>5642</v>
      </c>
      <c r="V232" s="26" t="s">
        <v>5643</v>
      </c>
      <c r="W232" s="26" t="s">
        <v>5644</v>
      </c>
      <c r="X232" s="26" t="s">
        <v>2008</v>
      </c>
      <c r="Y232" s="27">
        <v>10</v>
      </c>
      <c r="Z232" s="26" t="s">
        <v>736</v>
      </c>
      <c r="AA232" s="26" t="s">
        <v>736</v>
      </c>
      <c r="AB232" s="26" t="s">
        <v>736</v>
      </c>
      <c r="AC232" s="26" t="s">
        <v>736</v>
      </c>
      <c r="AD232" s="26" t="s">
        <v>736</v>
      </c>
      <c r="AE232" s="26" t="s">
        <v>736</v>
      </c>
      <c r="AF232" s="27" t="s">
        <v>741</v>
      </c>
    </row>
    <row r="233" spans="1:32" ht="15" customHeight="1">
      <c r="A233" s="26" t="s">
        <v>4758</v>
      </c>
      <c r="B233" s="26" t="s">
        <v>742</v>
      </c>
      <c r="C233" s="27">
        <v>231</v>
      </c>
      <c r="D233" s="26" t="s">
        <v>3451</v>
      </c>
      <c r="E233" s="26" t="s">
        <v>3452</v>
      </c>
      <c r="F233" s="27">
        <v>7</v>
      </c>
      <c r="G233" s="27">
        <v>0</v>
      </c>
      <c r="H233" s="27">
        <v>0</v>
      </c>
      <c r="I233" s="27">
        <v>7</v>
      </c>
      <c r="J233" s="27">
        <v>0</v>
      </c>
      <c r="K233" s="26" t="s">
        <v>3453</v>
      </c>
      <c r="L233" s="26" t="s">
        <v>736</v>
      </c>
      <c r="M233" s="26" t="s">
        <v>192</v>
      </c>
      <c r="N233" s="26" t="s">
        <v>1771</v>
      </c>
      <c r="O233" s="26" t="s">
        <v>3454</v>
      </c>
      <c r="P233" s="26" t="s">
        <v>3455</v>
      </c>
      <c r="Q233" s="26" t="s">
        <v>736</v>
      </c>
      <c r="R233" s="26" t="s">
        <v>3456</v>
      </c>
      <c r="S233" s="26" t="s">
        <v>3457</v>
      </c>
      <c r="T233" s="26" t="s">
        <v>3456</v>
      </c>
      <c r="U233" s="26" t="s">
        <v>3457</v>
      </c>
      <c r="V233" s="26" t="s">
        <v>3458</v>
      </c>
      <c r="W233" s="26" t="s">
        <v>3459</v>
      </c>
      <c r="X233" s="26" t="s">
        <v>2871</v>
      </c>
      <c r="Y233" s="27">
        <v>7</v>
      </c>
      <c r="Z233" s="26" t="s">
        <v>736</v>
      </c>
      <c r="AA233" s="26" t="s">
        <v>736</v>
      </c>
      <c r="AB233" s="26" t="s">
        <v>736</v>
      </c>
      <c r="AC233" s="26" t="s">
        <v>736</v>
      </c>
      <c r="AD233" s="26" t="s">
        <v>736</v>
      </c>
      <c r="AE233" s="26" t="s">
        <v>736</v>
      </c>
      <c r="AF233" s="27" t="s">
        <v>741</v>
      </c>
    </row>
    <row r="234" spans="1:32" ht="15" customHeight="1">
      <c r="A234" s="26" t="s">
        <v>4758</v>
      </c>
      <c r="B234" s="26" t="s">
        <v>742</v>
      </c>
      <c r="C234" s="27">
        <v>232</v>
      </c>
      <c r="D234" s="26" t="s">
        <v>1753</v>
      </c>
      <c r="E234" s="26" t="s">
        <v>1754</v>
      </c>
      <c r="F234" s="27">
        <v>910</v>
      </c>
      <c r="G234" s="27">
        <v>0</v>
      </c>
      <c r="H234" s="27">
        <v>0</v>
      </c>
      <c r="I234" s="27">
        <v>910</v>
      </c>
      <c r="J234" s="27">
        <v>0</v>
      </c>
      <c r="K234" s="26" t="s">
        <v>736</v>
      </c>
      <c r="L234" s="26" t="s">
        <v>736</v>
      </c>
      <c r="M234" s="26" t="s">
        <v>1623</v>
      </c>
      <c r="N234" s="26" t="s">
        <v>736</v>
      </c>
      <c r="O234" s="26" t="s">
        <v>1755</v>
      </c>
      <c r="P234" s="26" t="s">
        <v>1756</v>
      </c>
      <c r="Q234" s="26" t="s">
        <v>1757</v>
      </c>
      <c r="R234" s="26" t="s">
        <v>736</v>
      </c>
      <c r="S234" s="26" t="s">
        <v>1758</v>
      </c>
      <c r="T234" s="26" t="s">
        <v>736</v>
      </c>
      <c r="U234" s="26" t="s">
        <v>1758</v>
      </c>
      <c r="V234" s="26" t="s">
        <v>741</v>
      </c>
      <c r="W234" s="26" t="s">
        <v>1759</v>
      </c>
      <c r="X234" s="26" t="s">
        <v>2009</v>
      </c>
      <c r="Y234" s="27">
        <v>910</v>
      </c>
      <c r="Z234" s="26" t="s">
        <v>736</v>
      </c>
      <c r="AA234" s="26" t="s">
        <v>1760</v>
      </c>
      <c r="AB234" s="26" t="s">
        <v>736</v>
      </c>
      <c r="AC234" s="26" t="s">
        <v>736</v>
      </c>
      <c r="AD234" s="26" t="s">
        <v>736</v>
      </c>
      <c r="AE234" s="26" t="s">
        <v>1761</v>
      </c>
      <c r="AF234" s="27" t="s">
        <v>741</v>
      </c>
    </row>
    <row r="235" spans="1:32">
      <c r="A235" s="26" t="s">
        <v>4758</v>
      </c>
      <c r="B235" s="26" t="s">
        <v>742</v>
      </c>
      <c r="C235" s="27">
        <v>233</v>
      </c>
      <c r="D235" s="26" t="s">
        <v>1689</v>
      </c>
      <c r="E235" s="26" t="s">
        <v>1690</v>
      </c>
      <c r="F235" s="27">
        <v>600</v>
      </c>
      <c r="G235" s="27">
        <v>0</v>
      </c>
      <c r="H235" s="27">
        <v>0</v>
      </c>
      <c r="I235" s="27">
        <v>600</v>
      </c>
      <c r="J235" s="27">
        <v>0</v>
      </c>
      <c r="K235" s="26" t="s">
        <v>5645</v>
      </c>
      <c r="L235" s="26" t="s">
        <v>736</v>
      </c>
      <c r="M235" s="26" t="s">
        <v>1623</v>
      </c>
      <c r="N235" s="26" t="s">
        <v>736</v>
      </c>
      <c r="O235" s="26" t="s">
        <v>5646</v>
      </c>
      <c r="P235" s="26" t="s">
        <v>4656</v>
      </c>
      <c r="Q235" s="26" t="s">
        <v>736</v>
      </c>
      <c r="R235" s="26" t="s">
        <v>736</v>
      </c>
      <c r="S235" s="26" t="s">
        <v>1691</v>
      </c>
      <c r="T235" s="26" t="s">
        <v>736</v>
      </c>
      <c r="U235" s="26" t="s">
        <v>1691</v>
      </c>
      <c r="V235" s="26" t="s">
        <v>1692</v>
      </c>
      <c r="W235" s="26" t="s">
        <v>1693</v>
      </c>
      <c r="X235" s="26" t="s">
        <v>2010</v>
      </c>
      <c r="Y235" s="27">
        <v>600</v>
      </c>
      <c r="Z235" s="26" t="s">
        <v>1694</v>
      </c>
      <c r="AA235" s="26" t="s">
        <v>2011</v>
      </c>
      <c r="AB235" s="26" t="s">
        <v>736</v>
      </c>
      <c r="AC235" s="26" t="s">
        <v>736</v>
      </c>
      <c r="AD235" s="26" t="s">
        <v>736</v>
      </c>
      <c r="AE235" s="26" t="s">
        <v>1695</v>
      </c>
      <c r="AF235" s="27" t="s">
        <v>741</v>
      </c>
    </row>
    <row r="236" spans="1:32" ht="15" customHeight="1">
      <c r="A236" s="26" t="s">
        <v>4758</v>
      </c>
      <c r="B236" s="26" t="s">
        <v>742</v>
      </c>
      <c r="C236" s="27">
        <v>234</v>
      </c>
      <c r="D236" s="26" t="s">
        <v>1568</v>
      </c>
      <c r="E236" s="26" t="s">
        <v>2491</v>
      </c>
      <c r="F236" s="27">
        <v>5120</v>
      </c>
      <c r="G236" s="27">
        <v>0</v>
      </c>
      <c r="H236" s="27">
        <v>0</v>
      </c>
      <c r="I236" s="27">
        <v>5120</v>
      </c>
      <c r="J236" s="27">
        <v>0</v>
      </c>
      <c r="K236" s="26" t="s">
        <v>2492</v>
      </c>
      <c r="L236" s="26" t="s">
        <v>736</v>
      </c>
      <c r="M236" s="26" t="s">
        <v>192</v>
      </c>
      <c r="N236" s="26" t="s">
        <v>193</v>
      </c>
      <c r="O236" s="26" t="s">
        <v>1569</v>
      </c>
      <c r="P236" s="26" t="s">
        <v>1570</v>
      </c>
      <c r="Q236" s="26" t="s">
        <v>1554</v>
      </c>
      <c r="R236" s="26" t="s">
        <v>1080</v>
      </c>
      <c r="S236" s="26" t="s">
        <v>2493</v>
      </c>
      <c r="T236" s="26" t="s">
        <v>1080</v>
      </c>
      <c r="U236" s="26" t="s">
        <v>2493</v>
      </c>
      <c r="V236" s="26" t="s">
        <v>1571</v>
      </c>
      <c r="W236" s="26" t="s">
        <v>1572</v>
      </c>
      <c r="X236" s="26" t="s">
        <v>2017</v>
      </c>
      <c r="Y236" s="27">
        <v>5120</v>
      </c>
      <c r="Z236" s="26" t="s">
        <v>736</v>
      </c>
      <c r="AA236" s="26" t="s">
        <v>736</v>
      </c>
      <c r="AB236" s="26" t="s">
        <v>736</v>
      </c>
      <c r="AC236" s="26" t="s">
        <v>736</v>
      </c>
      <c r="AD236" s="26" t="s">
        <v>736</v>
      </c>
      <c r="AE236" s="26" t="s">
        <v>736</v>
      </c>
      <c r="AF236" s="27" t="s">
        <v>741</v>
      </c>
    </row>
    <row r="237" spans="1:32">
      <c r="A237" s="26" t="s">
        <v>4758</v>
      </c>
      <c r="B237" s="26" t="s">
        <v>742</v>
      </c>
      <c r="C237" s="27">
        <v>235</v>
      </c>
      <c r="D237" s="26" t="s">
        <v>1172</v>
      </c>
      <c r="E237" s="26" t="s">
        <v>2494</v>
      </c>
      <c r="F237" s="27">
        <v>1600</v>
      </c>
      <c r="G237" s="27">
        <v>0</v>
      </c>
      <c r="H237" s="27">
        <v>0</v>
      </c>
      <c r="I237" s="27">
        <v>1600</v>
      </c>
      <c r="J237" s="27">
        <v>0</v>
      </c>
      <c r="K237" s="26" t="s">
        <v>2495</v>
      </c>
      <c r="L237" s="26" t="s">
        <v>736</v>
      </c>
      <c r="M237" s="26" t="s">
        <v>1928</v>
      </c>
      <c r="N237" s="26" t="s">
        <v>1929</v>
      </c>
      <c r="O237" s="26" t="s">
        <v>2496</v>
      </c>
      <c r="P237" s="26" t="s">
        <v>2497</v>
      </c>
      <c r="Q237" s="26" t="s">
        <v>736</v>
      </c>
      <c r="R237" s="26" t="s">
        <v>791</v>
      </c>
      <c r="S237" s="26" t="s">
        <v>2498</v>
      </c>
      <c r="T237" s="26" t="s">
        <v>791</v>
      </c>
      <c r="U237" s="26" t="s">
        <v>2498</v>
      </c>
      <c r="V237" s="26" t="s">
        <v>741</v>
      </c>
      <c r="W237" s="26" t="s">
        <v>506</v>
      </c>
      <c r="X237" s="26" t="s">
        <v>1918</v>
      </c>
      <c r="Y237" s="27">
        <v>1600</v>
      </c>
      <c r="Z237" s="26" t="s">
        <v>736</v>
      </c>
      <c r="AA237" s="26" t="s">
        <v>736</v>
      </c>
      <c r="AB237" s="26" t="s">
        <v>736</v>
      </c>
      <c r="AC237" s="26" t="s">
        <v>736</v>
      </c>
      <c r="AD237" s="26" t="s">
        <v>736</v>
      </c>
      <c r="AE237" s="26" t="s">
        <v>736</v>
      </c>
      <c r="AF237" s="27" t="s">
        <v>741</v>
      </c>
    </row>
    <row r="238" spans="1:32" ht="15" customHeight="1">
      <c r="A238" s="26" t="s">
        <v>4758</v>
      </c>
      <c r="B238" s="26" t="s">
        <v>742</v>
      </c>
      <c r="C238" s="27">
        <v>236</v>
      </c>
      <c r="D238" s="26" t="s">
        <v>5647</v>
      </c>
      <c r="E238" s="26" t="s">
        <v>5648</v>
      </c>
      <c r="F238" s="27">
        <v>20</v>
      </c>
      <c r="G238" s="27">
        <v>0</v>
      </c>
      <c r="H238" s="27">
        <v>0</v>
      </c>
      <c r="I238" s="27">
        <v>20</v>
      </c>
      <c r="J238" s="27">
        <v>0</v>
      </c>
      <c r="K238" s="26" t="s">
        <v>5649</v>
      </c>
      <c r="L238" s="26" t="s">
        <v>736</v>
      </c>
      <c r="M238" s="26" t="s">
        <v>192</v>
      </c>
      <c r="N238" s="26" t="s">
        <v>361</v>
      </c>
      <c r="O238" s="26" t="s">
        <v>5650</v>
      </c>
      <c r="P238" s="26" t="s">
        <v>5651</v>
      </c>
      <c r="Q238" s="26" t="s">
        <v>736</v>
      </c>
      <c r="R238" s="26" t="s">
        <v>278</v>
      </c>
      <c r="S238" s="26" t="s">
        <v>5652</v>
      </c>
      <c r="T238" s="26" t="s">
        <v>278</v>
      </c>
      <c r="U238" s="26" t="s">
        <v>5652</v>
      </c>
      <c r="V238" s="26" t="s">
        <v>5653</v>
      </c>
      <c r="W238" s="26" t="s">
        <v>5654</v>
      </c>
      <c r="X238" s="26" t="s">
        <v>3633</v>
      </c>
      <c r="Y238" s="27">
        <v>20</v>
      </c>
      <c r="Z238" s="26" t="s">
        <v>5655</v>
      </c>
      <c r="AA238" s="26" t="s">
        <v>2674</v>
      </c>
      <c r="AB238" s="26" t="s">
        <v>5656</v>
      </c>
      <c r="AC238" s="26" t="s">
        <v>5657</v>
      </c>
      <c r="AD238" s="26" t="s">
        <v>5648</v>
      </c>
      <c r="AE238" s="26" t="s">
        <v>2675</v>
      </c>
      <c r="AF238" s="27" t="s">
        <v>741</v>
      </c>
    </row>
    <row r="239" spans="1:32">
      <c r="A239" s="26" t="s">
        <v>4758</v>
      </c>
      <c r="B239" s="26" t="s">
        <v>742</v>
      </c>
      <c r="C239" s="27">
        <v>237</v>
      </c>
      <c r="D239" s="26" t="s">
        <v>5658</v>
      </c>
      <c r="E239" s="26" t="s">
        <v>5659</v>
      </c>
      <c r="F239" s="27">
        <v>4</v>
      </c>
      <c r="G239" s="27">
        <v>0</v>
      </c>
      <c r="H239" s="27">
        <v>0</v>
      </c>
      <c r="I239" s="27">
        <v>4</v>
      </c>
      <c r="J239" s="27">
        <v>0</v>
      </c>
      <c r="K239" s="26" t="s">
        <v>5660</v>
      </c>
      <c r="L239" s="26" t="s">
        <v>736</v>
      </c>
      <c r="M239" s="26" t="s">
        <v>192</v>
      </c>
      <c r="N239" s="26" t="s">
        <v>1771</v>
      </c>
      <c r="O239" s="26" t="s">
        <v>5661</v>
      </c>
      <c r="P239" s="26" t="s">
        <v>5662</v>
      </c>
      <c r="Q239" s="26" t="s">
        <v>736</v>
      </c>
      <c r="R239" s="26" t="s">
        <v>5663</v>
      </c>
      <c r="S239" s="26" t="s">
        <v>5664</v>
      </c>
      <c r="T239" s="26" t="s">
        <v>5663</v>
      </c>
      <c r="U239" s="26" t="s">
        <v>5664</v>
      </c>
      <c r="V239" s="26" t="s">
        <v>5665</v>
      </c>
      <c r="W239" s="26" t="s">
        <v>5666</v>
      </c>
      <c r="X239" s="26" t="s">
        <v>1912</v>
      </c>
      <c r="Y239" s="27">
        <v>4</v>
      </c>
      <c r="Z239" s="26" t="s">
        <v>736</v>
      </c>
      <c r="AA239" s="26" t="s">
        <v>736</v>
      </c>
      <c r="AB239" s="26" t="s">
        <v>736</v>
      </c>
      <c r="AC239" s="26" t="s">
        <v>736</v>
      </c>
      <c r="AD239" s="26" t="s">
        <v>736</v>
      </c>
      <c r="AE239" s="26" t="s">
        <v>736</v>
      </c>
      <c r="AF239" s="27" t="s">
        <v>741</v>
      </c>
    </row>
    <row r="240" spans="1:32" ht="15" customHeight="1">
      <c r="A240" s="26" t="s">
        <v>4758</v>
      </c>
      <c r="B240" s="26" t="s">
        <v>742</v>
      </c>
      <c r="C240" s="27">
        <v>238</v>
      </c>
      <c r="D240" s="26" t="s">
        <v>4220</v>
      </c>
      <c r="E240" s="26" t="s">
        <v>4221</v>
      </c>
      <c r="F240" s="27">
        <v>2</v>
      </c>
      <c r="G240" s="27">
        <v>0</v>
      </c>
      <c r="H240" s="27">
        <v>0</v>
      </c>
      <c r="I240" s="27">
        <v>2</v>
      </c>
      <c r="J240" s="27">
        <v>0</v>
      </c>
      <c r="K240" s="26" t="s">
        <v>4222</v>
      </c>
      <c r="L240" s="26" t="s">
        <v>736</v>
      </c>
      <c r="M240" s="26" t="s">
        <v>192</v>
      </c>
      <c r="N240" s="26" t="s">
        <v>1771</v>
      </c>
      <c r="O240" s="26" t="s">
        <v>4223</v>
      </c>
      <c r="P240" s="26" t="s">
        <v>4224</v>
      </c>
      <c r="Q240" s="26" t="s">
        <v>736</v>
      </c>
      <c r="R240" s="26" t="s">
        <v>3198</v>
      </c>
      <c r="S240" s="26" t="s">
        <v>4225</v>
      </c>
      <c r="T240" s="26" t="s">
        <v>3198</v>
      </c>
      <c r="U240" s="26" t="s">
        <v>4225</v>
      </c>
      <c r="V240" s="26" t="s">
        <v>4226</v>
      </c>
      <c r="W240" s="26" t="s">
        <v>4227</v>
      </c>
      <c r="X240" s="26" t="s">
        <v>1919</v>
      </c>
      <c r="Y240" s="27">
        <v>2</v>
      </c>
      <c r="Z240" s="26" t="s">
        <v>736</v>
      </c>
      <c r="AA240" s="26" t="s">
        <v>736</v>
      </c>
      <c r="AB240" s="26" t="s">
        <v>736</v>
      </c>
      <c r="AC240" s="26" t="s">
        <v>736</v>
      </c>
      <c r="AD240" s="26" t="s">
        <v>736</v>
      </c>
      <c r="AE240" s="26" t="s">
        <v>736</v>
      </c>
      <c r="AF240" s="27" t="s">
        <v>741</v>
      </c>
    </row>
    <row r="241" spans="1:32">
      <c r="A241" s="26" t="s">
        <v>4758</v>
      </c>
      <c r="B241" s="26" t="s">
        <v>742</v>
      </c>
      <c r="C241" s="27">
        <v>239</v>
      </c>
      <c r="D241" s="26" t="s">
        <v>5667</v>
      </c>
      <c r="E241" s="26" t="s">
        <v>5668</v>
      </c>
      <c r="F241" s="27">
        <v>10</v>
      </c>
      <c r="G241" s="27">
        <v>0</v>
      </c>
      <c r="H241" s="27">
        <v>0</v>
      </c>
      <c r="I241" s="27">
        <v>10</v>
      </c>
      <c r="J241" s="27">
        <v>0</v>
      </c>
      <c r="K241" s="26" t="s">
        <v>5669</v>
      </c>
      <c r="L241" s="26" t="s">
        <v>736</v>
      </c>
      <c r="M241" s="26" t="s">
        <v>192</v>
      </c>
      <c r="N241" s="26" t="s">
        <v>1771</v>
      </c>
      <c r="O241" s="26" t="s">
        <v>5670</v>
      </c>
      <c r="P241" s="26" t="s">
        <v>5671</v>
      </c>
      <c r="Q241" s="26" t="s">
        <v>736</v>
      </c>
      <c r="R241" s="26" t="s">
        <v>5672</v>
      </c>
      <c r="S241" s="26" t="s">
        <v>5673</v>
      </c>
      <c r="T241" s="26" t="s">
        <v>5672</v>
      </c>
      <c r="U241" s="26" t="s">
        <v>5673</v>
      </c>
      <c r="V241" s="26" t="s">
        <v>5674</v>
      </c>
      <c r="W241" s="26" t="s">
        <v>5675</v>
      </c>
      <c r="X241" s="26" t="s">
        <v>2008</v>
      </c>
      <c r="Y241" s="27">
        <v>10</v>
      </c>
      <c r="Z241" s="26" t="s">
        <v>736</v>
      </c>
      <c r="AA241" s="26" t="s">
        <v>736</v>
      </c>
      <c r="AB241" s="26" t="s">
        <v>736</v>
      </c>
      <c r="AC241" s="26" t="s">
        <v>736</v>
      </c>
      <c r="AD241" s="26" t="s">
        <v>736</v>
      </c>
      <c r="AE241" s="26" t="s">
        <v>736</v>
      </c>
      <c r="AF241" s="27" t="s">
        <v>741</v>
      </c>
    </row>
    <row r="242" spans="1:32">
      <c r="A242" s="26" t="s">
        <v>4758</v>
      </c>
      <c r="B242" s="26" t="s">
        <v>742</v>
      </c>
      <c r="C242" s="27">
        <v>240</v>
      </c>
      <c r="D242" s="26" t="s">
        <v>5676</v>
      </c>
      <c r="E242" s="26" t="s">
        <v>5677</v>
      </c>
      <c r="F242" s="27">
        <v>84</v>
      </c>
      <c r="G242" s="27">
        <v>0</v>
      </c>
      <c r="H242" s="27">
        <v>0</v>
      </c>
      <c r="I242" s="27">
        <v>84</v>
      </c>
      <c r="J242" s="27">
        <v>0</v>
      </c>
      <c r="K242" s="26" t="s">
        <v>5678</v>
      </c>
      <c r="L242" s="26" t="s">
        <v>736</v>
      </c>
      <c r="M242" s="26" t="s">
        <v>1928</v>
      </c>
      <c r="N242" s="26" t="s">
        <v>1929</v>
      </c>
      <c r="O242" s="26" t="s">
        <v>5679</v>
      </c>
      <c r="P242" s="26" t="s">
        <v>5680</v>
      </c>
      <c r="Q242" s="26" t="s">
        <v>736</v>
      </c>
      <c r="R242" s="26" t="s">
        <v>4679</v>
      </c>
      <c r="S242" s="26" t="s">
        <v>5681</v>
      </c>
      <c r="T242" s="26" t="s">
        <v>4679</v>
      </c>
      <c r="U242" s="26" t="s">
        <v>5681</v>
      </c>
      <c r="V242" s="26" t="s">
        <v>5682</v>
      </c>
      <c r="W242" s="26" t="s">
        <v>5683</v>
      </c>
      <c r="X242" s="26" t="s">
        <v>5684</v>
      </c>
      <c r="Y242" s="27">
        <v>84</v>
      </c>
      <c r="Z242" s="26" t="s">
        <v>736</v>
      </c>
      <c r="AA242" s="26" t="s">
        <v>736</v>
      </c>
      <c r="AB242" s="26" t="s">
        <v>736</v>
      </c>
      <c r="AC242" s="26" t="s">
        <v>736</v>
      </c>
      <c r="AD242" s="26" t="s">
        <v>736</v>
      </c>
      <c r="AE242" s="26" t="s">
        <v>736</v>
      </c>
      <c r="AF242" s="27" t="s">
        <v>741</v>
      </c>
    </row>
    <row r="243" spans="1:32" ht="15" customHeight="1">
      <c r="A243" s="26" t="s">
        <v>4758</v>
      </c>
      <c r="B243" s="26" t="s">
        <v>742</v>
      </c>
      <c r="C243" s="27">
        <v>241</v>
      </c>
      <c r="D243" s="26" t="s">
        <v>5685</v>
      </c>
      <c r="E243" s="26" t="s">
        <v>5686</v>
      </c>
      <c r="F243" s="27">
        <v>1</v>
      </c>
      <c r="G243" s="27">
        <v>0</v>
      </c>
      <c r="H243" s="27">
        <v>0</v>
      </c>
      <c r="I243" s="27">
        <v>1</v>
      </c>
      <c r="J243" s="27">
        <v>0</v>
      </c>
      <c r="K243" s="26" t="s">
        <v>5687</v>
      </c>
      <c r="L243" s="26" t="s">
        <v>736</v>
      </c>
      <c r="M243" s="26" t="s">
        <v>192</v>
      </c>
      <c r="N243" s="26" t="s">
        <v>361</v>
      </c>
      <c r="O243" s="26" t="s">
        <v>5688</v>
      </c>
      <c r="P243" s="26" t="s">
        <v>5689</v>
      </c>
      <c r="Q243" s="26" t="s">
        <v>736</v>
      </c>
      <c r="R243" s="26" t="s">
        <v>252</v>
      </c>
      <c r="S243" s="26" t="s">
        <v>5690</v>
      </c>
      <c r="T243" s="26" t="s">
        <v>252</v>
      </c>
      <c r="U243" s="26" t="s">
        <v>5690</v>
      </c>
      <c r="V243" s="26" t="s">
        <v>5691</v>
      </c>
      <c r="W243" s="26" t="s">
        <v>5692</v>
      </c>
      <c r="X243" s="26" t="s">
        <v>2256</v>
      </c>
      <c r="Y243" s="27">
        <v>1</v>
      </c>
      <c r="Z243" s="26" t="s">
        <v>736</v>
      </c>
      <c r="AA243" s="26" t="s">
        <v>736</v>
      </c>
      <c r="AB243" s="26" t="s">
        <v>736</v>
      </c>
      <c r="AC243" s="26" t="s">
        <v>736</v>
      </c>
      <c r="AD243" s="26" t="s">
        <v>736</v>
      </c>
      <c r="AE243" s="26" t="s">
        <v>736</v>
      </c>
      <c r="AF243" s="27" t="s">
        <v>741</v>
      </c>
    </row>
    <row r="244" spans="1:32">
      <c r="A244" s="26" t="s">
        <v>4758</v>
      </c>
      <c r="B244" s="26" t="s">
        <v>742</v>
      </c>
      <c r="C244" s="27">
        <v>242</v>
      </c>
      <c r="D244" s="26" t="s">
        <v>5693</v>
      </c>
      <c r="E244" s="26" t="s">
        <v>5694</v>
      </c>
      <c r="F244" s="27">
        <v>68</v>
      </c>
      <c r="G244" s="27">
        <v>0</v>
      </c>
      <c r="H244" s="27">
        <v>0</v>
      </c>
      <c r="I244" s="27">
        <v>68</v>
      </c>
      <c r="J244" s="27">
        <v>0</v>
      </c>
      <c r="K244" s="26" t="s">
        <v>5695</v>
      </c>
      <c r="L244" s="26" t="s">
        <v>736</v>
      </c>
      <c r="M244" s="26" t="s">
        <v>1928</v>
      </c>
      <c r="N244" s="26" t="s">
        <v>1929</v>
      </c>
      <c r="O244" s="26" t="s">
        <v>5696</v>
      </c>
      <c r="P244" s="26" t="s">
        <v>5697</v>
      </c>
      <c r="Q244" s="26" t="s">
        <v>736</v>
      </c>
      <c r="R244" s="26" t="s">
        <v>736</v>
      </c>
      <c r="S244" s="26" t="s">
        <v>736</v>
      </c>
      <c r="T244" s="26" t="s">
        <v>736</v>
      </c>
      <c r="U244" s="26" t="s">
        <v>736</v>
      </c>
      <c r="V244" s="26" t="s">
        <v>5698</v>
      </c>
      <c r="W244" s="26" t="s">
        <v>5699</v>
      </c>
      <c r="X244" s="26" t="s">
        <v>5700</v>
      </c>
      <c r="Y244" s="27">
        <v>68</v>
      </c>
      <c r="Z244" s="26" t="s">
        <v>736</v>
      </c>
      <c r="AA244" s="26" t="s">
        <v>736</v>
      </c>
      <c r="AB244" s="26" t="s">
        <v>736</v>
      </c>
      <c r="AC244" s="26" t="s">
        <v>736</v>
      </c>
      <c r="AD244" s="26" t="s">
        <v>736</v>
      </c>
      <c r="AE244" s="26" t="s">
        <v>736</v>
      </c>
      <c r="AF244" s="27" t="s">
        <v>741</v>
      </c>
    </row>
    <row r="245" spans="1:32">
      <c r="A245" s="26" t="s">
        <v>4758</v>
      </c>
      <c r="B245" s="26" t="s">
        <v>742</v>
      </c>
      <c r="C245" s="27">
        <v>243</v>
      </c>
      <c r="D245" s="26" t="s">
        <v>5701</v>
      </c>
      <c r="E245" s="26" t="s">
        <v>5702</v>
      </c>
      <c r="F245" s="27">
        <v>1</v>
      </c>
      <c r="G245" s="27">
        <v>0</v>
      </c>
      <c r="H245" s="27">
        <v>0</v>
      </c>
      <c r="I245" s="27">
        <v>1</v>
      </c>
      <c r="J245" s="27">
        <v>0</v>
      </c>
      <c r="K245" s="26" t="s">
        <v>5703</v>
      </c>
      <c r="L245" s="26" t="s">
        <v>736</v>
      </c>
      <c r="M245" s="26" t="s">
        <v>1928</v>
      </c>
      <c r="N245" s="26" t="s">
        <v>736</v>
      </c>
      <c r="O245" s="26" t="s">
        <v>5704</v>
      </c>
      <c r="P245" s="26" t="s">
        <v>5705</v>
      </c>
      <c r="Q245" s="26" t="s">
        <v>5706</v>
      </c>
      <c r="R245" s="26" t="s">
        <v>5707</v>
      </c>
      <c r="S245" s="26" t="s">
        <v>5708</v>
      </c>
      <c r="T245" s="26" t="s">
        <v>5707</v>
      </c>
      <c r="U245" s="26" t="s">
        <v>5708</v>
      </c>
      <c r="V245" s="26" t="s">
        <v>5709</v>
      </c>
      <c r="W245" s="26" t="s">
        <v>5710</v>
      </c>
      <c r="X245" s="26" t="s">
        <v>2256</v>
      </c>
      <c r="Y245" s="27">
        <v>1</v>
      </c>
      <c r="Z245" s="26" t="s">
        <v>736</v>
      </c>
      <c r="AA245" s="26" t="s">
        <v>736</v>
      </c>
      <c r="AB245" s="26" t="s">
        <v>736</v>
      </c>
      <c r="AC245" s="26" t="s">
        <v>736</v>
      </c>
      <c r="AD245" s="26" t="s">
        <v>736</v>
      </c>
      <c r="AE245" s="26" t="s">
        <v>736</v>
      </c>
      <c r="AF245" s="27" t="s">
        <v>741</v>
      </c>
    </row>
    <row r="246" spans="1:32">
      <c r="A246" s="26" t="s">
        <v>4758</v>
      </c>
      <c r="B246" s="26" t="s">
        <v>742</v>
      </c>
      <c r="C246" s="27">
        <v>244</v>
      </c>
      <c r="D246" s="26" t="s">
        <v>2499</v>
      </c>
      <c r="E246" s="26" t="s">
        <v>2500</v>
      </c>
      <c r="F246" s="27">
        <v>2</v>
      </c>
      <c r="G246" s="27">
        <v>0</v>
      </c>
      <c r="H246" s="27">
        <v>0</v>
      </c>
      <c r="I246" s="27">
        <v>2</v>
      </c>
      <c r="J246" s="27">
        <v>0</v>
      </c>
      <c r="K246" s="26" t="s">
        <v>2501</v>
      </c>
      <c r="L246" s="26" t="s">
        <v>736</v>
      </c>
      <c r="M246" s="26" t="s">
        <v>192</v>
      </c>
      <c r="N246" s="26" t="s">
        <v>193</v>
      </c>
      <c r="O246" s="26" t="s">
        <v>2502</v>
      </c>
      <c r="P246" s="26" t="s">
        <v>2503</v>
      </c>
      <c r="Q246" s="26" t="s">
        <v>736</v>
      </c>
      <c r="R246" s="26" t="s">
        <v>252</v>
      </c>
      <c r="S246" s="26" t="s">
        <v>2504</v>
      </c>
      <c r="T246" s="26" t="s">
        <v>252</v>
      </c>
      <c r="U246" s="26" t="s">
        <v>2504</v>
      </c>
      <c r="V246" s="26" t="s">
        <v>2505</v>
      </c>
      <c r="W246" s="26" t="s">
        <v>2506</v>
      </c>
      <c r="X246" s="26" t="s">
        <v>1919</v>
      </c>
      <c r="Y246" s="27">
        <v>2</v>
      </c>
      <c r="Z246" s="26" t="s">
        <v>736</v>
      </c>
      <c r="AA246" s="26" t="s">
        <v>736</v>
      </c>
      <c r="AB246" s="26" t="s">
        <v>736</v>
      </c>
      <c r="AC246" s="26" t="s">
        <v>736</v>
      </c>
      <c r="AD246" s="26" t="s">
        <v>736</v>
      </c>
      <c r="AE246" s="26" t="s">
        <v>736</v>
      </c>
      <c r="AF246" s="27" t="s">
        <v>741</v>
      </c>
    </row>
    <row r="247" spans="1:32">
      <c r="A247" s="26" t="s">
        <v>4758</v>
      </c>
      <c r="B247" s="26" t="s">
        <v>742</v>
      </c>
      <c r="C247" s="27">
        <v>245</v>
      </c>
      <c r="D247" s="26" t="s">
        <v>3461</v>
      </c>
      <c r="E247" s="26" t="s">
        <v>3462</v>
      </c>
      <c r="F247" s="27">
        <v>17</v>
      </c>
      <c r="G247" s="27">
        <v>0</v>
      </c>
      <c r="H247" s="27">
        <v>0</v>
      </c>
      <c r="I247" s="27">
        <v>17</v>
      </c>
      <c r="J247" s="27">
        <v>0</v>
      </c>
      <c r="K247" s="26" t="s">
        <v>3463</v>
      </c>
      <c r="L247" s="26" t="s">
        <v>736</v>
      </c>
      <c r="M247" s="26" t="s">
        <v>1928</v>
      </c>
      <c r="N247" s="26" t="s">
        <v>1929</v>
      </c>
      <c r="O247" s="26" t="s">
        <v>3464</v>
      </c>
      <c r="P247" s="26" t="s">
        <v>3465</v>
      </c>
      <c r="Q247" s="26" t="s">
        <v>736</v>
      </c>
      <c r="R247" s="26" t="s">
        <v>200</v>
      </c>
      <c r="S247" s="26" t="s">
        <v>3466</v>
      </c>
      <c r="T247" s="26" t="s">
        <v>200</v>
      </c>
      <c r="U247" s="26" t="s">
        <v>3466</v>
      </c>
      <c r="V247" s="26" t="s">
        <v>3467</v>
      </c>
      <c r="W247" s="26" t="s">
        <v>3468</v>
      </c>
      <c r="X247" s="26" t="s">
        <v>3644</v>
      </c>
      <c r="Y247" s="27">
        <v>17</v>
      </c>
      <c r="Z247" s="26" t="s">
        <v>736</v>
      </c>
      <c r="AA247" s="26" t="s">
        <v>736</v>
      </c>
      <c r="AB247" s="26" t="s">
        <v>736</v>
      </c>
      <c r="AC247" s="26" t="s">
        <v>736</v>
      </c>
      <c r="AD247" s="26" t="s">
        <v>736</v>
      </c>
      <c r="AE247" s="26" t="s">
        <v>736</v>
      </c>
      <c r="AF247" s="27" t="s">
        <v>741</v>
      </c>
    </row>
    <row r="248" spans="1:32">
      <c r="A248" s="26" t="s">
        <v>4758</v>
      </c>
      <c r="B248" s="26" t="s">
        <v>742</v>
      </c>
      <c r="C248" s="27">
        <v>246</v>
      </c>
      <c r="D248" s="26" t="s">
        <v>5711</v>
      </c>
      <c r="E248" s="26" t="s">
        <v>5712</v>
      </c>
      <c r="F248" s="27">
        <v>2</v>
      </c>
      <c r="G248" s="27">
        <v>0</v>
      </c>
      <c r="H248" s="27">
        <v>0</v>
      </c>
      <c r="I248" s="27">
        <v>2</v>
      </c>
      <c r="J248" s="27">
        <v>0</v>
      </c>
      <c r="K248" s="26" t="s">
        <v>5713</v>
      </c>
      <c r="L248" s="26" t="s">
        <v>736</v>
      </c>
      <c r="M248" s="26" t="s">
        <v>1928</v>
      </c>
      <c r="N248" s="26" t="s">
        <v>1929</v>
      </c>
      <c r="O248" s="26" t="s">
        <v>5714</v>
      </c>
      <c r="P248" s="26" t="s">
        <v>5715</v>
      </c>
      <c r="Q248" s="26" t="s">
        <v>736</v>
      </c>
      <c r="R248" s="26" t="s">
        <v>736</v>
      </c>
      <c r="S248" s="26" t="s">
        <v>736</v>
      </c>
      <c r="T248" s="26" t="s">
        <v>736</v>
      </c>
      <c r="U248" s="26" t="s">
        <v>736</v>
      </c>
      <c r="V248" s="26" t="s">
        <v>5716</v>
      </c>
      <c r="W248" s="26" t="s">
        <v>5717</v>
      </c>
      <c r="X248" s="26" t="s">
        <v>1919</v>
      </c>
      <c r="Y248" s="27">
        <v>2</v>
      </c>
      <c r="Z248" s="26" t="s">
        <v>736</v>
      </c>
      <c r="AA248" s="26" t="s">
        <v>736</v>
      </c>
      <c r="AB248" s="26" t="s">
        <v>736</v>
      </c>
      <c r="AC248" s="26" t="s">
        <v>736</v>
      </c>
      <c r="AD248" s="26" t="s">
        <v>736</v>
      </c>
      <c r="AE248" s="26" t="s">
        <v>736</v>
      </c>
      <c r="AF248" s="27" t="s">
        <v>741</v>
      </c>
    </row>
    <row r="249" spans="1:32">
      <c r="A249" s="26" t="s">
        <v>4758</v>
      </c>
      <c r="B249" s="26" t="s">
        <v>742</v>
      </c>
      <c r="C249" s="27">
        <v>247</v>
      </c>
      <c r="D249" s="26" t="s">
        <v>2507</v>
      </c>
      <c r="E249" s="26" t="s">
        <v>2508</v>
      </c>
      <c r="F249" s="27">
        <v>800</v>
      </c>
      <c r="G249" s="27">
        <v>0</v>
      </c>
      <c r="H249" s="27">
        <v>0</v>
      </c>
      <c r="I249" s="27">
        <v>800</v>
      </c>
      <c r="J249" s="27">
        <v>0</v>
      </c>
      <c r="K249" s="26" t="s">
        <v>5718</v>
      </c>
      <c r="L249" s="26" t="s">
        <v>736</v>
      </c>
      <c r="M249" s="26" t="s">
        <v>1928</v>
      </c>
      <c r="N249" s="26" t="s">
        <v>1929</v>
      </c>
      <c r="O249" s="26" t="s">
        <v>5719</v>
      </c>
      <c r="P249" s="26" t="s">
        <v>2509</v>
      </c>
      <c r="Q249" s="26" t="s">
        <v>4835</v>
      </c>
      <c r="R249" s="26" t="s">
        <v>191</v>
      </c>
      <c r="S249" s="26" t="s">
        <v>2510</v>
      </c>
      <c r="T249" s="26" t="s">
        <v>191</v>
      </c>
      <c r="U249" s="26" t="s">
        <v>2510</v>
      </c>
      <c r="V249" s="26" t="s">
        <v>2511</v>
      </c>
      <c r="W249" s="26" t="s">
        <v>741</v>
      </c>
      <c r="X249" s="26" t="s">
        <v>1948</v>
      </c>
      <c r="Y249" s="27">
        <v>800</v>
      </c>
      <c r="Z249" s="26" t="s">
        <v>736</v>
      </c>
      <c r="AA249" s="26" t="s">
        <v>736</v>
      </c>
      <c r="AB249" s="26" t="s">
        <v>736</v>
      </c>
      <c r="AC249" s="26" t="s">
        <v>736</v>
      </c>
      <c r="AD249" s="26" t="s">
        <v>736</v>
      </c>
      <c r="AE249" s="26" t="s">
        <v>736</v>
      </c>
      <c r="AF249" s="27" t="s">
        <v>741</v>
      </c>
    </row>
    <row r="250" spans="1:32">
      <c r="A250" s="26" t="s">
        <v>4758</v>
      </c>
      <c r="B250" s="26" t="s">
        <v>742</v>
      </c>
      <c r="C250" s="27">
        <v>248</v>
      </c>
      <c r="D250" s="26" t="s">
        <v>5720</v>
      </c>
      <c r="E250" s="26" t="s">
        <v>5721</v>
      </c>
      <c r="F250" s="27">
        <v>2</v>
      </c>
      <c r="G250" s="27">
        <v>0</v>
      </c>
      <c r="H250" s="27">
        <v>0</v>
      </c>
      <c r="I250" s="27">
        <v>2</v>
      </c>
      <c r="J250" s="27">
        <v>0</v>
      </c>
      <c r="K250" s="26" t="s">
        <v>5722</v>
      </c>
      <c r="L250" s="26" t="s">
        <v>736</v>
      </c>
      <c r="M250" s="26" t="s">
        <v>192</v>
      </c>
      <c r="N250" s="26" t="s">
        <v>361</v>
      </c>
      <c r="O250" s="26" t="s">
        <v>5723</v>
      </c>
      <c r="P250" s="26" t="s">
        <v>5724</v>
      </c>
      <c r="Q250" s="26" t="s">
        <v>736</v>
      </c>
      <c r="R250" s="26" t="s">
        <v>252</v>
      </c>
      <c r="S250" s="26" t="s">
        <v>5725</v>
      </c>
      <c r="T250" s="26" t="s">
        <v>252</v>
      </c>
      <c r="U250" s="26" t="s">
        <v>5725</v>
      </c>
      <c r="V250" s="26" t="s">
        <v>5726</v>
      </c>
      <c r="W250" s="26" t="s">
        <v>5727</v>
      </c>
      <c r="X250" s="26" t="s">
        <v>1919</v>
      </c>
      <c r="Y250" s="27">
        <v>2</v>
      </c>
      <c r="Z250" s="26" t="s">
        <v>736</v>
      </c>
      <c r="AA250" s="26" t="s">
        <v>736</v>
      </c>
      <c r="AB250" s="26" t="s">
        <v>736</v>
      </c>
      <c r="AC250" s="26" t="s">
        <v>736</v>
      </c>
      <c r="AD250" s="26" t="s">
        <v>736</v>
      </c>
      <c r="AE250" s="26" t="s">
        <v>736</v>
      </c>
      <c r="AF250" s="27" t="s">
        <v>741</v>
      </c>
    </row>
    <row r="251" spans="1:32" ht="15" customHeight="1">
      <c r="A251" s="26" t="s">
        <v>4758</v>
      </c>
      <c r="B251" s="26" t="s">
        <v>742</v>
      </c>
      <c r="C251" s="27">
        <v>249</v>
      </c>
      <c r="D251" s="26" t="s">
        <v>5728</v>
      </c>
      <c r="E251" s="26" t="s">
        <v>5729</v>
      </c>
      <c r="F251" s="27">
        <v>100</v>
      </c>
      <c r="G251" s="27">
        <v>0</v>
      </c>
      <c r="H251" s="27">
        <v>0</v>
      </c>
      <c r="I251" s="27">
        <v>100</v>
      </c>
      <c r="J251" s="27">
        <v>0</v>
      </c>
      <c r="K251" s="26" t="s">
        <v>5730</v>
      </c>
      <c r="L251" s="26" t="s">
        <v>736</v>
      </c>
      <c r="M251" s="26" t="s">
        <v>192</v>
      </c>
      <c r="N251" s="26" t="s">
        <v>361</v>
      </c>
      <c r="O251" s="26" t="s">
        <v>5731</v>
      </c>
      <c r="P251" s="26" t="s">
        <v>5732</v>
      </c>
      <c r="Q251" s="26" t="s">
        <v>736</v>
      </c>
      <c r="R251" s="26" t="s">
        <v>2102</v>
      </c>
      <c r="S251" s="26" t="s">
        <v>5733</v>
      </c>
      <c r="T251" s="26" t="s">
        <v>2102</v>
      </c>
      <c r="U251" s="26" t="s">
        <v>5733</v>
      </c>
      <c r="V251" s="26" t="s">
        <v>5734</v>
      </c>
      <c r="W251" s="26" t="s">
        <v>5735</v>
      </c>
      <c r="X251" s="26" t="s">
        <v>2148</v>
      </c>
      <c r="Y251" s="27">
        <v>100</v>
      </c>
      <c r="Z251" s="26" t="s">
        <v>736</v>
      </c>
      <c r="AA251" s="26" t="s">
        <v>736</v>
      </c>
      <c r="AB251" s="26" t="s">
        <v>736</v>
      </c>
      <c r="AC251" s="26" t="s">
        <v>736</v>
      </c>
      <c r="AD251" s="26" t="s">
        <v>736</v>
      </c>
      <c r="AE251" s="26" t="s">
        <v>736</v>
      </c>
      <c r="AF251" s="27" t="s">
        <v>741</v>
      </c>
    </row>
    <row r="252" spans="1:32" ht="15" customHeight="1">
      <c r="A252" s="26" t="s">
        <v>4758</v>
      </c>
      <c r="B252" s="26" t="s">
        <v>742</v>
      </c>
      <c r="C252" s="27">
        <v>250</v>
      </c>
      <c r="D252" s="26" t="s">
        <v>5736</v>
      </c>
      <c r="E252" s="26" t="s">
        <v>5737</v>
      </c>
      <c r="F252" s="27">
        <v>421</v>
      </c>
      <c r="G252" s="27">
        <v>0</v>
      </c>
      <c r="H252" s="27">
        <v>0</v>
      </c>
      <c r="I252" s="27">
        <v>421</v>
      </c>
      <c r="J252" s="27">
        <v>0</v>
      </c>
      <c r="K252" s="26" t="s">
        <v>5738</v>
      </c>
      <c r="L252" s="26" t="s">
        <v>736</v>
      </c>
      <c r="M252" s="26" t="s">
        <v>1928</v>
      </c>
      <c r="N252" s="26" t="s">
        <v>1929</v>
      </c>
      <c r="O252" s="26" t="s">
        <v>5739</v>
      </c>
      <c r="P252" s="26" t="s">
        <v>5740</v>
      </c>
      <c r="Q252" s="26" t="s">
        <v>736</v>
      </c>
      <c r="R252" s="26" t="s">
        <v>5741</v>
      </c>
      <c r="S252" s="26" t="s">
        <v>5742</v>
      </c>
      <c r="T252" s="26" t="s">
        <v>5741</v>
      </c>
      <c r="U252" s="26" t="s">
        <v>5742</v>
      </c>
      <c r="V252" s="26" t="s">
        <v>5743</v>
      </c>
      <c r="W252" s="26" t="s">
        <v>5744</v>
      </c>
      <c r="X252" s="26" t="s">
        <v>5745</v>
      </c>
      <c r="Y252" s="27">
        <v>421</v>
      </c>
      <c r="Z252" s="26" t="s">
        <v>736</v>
      </c>
      <c r="AA252" s="26" t="s">
        <v>736</v>
      </c>
      <c r="AB252" s="26" t="s">
        <v>736</v>
      </c>
      <c r="AC252" s="26" t="s">
        <v>736</v>
      </c>
      <c r="AD252" s="26" t="s">
        <v>736</v>
      </c>
      <c r="AE252" s="26" t="s">
        <v>736</v>
      </c>
      <c r="AF252" s="27" t="s">
        <v>741</v>
      </c>
    </row>
    <row r="253" spans="1:32">
      <c r="A253" s="26" t="s">
        <v>4758</v>
      </c>
      <c r="B253" s="26" t="s">
        <v>742</v>
      </c>
      <c r="C253" s="27">
        <v>251</v>
      </c>
      <c r="D253" s="26" t="s">
        <v>2012</v>
      </c>
      <c r="E253" s="26" t="s">
        <v>2013</v>
      </c>
      <c r="F253" s="27">
        <v>310</v>
      </c>
      <c r="G253" s="27">
        <v>0</v>
      </c>
      <c r="H253" s="27">
        <v>0</v>
      </c>
      <c r="I253" s="27">
        <v>310</v>
      </c>
      <c r="J253" s="27">
        <v>0</v>
      </c>
      <c r="K253" s="26" t="s">
        <v>2014</v>
      </c>
      <c r="L253" s="26" t="s">
        <v>736</v>
      </c>
      <c r="M253" s="26" t="s">
        <v>1928</v>
      </c>
      <c r="N253" s="26" t="s">
        <v>4099</v>
      </c>
      <c r="O253" s="26" t="s">
        <v>4236</v>
      </c>
      <c r="P253" s="26" t="s">
        <v>4237</v>
      </c>
      <c r="Q253" s="26" t="s">
        <v>5746</v>
      </c>
      <c r="R253" s="26" t="s">
        <v>262</v>
      </c>
      <c r="S253" s="26" t="s">
        <v>2015</v>
      </c>
      <c r="T253" s="26" t="s">
        <v>262</v>
      </c>
      <c r="U253" s="26" t="s">
        <v>2015</v>
      </c>
      <c r="V253" s="26" t="s">
        <v>5747</v>
      </c>
      <c r="W253" s="26" t="s">
        <v>2016</v>
      </c>
      <c r="X253" s="26" t="s">
        <v>5748</v>
      </c>
      <c r="Y253" s="27">
        <v>310</v>
      </c>
      <c r="Z253" s="26" t="s">
        <v>3469</v>
      </c>
      <c r="AA253" s="26" t="s">
        <v>1962</v>
      </c>
      <c r="AB253" s="26" t="s">
        <v>4238</v>
      </c>
      <c r="AC253" s="26" t="s">
        <v>4239</v>
      </c>
      <c r="AD253" s="26" t="s">
        <v>2013</v>
      </c>
      <c r="AE253" s="26" t="s">
        <v>1536</v>
      </c>
      <c r="AF253" s="27" t="s">
        <v>741</v>
      </c>
    </row>
    <row r="254" spans="1:32">
      <c r="A254" s="26" t="s">
        <v>4758</v>
      </c>
      <c r="B254" s="26" t="s">
        <v>742</v>
      </c>
      <c r="C254" s="27">
        <v>252</v>
      </c>
      <c r="D254" s="26" t="s">
        <v>4228</v>
      </c>
      <c r="E254" s="26" t="s">
        <v>5749</v>
      </c>
      <c r="F254" s="27">
        <v>342</v>
      </c>
      <c r="G254" s="27">
        <v>0</v>
      </c>
      <c r="H254" s="27">
        <v>0</v>
      </c>
      <c r="I254" s="27">
        <v>342</v>
      </c>
      <c r="J254" s="27">
        <v>0</v>
      </c>
      <c r="K254" s="26" t="s">
        <v>4229</v>
      </c>
      <c r="L254" s="26" t="s">
        <v>736</v>
      </c>
      <c r="M254" s="26" t="s">
        <v>1928</v>
      </c>
      <c r="N254" s="26" t="s">
        <v>1929</v>
      </c>
      <c r="O254" s="26" t="s">
        <v>4230</v>
      </c>
      <c r="P254" s="26" t="s">
        <v>4231</v>
      </c>
      <c r="Q254" s="26" t="s">
        <v>736</v>
      </c>
      <c r="R254" s="26" t="s">
        <v>3696</v>
      </c>
      <c r="S254" s="26" t="s">
        <v>5750</v>
      </c>
      <c r="T254" s="26" t="s">
        <v>3696</v>
      </c>
      <c r="U254" s="26" t="s">
        <v>5750</v>
      </c>
      <c r="V254" s="26" t="s">
        <v>4232</v>
      </c>
      <c r="W254" s="26" t="s">
        <v>4233</v>
      </c>
      <c r="X254" s="26" t="s">
        <v>5751</v>
      </c>
      <c r="Y254" s="27">
        <v>342</v>
      </c>
      <c r="Z254" s="26" t="s">
        <v>736</v>
      </c>
      <c r="AA254" s="26" t="s">
        <v>736</v>
      </c>
      <c r="AB254" s="26" t="s">
        <v>736</v>
      </c>
      <c r="AC254" s="26" t="s">
        <v>736</v>
      </c>
      <c r="AD254" s="26" t="s">
        <v>736</v>
      </c>
      <c r="AE254" s="26" t="s">
        <v>736</v>
      </c>
      <c r="AF254" s="27" t="s">
        <v>741</v>
      </c>
    </row>
    <row r="255" spans="1:32">
      <c r="A255" s="26" t="s">
        <v>4758</v>
      </c>
      <c r="B255" s="26" t="s">
        <v>742</v>
      </c>
      <c r="C255" s="27">
        <v>253</v>
      </c>
      <c r="D255" s="26" t="s">
        <v>3470</v>
      </c>
      <c r="E255" s="26" t="s">
        <v>3471</v>
      </c>
      <c r="F255" s="27">
        <v>5</v>
      </c>
      <c r="G255" s="27">
        <v>0</v>
      </c>
      <c r="H255" s="27">
        <v>0</v>
      </c>
      <c r="I255" s="27">
        <v>5</v>
      </c>
      <c r="J255" s="27">
        <v>0</v>
      </c>
      <c r="K255" s="26" t="s">
        <v>3472</v>
      </c>
      <c r="L255" s="26" t="s">
        <v>736</v>
      </c>
      <c r="M255" s="26" t="s">
        <v>1928</v>
      </c>
      <c r="N255" s="26" t="s">
        <v>1929</v>
      </c>
      <c r="O255" s="26" t="s">
        <v>3473</v>
      </c>
      <c r="P255" s="26" t="s">
        <v>3474</v>
      </c>
      <c r="Q255" s="26" t="s">
        <v>736</v>
      </c>
      <c r="R255" s="26" t="s">
        <v>278</v>
      </c>
      <c r="S255" s="26" t="s">
        <v>3475</v>
      </c>
      <c r="T255" s="26" t="s">
        <v>278</v>
      </c>
      <c r="U255" s="26" t="s">
        <v>3475</v>
      </c>
      <c r="V255" s="26" t="s">
        <v>3476</v>
      </c>
      <c r="W255" s="26" t="s">
        <v>3477</v>
      </c>
      <c r="X255" s="26" t="s">
        <v>3478</v>
      </c>
      <c r="Y255" s="27">
        <v>5</v>
      </c>
      <c r="Z255" s="26" t="s">
        <v>736</v>
      </c>
      <c r="AA255" s="26" t="s">
        <v>736</v>
      </c>
      <c r="AB255" s="26" t="s">
        <v>736</v>
      </c>
      <c r="AC255" s="26" t="s">
        <v>736</v>
      </c>
      <c r="AD255" s="26" t="s">
        <v>736</v>
      </c>
      <c r="AE255" s="26" t="s">
        <v>736</v>
      </c>
      <c r="AF255" s="27" t="s">
        <v>741</v>
      </c>
    </row>
    <row r="256" spans="1:32">
      <c r="A256" s="26" t="s">
        <v>4758</v>
      </c>
      <c r="B256" s="26" t="s">
        <v>742</v>
      </c>
      <c r="C256" s="27">
        <v>254</v>
      </c>
      <c r="D256" s="26" t="s">
        <v>830</v>
      </c>
      <c r="E256" s="26" t="s">
        <v>3479</v>
      </c>
      <c r="F256" s="27">
        <v>32640</v>
      </c>
      <c r="G256" s="27">
        <v>0</v>
      </c>
      <c r="H256" s="27">
        <v>0</v>
      </c>
      <c r="I256" s="27">
        <v>32640</v>
      </c>
      <c r="J256" s="27">
        <v>0</v>
      </c>
      <c r="K256" s="26" t="s">
        <v>3480</v>
      </c>
      <c r="L256" s="26" t="s">
        <v>736</v>
      </c>
      <c r="M256" s="26" t="s">
        <v>192</v>
      </c>
      <c r="N256" s="26" t="s">
        <v>193</v>
      </c>
      <c r="O256" s="26" t="s">
        <v>323</v>
      </c>
      <c r="P256" s="26" t="s">
        <v>831</v>
      </c>
      <c r="Q256" s="26" t="s">
        <v>317</v>
      </c>
      <c r="R256" s="26" t="s">
        <v>791</v>
      </c>
      <c r="S256" s="26" t="s">
        <v>3481</v>
      </c>
      <c r="T256" s="26" t="s">
        <v>791</v>
      </c>
      <c r="U256" s="26" t="s">
        <v>3481</v>
      </c>
      <c r="V256" s="26" t="s">
        <v>3482</v>
      </c>
      <c r="W256" s="26" t="s">
        <v>384</v>
      </c>
      <c r="X256" s="26" t="s">
        <v>2018</v>
      </c>
      <c r="Y256" s="27">
        <v>32640</v>
      </c>
      <c r="Z256" s="26" t="s">
        <v>736</v>
      </c>
      <c r="AA256" s="26" t="s">
        <v>736</v>
      </c>
      <c r="AB256" s="26" t="s">
        <v>736</v>
      </c>
      <c r="AC256" s="26" t="s">
        <v>736</v>
      </c>
      <c r="AD256" s="26" t="s">
        <v>736</v>
      </c>
      <c r="AE256" s="26" t="s">
        <v>736</v>
      </c>
      <c r="AF256" s="27" t="s">
        <v>741</v>
      </c>
    </row>
    <row r="257" spans="1:32" ht="15" customHeight="1">
      <c r="A257" s="26" t="s">
        <v>4758</v>
      </c>
      <c r="B257" s="26" t="s">
        <v>742</v>
      </c>
      <c r="C257" s="27">
        <v>255</v>
      </c>
      <c r="D257" s="26" t="s">
        <v>1178</v>
      </c>
      <c r="E257" s="26" t="s">
        <v>2512</v>
      </c>
      <c r="F257" s="27">
        <v>960</v>
      </c>
      <c r="G257" s="27">
        <v>0</v>
      </c>
      <c r="H257" s="27">
        <v>0</v>
      </c>
      <c r="I257" s="27">
        <v>960</v>
      </c>
      <c r="J257" s="27">
        <v>0</v>
      </c>
      <c r="K257" s="26" t="s">
        <v>2513</v>
      </c>
      <c r="L257" s="26" t="s">
        <v>736</v>
      </c>
      <c r="M257" s="26" t="s">
        <v>1928</v>
      </c>
      <c r="N257" s="26" t="s">
        <v>1929</v>
      </c>
      <c r="O257" s="26" t="s">
        <v>4240</v>
      </c>
      <c r="P257" s="26" t="s">
        <v>4241</v>
      </c>
      <c r="Q257" s="26" t="s">
        <v>736</v>
      </c>
      <c r="R257" s="26" t="s">
        <v>195</v>
      </c>
      <c r="S257" s="26" t="s">
        <v>3483</v>
      </c>
      <c r="T257" s="26" t="s">
        <v>195</v>
      </c>
      <c r="U257" s="26" t="s">
        <v>3483</v>
      </c>
      <c r="V257" s="26" t="s">
        <v>3484</v>
      </c>
      <c r="W257" s="26" t="s">
        <v>510</v>
      </c>
      <c r="X257" s="26" t="s">
        <v>1946</v>
      </c>
      <c r="Y257" s="27">
        <v>960</v>
      </c>
      <c r="Z257" s="26" t="s">
        <v>736</v>
      </c>
      <c r="AA257" s="26" t="s">
        <v>736</v>
      </c>
      <c r="AB257" s="26" t="s">
        <v>736</v>
      </c>
      <c r="AC257" s="26" t="s">
        <v>736</v>
      </c>
      <c r="AD257" s="26" t="s">
        <v>736</v>
      </c>
      <c r="AE257" s="26" t="s">
        <v>736</v>
      </c>
      <c r="AF257" s="27" t="s">
        <v>741</v>
      </c>
    </row>
    <row r="258" spans="1:32">
      <c r="A258" s="26" t="s">
        <v>4758</v>
      </c>
      <c r="B258" s="26" t="s">
        <v>742</v>
      </c>
      <c r="C258" s="27">
        <v>256</v>
      </c>
      <c r="D258" s="26" t="s">
        <v>832</v>
      </c>
      <c r="E258" s="26" t="s">
        <v>2514</v>
      </c>
      <c r="F258" s="27">
        <v>8160</v>
      </c>
      <c r="G258" s="27">
        <v>0</v>
      </c>
      <c r="H258" s="27">
        <v>0</v>
      </c>
      <c r="I258" s="27">
        <v>8160</v>
      </c>
      <c r="J258" s="27">
        <v>0</v>
      </c>
      <c r="K258" s="26" t="s">
        <v>2515</v>
      </c>
      <c r="L258" s="26" t="s">
        <v>736</v>
      </c>
      <c r="M258" s="26" t="s">
        <v>1928</v>
      </c>
      <c r="N258" s="26" t="s">
        <v>1929</v>
      </c>
      <c r="O258" s="26" t="s">
        <v>3485</v>
      </c>
      <c r="P258" s="26" t="s">
        <v>2338</v>
      </c>
      <c r="Q258" s="26" t="s">
        <v>736</v>
      </c>
      <c r="R258" s="26" t="s">
        <v>791</v>
      </c>
      <c r="S258" s="26" t="s">
        <v>3486</v>
      </c>
      <c r="T258" s="26" t="s">
        <v>791</v>
      </c>
      <c r="U258" s="26" t="s">
        <v>3486</v>
      </c>
      <c r="V258" s="26" t="s">
        <v>3487</v>
      </c>
      <c r="W258" s="26" t="s">
        <v>385</v>
      </c>
      <c r="X258" s="26" t="s">
        <v>2019</v>
      </c>
      <c r="Y258" s="27">
        <v>8160</v>
      </c>
      <c r="Z258" s="26" t="s">
        <v>736</v>
      </c>
      <c r="AA258" s="26" t="s">
        <v>736</v>
      </c>
      <c r="AB258" s="26" t="s">
        <v>736</v>
      </c>
      <c r="AC258" s="26" t="s">
        <v>736</v>
      </c>
      <c r="AD258" s="26" t="s">
        <v>736</v>
      </c>
      <c r="AE258" s="26" t="s">
        <v>736</v>
      </c>
      <c r="AF258" s="27" t="s">
        <v>741</v>
      </c>
    </row>
    <row r="259" spans="1:32">
      <c r="A259" s="26" t="s">
        <v>4758</v>
      </c>
      <c r="B259" s="26" t="s">
        <v>742</v>
      </c>
      <c r="C259" s="27">
        <v>257</v>
      </c>
      <c r="D259" s="26" t="s">
        <v>5752</v>
      </c>
      <c r="E259" s="26" t="s">
        <v>5753</v>
      </c>
      <c r="F259" s="27">
        <v>2</v>
      </c>
      <c r="G259" s="27">
        <v>0</v>
      </c>
      <c r="H259" s="27">
        <v>0</v>
      </c>
      <c r="I259" s="27">
        <v>2</v>
      </c>
      <c r="J259" s="27">
        <v>0</v>
      </c>
      <c r="K259" s="26" t="s">
        <v>5754</v>
      </c>
      <c r="L259" s="26" t="s">
        <v>736</v>
      </c>
      <c r="M259" s="26" t="s">
        <v>192</v>
      </c>
      <c r="N259" s="26" t="s">
        <v>361</v>
      </c>
      <c r="O259" s="26" t="s">
        <v>5755</v>
      </c>
      <c r="P259" s="26" t="s">
        <v>5756</v>
      </c>
      <c r="Q259" s="26" t="s">
        <v>736</v>
      </c>
      <c r="R259" s="26" t="s">
        <v>4171</v>
      </c>
      <c r="S259" s="26" t="s">
        <v>5757</v>
      </c>
      <c r="T259" s="26" t="s">
        <v>4171</v>
      </c>
      <c r="U259" s="26" t="s">
        <v>5757</v>
      </c>
      <c r="V259" s="26" t="s">
        <v>5758</v>
      </c>
      <c r="W259" s="26" t="s">
        <v>5759</v>
      </c>
      <c r="X259" s="26" t="s">
        <v>1919</v>
      </c>
      <c r="Y259" s="27">
        <v>2</v>
      </c>
      <c r="Z259" s="26" t="s">
        <v>736</v>
      </c>
      <c r="AA259" s="26" t="s">
        <v>736</v>
      </c>
      <c r="AB259" s="26" t="s">
        <v>736</v>
      </c>
      <c r="AC259" s="26" t="s">
        <v>736</v>
      </c>
      <c r="AD259" s="26" t="s">
        <v>736</v>
      </c>
      <c r="AE259" s="26" t="s">
        <v>736</v>
      </c>
      <c r="AF259" s="27" t="s">
        <v>741</v>
      </c>
    </row>
    <row r="260" spans="1:32">
      <c r="A260" s="26" t="s">
        <v>4758</v>
      </c>
      <c r="B260" s="26" t="s">
        <v>742</v>
      </c>
      <c r="C260" s="27">
        <v>258</v>
      </c>
      <c r="D260" s="26" t="s">
        <v>5760</v>
      </c>
      <c r="E260" s="26" t="s">
        <v>5761</v>
      </c>
      <c r="F260" s="27">
        <v>2</v>
      </c>
      <c r="G260" s="27">
        <v>0</v>
      </c>
      <c r="H260" s="27">
        <v>0</v>
      </c>
      <c r="I260" s="27">
        <v>2</v>
      </c>
      <c r="J260" s="27">
        <v>0</v>
      </c>
      <c r="K260" s="26" t="s">
        <v>5762</v>
      </c>
      <c r="L260" s="26" t="s">
        <v>736</v>
      </c>
      <c r="M260" s="26" t="s">
        <v>1928</v>
      </c>
      <c r="N260" s="26" t="s">
        <v>1929</v>
      </c>
      <c r="O260" s="26" t="s">
        <v>5763</v>
      </c>
      <c r="P260" s="26" t="s">
        <v>5764</v>
      </c>
      <c r="Q260" s="26" t="s">
        <v>736</v>
      </c>
      <c r="R260" s="26" t="s">
        <v>5765</v>
      </c>
      <c r="S260" s="26" t="s">
        <v>5766</v>
      </c>
      <c r="T260" s="26" t="s">
        <v>5765</v>
      </c>
      <c r="U260" s="26" t="s">
        <v>5766</v>
      </c>
      <c r="V260" s="26" t="s">
        <v>5767</v>
      </c>
      <c r="W260" s="26" t="s">
        <v>5768</v>
      </c>
      <c r="X260" s="26" t="s">
        <v>1919</v>
      </c>
      <c r="Y260" s="27">
        <v>2</v>
      </c>
      <c r="Z260" s="26" t="s">
        <v>736</v>
      </c>
      <c r="AA260" s="26" t="s">
        <v>736</v>
      </c>
      <c r="AB260" s="26" t="s">
        <v>736</v>
      </c>
      <c r="AC260" s="26" t="s">
        <v>736</v>
      </c>
      <c r="AD260" s="26" t="s">
        <v>736</v>
      </c>
      <c r="AE260" s="26" t="s">
        <v>736</v>
      </c>
      <c r="AF260" s="27" t="s">
        <v>741</v>
      </c>
    </row>
    <row r="261" spans="1:32" ht="15" customHeight="1">
      <c r="A261" s="26" t="s">
        <v>4758</v>
      </c>
      <c r="B261" s="26" t="s">
        <v>742</v>
      </c>
      <c r="C261" s="27">
        <v>259</v>
      </c>
      <c r="D261" s="26" t="s">
        <v>3489</v>
      </c>
      <c r="E261" s="26" t="s">
        <v>3490</v>
      </c>
      <c r="F261" s="27">
        <v>4</v>
      </c>
      <c r="G261" s="27">
        <v>0</v>
      </c>
      <c r="H261" s="27">
        <v>0</v>
      </c>
      <c r="I261" s="27">
        <v>4</v>
      </c>
      <c r="J261" s="27">
        <v>0</v>
      </c>
      <c r="K261" s="26" t="s">
        <v>3491</v>
      </c>
      <c r="L261" s="26" t="s">
        <v>736</v>
      </c>
      <c r="M261" s="26" t="s">
        <v>1928</v>
      </c>
      <c r="N261" s="26" t="s">
        <v>1929</v>
      </c>
      <c r="O261" s="26" t="s">
        <v>3492</v>
      </c>
      <c r="P261" s="26" t="s">
        <v>3474</v>
      </c>
      <c r="Q261" s="26" t="s">
        <v>736</v>
      </c>
      <c r="R261" s="26" t="s">
        <v>3493</v>
      </c>
      <c r="S261" s="26" t="s">
        <v>3494</v>
      </c>
      <c r="T261" s="26" t="s">
        <v>3493</v>
      </c>
      <c r="U261" s="26" t="s">
        <v>3494</v>
      </c>
      <c r="V261" s="26" t="s">
        <v>3495</v>
      </c>
      <c r="W261" s="26" t="s">
        <v>3496</v>
      </c>
      <c r="X261" s="26" t="s">
        <v>1912</v>
      </c>
      <c r="Y261" s="27">
        <v>4</v>
      </c>
      <c r="Z261" s="26" t="s">
        <v>736</v>
      </c>
      <c r="AA261" s="26" t="s">
        <v>736</v>
      </c>
      <c r="AB261" s="26" t="s">
        <v>736</v>
      </c>
      <c r="AC261" s="26" t="s">
        <v>736</v>
      </c>
      <c r="AD261" s="26" t="s">
        <v>736</v>
      </c>
      <c r="AE261" s="26" t="s">
        <v>736</v>
      </c>
      <c r="AF261" s="27" t="s">
        <v>741</v>
      </c>
    </row>
    <row r="262" spans="1:32">
      <c r="A262" s="26" t="s">
        <v>4758</v>
      </c>
      <c r="B262" s="26" t="s">
        <v>742</v>
      </c>
      <c r="C262" s="27">
        <v>260</v>
      </c>
      <c r="D262" s="26" t="s">
        <v>2020</v>
      </c>
      <c r="E262" s="26" t="s">
        <v>2516</v>
      </c>
      <c r="F262" s="27">
        <v>800</v>
      </c>
      <c r="G262" s="27">
        <v>0</v>
      </c>
      <c r="H262" s="27">
        <v>0</v>
      </c>
      <c r="I262" s="27">
        <v>800</v>
      </c>
      <c r="J262" s="27">
        <v>0</v>
      </c>
      <c r="K262" s="26" t="s">
        <v>2517</v>
      </c>
      <c r="L262" s="26" t="s">
        <v>736</v>
      </c>
      <c r="M262" s="26" t="s">
        <v>192</v>
      </c>
      <c r="N262" s="26" t="s">
        <v>193</v>
      </c>
      <c r="O262" s="26" t="s">
        <v>2021</v>
      </c>
      <c r="P262" s="26" t="s">
        <v>848</v>
      </c>
      <c r="Q262" s="26" t="s">
        <v>405</v>
      </c>
      <c r="R262" s="26" t="s">
        <v>195</v>
      </c>
      <c r="S262" s="26" t="s">
        <v>2022</v>
      </c>
      <c r="T262" s="26" t="s">
        <v>195</v>
      </c>
      <c r="U262" s="26" t="s">
        <v>2022</v>
      </c>
      <c r="V262" s="26" t="s">
        <v>2023</v>
      </c>
      <c r="W262" s="26" t="s">
        <v>741</v>
      </c>
      <c r="X262" s="26" t="s">
        <v>1948</v>
      </c>
      <c r="Y262" s="27">
        <v>800</v>
      </c>
      <c r="Z262" s="26" t="s">
        <v>736</v>
      </c>
      <c r="AA262" s="26" t="s">
        <v>736</v>
      </c>
      <c r="AB262" s="26" t="s">
        <v>736</v>
      </c>
      <c r="AC262" s="26" t="s">
        <v>736</v>
      </c>
      <c r="AD262" s="26" t="s">
        <v>736</v>
      </c>
      <c r="AE262" s="26" t="s">
        <v>736</v>
      </c>
      <c r="AF262" s="27" t="s">
        <v>741</v>
      </c>
    </row>
    <row r="263" spans="1:32" ht="15" customHeight="1">
      <c r="A263" s="26" t="s">
        <v>4758</v>
      </c>
      <c r="B263" s="26" t="s">
        <v>742</v>
      </c>
      <c r="C263" s="27">
        <v>261</v>
      </c>
      <c r="D263" s="26" t="s">
        <v>5769</v>
      </c>
      <c r="E263" s="26" t="s">
        <v>5770</v>
      </c>
      <c r="F263" s="27">
        <v>20</v>
      </c>
      <c r="G263" s="27">
        <v>0</v>
      </c>
      <c r="H263" s="27">
        <v>0</v>
      </c>
      <c r="I263" s="27">
        <v>20</v>
      </c>
      <c r="J263" s="27">
        <v>0</v>
      </c>
      <c r="K263" s="26" t="s">
        <v>5771</v>
      </c>
      <c r="L263" s="26" t="s">
        <v>736</v>
      </c>
      <c r="M263" s="26" t="s">
        <v>1928</v>
      </c>
      <c r="N263" s="26" t="s">
        <v>1929</v>
      </c>
      <c r="O263" s="26" t="s">
        <v>5772</v>
      </c>
      <c r="P263" s="26" t="s">
        <v>5773</v>
      </c>
      <c r="Q263" s="26" t="s">
        <v>736</v>
      </c>
      <c r="R263" s="26" t="s">
        <v>3303</v>
      </c>
      <c r="S263" s="26" t="s">
        <v>5774</v>
      </c>
      <c r="T263" s="26" t="s">
        <v>3303</v>
      </c>
      <c r="U263" s="26" t="s">
        <v>5774</v>
      </c>
      <c r="V263" s="26" t="s">
        <v>5775</v>
      </c>
      <c r="W263" s="26" t="s">
        <v>5776</v>
      </c>
      <c r="X263" s="26" t="s">
        <v>3633</v>
      </c>
      <c r="Y263" s="27">
        <v>20</v>
      </c>
      <c r="Z263" s="26" t="s">
        <v>736</v>
      </c>
      <c r="AA263" s="26" t="s">
        <v>736</v>
      </c>
      <c r="AB263" s="26" t="s">
        <v>736</v>
      </c>
      <c r="AC263" s="26" t="s">
        <v>736</v>
      </c>
      <c r="AD263" s="26" t="s">
        <v>736</v>
      </c>
      <c r="AE263" s="26" t="s">
        <v>736</v>
      </c>
      <c r="AF263" s="27" t="s">
        <v>741</v>
      </c>
    </row>
    <row r="264" spans="1:32">
      <c r="A264" s="26" t="s">
        <v>4758</v>
      </c>
      <c r="B264" s="26" t="s">
        <v>742</v>
      </c>
      <c r="C264" s="27">
        <v>262</v>
      </c>
      <c r="D264" s="26" t="s">
        <v>4242</v>
      </c>
      <c r="E264" s="26" t="s">
        <v>4243</v>
      </c>
      <c r="F264" s="27">
        <v>1008</v>
      </c>
      <c r="G264" s="27">
        <v>0</v>
      </c>
      <c r="H264" s="27">
        <v>0</v>
      </c>
      <c r="I264" s="27">
        <v>1008</v>
      </c>
      <c r="J264" s="27">
        <v>0</v>
      </c>
      <c r="K264" s="26" t="s">
        <v>4244</v>
      </c>
      <c r="L264" s="26" t="s">
        <v>736</v>
      </c>
      <c r="M264" s="26" t="s">
        <v>1928</v>
      </c>
      <c r="N264" s="26" t="s">
        <v>1929</v>
      </c>
      <c r="O264" s="26" t="s">
        <v>4245</v>
      </c>
      <c r="P264" s="26" t="s">
        <v>4246</v>
      </c>
      <c r="Q264" s="26" t="s">
        <v>5777</v>
      </c>
      <c r="R264" s="26" t="s">
        <v>199</v>
      </c>
      <c r="S264" s="26" t="s">
        <v>5778</v>
      </c>
      <c r="T264" s="26" t="s">
        <v>199</v>
      </c>
      <c r="U264" s="26" t="s">
        <v>5778</v>
      </c>
      <c r="V264" s="26" t="s">
        <v>5779</v>
      </c>
      <c r="W264" s="26" t="s">
        <v>4248</v>
      </c>
      <c r="X264" s="26" t="s">
        <v>5780</v>
      </c>
      <c r="Y264" s="27">
        <v>1008</v>
      </c>
      <c r="Z264" s="26" t="s">
        <v>736</v>
      </c>
      <c r="AA264" s="26" t="s">
        <v>736</v>
      </c>
      <c r="AB264" s="26" t="s">
        <v>736</v>
      </c>
      <c r="AC264" s="26" t="s">
        <v>736</v>
      </c>
      <c r="AD264" s="26" t="s">
        <v>736</v>
      </c>
      <c r="AE264" s="26" t="s">
        <v>736</v>
      </c>
      <c r="AF264" s="27" t="s">
        <v>741</v>
      </c>
    </row>
    <row r="265" spans="1:32" ht="15" customHeight="1">
      <c r="A265" s="26" t="s">
        <v>4758</v>
      </c>
      <c r="B265" s="26" t="s">
        <v>742</v>
      </c>
      <c r="C265" s="27">
        <v>263</v>
      </c>
      <c r="D265" s="26" t="s">
        <v>4249</v>
      </c>
      <c r="E265" s="26" t="s">
        <v>4250</v>
      </c>
      <c r="F265" s="27">
        <v>1</v>
      </c>
      <c r="G265" s="27">
        <v>0</v>
      </c>
      <c r="H265" s="27">
        <v>0</v>
      </c>
      <c r="I265" s="27">
        <v>1</v>
      </c>
      <c r="J265" s="27">
        <v>0</v>
      </c>
      <c r="K265" s="26" t="s">
        <v>4251</v>
      </c>
      <c r="L265" s="26" t="s">
        <v>736</v>
      </c>
      <c r="M265" s="26" t="s">
        <v>1928</v>
      </c>
      <c r="N265" s="26" t="s">
        <v>1929</v>
      </c>
      <c r="O265" s="26" t="s">
        <v>4252</v>
      </c>
      <c r="P265" s="26" t="s">
        <v>4253</v>
      </c>
      <c r="Q265" s="26" t="s">
        <v>736</v>
      </c>
      <c r="R265" s="26" t="s">
        <v>4254</v>
      </c>
      <c r="S265" s="26" t="s">
        <v>4255</v>
      </c>
      <c r="T265" s="26" t="s">
        <v>4254</v>
      </c>
      <c r="U265" s="26" t="s">
        <v>4255</v>
      </c>
      <c r="V265" s="26" t="s">
        <v>4256</v>
      </c>
      <c r="W265" s="26" t="s">
        <v>4257</v>
      </c>
      <c r="X265" s="26" t="s">
        <v>2256</v>
      </c>
      <c r="Y265" s="27">
        <v>1</v>
      </c>
      <c r="Z265" s="26" t="s">
        <v>736</v>
      </c>
      <c r="AA265" s="26" t="s">
        <v>736</v>
      </c>
      <c r="AB265" s="26" t="s">
        <v>736</v>
      </c>
      <c r="AC265" s="26" t="s">
        <v>736</v>
      </c>
      <c r="AD265" s="26" t="s">
        <v>736</v>
      </c>
      <c r="AE265" s="26" t="s">
        <v>736</v>
      </c>
      <c r="AF265" s="27" t="s">
        <v>741</v>
      </c>
    </row>
    <row r="266" spans="1:32">
      <c r="A266" s="26" t="s">
        <v>4758</v>
      </c>
      <c r="B266" s="26" t="s">
        <v>742</v>
      </c>
      <c r="C266" s="27">
        <v>264</v>
      </c>
      <c r="D266" s="26" t="s">
        <v>1180</v>
      </c>
      <c r="E266" s="26" t="s">
        <v>2518</v>
      </c>
      <c r="F266" s="27">
        <v>960</v>
      </c>
      <c r="G266" s="27">
        <v>0</v>
      </c>
      <c r="H266" s="27">
        <v>0</v>
      </c>
      <c r="I266" s="27">
        <v>960</v>
      </c>
      <c r="J266" s="27">
        <v>0</v>
      </c>
      <c r="K266" s="26" t="s">
        <v>2519</v>
      </c>
      <c r="L266" s="26" t="s">
        <v>736</v>
      </c>
      <c r="M266" s="26" t="s">
        <v>1928</v>
      </c>
      <c r="N266" s="26" t="s">
        <v>4099</v>
      </c>
      <c r="O266" s="26" t="s">
        <v>5781</v>
      </c>
      <c r="P266" s="26" t="s">
        <v>4179</v>
      </c>
      <c r="Q266" s="26" t="s">
        <v>736</v>
      </c>
      <c r="R266" s="26" t="s">
        <v>195</v>
      </c>
      <c r="S266" s="26" t="s">
        <v>5782</v>
      </c>
      <c r="T266" s="26" t="s">
        <v>195</v>
      </c>
      <c r="U266" s="26" t="s">
        <v>5782</v>
      </c>
      <c r="V266" s="26" t="s">
        <v>5783</v>
      </c>
      <c r="W266" s="26" t="s">
        <v>5784</v>
      </c>
      <c r="X266" s="26" t="s">
        <v>1946</v>
      </c>
      <c r="Y266" s="27">
        <v>960</v>
      </c>
      <c r="Z266" s="26" t="s">
        <v>736</v>
      </c>
      <c r="AA266" s="26" t="s">
        <v>736</v>
      </c>
      <c r="AB266" s="26" t="s">
        <v>736</v>
      </c>
      <c r="AC266" s="26" t="s">
        <v>736</v>
      </c>
      <c r="AD266" s="26" t="s">
        <v>736</v>
      </c>
      <c r="AE266" s="26" t="s">
        <v>736</v>
      </c>
      <c r="AF266" s="27" t="s">
        <v>741</v>
      </c>
    </row>
    <row r="267" spans="1:32" ht="15" customHeight="1">
      <c r="A267" s="26" t="s">
        <v>4758</v>
      </c>
      <c r="B267" s="26" t="s">
        <v>742</v>
      </c>
      <c r="C267" s="27">
        <v>265</v>
      </c>
      <c r="D267" s="26" t="s">
        <v>833</v>
      </c>
      <c r="E267" s="26" t="s">
        <v>3497</v>
      </c>
      <c r="F267" s="27">
        <v>160</v>
      </c>
      <c r="G267" s="27">
        <v>0</v>
      </c>
      <c r="H267" s="27">
        <v>0</v>
      </c>
      <c r="I267" s="27">
        <v>160</v>
      </c>
      <c r="J267" s="27">
        <v>0</v>
      </c>
      <c r="K267" s="26" t="s">
        <v>3498</v>
      </c>
      <c r="L267" s="26" t="s">
        <v>736</v>
      </c>
      <c r="M267" s="26" t="s">
        <v>192</v>
      </c>
      <c r="N267" s="26" t="s">
        <v>193</v>
      </c>
      <c r="O267" s="26" t="s">
        <v>386</v>
      </c>
      <c r="P267" s="26" t="s">
        <v>834</v>
      </c>
      <c r="Q267" s="26" t="s">
        <v>348</v>
      </c>
      <c r="R267" s="26" t="s">
        <v>736</v>
      </c>
      <c r="S267" s="26" t="s">
        <v>736</v>
      </c>
      <c r="T267" s="26" t="s">
        <v>736</v>
      </c>
      <c r="U267" s="26" t="s">
        <v>736</v>
      </c>
      <c r="V267" s="26" t="s">
        <v>736</v>
      </c>
      <c r="W267" s="26" t="s">
        <v>387</v>
      </c>
      <c r="X267" s="26" t="s">
        <v>1945</v>
      </c>
      <c r="Y267" s="27">
        <v>160</v>
      </c>
      <c r="Z267" s="26" t="s">
        <v>736</v>
      </c>
      <c r="AA267" s="26" t="s">
        <v>736</v>
      </c>
      <c r="AB267" s="26" t="s">
        <v>736</v>
      </c>
      <c r="AC267" s="26" t="s">
        <v>736</v>
      </c>
      <c r="AD267" s="26" t="s">
        <v>736</v>
      </c>
      <c r="AE267" s="26" t="s">
        <v>736</v>
      </c>
      <c r="AF267" s="27" t="s">
        <v>741</v>
      </c>
    </row>
    <row r="268" spans="1:32">
      <c r="A268" s="26" t="s">
        <v>4758</v>
      </c>
      <c r="B268" s="26" t="s">
        <v>742</v>
      </c>
      <c r="C268" s="27">
        <v>266</v>
      </c>
      <c r="D268" s="26" t="s">
        <v>1181</v>
      </c>
      <c r="E268" s="26" t="s">
        <v>2520</v>
      </c>
      <c r="F268" s="27">
        <v>1120</v>
      </c>
      <c r="G268" s="27">
        <v>0</v>
      </c>
      <c r="H268" s="27">
        <v>0</v>
      </c>
      <c r="I268" s="27">
        <v>1120</v>
      </c>
      <c r="J268" s="27">
        <v>0</v>
      </c>
      <c r="K268" s="26" t="s">
        <v>2521</v>
      </c>
      <c r="L268" s="26" t="s">
        <v>736</v>
      </c>
      <c r="M268" s="26" t="s">
        <v>192</v>
      </c>
      <c r="N268" s="26" t="s">
        <v>193</v>
      </c>
      <c r="O268" s="26" t="s">
        <v>1573</v>
      </c>
      <c r="P268" s="26" t="s">
        <v>1574</v>
      </c>
      <c r="Q268" s="26" t="s">
        <v>405</v>
      </c>
      <c r="R268" s="26" t="s">
        <v>791</v>
      </c>
      <c r="S268" s="26" t="s">
        <v>2522</v>
      </c>
      <c r="T268" s="26" t="s">
        <v>791</v>
      </c>
      <c r="U268" s="26" t="s">
        <v>2522</v>
      </c>
      <c r="V268" s="26" t="s">
        <v>2523</v>
      </c>
      <c r="W268" s="26" t="s">
        <v>511</v>
      </c>
      <c r="X268" s="26" t="s">
        <v>2001</v>
      </c>
      <c r="Y268" s="27">
        <v>1120</v>
      </c>
      <c r="Z268" s="26" t="s">
        <v>736</v>
      </c>
      <c r="AA268" s="26" t="s">
        <v>736</v>
      </c>
      <c r="AB268" s="26" t="s">
        <v>736</v>
      </c>
      <c r="AC268" s="26" t="s">
        <v>736</v>
      </c>
      <c r="AD268" s="26" t="s">
        <v>736</v>
      </c>
      <c r="AE268" s="26" t="s">
        <v>736</v>
      </c>
      <c r="AF268" s="27" t="s">
        <v>741</v>
      </c>
    </row>
    <row r="269" spans="1:32">
      <c r="A269" s="26" t="s">
        <v>4758</v>
      </c>
      <c r="B269" s="26" t="s">
        <v>742</v>
      </c>
      <c r="C269" s="27">
        <v>267</v>
      </c>
      <c r="D269" s="26" t="s">
        <v>835</v>
      </c>
      <c r="E269" s="26" t="s">
        <v>2524</v>
      </c>
      <c r="F269" s="27">
        <v>160</v>
      </c>
      <c r="G269" s="27">
        <v>0</v>
      </c>
      <c r="H269" s="27">
        <v>0</v>
      </c>
      <c r="I269" s="27">
        <v>160</v>
      </c>
      <c r="J269" s="27">
        <v>0</v>
      </c>
      <c r="K269" s="26" t="s">
        <v>2525</v>
      </c>
      <c r="L269" s="26" t="s">
        <v>736</v>
      </c>
      <c r="M269" s="26" t="s">
        <v>1928</v>
      </c>
      <c r="N269" s="26" t="s">
        <v>1929</v>
      </c>
      <c r="O269" s="26" t="s">
        <v>3499</v>
      </c>
      <c r="P269" s="26" t="s">
        <v>3285</v>
      </c>
      <c r="Q269" s="26" t="s">
        <v>736</v>
      </c>
      <c r="R269" s="26" t="s">
        <v>195</v>
      </c>
      <c r="S269" s="26" t="s">
        <v>3500</v>
      </c>
      <c r="T269" s="26" t="s">
        <v>195</v>
      </c>
      <c r="U269" s="26" t="s">
        <v>3500</v>
      </c>
      <c r="V269" s="26" t="s">
        <v>3501</v>
      </c>
      <c r="W269" s="26" t="s">
        <v>388</v>
      </c>
      <c r="X269" s="26" t="s">
        <v>1945</v>
      </c>
      <c r="Y269" s="27">
        <v>160</v>
      </c>
      <c r="Z269" s="26" t="s">
        <v>736</v>
      </c>
      <c r="AA269" s="26" t="s">
        <v>736</v>
      </c>
      <c r="AB269" s="26" t="s">
        <v>736</v>
      </c>
      <c r="AC269" s="26" t="s">
        <v>736</v>
      </c>
      <c r="AD269" s="26" t="s">
        <v>736</v>
      </c>
      <c r="AE269" s="26" t="s">
        <v>736</v>
      </c>
      <c r="AF269" s="27" t="s">
        <v>741</v>
      </c>
    </row>
    <row r="270" spans="1:32">
      <c r="A270" s="26" t="s">
        <v>4758</v>
      </c>
      <c r="B270" s="26" t="s">
        <v>742</v>
      </c>
      <c r="C270" s="27">
        <v>268</v>
      </c>
      <c r="D270" s="26" t="s">
        <v>5785</v>
      </c>
      <c r="E270" s="26" t="s">
        <v>5786</v>
      </c>
      <c r="F270" s="27">
        <v>49</v>
      </c>
      <c r="G270" s="27">
        <v>0</v>
      </c>
      <c r="H270" s="27">
        <v>0</v>
      </c>
      <c r="I270" s="27">
        <v>49</v>
      </c>
      <c r="J270" s="27">
        <v>0</v>
      </c>
      <c r="K270" s="26" t="s">
        <v>5787</v>
      </c>
      <c r="L270" s="26" t="s">
        <v>736</v>
      </c>
      <c r="M270" s="26" t="s">
        <v>1928</v>
      </c>
      <c r="N270" s="26" t="s">
        <v>1929</v>
      </c>
      <c r="O270" s="26" t="s">
        <v>5788</v>
      </c>
      <c r="P270" s="26" t="s">
        <v>3567</v>
      </c>
      <c r="Q270" s="26" t="s">
        <v>736</v>
      </c>
      <c r="R270" s="26" t="s">
        <v>5789</v>
      </c>
      <c r="S270" s="26" t="s">
        <v>5790</v>
      </c>
      <c r="T270" s="26" t="s">
        <v>5789</v>
      </c>
      <c r="U270" s="26" t="s">
        <v>5790</v>
      </c>
      <c r="V270" s="26" t="s">
        <v>5791</v>
      </c>
      <c r="W270" s="26" t="s">
        <v>5792</v>
      </c>
      <c r="X270" s="26" t="s">
        <v>5793</v>
      </c>
      <c r="Y270" s="27">
        <v>49</v>
      </c>
      <c r="Z270" s="26" t="s">
        <v>736</v>
      </c>
      <c r="AA270" s="26" t="s">
        <v>736</v>
      </c>
      <c r="AB270" s="26" t="s">
        <v>736</v>
      </c>
      <c r="AC270" s="26" t="s">
        <v>736</v>
      </c>
      <c r="AD270" s="26" t="s">
        <v>736</v>
      </c>
      <c r="AE270" s="26" t="s">
        <v>736</v>
      </c>
      <c r="AF270" s="27" t="s">
        <v>741</v>
      </c>
    </row>
    <row r="271" spans="1:32">
      <c r="A271" s="26" t="s">
        <v>4758</v>
      </c>
      <c r="B271" s="26" t="s">
        <v>742</v>
      </c>
      <c r="C271" s="27">
        <v>269</v>
      </c>
      <c r="D271" s="26" t="s">
        <v>5794</v>
      </c>
      <c r="E271" s="26" t="s">
        <v>5795</v>
      </c>
      <c r="F271" s="27">
        <v>5</v>
      </c>
      <c r="G271" s="27">
        <v>0</v>
      </c>
      <c r="H271" s="27">
        <v>0</v>
      </c>
      <c r="I271" s="27">
        <v>5</v>
      </c>
      <c r="J271" s="27">
        <v>0</v>
      </c>
      <c r="K271" s="26" t="s">
        <v>5796</v>
      </c>
      <c r="L271" s="26" t="s">
        <v>736</v>
      </c>
      <c r="M271" s="26" t="s">
        <v>1928</v>
      </c>
      <c r="N271" s="26" t="s">
        <v>1929</v>
      </c>
      <c r="O271" s="26" t="s">
        <v>5797</v>
      </c>
      <c r="P271" s="26" t="s">
        <v>3629</v>
      </c>
      <c r="Q271" s="26" t="s">
        <v>736</v>
      </c>
      <c r="R271" s="26" t="s">
        <v>5798</v>
      </c>
      <c r="S271" s="26" t="s">
        <v>5799</v>
      </c>
      <c r="T271" s="26" t="s">
        <v>5798</v>
      </c>
      <c r="U271" s="26" t="s">
        <v>5799</v>
      </c>
      <c r="V271" s="26" t="s">
        <v>5800</v>
      </c>
      <c r="W271" s="26" t="s">
        <v>5801</v>
      </c>
      <c r="X271" s="26" t="s">
        <v>3478</v>
      </c>
      <c r="Y271" s="27">
        <v>5</v>
      </c>
      <c r="Z271" s="26" t="s">
        <v>736</v>
      </c>
      <c r="AA271" s="26" t="s">
        <v>736</v>
      </c>
      <c r="AB271" s="26" t="s">
        <v>736</v>
      </c>
      <c r="AC271" s="26" t="s">
        <v>736</v>
      </c>
      <c r="AD271" s="26" t="s">
        <v>736</v>
      </c>
      <c r="AE271" s="26" t="s">
        <v>736</v>
      </c>
      <c r="AF271" s="27" t="s">
        <v>741</v>
      </c>
    </row>
    <row r="272" spans="1:32">
      <c r="A272" s="26" t="s">
        <v>4758</v>
      </c>
      <c r="B272" s="26" t="s">
        <v>742</v>
      </c>
      <c r="C272" s="27">
        <v>270</v>
      </c>
      <c r="D272" s="26" t="s">
        <v>1176</v>
      </c>
      <c r="E272" s="26" t="s">
        <v>2526</v>
      </c>
      <c r="F272" s="27">
        <v>1280</v>
      </c>
      <c r="G272" s="27">
        <v>0</v>
      </c>
      <c r="H272" s="27">
        <v>0</v>
      </c>
      <c r="I272" s="27">
        <v>1280</v>
      </c>
      <c r="J272" s="27">
        <v>0</v>
      </c>
      <c r="K272" s="26" t="s">
        <v>2527</v>
      </c>
      <c r="L272" s="26" t="s">
        <v>736</v>
      </c>
      <c r="M272" s="26" t="s">
        <v>192</v>
      </c>
      <c r="N272" s="26" t="s">
        <v>193</v>
      </c>
      <c r="O272" s="26" t="s">
        <v>1575</v>
      </c>
      <c r="P272" s="26" t="s">
        <v>793</v>
      </c>
      <c r="Q272" s="26" t="s">
        <v>1576</v>
      </c>
      <c r="R272" s="26" t="s">
        <v>195</v>
      </c>
      <c r="S272" s="26" t="s">
        <v>2528</v>
      </c>
      <c r="T272" s="26" t="s">
        <v>195</v>
      </c>
      <c r="U272" s="26" t="s">
        <v>2528</v>
      </c>
      <c r="V272" s="26" t="s">
        <v>1577</v>
      </c>
      <c r="W272" s="26" t="s">
        <v>508</v>
      </c>
      <c r="X272" s="26" t="s">
        <v>1976</v>
      </c>
      <c r="Y272" s="27">
        <v>1280</v>
      </c>
      <c r="Z272" s="26" t="s">
        <v>736</v>
      </c>
      <c r="AA272" s="26" t="s">
        <v>736</v>
      </c>
      <c r="AB272" s="26" t="s">
        <v>736</v>
      </c>
      <c r="AC272" s="26" t="s">
        <v>736</v>
      </c>
      <c r="AD272" s="26" t="s">
        <v>736</v>
      </c>
      <c r="AE272" s="26" t="s">
        <v>736</v>
      </c>
      <c r="AF272" s="27" t="s">
        <v>741</v>
      </c>
    </row>
    <row r="273" spans="1:32">
      <c r="A273" s="26" t="s">
        <v>4758</v>
      </c>
      <c r="B273" s="26" t="s">
        <v>742</v>
      </c>
      <c r="C273" s="27">
        <v>271</v>
      </c>
      <c r="D273" s="26" t="s">
        <v>1177</v>
      </c>
      <c r="E273" s="26" t="s">
        <v>2529</v>
      </c>
      <c r="F273" s="27">
        <v>1120</v>
      </c>
      <c r="G273" s="27">
        <v>0</v>
      </c>
      <c r="H273" s="27">
        <v>0</v>
      </c>
      <c r="I273" s="27">
        <v>1120</v>
      </c>
      <c r="J273" s="27">
        <v>0</v>
      </c>
      <c r="K273" s="26" t="s">
        <v>2530</v>
      </c>
      <c r="L273" s="26" t="s">
        <v>736</v>
      </c>
      <c r="M273" s="26" t="s">
        <v>1928</v>
      </c>
      <c r="N273" s="26" t="s">
        <v>1929</v>
      </c>
      <c r="O273" s="26" t="s">
        <v>2531</v>
      </c>
      <c r="P273" s="26" t="s">
        <v>2532</v>
      </c>
      <c r="Q273" s="26" t="s">
        <v>736</v>
      </c>
      <c r="R273" s="26" t="s">
        <v>195</v>
      </c>
      <c r="S273" s="26" t="s">
        <v>2533</v>
      </c>
      <c r="T273" s="26" t="s">
        <v>195</v>
      </c>
      <c r="U273" s="26" t="s">
        <v>2533</v>
      </c>
      <c r="V273" s="26" t="s">
        <v>5802</v>
      </c>
      <c r="W273" s="26" t="s">
        <v>509</v>
      </c>
      <c r="X273" s="26" t="s">
        <v>2001</v>
      </c>
      <c r="Y273" s="27">
        <v>1120</v>
      </c>
      <c r="Z273" s="26" t="s">
        <v>736</v>
      </c>
      <c r="AA273" s="26" t="s">
        <v>736</v>
      </c>
      <c r="AB273" s="26" t="s">
        <v>736</v>
      </c>
      <c r="AC273" s="26" t="s">
        <v>736</v>
      </c>
      <c r="AD273" s="26" t="s">
        <v>736</v>
      </c>
      <c r="AE273" s="26" t="s">
        <v>736</v>
      </c>
      <c r="AF273" s="27" t="s">
        <v>741</v>
      </c>
    </row>
    <row r="274" spans="1:32">
      <c r="A274" s="26" t="s">
        <v>4758</v>
      </c>
      <c r="B274" s="26" t="s">
        <v>742</v>
      </c>
      <c r="C274" s="27">
        <v>272</v>
      </c>
      <c r="D274" s="26" t="s">
        <v>5803</v>
      </c>
      <c r="E274" s="26" t="s">
        <v>5804</v>
      </c>
      <c r="F274" s="27">
        <v>6</v>
      </c>
      <c r="G274" s="27">
        <v>0</v>
      </c>
      <c r="H274" s="27">
        <v>0</v>
      </c>
      <c r="I274" s="27">
        <v>6</v>
      </c>
      <c r="J274" s="27">
        <v>0</v>
      </c>
      <c r="K274" s="26" t="s">
        <v>5805</v>
      </c>
      <c r="L274" s="26" t="s">
        <v>736</v>
      </c>
      <c r="M274" s="26" t="s">
        <v>1928</v>
      </c>
      <c r="N274" s="26" t="s">
        <v>4099</v>
      </c>
      <c r="O274" s="26" t="s">
        <v>5806</v>
      </c>
      <c r="P274" s="26" t="s">
        <v>5807</v>
      </c>
      <c r="Q274" s="26" t="s">
        <v>736</v>
      </c>
      <c r="R274" s="26" t="s">
        <v>4133</v>
      </c>
      <c r="S274" s="26" t="s">
        <v>5808</v>
      </c>
      <c r="T274" s="26" t="s">
        <v>4133</v>
      </c>
      <c r="U274" s="26" t="s">
        <v>5808</v>
      </c>
      <c r="V274" s="26" t="s">
        <v>5809</v>
      </c>
      <c r="W274" s="26" t="s">
        <v>5810</v>
      </c>
      <c r="X274" s="26" t="s">
        <v>1996</v>
      </c>
      <c r="Y274" s="27">
        <v>6</v>
      </c>
      <c r="Z274" s="26" t="s">
        <v>736</v>
      </c>
      <c r="AA274" s="26" t="s">
        <v>736</v>
      </c>
      <c r="AB274" s="26" t="s">
        <v>736</v>
      </c>
      <c r="AC274" s="26" t="s">
        <v>736</v>
      </c>
      <c r="AD274" s="26" t="s">
        <v>736</v>
      </c>
      <c r="AE274" s="26" t="s">
        <v>736</v>
      </c>
      <c r="AF274" s="27" t="s">
        <v>741</v>
      </c>
    </row>
    <row r="275" spans="1:32" ht="15" customHeight="1">
      <c r="A275" s="26" t="s">
        <v>4758</v>
      </c>
      <c r="B275" s="26" t="s">
        <v>742</v>
      </c>
      <c r="C275" s="27">
        <v>273</v>
      </c>
      <c r="D275" s="26" t="s">
        <v>836</v>
      </c>
      <c r="E275" s="26" t="s">
        <v>2534</v>
      </c>
      <c r="F275" s="27">
        <v>33440</v>
      </c>
      <c r="G275" s="27">
        <v>0</v>
      </c>
      <c r="H275" s="27">
        <v>0</v>
      </c>
      <c r="I275" s="27">
        <v>33440</v>
      </c>
      <c r="J275" s="27">
        <v>0</v>
      </c>
      <c r="K275" s="26" t="s">
        <v>2535</v>
      </c>
      <c r="L275" s="26" t="s">
        <v>736</v>
      </c>
      <c r="M275" s="26" t="s">
        <v>1928</v>
      </c>
      <c r="N275" s="26" t="s">
        <v>1929</v>
      </c>
      <c r="O275" s="26" t="s">
        <v>4258</v>
      </c>
      <c r="P275" s="26" t="s">
        <v>4259</v>
      </c>
      <c r="Q275" s="26" t="s">
        <v>736</v>
      </c>
      <c r="R275" s="26" t="s">
        <v>1080</v>
      </c>
      <c r="S275" s="26" t="s">
        <v>4260</v>
      </c>
      <c r="T275" s="26" t="s">
        <v>1080</v>
      </c>
      <c r="U275" s="26" t="s">
        <v>4260</v>
      </c>
      <c r="V275" s="26" t="s">
        <v>4261</v>
      </c>
      <c r="W275" s="26" t="s">
        <v>389</v>
      </c>
      <c r="X275" s="26" t="s">
        <v>2024</v>
      </c>
      <c r="Y275" s="27">
        <v>33440</v>
      </c>
      <c r="Z275" s="26" t="s">
        <v>736</v>
      </c>
      <c r="AA275" s="26" t="s">
        <v>736</v>
      </c>
      <c r="AB275" s="26" t="s">
        <v>736</v>
      </c>
      <c r="AC275" s="26" t="s">
        <v>736</v>
      </c>
      <c r="AD275" s="26" t="s">
        <v>736</v>
      </c>
      <c r="AE275" s="26" t="s">
        <v>736</v>
      </c>
      <c r="AF275" s="27" t="s">
        <v>741</v>
      </c>
    </row>
    <row r="276" spans="1:32">
      <c r="A276" s="26" t="s">
        <v>4758</v>
      </c>
      <c r="B276" s="26" t="s">
        <v>742</v>
      </c>
      <c r="C276" s="27">
        <v>274</v>
      </c>
      <c r="D276" s="26" t="s">
        <v>5811</v>
      </c>
      <c r="E276" s="26" t="s">
        <v>5812</v>
      </c>
      <c r="F276" s="27">
        <v>1</v>
      </c>
      <c r="G276" s="27">
        <v>0</v>
      </c>
      <c r="H276" s="27">
        <v>0</v>
      </c>
      <c r="I276" s="27">
        <v>1</v>
      </c>
      <c r="J276" s="27">
        <v>0</v>
      </c>
      <c r="K276" s="26" t="s">
        <v>5813</v>
      </c>
      <c r="L276" s="26" t="s">
        <v>736</v>
      </c>
      <c r="M276" s="26" t="s">
        <v>1928</v>
      </c>
      <c r="N276" s="26" t="s">
        <v>1929</v>
      </c>
      <c r="O276" s="26" t="s">
        <v>5814</v>
      </c>
      <c r="P276" s="26" t="s">
        <v>3465</v>
      </c>
      <c r="Q276" s="26" t="s">
        <v>736</v>
      </c>
      <c r="R276" s="26" t="s">
        <v>199</v>
      </c>
      <c r="S276" s="26" t="s">
        <v>5815</v>
      </c>
      <c r="T276" s="26" t="s">
        <v>199</v>
      </c>
      <c r="U276" s="26" t="s">
        <v>5815</v>
      </c>
      <c r="V276" s="26" t="s">
        <v>5816</v>
      </c>
      <c r="W276" s="26" t="s">
        <v>5817</v>
      </c>
      <c r="X276" s="26" t="s">
        <v>2256</v>
      </c>
      <c r="Y276" s="27">
        <v>1</v>
      </c>
      <c r="Z276" s="26" t="s">
        <v>736</v>
      </c>
      <c r="AA276" s="26" t="s">
        <v>736</v>
      </c>
      <c r="AB276" s="26" t="s">
        <v>736</v>
      </c>
      <c r="AC276" s="26" t="s">
        <v>736</v>
      </c>
      <c r="AD276" s="26" t="s">
        <v>736</v>
      </c>
      <c r="AE276" s="26" t="s">
        <v>736</v>
      </c>
      <c r="AF276" s="27" t="s">
        <v>741</v>
      </c>
    </row>
    <row r="277" spans="1:32">
      <c r="A277" s="26" t="s">
        <v>4758</v>
      </c>
      <c r="B277" s="26" t="s">
        <v>742</v>
      </c>
      <c r="C277" s="27">
        <v>275</v>
      </c>
      <c r="D277" s="26" t="s">
        <v>2536</v>
      </c>
      <c r="E277" s="26" t="s">
        <v>2537</v>
      </c>
      <c r="F277" s="27">
        <v>120</v>
      </c>
      <c r="G277" s="27">
        <v>0</v>
      </c>
      <c r="H277" s="27">
        <v>0</v>
      </c>
      <c r="I277" s="27">
        <v>120</v>
      </c>
      <c r="J277" s="27">
        <v>0</v>
      </c>
      <c r="K277" s="26" t="s">
        <v>2538</v>
      </c>
      <c r="L277" s="26" t="s">
        <v>736</v>
      </c>
      <c r="M277" s="26" t="s">
        <v>1928</v>
      </c>
      <c r="N277" s="26" t="s">
        <v>1929</v>
      </c>
      <c r="O277" s="26" t="s">
        <v>3502</v>
      </c>
      <c r="P277" s="26" t="s">
        <v>3503</v>
      </c>
      <c r="Q277" s="26" t="s">
        <v>736</v>
      </c>
      <c r="R277" s="26" t="s">
        <v>200</v>
      </c>
      <c r="S277" s="26" t="s">
        <v>3504</v>
      </c>
      <c r="T277" s="26" t="s">
        <v>200</v>
      </c>
      <c r="U277" s="26" t="s">
        <v>3504</v>
      </c>
      <c r="V277" s="26" t="s">
        <v>3505</v>
      </c>
      <c r="W277" s="26" t="s">
        <v>2539</v>
      </c>
      <c r="X277" s="26" t="s">
        <v>5283</v>
      </c>
      <c r="Y277" s="27">
        <v>120</v>
      </c>
      <c r="Z277" s="26" t="s">
        <v>5818</v>
      </c>
      <c r="AA277" s="26" t="s">
        <v>1962</v>
      </c>
      <c r="AB277" s="26" t="s">
        <v>5819</v>
      </c>
      <c r="AC277" s="26" t="s">
        <v>5820</v>
      </c>
      <c r="AD277" s="26" t="s">
        <v>2537</v>
      </c>
      <c r="AE277" s="26" t="s">
        <v>1536</v>
      </c>
      <c r="AF277" s="27" t="s">
        <v>741</v>
      </c>
    </row>
    <row r="278" spans="1:32">
      <c r="A278" s="26" t="s">
        <v>4758</v>
      </c>
      <c r="B278" s="26" t="s">
        <v>742</v>
      </c>
      <c r="C278" s="27">
        <v>276</v>
      </c>
      <c r="D278" s="26" t="s">
        <v>5821</v>
      </c>
      <c r="E278" s="26" t="s">
        <v>5822</v>
      </c>
      <c r="F278" s="27">
        <v>1</v>
      </c>
      <c r="G278" s="27">
        <v>0</v>
      </c>
      <c r="H278" s="27">
        <v>0</v>
      </c>
      <c r="I278" s="27">
        <v>1</v>
      </c>
      <c r="J278" s="27">
        <v>0</v>
      </c>
      <c r="K278" s="26" t="s">
        <v>5823</v>
      </c>
      <c r="L278" s="26" t="s">
        <v>736</v>
      </c>
      <c r="M278" s="26" t="s">
        <v>1928</v>
      </c>
      <c r="N278" s="26" t="s">
        <v>1929</v>
      </c>
      <c r="O278" s="26" t="s">
        <v>5824</v>
      </c>
      <c r="P278" s="26" t="s">
        <v>4625</v>
      </c>
      <c r="Q278" s="26" t="s">
        <v>736</v>
      </c>
      <c r="R278" s="26" t="s">
        <v>200</v>
      </c>
      <c r="S278" s="26" t="s">
        <v>5825</v>
      </c>
      <c r="T278" s="26" t="s">
        <v>200</v>
      </c>
      <c r="U278" s="26" t="s">
        <v>5825</v>
      </c>
      <c r="V278" s="26" t="s">
        <v>5826</v>
      </c>
      <c r="W278" s="26" t="s">
        <v>5827</v>
      </c>
      <c r="X278" s="26" t="s">
        <v>2256</v>
      </c>
      <c r="Y278" s="27">
        <v>1</v>
      </c>
      <c r="Z278" s="26" t="s">
        <v>736</v>
      </c>
      <c r="AA278" s="26" t="s">
        <v>736</v>
      </c>
      <c r="AB278" s="26" t="s">
        <v>736</v>
      </c>
      <c r="AC278" s="26" t="s">
        <v>736</v>
      </c>
      <c r="AD278" s="26" t="s">
        <v>736</v>
      </c>
      <c r="AE278" s="26" t="s">
        <v>736</v>
      </c>
      <c r="AF278" s="27" t="s">
        <v>741</v>
      </c>
    </row>
    <row r="279" spans="1:32">
      <c r="A279" s="26" t="s">
        <v>4758</v>
      </c>
      <c r="B279" s="26" t="s">
        <v>742</v>
      </c>
      <c r="C279" s="27">
        <v>277</v>
      </c>
      <c r="D279" s="26" t="s">
        <v>5828</v>
      </c>
      <c r="E279" s="26" t="s">
        <v>5829</v>
      </c>
      <c r="F279" s="27">
        <v>1</v>
      </c>
      <c r="G279" s="27">
        <v>0</v>
      </c>
      <c r="H279" s="27">
        <v>0</v>
      </c>
      <c r="I279" s="27">
        <v>1</v>
      </c>
      <c r="J279" s="27">
        <v>0</v>
      </c>
      <c r="K279" s="26" t="s">
        <v>5830</v>
      </c>
      <c r="L279" s="26" t="s">
        <v>736</v>
      </c>
      <c r="M279" s="26" t="s">
        <v>1928</v>
      </c>
      <c r="N279" s="26" t="s">
        <v>1929</v>
      </c>
      <c r="O279" s="26" t="s">
        <v>5831</v>
      </c>
      <c r="P279" s="26" t="s">
        <v>5832</v>
      </c>
      <c r="Q279" s="26" t="s">
        <v>736</v>
      </c>
      <c r="R279" s="26" t="s">
        <v>278</v>
      </c>
      <c r="S279" s="26" t="s">
        <v>5833</v>
      </c>
      <c r="T279" s="26" t="s">
        <v>278</v>
      </c>
      <c r="U279" s="26" t="s">
        <v>5833</v>
      </c>
      <c r="V279" s="26" t="s">
        <v>5834</v>
      </c>
      <c r="W279" s="26" t="s">
        <v>5835</v>
      </c>
      <c r="X279" s="26" t="s">
        <v>2256</v>
      </c>
      <c r="Y279" s="27">
        <v>1</v>
      </c>
      <c r="Z279" s="26" t="s">
        <v>736</v>
      </c>
      <c r="AA279" s="26" t="s">
        <v>736</v>
      </c>
      <c r="AB279" s="26" t="s">
        <v>736</v>
      </c>
      <c r="AC279" s="26" t="s">
        <v>736</v>
      </c>
      <c r="AD279" s="26" t="s">
        <v>736</v>
      </c>
      <c r="AE279" s="26" t="s">
        <v>736</v>
      </c>
      <c r="AF279" s="27" t="s">
        <v>741</v>
      </c>
    </row>
    <row r="280" spans="1:32" ht="15" customHeight="1">
      <c r="A280" s="26" t="s">
        <v>4758</v>
      </c>
      <c r="B280" s="26" t="s">
        <v>742</v>
      </c>
      <c r="C280" s="27">
        <v>278</v>
      </c>
      <c r="D280" s="26" t="s">
        <v>5836</v>
      </c>
      <c r="E280" s="26" t="s">
        <v>5837</v>
      </c>
      <c r="F280" s="27">
        <v>10</v>
      </c>
      <c r="G280" s="27">
        <v>0</v>
      </c>
      <c r="H280" s="27">
        <v>0</v>
      </c>
      <c r="I280" s="27">
        <v>10</v>
      </c>
      <c r="J280" s="27">
        <v>0</v>
      </c>
      <c r="K280" s="26" t="s">
        <v>5838</v>
      </c>
      <c r="L280" s="26" t="s">
        <v>736</v>
      </c>
      <c r="M280" s="26" t="s">
        <v>192</v>
      </c>
      <c r="N280" s="26" t="s">
        <v>1929</v>
      </c>
      <c r="O280" s="26" t="s">
        <v>5839</v>
      </c>
      <c r="P280" s="26" t="s">
        <v>5840</v>
      </c>
      <c r="Q280" s="26" t="s">
        <v>736</v>
      </c>
      <c r="R280" s="26" t="s">
        <v>1080</v>
      </c>
      <c r="S280" s="26" t="s">
        <v>5841</v>
      </c>
      <c r="T280" s="26" t="s">
        <v>1080</v>
      </c>
      <c r="U280" s="26" t="s">
        <v>5841</v>
      </c>
      <c r="V280" s="26" t="s">
        <v>5842</v>
      </c>
      <c r="W280" s="26" t="s">
        <v>5843</v>
      </c>
      <c r="X280" s="26" t="s">
        <v>2008</v>
      </c>
      <c r="Y280" s="27">
        <v>10</v>
      </c>
      <c r="Z280" s="26" t="s">
        <v>736</v>
      </c>
      <c r="AA280" s="26" t="s">
        <v>736</v>
      </c>
      <c r="AB280" s="26" t="s">
        <v>736</v>
      </c>
      <c r="AC280" s="26" t="s">
        <v>736</v>
      </c>
      <c r="AD280" s="26" t="s">
        <v>736</v>
      </c>
      <c r="AE280" s="26" t="s">
        <v>736</v>
      </c>
      <c r="AF280" s="27" t="s">
        <v>741</v>
      </c>
    </row>
    <row r="281" spans="1:32">
      <c r="A281" s="26" t="s">
        <v>4758</v>
      </c>
      <c r="B281" s="26" t="s">
        <v>742</v>
      </c>
      <c r="C281" s="27">
        <v>279</v>
      </c>
      <c r="D281" s="26" t="s">
        <v>5844</v>
      </c>
      <c r="E281" s="26" t="s">
        <v>5845</v>
      </c>
      <c r="F281" s="27">
        <v>6</v>
      </c>
      <c r="G281" s="27">
        <v>0</v>
      </c>
      <c r="H281" s="27">
        <v>0</v>
      </c>
      <c r="I281" s="27">
        <v>6</v>
      </c>
      <c r="J281" s="27">
        <v>0</v>
      </c>
      <c r="K281" s="26" t="s">
        <v>5846</v>
      </c>
      <c r="L281" s="26" t="s">
        <v>736</v>
      </c>
      <c r="M281" s="26" t="s">
        <v>192</v>
      </c>
      <c r="N281" s="26" t="s">
        <v>361</v>
      </c>
      <c r="O281" s="26" t="s">
        <v>5847</v>
      </c>
      <c r="P281" s="26" t="s">
        <v>1119</v>
      </c>
      <c r="Q281" s="26" t="s">
        <v>736</v>
      </c>
      <c r="R281" s="26" t="s">
        <v>4499</v>
      </c>
      <c r="S281" s="26" t="s">
        <v>5848</v>
      </c>
      <c r="T281" s="26" t="s">
        <v>4499</v>
      </c>
      <c r="U281" s="26" t="s">
        <v>5848</v>
      </c>
      <c r="V281" s="26" t="s">
        <v>5849</v>
      </c>
      <c r="W281" s="26" t="s">
        <v>5850</v>
      </c>
      <c r="X281" s="26" t="s">
        <v>1996</v>
      </c>
      <c r="Y281" s="27">
        <v>6</v>
      </c>
      <c r="Z281" s="26" t="s">
        <v>736</v>
      </c>
      <c r="AA281" s="26" t="s">
        <v>736</v>
      </c>
      <c r="AB281" s="26" t="s">
        <v>736</v>
      </c>
      <c r="AC281" s="26" t="s">
        <v>736</v>
      </c>
      <c r="AD281" s="26" t="s">
        <v>736</v>
      </c>
      <c r="AE281" s="26" t="s">
        <v>736</v>
      </c>
      <c r="AF281" s="27" t="s">
        <v>741</v>
      </c>
    </row>
    <row r="282" spans="1:32">
      <c r="A282" s="26" t="s">
        <v>4758</v>
      </c>
      <c r="B282" s="26" t="s">
        <v>742</v>
      </c>
      <c r="C282" s="27">
        <v>280</v>
      </c>
      <c r="D282" s="26" t="s">
        <v>3506</v>
      </c>
      <c r="E282" s="26" t="s">
        <v>3507</v>
      </c>
      <c r="F282" s="27">
        <v>1</v>
      </c>
      <c r="G282" s="27">
        <v>0</v>
      </c>
      <c r="H282" s="27">
        <v>0</v>
      </c>
      <c r="I282" s="27">
        <v>1</v>
      </c>
      <c r="J282" s="27">
        <v>0</v>
      </c>
      <c r="K282" s="26" t="s">
        <v>3508</v>
      </c>
      <c r="L282" s="26" t="s">
        <v>736</v>
      </c>
      <c r="M282" s="26" t="s">
        <v>192</v>
      </c>
      <c r="N282" s="26" t="s">
        <v>3301</v>
      </c>
      <c r="O282" s="26" t="s">
        <v>3509</v>
      </c>
      <c r="P282" s="26" t="s">
        <v>3510</v>
      </c>
      <c r="Q282" s="26" t="s">
        <v>736</v>
      </c>
      <c r="R282" s="26" t="s">
        <v>3303</v>
      </c>
      <c r="S282" s="26" t="s">
        <v>3511</v>
      </c>
      <c r="T282" s="26" t="s">
        <v>3303</v>
      </c>
      <c r="U282" s="26" t="s">
        <v>3511</v>
      </c>
      <c r="V282" s="26" t="s">
        <v>3512</v>
      </c>
      <c r="W282" s="26" t="s">
        <v>3513</v>
      </c>
      <c r="X282" s="26" t="s">
        <v>2256</v>
      </c>
      <c r="Y282" s="27">
        <v>1</v>
      </c>
      <c r="Z282" s="26" t="s">
        <v>736</v>
      </c>
      <c r="AA282" s="26" t="s">
        <v>736</v>
      </c>
      <c r="AB282" s="26" t="s">
        <v>736</v>
      </c>
      <c r="AC282" s="26" t="s">
        <v>736</v>
      </c>
      <c r="AD282" s="26" t="s">
        <v>736</v>
      </c>
      <c r="AE282" s="26" t="s">
        <v>736</v>
      </c>
      <c r="AF282" s="27" t="s">
        <v>741</v>
      </c>
    </row>
    <row r="283" spans="1:32">
      <c r="A283" s="26" t="s">
        <v>4758</v>
      </c>
      <c r="B283" s="26" t="s">
        <v>742</v>
      </c>
      <c r="C283" s="27">
        <v>281</v>
      </c>
      <c r="D283" s="26" t="s">
        <v>5851</v>
      </c>
      <c r="E283" s="26" t="s">
        <v>5852</v>
      </c>
      <c r="F283" s="27">
        <v>11</v>
      </c>
      <c r="G283" s="27">
        <v>0</v>
      </c>
      <c r="H283" s="27">
        <v>0</v>
      </c>
      <c r="I283" s="27">
        <v>11</v>
      </c>
      <c r="J283" s="27">
        <v>0</v>
      </c>
      <c r="K283" s="26" t="s">
        <v>5853</v>
      </c>
      <c r="L283" s="26" t="s">
        <v>736</v>
      </c>
      <c r="M283" s="26" t="s">
        <v>1928</v>
      </c>
      <c r="N283" s="26" t="s">
        <v>1929</v>
      </c>
      <c r="O283" s="26" t="s">
        <v>5854</v>
      </c>
      <c r="P283" s="26" t="s">
        <v>4850</v>
      </c>
      <c r="Q283" s="26" t="s">
        <v>736</v>
      </c>
      <c r="R283" s="26" t="s">
        <v>252</v>
      </c>
      <c r="S283" s="26" t="s">
        <v>5855</v>
      </c>
      <c r="T283" s="26" t="s">
        <v>252</v>
      </c>
      <c r="U283" s="26" t="s">
        <v>5855</v>
      </c>
      <c r="V283" s="26" t="s">
        <v>5856</v>
      </c>
      <c r="W283" s="26" t="s">
        <v>5857</v>
      </c>
      <c r="X283" s="26" t="s">
        <v>3791</v>
      </c>
      <c r="Y283" s="27">
        <v>11</v>
      </c>
      <c r="Z283" s="26" t="s">
        <v>736</v>
      </c>
      <c r="AA283" s="26" t="s">
        <v>736</v>
      </c>
      <c r="AB283" s="26" t="s">
        <v>736</v>
      </c>
      <c r="AC283" s="26" t="s">
        <v>736</v>
      </c>
      <c r="AD283" s="26" t="s">
        <v>736</v>
      </c>
      <c r="AE283" s="26" t="s">
        <v>736</v>
      </c>
      <c r="AF283" s="27" t="s">
        <v>741</v>
      </c>
    </row>
    <row r="284" spans="1:32">
      <c r="A284" s="26" t="s">
        <v>4758</v>
      </c>
      <c r="B284" s="26" t="s">
        <v>742</v>
      </c>
      <c r="C284" s="27">
        <v>282</v>
      </c>
      <c r="D284" s="26" t="s">
        <v>4262</v>
      </c>
      <c r="E284" s="26" t="s">
        <v>4263</v>
      </c>
      <c r="F284" s="27">
        <v>602</v>
      </c>
      <c r="G284" s="27">
        <v>0</v>
      </c>
      <c r="H284" s="27">
        <v>0</v>
      </c>
      <c r="I284" s="27">
        <v>602</v>
      </c>
      <c r="J284" s="27">
        <v>0</v>
      </c>
      <c r="K284" s="26" t="s">
        <v>736</v>
      </c>
      <c r="L284" s="26" t="s">
        <v>736</v>
      </c>
      <c r="M284" s="26" t="s">
        <v>1623</v>
      </c>
      <c r="N284" s="26" t="s">
        <v>736</v>
      </c>
      <c r="O284" s="26" t="s">
        <v>4264</v>
      </c>
      <c r="P284" s="26" t="s">
        <v>4265</v>
      </c>
      <c r="Q284" s="26" t="s">
        <v>736</v>
      </c>
      <c r="R284" s="26" t="s">
        <v>736</v>
      </c>
      <c r="S284" s="26" t="s">
        <v>4266</v>
      </c>
      <c r="T284" s="26" t="s">
        <v>736</v>
      </c>
      <c r="U284" s="26" t="s">
        <v>4266</v>
      </c>
      <c r="V284" s="26" t="s">
        <v>741</v>
      </c>
      <c r="W284" s="26" t="s">
        <v>4267</v>
      </c>
      <c r="X284" s="26" t="s">
        <v>4268</v>
      </c>
      <c r="Y284" s="27">
        <v>602</v>
      </c>
      <c r="Z284" s="26" t="s">
        <v>4269</v>
      </c>
      <c r="AA284" s="26" t="s">
        <v>4270</v>
      </c>
      <c r="AB284" s="26" t="s">
        <v>736</v>
      </c>
      <c r="AC284" s="26" t="s">
        <v>736</v>
      </c>
      <c r="AD284" s="26" t="s">
        <v>736</v>
      </c>
      <c r="AE284" s="26" t="s">
        <v>4271</v>
      </c>
      <c r="AF284" s="27" t="s">
        <v>741</v>
      </c>
    </row>
    <row r="285" spans="1:32" ht="15" customHeight="1">
      <c r="A285" s="26" t="s">
        <v>4758</v>
      </c>
      <c r="B285" s="26" t="s">
        <v>742</v>
      </c>
      <c r="C285" s="27">
        <v>283</v>
      </c>
      <c r="D285" s="26" t="s">
        <v>4272</v>
      </c>
      <c r="E285" s="26" t="s">
        <v>4273</v>
      </c>
      <c r="F285" s="27">
        <v>160</v>
      </c>
      <c r="G285" s="27">
        <v>0</v>
      </c>
      <c r="H285" s="27">
        <v>0</v>
      </c>
      <c r="I285" s="27">
        <v>160</v>
      </c>
      <c r="J285" s="27">
        <v>0</v>
      </c>
      <c r="K285" s="26" t="s">
        <v>4274</v>
      </c>
      <c r="L285" s="26" t="s">
        <v>736</v>
      </c>
      <c r="M285" s="26" t="s">
        <v>1928</v>
      </c>
      <c r="N285" s="26" t="s">
        <v>1929</v>
      </c>
      <c r="O285" s="26" t="s">
        <v>4275</v>
      </c>
      <c r="P285" s="26" t="s">
        <v>4276</v>
      </c>
      <c r="Q285" s="26" t="s">
        <v>736</v>
      </c>
      <c r="R285" s="26" t="s">
        <v>195</v>
      </c>
      <c r="S285" s="26" t="s">
        <v>4277</v>
      </c>
      <c r="T285" s="26" t="s">
        <v>195</v>
      </c>
      <c r="U285" s="26" t="s">
        <v>4277</v>
      </c>
      <c r="V285" s="26" t="s">
        <v>4278</v>
      </c>
      <c r="W285" s="26" t="s">
        <v>741</v>
      </c>
      <c r="X285" s="26" t="s">
        <v>1945</v>
      </c>
      <c r="Y285" s="27">
        <v>160</v>
      </c>
      <c r="Z285" s="26" t="s">
        <v>736</v>
      </c>
      <c r="AA285" s="26" t="s">
        <v>736</v>
      </c>
      <c r="AB285" s="26" t="s">
        <v>736</v>
      </c>
      <c r="AC285" s="26" t="s">
        <v>736</v>
      </c>
      <c r="AD285" s="26" t="s">
        <v>736</v>
      </c>
      <c r="AE285" s="26" t="s">
        <v>736</v>
      </c>
      <c r="AF285" s="27" t="s">
        <v>741</v>
      </c>
    </row>
    <row r="286" spans="1:32" ht="15" customHeight="1">
      <c r="A286" s="26" t="s">
        <v>4758</v>
      </c>
      <c r="B286" s="26" t="s">
        <v>742</v>
      </c>
      <c r="C286" s="27">
        <v>284</v>
      </c>
      <c r="D286" s="26" t="s">
        <v>3514</v>
      </c>
      <c r="E286" s="26" t="s">
        <v>3515</v>
      </c>
      <c r="F286" s="27">
        <v>1440</v>
      </c>
      <c r="G286" s="27">
        <v>0</v>
      </c>
      <c r="H286" s="27">
        <v>0</v>
      </c>
      <c r="I286" s="27">
        <v>1440</v>
      </c>
      <c r="J286" s="27">
        <v>0</v>
      </c>
      <c r="K286" s="26" t="s">
        <v>3516</v>
      </c>
      <c r="L286" s="26" t="s">
        <v>736</v>
      </c>
      <c r="M286" s="26" t="s">
        <v>1928</v>
      </c>
      <c r="N286" s="26" t="s">
        <v>1929</v>
      </c>
      <c r="O286" s="26" t="s">
        <v>3517</v>
      </c>
      <c r="P286" s="26" t="s">
        <v>3518</v>
      </c>
      <c r="Q286" s="26" t="s">
        <v>736</v>
      </c>
      <c r="R286" s="26" t="s">
        <v>195</v>
      </c>
      <c r="S286" s="26" t="s">
        <v>3519</v>
      </c>
      <c r="T286" s="26" t="s">
        <v>195</v>
      </c>
      <c r="U286" s="26" t="s">
        <v>3519</v>
      </c>
      <c r="V286" s="26" t="s">
        <v>3520</v>
      </c>
      <c r="W286" s="26" t="s">
        <v>741</v>
      </c>
      <c r="X286" s="26" t="s">
        <v>1958</v>
      </c>
      <c r="Y286" s="27">
        <v>1440</v>
      </c>
      <c r="Z286" s="26" t="s">
        <v>736</v>
      </c>
      <c r="AA286" s="26" t="s">
        <v>736</v>
      </c>
      <c r="AB286" s="26" t="s">
        <v>736</v>
      </c>
      <c r="AC286" s="26" t="s">
        <v>736</v>
      </c>
      <c r="AD286" s="26" t="s">
        <v>736</v>
      </c>
      <c r="AE286" s="26" t="s">
        <v>736</v>
      </c>
      <c r="AF286" s="27" t="s">
        <v>741</v>
      </c>
    </row>
    <row r="287" spans="1:32" ht="15" customHeight="1">
      <c r="A287" s="26" t="s">
        <v>4758</v>
      </c>
      <c r="B287" s="26" t="s">
        <v>742</v>
      </c>
      <c r="C287" s="27">
        <v>285</v>
      </c>
      <c r="D287" s="26" t="s">
        <v>3521</v>
      </c>
      <c r="E287" s="26" t="s">
        <v>3522</v>
      </c>
      <c r="F287" s="27">
        <v>1060</v>
      </c>
      <c r="G287" s="27">
        <v>0</v>
      </c>
      <c r="H287" s="27">
        <v>0</v>
      </c>
      <c r="I287" s="27">
        <v>1060</v>
      </c>
      <c r="J287" s="27">
        <v>0</v>
      </c>
      <c r="K287" s="26" t="s">
        <v>3523</v>
      </c>
      <c r="L287" s="26" t="s">
        <v>736</v>
      </c>
      <c r="M287" s="26" t="s">
        <v>1928</v>
      </c>
      <c r="N287" s="26" t="s">
        <v>1929</v>
      </c>
      <c r="O287" s="26" t="s">
        <v>3524</v>
      </c>
      <c r="P287" s="26" t="s">
        <v>3525</v>
      </c>
      <c r="Q287" s="26" t="s">
        <v>736</v>
      </c>
      <c r="R287" s="26" t="s">
        <v>1711</v>
      </c>
      <c r="S287" s="26" t="s">
        <v>3526</v>
      </c>
      <c r="T287" s="26" t="s">
        <v>1711</v>
      </c>
      <c r="U287" s="26" t="s">
        <v>3526</v>
      </c>
      <c r="V287" s="26" t="s">
        <v>3527</v>
      </c>
      <c r="W287" s="26" t="s">
        <v>3528</v>
      </c>
      <c r="X287" s="26" t="s">
        <v>5858</v>
      </c>
      <c r="Y287" s="27">
        <v>1060</v>
      </c>
      <c r="Z287" s="26" t="s">
        <v>736</v>
      </c>
      <c r="AA287" s="26" t="s">
        <v>736</v>
      </c>
      <c r="AB287" s="26" t="s">
        <v>736</v>
      </c>
      <c r="AC287" s="26" t="s">
        <v>736</v>
      </c>
      <c r="AD287" s="26" t="s">
        <v>736</v>
      </c>
      <c r="AE287" s="26" t="s">
        <v>736</v>
      </c>
      <c r="AF287" s="27" t="s">
        <v>741</v>
      </c>
    </row>
    <row r="288" spans="1:32">
      <c r="A288" s="26" t="s">
        <v>4758</v>
      </c>
      <c r="B288" s="26" t="s">
        <v>742</v>
      </c>
      <c r="C288" s="27">
        <v>286</v>
      </c>
      <c r="D288" s="26" t="s">
        <v>1838</v>
      </c>
      <c r="E288" s="26" t="s">
        <v>2540</v>
      </c>
      <c r="F288" s="27">
        <v>4800</v>
      </c>
      <c r="G288" s="27">
        <v>0</v>
      </c>
      <c r="H288" s="27">
        <v>0</v>
      </c>
      <c r="I288" s="27">
        <v>4800</v>
      </c>
      <c r="J288" s="27">
        <v>0</v>
      </c>
      <c r="K288" s="26" t="s">
        <v>2541</v>
      </c>
      <c r="L288" s="26" t="s">
        <v>736</v>
      </c>
      <c r="M288" s="26" t="s">
        <v>192</v>
      </c>
      <c r="N288" s="26" t="s">
        <v>361</v>
      </c>
      <c r="O288" s="26" t="s">
        <v>1839</v>
      </c>
      <c r="P288" s="26" t="s">
        <v>1840</v>
      </c>
      <c r="Q288" s="26" t="s">
        <v>1841</v>
      </c>
      <c r="R288" s="26" t="s">
        <v>200</v>
      </c>
      <c r="S288" s="26" t="s">
        <v>2542</v>
      </c>
      <c r="T288" s="26" t="s">
        <v>200</v>
      </c>
      <c r="U288" s="26" t="s">
        <v>2542</v>
      </c>
      <c r="V288" s="26" t="s">
        <v>1842</v>
      </c>
      <c r="W288" s="26" t="s">
        <v>741</v>
      </c>
      <c r="X288" s="26" t="s">
        <v>1959</v>
      </c>
      <c r="Y288" s="27">
        <v>4800</v>
      </c>
      <c r="Z288" s="26" t="s">
        <v>736</v>
      </c>
      <c r="AA288" s="26" t="s">
        <v>736</v>
      </c>
      <c r="AB288" s="26" t="s">
        <v>736</v>
      </c>
      <c r="AC288" s="26" t="s">
        <v>736</v>
      </c>
      <c r="AD288" s="26" t="s">
        <v>736</v>
      </c>
      <c r="AE288" s="26" t="s">
        <v>736</v>
      </c>
      <c r="AF288" s="27" t="s">
        <v>741</v>
      </c>
    </row>
    <row r="289" spans="1:32">
      <c r="A289" s="26" t="s">
        <v>4758</v>
      </c>
      <c r="B289" s="26" t="s">
        <v>742</v>
      </c>
      <c r="C289" s="27">
        <v>287</v>
      </c>
      <c r="D289" s="26" t="s">
        <v>5859</v>
      </c>
      <c r="E289" s="26" t="s">
        <v>5860</v>
      </c>
      <c r="F289" s="27">
        <v>5</v>
      </c>
      <c r="G289" s="27">
        <v>0</v>
      </c>
      <c r="H289" s="27">
        <v>0</v>
      </c>
      <c r="I289" s="27">
        <v>5</v>
      </c>
      <c r="J289" s="27">
        <v>0</v>
      </c>
      <c r="K289" s="26" t="s">
        <v>5861</v>
      </c>
      <c r="L289" s="26" t="s">
        <v>736</v>
      </c>
      <c r="M289" s="26" t="s">
        <v>1928</v>
      </c>
      <c r="N289" s="26" t="s">
        <v>1929</v>
      </c>
      <c r="O289" s="26" t="s">
        <v>5862</v>
      </c>
      <c r="P289" s="26" t="s">
        <v>5351</v>
      </c>
      <c r="Q289" s="26" t="s">
        <v>736</v>
      </c>
      <c r="R289" s="26" t="s">
        <v>5863</v>
      </c>
      <c r="S289" s="26" t="s">
        <v>5864</v>
      </c>
      <c r="T289" s="26" t="s">
        <v>5863</v>
      </c>
      <c r="U289" s="26" t="s">
        <v>5864</v>
      </c>
      <c r="V289" s="26" t="s">
        <v>5865</v>
      </c>
      <c r="W289" s="26" t="s">
        <v>5866</v>
      </c>
      <c r="X289" s="26" t="s">
        <v>3478</v>
      </c>
      <c r="Y289" s="27">
        <v>5</v>
      </c>
      <c r="Z289" s="26" t="s">
        <v>736</v>
      </c>
      <c r="AA289" s="26" t="s">
        <v>736</v>
      </c>
      <c r="AB289" s="26" t="s">
        <v>736</v>
      </c>
      <c r="AC289" s="26" t="s">
        <v>736</v>
      </c>
      <c r="AD289" s="26" t="s">
        <v>736</v>
      </c>
      <c r="AE289" s="26" t="s">
        <v>736</v>
      </c>
      <c r="AF289" s="27" t="s">
        <v>741</v>
      </c>
    </row>
    <row r="290" spans="1:32" ht="15" customHeight="1">
      <c r="A290" s="26" t="s">
        <v>4758</v>
      </c>
      <c r="B290" s="26" t="s">
        <v>742</v>
      </c>
      <c r="C290" s="27">
        <v>288</v>
      </c>
      <c r="D290" s="26" t="s">
        <v>838</v>
      </c>
      <c r="E290" s="26" t="s">
        <v>2543</v>
      </c>
      <c r="F290" s="27">
        <v>480</v>
      </c>
      <c r="G290" s="27">
        <v>0</v>
      </c>
      <c r="H290" s="27">
        <v>0</v>
      </c>
      <c r="I290" s="27">
        <v>480</v>
      </c>
      <c r="J290" s="27">
        <v>0</v>
      </c>
      <c r="K290" s="26" t="s">
        <v>2544</v>
      </c>
      <c r="L290" s="26" t="s">
        <v>736</v>
      </c>
      <c r="M290" s="26" t="s">
        <v>192</v>
      </c>
      <c r="N290" s="26" t="s">
        <v>361</v>
      </c>
      <c r="O290" s="26" t="s">
        <v>839</v>
      </c>
      <c r="P290" s="26" t="s">
        <v>840</v>
      </c>
      <c r="Q290" s="26" t="s">
        <v>762</v>
      </c>
      <c r="R290" s="26" t="s">
        <v>195</v>
      </c>
      <c r="S290" s="26" t="s">
        <v>2545</v>
      </c>
      <c r="T290" s="26" t="s">
        <v>195</v>
      </c>
      <c r="U290" s="26" t="s">
        <v>2545</v>
      </c>
      <c r="V290" s="26" t="s">
        <v>841</v>
      </c>
      <c r="W290" s="26" t="s">
        <v>515</v>
      </c>
      <c r="X290" s="26" t="s">
        <v>1956</v>
      </c>
      <c r="Y290" s="27">
        <v>480</v>
      </c>
      <c r="Z290" s="26" t="s">
        <v>736</v>
      </c>
      <c r="AA290" s="26" t="s">
        <v>736</v>
      </c>
      <c r="AB290" s="26" t="s">
        <v>736</v>
      </c>
      <c r="AC290" s="26" t="s">
        <v>736</v>
      </c>
      <c r="AD290" s="26" t="s">
        <v>736</v>
      </c>
      <c r="AE290" s="26" t="s">
        <v>736</v>
      </c>
      <c r="AF290" s="27" t="s">
        <v>741</v>
      </c>
    </row>
    <row r="291" spans="1:32" ht="15" customHeight="1">
      <c r="A291" s="26" t="s">
        <v>4758</v>
      </c>
      <c r="B291" s="26" t="s">
        <v>742</v>
      </c>
      <c r="C291" s="27">
        <v>289</v>
      </c>
      <c r="D291" s="26" t="s">
        <v>1192</v>
      </c>
      <c r="E291" s="26" t="s">
        <v>4279</v>
      </c>
      <c r="F291" s="27">
        <v>1600</v>
      </c>
      <c r="G291" s="27">
        <v>0</v>
      </c>
      <c r="H291" s="27">
        <v>0</v>
      </c>
      <c r="I291" s="27">
        <v>1600</v>
      </c>
      <c r="J291" s="27">
        <v>0</v>
      </c>
      <c r="K291" s="26" t="s">
        <v>4280</v>
      </c>
      <c r="L291" s="26" t="s">
        <v>736</v>
      </c>
      <c r="M291" s="26" t="s">
        <v>1928</v>
      </c>
      <c r="N291" s="26" t="s">
        <v>1929</v>
      </c>
      <c r="O291" s="26" t="s">
        <v>4281</v>
      </c>
      <c r="P291" s="26" t="s">
        <v>4282</v>
      </c>
      <c r="Q291" s="26" t="s">
        <v>736</v>
      </c>
      <c r="R291" s="26" t="s">
        <v>195</v>
      </c>
      <c r="S291" s="26" t="s">
        <v>4283</v>
      </c>
      <c r="T291" s="26" t="s">
        <v>195</v>
      </c>
      <c r="U291" s="26" t="s">
        <v>4283</v>
      </c>
      <c r="V291" s="26" t="s">
        <v>4284</v>
      </c>
      <c r="W291" s="26" t="s">
        <v>516</v>
      </c>
      <c r="X291" s="26" t="s">
        <v>1918</v>
      </c>
      <c r="Y291" s="27">
        <v>1600</v>
      </c>
      <c r="Z291" s="26" t="s">
        <v>736</v>
      </c>
      <c r="AA291" s="26" t="s">
        <v>736</v>
      </c>
      <c r="AB291" s="26" t="s">
        <v>736</v>
      </c>
      <c r="AC291" s="26" t="s">
        <v>736</v>
      </c>
      <c r="AD291" s="26" t="s">
        <v>736</v>
      </c>
      <c r="AE291" s="26" t="s">
        <v>736</v>
      </c>
      <c r="AF291" s="27" t="s">
        <v>741</v>
      </c>
    </row>
    <row r="292" spans="1:32" ht="15" customHeight="1">
      <c r="A292" s="26" t="s">
        <v>4758</v>
      </c>
      <c r="B292" s="26" t="s">
        <v>742</v>
      </c>
      <c r="C292" s="27">
        <v>290</v>
      </c>
      <c r="D292" s="26" t="s">
        <v>1193</v>
      </c>
      <c r="E292" s="26" t="s">
        <v>2546</v>
      </c>
      <c r="F292" s="27">
        <v>1280</v>
      </c>
      <c r="G292" s="27">
        <v>0</v>
      </c>
      <c r="H292" s="27">
        <v>0</v>
      </c>
      <c r="I292" s="27">
        <v>1280</v>
      </c>
      <c r="J292" s="27">
        <v>0</v>
      </c>
      <c r="K292" s="26" t="s">
        <v>2547</v>
      </c>
      <c r="L292" s="26" t="s">
        <v>736</v>
      </c>
      <c r="M292" s="26" t="s">
        <v>1928</v>
      </c>
      <c r="N292" s="26" t="s">
        <v>1929</v>
      </c>
      <c r="O292" s="26" t="s">
        <v>4285</v>
      </c>
      <c r="P292" s="26" t="s">
        <v>3313</v>
      </c>
      <c r="Q292" s="26" t="s">
        <v>736</v>
      </c>
      <c r="R292" s="26" t="s">
        <v>195</v>
      </c>
      <c r="S292" s="26" t="s">
        <v>4286</v>
      </c>
      <c r="T292" s="26" t="s">
        <v>195</v>
      </c>
      <c r="U292" s="26" t="s">
        <v>4286</v>
      </c>
      <c r="V292" s="26" t="s">
        <v>5867</v>
      </c>
      <c r="W292" s="26" t="s">
        <v>5868</v>
      </c>
      <c r="X292" s="26" t="s">
        <v>1976</v>
      </c>
      <c r="Y292" s="27">
        <v>1280</v>
      </c>
      <c r="Z292" s="26" t="s">
        <v>736</v>
      </c>
      <c r="AA292" s="26" t="s">
        <v>736</v>
      </c>
      <c r="AB292" s="26" t="s">
        <v>736</v>
      </c>
      <c r="AC292" s="26" t="s">
        <v>736</v>
      </c>
      <c r="AD292" s="26" t="s">
        <v>736</v>
      </c>
      <c r="AE292" s="26" t="s">
        <v>736</v>
      </c>
      <c r="AF292" s="27" t="s">
        <v>741</v>
      </c>
    </row>
    <row r="293" spans="1:32">
      <c r="A293" s="26" t="s">
        <v>4758</v>
      </c>
      <c r="B293" s="26" t="s">
        <v>742</v>
      </c>
      <c r="C293" s="27">
        <v>291</v>
      </c>
      <c r="D293" s="26" t="s">
        <v>1194</v>
      </c>
      <c r="E293" s="26" t="s">
        <v>2548</v>
      </c>
      <c r="F293" s="27">
        <v>800</v>
      </c>
      <c r="G293" s="27">
        <v>0</v>
      </c>
      <c r="H293" s="27">
        <v>0</v>
      </c>
      <c r="I293" s="27">
        <v>800</v>
      </c>
      <c r="J293" s="27">
        <v>0</v>
      </c>
      <c r="K293" s="26" t="s">
        <v>2549</v>
      </c>
      <c r="L293" s="26" t="s">
        <v>736</v>
      </c>
      <c r="M293" s="26" t="s">
        <v>205</v>
      </c>
      <c r="N293" s="26" t="s">
        <v>206</v>
      </c>
      <c r="O293" s="26" t="s">
        <v>306</v>
      </c>
      <c r="P293" s="26" t="s">
        <v>1195</v>
      </c>
      <c r="Q293" s="26" t="s">
        <v>204</v>
      </c>
      <c r="R293" s="26" t="s">
        <v>791</v>
      </c>
      <c r="S293" s="26" t="s">
        <v>2550</v>
      </c>
      <c r="T293" s="26" t="s">
        <v>791</v>
      </c>
      <c r="U293" s="26" t="s">
        <v>2550</v>
      </c>
      <c r="V293" s="26" t="s">
        <v>736</v>
      </c>
      <c r="W293" s="26" t="s">
        <v>517</v>
      </c>
      <c r="X293" s="26" t="s">
        <v>1948</v>
      </c>
      <c r="Y293" s="27">
        <v>800</v>
      </c>
      <c r="Z293" s="26" t="s">
        <v>736</v>
      </c>
      <c r="AA293" s="26" t="s">
        <v>736</v>
      </c>
      <c r="AB293" s="26" t="s">
        <v>736</v>
      </c>
      <c r="AC293" s="26" t="s">
        <v>736</v>
      </c>
      <c r="AD293" s="26" t="s">
        <v>736</v>
      </c>
      <c r="AE293" s="26" t="s">
        <v>736</v>
      </c>
      <c r="AF293" s="27" t="s">
        <v>741</v>
      </c>
    </row>
    <row r="294" spans="1:32">
      <c r="A294" s="26" t="s">
        <v>4758</v>
      </c>
      <c r="B294" s="26" t="s">
        <v>742</v>
      </c>
      <c r="C294" s="27">
        <v>292</v>
      </c>
      <c r="D294" s="26" t="s">
        <v>5869</v>
      </c>
      <c r="E294" s="26" t="s">
        <v>5870</v>
      </c>
      <c r="F294" s="27">
        <v>1</v>
      </c>
      <c r="G294" s="27">
        <v>0</v>
      </c>
      <c r="H294" s="27">
        <v>0</v>
      </c>
      <c r="I294" s="27">
        <v>1</v>
      </c>
      <c r="J294" s="27">
        <v>0</v>
      </c>
      <c r="K294" s="26" t="s">
        <v>5871</v>
      </c>
      <c r="L294" s="26" t="s">
        <v>736</v>
      </c>
      <c r="M294" s="26" t="s">
        <v>1928</v>
      </c>
      <c r="N294" s="26" t="s">
        <v>1929</v>
      </c>
      <c r="O294" s="26" t="s">
        <v>5872</v>
      </c>
      <c r="P294" s="26" t="s">
        <v>5873</v>
      </c>
      <c r="Q294" s="26" t="s">
        <v>736</v>
      </c>
      <c r="R294" s="26" t="s">
        <v>5874</v>
      </c>
      <c r="S294" s="26" t="s">
        <v>5875</v>
      </c>
      <c r="T294" s="26" t="s">
        <v>5874</v>
      </c>
      <c r="U294" s="26" t="s">
        <v>5875</v>
      </c>
      <c r="V294" s="26" t="s">
        <v>5876</v>
      </c>
      <c r="W294" s="26" t="s">
        <v>5877</v>
      </c>
      <c r="X294" s="26" t="s">
        <v>2256</v>
      </c>
      <c r="Y294" s="27">
        <v>1</v>
      </c>
      <c r="Z294" s="26" t="s">
        <v>736</v>
      </c>
      <c r="AA294" s="26" t="s">
        <v>736</v>
      </c>
      <c r="AB294" s="26" t="s">
        <v>736</v>
      </c>
      <c r="AC294" s="26" t="s">
        <v>736</v>
      </c>
      <c r="AD294" s="26" t="s">
        <v>736</v>
      </c>
      <c r="AE294" s="26" t="s">
        <v>736</v>
      </c>
      <c r="AF294" s="27" t="s">
        <v>741</v>
      </c>
    </row>
    <row r="295" spans="1:32">
      <c r="A295" s="26" t="s">
        <v>4758</v>
      </c>
      <c r="B295" s="26" t="s">
        <v>742</v>
      </c>
      <c r="C295" s="27">
        <v>293</v>
      </c>
      <c r="D295" s="26" t="s">
        <v>4287</v>
      </c>
      <c r="E295" s="26" t="s">
        <v>4288</v>
      </c>
      <c r="F295" s="27">
        <v>1600</v>
      </c>
      <c r="G295" s="27">
        <v>0</v>
      </c>
      <c r="H295" s="27">
        <v>0</v>
      </c>
      <c r="I295" s="27">
        <v>1600</v>
      </c>
      <c r="J295" s="27">
        <v>0</v>
      </c>
      <c r="K295" s="26" t="s">
        <v>4289</v>
      </c>
      <c r="L295" s="26" t="s">
        <v>736</v>
      </c>
      <c r="M295" s="26" t="s">
        <v>249</v>
      </c>
      <c r="N295" s="26" t="s">
        <v>1859</v>
      </c>
      <c r="O295" s="26" t="s">
        <v>4290</v>
      </c>
      <c r="P295" s="26" t="s">
        <v>4291</v>
      </c>
      <c r="Q295" s="26" t="s">
        <v>736</v>
      </c>
      <c r="R295" s="26" t="s">
        <v>1080</v>
      </c>
      <c r="S295" s="26" t="s">
        <v>4292</v>
      </c>
      <c r="T295" s="26" t="s">
        <v>1080</v>
      </c>
      <c r="U295" s="26" t="s">
        <v>4292</v>
      </c>
      <c r="V295" s="26" t="s">
        <v>4293</v>
      </c>
      <c r="W295" s="26" t="s">
        <v>741</v>
      </c>
      <c r="X295" s="26" t="s">
        <v>1918</v>
      </c>
      <c r="Y295" s="27">
        <v>1600</v>
      </c>
      <c r="Z295" s="26" t="s">
        <v>736</v>
      </c>
      <c r="AA295" s="26" t="s">
        <v>736</v>
      </c>
      <c r="AB295" s="26" t="s">
        <v>736</v>
      </c>
      <c r="AC295" s="26" t="s">
        <v>736</v>
      </c>
      <c r="AD295" s="26" t="s">
        <v>736</v>
      </c>
      <c r="AE295" s="26" t="s">
        <v>736</v>
      </c>
      <c r="AF295" s="27" t="s">
        <v>741</v>
      </c>
    </row>
    <row r="296" spans="1:32" ht="15" customHeight="1">
      <c r="A296" s="26" t="s">
        <v>4758</v>
      </c>
      <c r="B296" s="26" t="s">
        <v>742</v>
      </c>
      <c r="C296" s="27">
        <v>294</v>
      </c>
      <c r="D296" s="26" t="s">
        <v>3529</v>
      </c>
      <c r="E296" s="26" t="s">
        <v>3530</v>
      </c>
      <c r="F296" s="27">
        <v>6400</v>
      </c>
      <c r="G296" s="27">
        <v>0</v>
      </c>
      <c r="H296" s="27">
        <v>0</v>
      </c>
      <c r="I296" s="27">
        <v>6400</v>
      </c>
      <c r="J296" s="27">
        <v>0</v>
      </c>
      <c r="K296" s="26" t="s">
        <v>3531</v>
      </c>
      <c r="L296" s="26" t="s">
        <v>736</v>
      </c>
      <c r="M296" s="26" t="s">
        <v>192</v>
      </c>
      <c r="N296" s="26" t="s">
        <v>193</v>
      </c>
      <c r="O296" s="26" t="s">
        <v>3532</v>
      </c>
      <c r="P296" s="26" t="s">
        <v>3533</v>
      </c>
      <c r="Q296" s="26" t="s">
        <v>736</v>
      </c>
      <c r="R296" s="26" t="s">
        <v>195</v>
      </c>
      <c r="S296" s="26" t="s">
        <v>3534</v>
      </c>
      <c r="T296" s="26" t="s">
        <v>195</v>
      </c>
      <c r="U296" s="26" t="s">
        <v>3534</v>
      </c>
      <c r="V296" s="26" t="s">
        <v>3535</v>
      </c>
      <c r="W296" s="26" t="s">
        <v>741</v>
      </c>
      <c r="X296" s="26" t="s">
        <v>1960</v>
      </c>
      <c r="Y296" s="27">
        <v>6400</v>
      </c>
      <c r="Z296" s="26" t="s">
        <v>736</v>
      </c>
      <c r="AA296" s="26" t="s">
        <v>736</v>
      </c>
      <c r="AB296" s="26" t="s">
        <v>736</v>
      </c>
      <c r="AC296" s="26" t="s">
        <v>736</v>
      </c>
      <c r="AD296" s="26" t="s">
        <v>736</v>
      </c>
      <c r="AE296" s="26" t="s">
        <v>736</v>
      </c>
      <c r="AF296" s="27" t="s">
        <v>741</v>
      </c>
    </row>
    <row r="297" spans="1:32">
      <c r="A297" s="26" t="s">
        <v>4758</v>
      </c>
      <c r="B297" s="26" t="s">
        <v>742</v>
      </c>
      <c r="C297" s="27">
        <v>295</v>
      </c>
      <c r="D297" s="26" t="s">
        <v>2552</v>
      </c>
      <c r="E297" s="26" t="s">
        <v>2553</v>
      </c>
      <c r="F297" s="27">
        <v>640</v>
      </c>
      <c r="G297" s="27">
        <v>0</v>
      </c>
      <c r="H297" s="27">
        <v>0</v>
      </c>
      <c r="I297" s="27">
        <v>640</v>
      </c>
      <c r="J297" s="27">
        <v>0</v>
      </c>
      <c r="K297" s="26" t="s">
        <v>2554</v>
      </c>
      <c r="L297" s="26" t="s">
        <v>736</v>
      </c>
      <c r="M297" s="26" t="s">
        <v>192</v>
      </c>
      <c r="N297" s="26" t="s">
        <v>361</v>
      </c>
      <c r="O297" s="26" t="s">
        <v>2555</v>
      </c>
      <c r="P297" s="26" t="s">
        <v>2556</v>
      </c>
      <c r="Q297" s="26" t="s">
        <v>736</v>
      </c>
      <c r="R297" s="26" t="s">
        <v>195</v>
      </c>
      <c r="S297" s="26" t="s">
        <v>2557</v>
      </c>
      <c r="T297" s="26" t="s">
        <v>195</v>
      </c>
      <c r="U297" s="26" t="s">
        <v>2557</v>
      </c>
      <c r="V297" s="26" t="s">
        <v>2558</v>
      </c>
      <c r="W297" s="26" t="s">
        <v>741</v>
      </c>
      <c r="X297" s="26" t="s">
        <v>1955</v>
      </c>
      <c r="Y297" s="27">
        <v>640</v>
      </c>
      <c r="Z297" s="26" t="s">
        <v>736</v>
      </c>
      <c r="AA297" s="26" t="s">
        <v>736</v>
      </c>
      <c r="AB297" s="26" t="s">
        <v>736</v>
      </c>
      <c r="AC297" s="26" t="s">
        <v>736</v>
      </c>
      <c r="AD297" s="26" t="s">
        <v>736</v>
      </c>
      <c r="AE297" s="26" t="s">
        <v>736</v>
      </c>
      <c r="AF297" s="27" t="s">
        <v>741</v>
      </c>
    </row>
    <row r="298" spans="1:32">
      <c r="A298" s="26" t="s">
        <v>4758</v>
      </c>
      <c r="B298" s="26" t="s">
        <v>742</v>
      </c>
      <c r="C298" s="27">
        <v>296</v>
      </c>
      <c r="D298" s="26" t="s">
        <v>5878</v>
      </c>
      <c r="E298" s="26" t="s">
        <v>5879</v>
      </c>
      <c r="F298" s="27">
        <v>119</v>
      </c>
      <c r="G298" s="27">
        <v>0</v>
      </c>
      <c r="H298" s="27">
        <v>0</v>
      </c>
      <c r="I298" s="27">
        <v>119</v>
      </c>
      <c r="J298" s="27">
        <v>0</v>
      </c>
      <c r="K298" s="26" t="s">
        <v>5880</v>
      </c>
      <c r="L298" s="26" t="s">
        <v>736</v>
      </c>
      <c r="M298" s="26" t="s">
        <v>192</v>
      </c>
      <c r="N298" s="26" t="s">
        <v>361</v>
      </c>
      <c r="O298" s="26" t="s">
        <v>5881</v>
      </c>
      <c r="P298" s="26" t="s">
        <v>5882</v>
      </c>
      <c r="Q298" s="26" t="s">
        <v>736</v>
      </c>
      <c r="R298" s="26" t="s">
        <v>391</v>
      </c>
      <c r="S298" s="26" t="s">
        <v>5883</v>
      </c>
      <c r="T298" s="26" t="s">
        <v>391</v>
      </c>
      <c r="U298" s="26" t="s">
        <v>5883</v>
      </c>
      <c r="V298" s="26" t="s">
        <v>5884</v>
      </c>
      <c r="W298" s="26" t="s">
        <v>5885</v>
      </c>
      <c r="X298" s="26" t="s">
        <v>5886</v>
      </c>
      <c r="Y298" s="27">
        <v>119</v>
      </c>
      <c r="Z298" s="26" t="s">
        <v>736</v>
      </c>
      <c r="AA298" s="26" t="s">
        <v>736</v>
      </c>
      <c r="AB298" s="26" t="s">
        <v>736</v>
      </c>
      <c r="AC298" s="26" t="s">
        <v>736</v>
      </c>
      <c r="AD298" s="26" t="s">
        <v>736</v>
      </c>
      <c r="AE298" s="26" t="s">
        <v>736</v>
      </c>
      <c r="AF298" s="27" t="s">
        <v>741</v>
      </c>
    </row>
    <row r="299" spans="1:32" ht="15" customHeight="1">
      <c r="A299" s="26" t="s">
        <v>4758</v>
      </c>
      <c r="B299" s="26" t="s">
        <v>742</v>
      </c>
      <c r="C299" s="27">
        <v>297</v>
      </c>
      <c r="D299" s="26" t="s">
        <v>1196</v>
      </c>
      <c r="E299" s="26" t="s">
        <v>2559</v>
      </c>
      <c r="F299" s="27">
        <v>4000</v>
      </c>
      <c r="G299" s="27">
        <v>0</v>
      </c>
      <c r="H299" s="27">
        <v>0</v>
      </c>
      <c r="I299" s="27">
        <v>4000</v>
      </c>
      <c r="J299" s="27">
        <v>0</v>
      </c>
      <c r="K299" s="26" t="s">
        <v>2560</v>
      </c>
      <c r="L299" s="26" t="s">
        <v>736</v>
      </c>
      <c r="M299" s="26" t="s">
        <v>205</v>
      </c>
      <c r="N299" s="26" t="s">
        <v>206</v>
      </c>
      <c r="O299" s="26" t="s">
        <v>340</v>
      </c>
      <c r="P299" s="26" t="s">
        <v>1197</v>
      </c>
      <c r="Q299" s="26" t="s">
        <v>341</v>
      </c>
      <c r="R299" s="26" t="s">
        <v>195</v>
      </c>
      <c r="S299" s="26" t="s">
        <v>2561</v>
      </c>
      <c r="T299" s="26" t="s">
        <v>195</v>
      </c>
      <c r="U299" s="26" t="s">
        <v>2561</v>
      </c>
      <c r="V299" s="26" t="s">
        <v>736</v>
      </c>
      <c r="W299" s="26" t="s">
        <v>518</v>
      </c>
      <c r="X299" s="26" t="s">
        <v>1954</v>
      </c>
      <c r="Y299" s="27">
        <v>4000</v>
      </c>
      <c r="Z299" s="26" t="s">
        <v>736</v>
      </c>
      <c r="AA299" s="26" t="s">
        <v>736</v>
      </c>
      <c r="AB299" s="26" t="s">
        <v>736</v>
      </c>
      <c r="AC299" s="26" t="s">
        <v>736</v>
      </c>
      <c r="AD299" s="26" t="s">
        <v>736</v>
      </c>
      <c r="AE299" s="26" t="s">
        <v>736</v>
      </c>
      <c r="AF299" s="27" t="s">
        <v>741</v>
      </c>
    </row>
    <row r="300" spans="1:32">
      <c r="A300" s="26" t="s">
        <v>4758</v>
      </c>
      <c r="B300" s="26" t="s">
        <v>742</v>
      </c>
      <c r="C300" s="27">
        <v>298</v>
      </c>
      <c r="D300" s="26" t="s">
        <v>5887</v>
      </c>
      <c r="E300" s="26" t="s">
        <v>5888</v>
      </c>
      <c r="F300" s="27">
        <v>78</v>
      </c>
      <c r="G300" s="27">
        <v>0</v>
      </c>
      <c r="H300" s="27">
        <v>0</v>
      </c>
      <c r="I300" s="27">
        <v>78</v>
      </c>
      <c r="J300" s="27">
        <v>0</v>
      </c>
      <c r="K300" s="26" t="s">
        <v>5889</v>
      </c>
      <c r="L300" s="26" t="s">
        <v>736</v>
      </c>
      <c r="M300" s="26" t="s">
        <v>192</v>
      </c>
      <c r="N300" s="26" t="s">
        <v>361</v>
      </c>
      <c r="O300" s="26" t="s">
        <v>5890</v>
      </c>
      <c r="P300" s="26" t="s">
        <v>5891</v>
      </c>
      <c r="Q300" s="26" t="s">
        <v>5417</v>
      </c>
      <c r="R300" s="26" t="s">
        <v>199</v>
      </c>
      <c r="S300" s="26" t="s">
        <v>5892</v>
      </c>
      <c r="T300" s="26" t="s">
        <v>199</v>
      </c>
      <c r="U300" s="26" t="s">
        <v>5892</v>
      </c>
      <c r="V300" s="26" t="s">
        <v>5893</v>
      </c>
      <c r="W300" s="26" t="s">
        <v>5894</v>
      </c>
      <c r="X300" s="26" t="s">
        <v>5895</v>
      </c>
      <c r="Y300" s="27">
        <v>78</v>
      </c>
      <c r="Z300" s="26" t="s">
        <v>736</v>
      </c>
      <c r="AA300" s="26" t="s">
        <v>736</v>
      </c>
      <c r="AB300" s="26" t="s">
        <v>736</v>
      </c>
      <c r="AC300" s="26" t="s">
        <v>736</v>
      </c>
      <c r="AD300" s="26" t="s">
        <v>736</v>
      </c>
      <c r="AE300" s="26" t="s">
        <v>736</v>
      </c>
      <c r="AF300" s="27" t="s">
        <v>741</v>
      </c>
    </row>
    <row r="301" spans="1:32" ht="15" customHeight="1">
      <c r="A301" s="26" t="s">
        <v>4758</v>
      </c>
      <c r="B301" s="26" t="s">
        <v>742</v>
      </c>
      <c r="C301" s="27">
        <v>299</v>
      </c>
      <c r="D301" s="26" t="s">
        <v>5896</v>
      </c>
      <c r="E301" s="26" t="s">
        <v>5897</v>
      </c>
      <c r="F301" s="27">
        <v>208</v>
      </c>
      <c r="G301" s="27">
        <v>0</v>
      </c>
      <c r="H301" s="27">
        <v>0</v>
      </c>
      <c r="I301" s="27">
        <v>208</v>
      </c>
      <c r="J301" s="27">
        <v>0</v>
      </c>
      <c r="K301" s="26" t="s">
        <v>5898</v>
      </c>
      <c r="L301" s="26" t="s">
        <v>736</v>
      </c>
      <c r="M301" s="26" t="s">
        <v>1928</v>
      </c>
      <c r="N301" s="26" t="s">
        <v>1929</v>
      </c>
      <c r="O301" s="26" t="s">
        <v>5899</v>
      </c>
      <c r="P301" s="26" t="s">
        <v>5900</v>
      </c>
      <c r="Q301" s="26" t="s">
        <v>736</v>
      </c>
      <c r="R301" s="26" t="s">
        <v>278</v>
      </c>
      <c r="S301" s="26" t="s">
        <v>5901</v>
      </c>
      <c r="T301" s="26" t="s">
        <v>278</v>
      </c>
      <c r="U301" s="26" t="s">
        <v>5901</v>
      </c>
      <c r="V301" s="26" t="s">
        <v>5902</v>
      </c>
      <c r="W301" s="26" t="s">
        <v>5903</v>
      </c>
      <c r="X301" s="26" t="s">
        <v>5904</v>
      </c>
      <c r="Y301" s="27">
        <v>208</v>
      </c>
      <c r="Z301" s="26" t="s">
        <v>736</v>
      </c>
      <c r="AA301" s="26" t="s">
        <v>736</v>
      </c>
      <c r="AB301" s="26" t="s">
        <v>736</v>
      </c>
      <c r="AC301" s="26" t="s">
        <v>736</v>
      </c>
      <c r="AD301" s="26" t="s">
        <v>736</v>
      </c>
      <c r="AE301" s="26" t="s">
        <v>736</v>
      </c>
      <c r="AF301" s="27" t="s">
        <v>741</v>
      </c>
    </row>
    <row r="302" spans="1:32">
      <c r="A302" s="26" t="s">
        <v>4758</v>
      </c>
      <c r="B302" s="26" t="s">
        <v>742</v>
      </c>
      <c r="C302" s="27">
        <v>300</v>
      </c>
      <c r="D302" s="26" t="s">
        <v>3536</v>
      </c>
      <c r="E302" s="26" t="s">
        <v>3537</v>
      </c>
      <c r="F302" s="27">
        <v>12</v>
      </c>
      <c r="G302" s="27">
        <v>0</v>
      </c>
      <c r="H302" s="27">
        <v>0</v>
      </c>
      <c r="I302" s="27">
        <v>12</v>
      </c>
      <c r="J302" s="27">
        <v>0</v>
      </c>
      <c r="K302" s="26" t="s">
        <v>3538</v>
      </c>
      <c r="L302" s="26" t="s">
        <v>736</v>
      </c>
      <c r="M302" s="26" t="s">
        <v>192</v>
      </c>
      <c r="N302" s="26" t="s">
        <v>361</v>
      </c>
      <c r="O302" s="26" t="s">
        <v>3539</v>
      </c>
      <c r="P302" s="26" t="s">
        <v>3540</v>
      </c>
      <c r="Q302" s="26" t="s">
        <v>736</v>
      </c>
      <c r="R302" s="26" t="s">
        <v>190</v>
      </c>
      <c r="S302" s="26" t="s">
        <v>3541</v>
      </c>
      <c r="T302" s="26" t="s">
        <v>190</v>
      </c>
      <c r="U302" s="26" t="s">
        <v>3541</v>
      </c>
      <c r="V302" s="26" t="s">
        <v>3542</v>
      </c>
      <c r="W302" s="26" t="s">
        <v>3543</v>
      </c>
      <c r="X302" s="26" t="s">
        <v>1967</v>
      </c>
      <c r="Y302" s="27">
        <v>12</v>
      </c>
      <c r="Z302" s="26" t="s">
        <v>736</v>
      </c>
      <c r="AA302" s="26" t="s">
        <v>736</v>
      </c>
      <c r="AB302" s="26" t="s">
        <v>736</v>
      </c>
      <c r="AC302" s="26" t="s">
        <v>736</v>
      </c>
      <c r="AD302" s="26" t="s">
        <v>736</v>
      </c>
      <c r="AE302" s="26" t="s">
        <v>736</v>
      </c>
      <c r="AF302" s="27" t="s">
        <v>741</v>
      </c>
    </row>
    <row r="303" spans="1:32">
      <c r="A303" s="26" t="s">
        <v>4758</v>
      </c>
      <c r="B303" s="26" t="s">
        <v>742</v>
      </c>
      <c r="C303" s="27">
        <v>301</v>
      </c>
      <c r="D303" s="26" t="s">
        <v>1204</v>
      </c>
      <c r="E303" s="26" t="s">
        <v>2562</v>
      </c>
      <c r="F303" s="27">
        <v>2400</v>
      </c>
      <c r="G303" s="27">
        <v>0</v>
      </c>
      <c r="H303" s="27">
        <v>0</v>
      </c>
      <c r="I303" s="27">
        <v>2400</v>
      </c>
      <c r="J303" s="27">
        <v>0</v>
      </c>
      <c r="K303" s="26" t="s">
        <v>2563</v>
      </c>
      <c r="L303" s="26" t="s">
        <v>736</v>
      </c>
      <c r="M303" s="26" t="s">
        <v>205</v>
      </c>
      <c r="N303" s="26" t="s">
        <v>206</v>
      </c>
      <c r="O303" s="26" t="s">
        <v>312</v>
      </c>
      <c r="P303" s="26" t="s">
        <v>1160</v>
      </c>
      <c r="Q303" s="26" t="s">
        <v>208</v>
      </c>
      <c r="R303" s="26" t="s">
        <v>195</v>
      </c>
      <c r="S303" s="26" t="s">
        <v>1205</v>
      </c>
      <c r="T303" s="26" t="s">
        <v>195</v>
      </c>
      <c r="U303" s="26" t="s">
        <v>1205</v>
      </c>
      <c r="V303" s="26" t="s">
        <v>736</v>
      </c>
      <c r="W303" s="26" t="s">
        <v>523</v>
      </c>
      <c r="X303" s="26" t="s">
        <v>1953</v>
      </c>
      <c r="Y303" s="27">
        <v>2400</v>
      </c>
      <c r="Z303" s="26" t="s">
        <v>736</v>
      </c>
      <c r="AA303" s="26" t="s">
        <v>736</v>
      </c>
      <c r="AB303" s="26" t="s">
        <v>736</v>
      </c>
      <c r="AC303" s="26" t="s">
        <v>736</v>
      </c>
      <c r="AD303" s="26" t="s">
        <v>736</v>
      </c>
      <c r="AE303" s="26" t="s">
        <v>736</v>
      </c>
      <c r="AF303" s="27" t="s">
        <v>741</v>
      </c>
    </row>
    <row r="304" spans="1:32" ht="15" customHeight="1">
      <c r="A304" s="26" t="s">
        <v>4758</v>
      </c>
      <c r="B304" s="26" t="s">
        <v>742</v>
      </c>
      <c r="C304" s="27">
        <v>302</v>
      </c>
      <c r="D304" s="26" t="s">
        <v>1696</v>
      </c>
      <c r="E304" s="26" t="s">
        <v>5905</v>
      </c>
      <c r="F304" s="27">
        <v>1600</v>
      </c>
      <c r="G304" s="27">
        <v>0</v>
      </c>
      <c r="H304" s="27">
        <v>0</v>
      </c>
      <c r="I304" s="27">
        <v>1600</v>
      </c>
      <c r="J304" s="27">
        <v>0</v>
      </c>
      <c r="K304" s="26" t="s">
        <v>5906</v>
      </c>
      <c r="L304" s="26" t="s">
        <v>736</v>
      </c>
      <c r="M304" s="26" t="s">
        <v>1928</v>
      </c>
      <c r="N304" s="26" t="s">
        <v>1929</v>
      </c>
      <c r="O304" s="26" t="s">
        <v>5907</v>
      </c>
      <c r="P304" s="26" t="s">
        <v>3618</v>
      </c>
      <c r="Q304" s="26" t="s">
        <v>736</v>
      </c>
      <c r="R304" s="26" t="s">
        <v>195</v>
      </c>
      <c r="S304" s="26" t="s">
        <v>5908</v>
      </c>
      <c r="T304" s="26" t="s">
        <v>195</v>
      </c>
      <c r="U304" s="26" t="s">
        <v>5908</v>
      </c>
      <c r="V304" s="26" t="s">
        <v>1697</v>
      </c>
      <c r="W304" s="26" t="s">
        <v>741</v>
      </c>
      <c r="X304" s="26" t="s">
        <v>1918</v>
      </c>
      <c r="Y304" s="27">
        <v>1600</v>
      </c>
      <c r="Z304" s="26" t="s">
        <v>736</v>
      </c>
      <c r="AA304" s="26" t="s">
        <v>736</v>
      </c>
      <c r="AB304" s="26" t="s">
        <v>736</v>
      </c>
      <c r="AC304" s="26" t="s">
        <v>736</v>
      </c>
      <c r="AD304" s="26" t="s">
        <v>736</v>
      </c>
      <c r="AE304" s="26" t="s">
        <v>736</v>
      </c>
      <c r="AF304" s="27" t="s">
        <v>741</v>
      </c>
    </row>
    <row r="305" spans="1:32">
      <c r="A305" s="26" t="s">
        <v>4758</v>
      </c>
      <c r="B305" s="26" t="s">
        <v>742</v>
      </c>
      <c r="C305" s="27">
        <v>303</v>
      </c>
      <c r="D305" s="26" t="s">
        <v>1578</v>
      </c>
      <c r="E305" s="26" t="s">
        <v>2564</v>
      </c>
      <c r="F305" s="27">
        <v>320</v>
      </c>
      <c r="G305" s="27">
        <v>0</v>
      </c>
      <c r="H305" s="27">
        <v>0</v>
      </c>
      <c r="I305" s="27">
        <v>320</v>
      </c>
      <c r="J305" s="27">
        <v>0</v>
      </c>
      <c r="K305" s="26" t="s">
        <v>2565</v>
      </c>
      <c r="L305" s="26" t="s">
        <v>736</v>
      </c>
      <c r="M305" s="26" t="s">
        <v>1928</v>
      </c>
      <c r="N305" s="26" t="s">
        <v>1929</v>
      </c>
      <c r="O305" s="26" t="s">
        <v>5909</v>
      </c>
      <c r="P305" s="26" t="s">
        <v>5113</v>
      </c>
      <c r="Q305" s="26" t="s">
        <v>736</v>
      </c>
      <c r="R305" s="26" t="s">
        <v>791</v>
      </c>
      <c r="S305" s="26" t="s">
        <v>2566</v>
      </c>
      <c r="T305" s="26" t="s">
        <v>791</v>
      </c>
      <c r="U305" s="26" t="s">
        <v>2566</v>
      </c>
      <c r="V305" s="26" t="s">
        <v>1580</v>
      </c>
      <c r="W305" s="26" t="s">
        <v>519</v>
      </c>
      <c r="X305" s="26" t="s">
        <v>1949</v>
      </c>
      <c r="Y305" s="27">
        <v>320</v>
      </c>
      <c r="Z305" s="26" t="s">
        <v>736</v>
      </c>
      <c r="AA305" s="26" t="s">
        <v>736</v>
      </c>
      <c r="AB305" s="26" t="s">
        <v>736</v>
      </c>
      <c r="AC305" s="26" t="s">
        <v>736</v>
      </c>
      <c r="AD305" s="26" t="s">
        <v>736</v>
      </c>
      <c r="AE305" s="26" t="s">
        <v>736</v>
      </c>
      <c r="AF305" s="27" t="s">
        <v>741</v>
      </c>
    </row>
    <row r="306" spans="1:32">
      <c r="A306" s="26" t="s">
        <v>4758</v>
      </c>
      <c r="B306" s="26" t="s">
        <v>742</v>
      </c>
      <c r="C306" s="27">
        <v>304</v>
      </c>
      <c r="D306" s="26" t="s">
        <v>5910</v>
      </c>
      <c r="E306" s="26" t="s">
        <v>5911</v>
      </c>
      <c r="F306" s="27">
        <v>1</v>
      </c>
      <c r="G306" s="27">
        <v>0</v>
      </c>
      <c r="H306" s="27">
        <v>0</v>
      </c>
      <c r="I306" s="27">
        <v>1</v>
      </c>
      <c r="J306" s="27">
        <v>0</v>
      </c>
      <c r="K306" s="26" t="s">
        <v>5912</v>
      </c>
      <c r="L306" s="26" t="s">
        <v>736</v>
      </c>
      <c r="M306" s="26" t="s">
        <v>1928</v>
      </c>
      <c r="N306" s="26" t="s">
        <v>736</v>
      </c>
      <c r="O306" s="26" t="s">
        <v>5913</v>
      </c>
      <c r="P306" s="26" t="s">
        <v>5914</v>
      </c>
      <c r="Q306" s="26" t="s">
        <v>5417</v>
      </c>
      <c r="R306" s="26" t="s">
        <v>199</v>
      </c>
      <c r="S306" s="26" t="s">
        <v>5915</v>
      </c>
      <c r="T306" s="26" t="s">
        <v>199</v>
      </c>
      <c r="U306" s="26" t="s">
        <v>5915</v>
      </c>
      <c r="V306" s="26" t="s">
        <v>5916</v>
      </c>
      <c r="W306" s="26" t="s">
        <v>5917</v>
      </c>
      <c r="X306" s="26" t="s">
        <v>2256</v>
      </c>
      <c r="Y306" s="27">
        <v>1</v>
      </c>
      <c r="Z306" s="26" t="s">
        <v>736</v>
      </c>
      <c r="AA306" s="26" t="s">
        <v>736</v>
      </c>
      <c r="AB306" s="26" t="s">
        <v>736</v>
      </c>
      <c r="AC306" s="26" t="s">
        <v>736</v>
      </c>
      <c r="AD306" s="26" t="s">
        <v>736</v>
      </c>
      <c r="AE306" s="26" t="s">
        <v>736</v>
      </c>
      <c r="AF306" s="27" t="s">
        <v>741</v>
      </c>
    </row>
    <row r="307" spans="1:32">
      <c r="A307" s="26" t="s">
        <v>4758</v>
      </c>
      <c r="B307" s="26" t="s">
        <v>742</v>
      </c>
      <c r="C307" s="27">
        <v>305</v>
      </c>
      <c r="D307" s="26" t="s">
        <v>5918</v>
      </c>
      <c r="E307" s="26" t="s">
        <v>5919</v>
      </c>
      <c r="F307" s="27">
        <v>13</v>
      </c>
      <c r="G307" s="27">
        <v>0</v>
      </c>
      <c r="H307" s="27">
        <v>0</v>
      </c>
      <c r="I307" s="27">
        <v>13</v>
      </c>
      <c r="J307" s="27">
        <v>0</v>
      </c>
      <c r="K307" s="26" t="s">
        <v>5920</v>
      </c>
      <c r="L307" s="26" t="s">
        <v>736</v>
      </c>
      <c r="M307" s="26" t="s">
        <v>192</v>
      </c>
      <c r="N307" s="26" t="s">
        <v>361</v>
      </c>
      <c r="O307" s="26" t="s">
        <v>5921</v>
      </c>
      <c r="P307" s="26" t="s">
        <v>5922</v>
      </c>
      <c r="Q307" s="26" t="s">
        <v>736</v>
      </c>
      <c r="R307" s="26" t="s">
        <v>167</v>
      </c>
      <c r="S307" s="26" t="s">
        <v>5923</v>
      </c>
      <c r="T307" s="26" t="s">
        <v>167</v>
      </c>
      <c r="U307" s="26" t="s">
        <v>5923</v>
      </c>
      <c r="V307" s="26" t="s">
        <v>5924</v>
      </c>
      <c r="W307" s="26" t="s">
        <v>5925</v>
      </c>
      <c r="X307" s="26" t="s">
        <v>5926</v>
      </c>
      <c r="Y307" s="27">
        <v>13</v>
      </c>
      <c r="Z307" s="26" t="s">
        <v>736</v>
      </c>
      <c r="AA307" s="26" t="s">
        <v>736</v>
      </c>
      <c r="AB307" s="26" t="s">
        <v>736</v>
      </c>
      <c r="AC307" s="26" t="s">
        <v>736</v>
      </c>
      <c r="AD307" s="26" t="s">
        <v>736</v>
      </c>
      <c r="AE307" s="26" t="s">
        <v>736</v>
      </c>
      <c r="AF307" s="27" t="s">
        <v>741</v>
      </c>
    </row>
    <row r="308" spans="1:32">
      <c r="A308" s="26" t="s">
        <v>4758</v>
      </c>
      <c r="B308" s="26" t="s">
        <v>742</v>
      </c>
      <c r="C308" s="27">
        <v>306</v>
      </c>
      <c r="D308" s="26" t="s">
        <v>842</v>
      </c>
      <c r="E308" s="26" t="s">
        <v>2567</v>
      </c>
      <c r="F308" s="27">
        <v>3200</v>
      </c>
      <c r="G308" s="27">
        <v>0</v>
      </c>
      <c r="H308" s="27">
        <v>0</v>
      </c>
      <c r="I308" s="27">
        <v>3200</v>
      </c>
      <c r="J308" s="27">
        <v>0</v>
      </c>
      <c r="K308" s="26" t="s">
        <v>2568</v>
      </c>
      <c r="L308" s="26" t="s">
        <v>736</v>
      </c>
      <c r="M308" s="26" t="s">
        <v>1928</v>
      </c>
      <c r="N308" s="26" t="s">
        <v>4099</v>
      </c>
      <c r="O308" s="26" t="s">
        <v>4294</v>
      </c>
      <c r="P308" s="26" t="s">
        <v>4295</v>
      </c>
      <c r="Q308" s="26" t="s">
        <v>736</v>
      </c>
      <c r="R308" s="26" t="s">
        <v>195</v>
      </c>
      <c r="S308" s="26" t="s">
        <v>4296</v>
      </c>
      <c r="T308" s="26" t="s">
        <v>195</v>
      </c>
      <c r="U308" s="26" t="s">
        <v>4296</v>
      </c>
      <c r="V308" s="26" t="s">
        <v>4297</v>
      </c>
      <c r="W308" s="26" t="s">
        <v>520</v>
      </c>
      <c r="X308" s="26" t="s">
        <v>1952</v>
      </c>
      <c r="Y308" s="27">
        <v>3200</v>
      </c>
      <c r="Z308" s="26" t="s">
        <v>736</v>
      </c>
      <c r="AA308" s="26" t="s">
        <v>736</v>
      </c>
      <c r="AB308" s="26" t="s">
        <v>736</v>
      </c>
      <c r="AC308" s="26" t="s">
        <v>736</v>
      </c>
      <c r="AD308" s="26" t="s">
        <v>736</v>
      </c>
      <c r="AE308" s="26" t="s">
        <v>736</v>
      </c>
      <c r="AF308" s="27" t="s">
        <v>741</v>
      </c>
    </row>
    <row r="309" spans="1:32" ht="15" customHeight="1">
      <c r="A309" s="26" t="s">
        <v>4758</v>
      </c>
      <c r="B309" s="26" t="s">
        <v>742</v>
      </c>
      <c r="C309" s="27">
        <v>307</v>
      </c>
      <c r="D309" s="26" t="s">
        <v>3544</v>
      </c>
      <c r="E309" s="26" t="s">
        <v>3545</v>
      </c>
      <c r="F309" s="27">
        <v>1</v>
      </c>
      <c r="G309" s="27">
        <v>0</v>
      </c>
      <c r="H309" s="27">
        <v>0</v>
      </c>
      <c r="I309" s="27">
        <v>1</v>
      </c>
      <c r="J309" s="27">
        <v>0</v>
      </c>
      <c r="K309" s="26" t="s">
        <v>3546</v>
      </c>
      <c r="L309" s="26" t="s">
        <v>736</v>
      </c>
      <c r="M309" s="26" t="s">
        <v>192</v>
      </c>
      <c r="N309" s="26" t="s">
        <v>193</v>
      </c>
      <c r="O309" s="26" t="s">
        <v>3547</v>
      </c>
      <c r="P309" s="26" t="s">
        <v>1031</v>
      </c>
      <c r="Q309" s="26" t="s">
        <v>736</v>
      </c>
      <c r="R309" s="26" t="s">
        <v>391</v>
      </c>
      <c r="S309" s="26" t="s">
        <v>3548</v>
      </c>
      <c r="T309" s="26" t="s">
        <v>391</v>
      </c>
      <c r="U309" s="26" t="s">
        <v>3548</v>
      </c>
      <c r="V309" s="26" t="s">
        <v>3549</v>
      </c>
      <c r="W309" s="26" t="s">
        <v>3550</v>
      </c>
      <c r="X309" s="26" t="s">
        <v>2256</v>
      </c>
      <c r="Y309" s="27">
        <v>1</v>
      </c>
      <c r="Z309" s="26" t="s">
        <v>736</v>
      </c>
      <c r="AA309" s="26" t="s">
        <v>736</v>
      </c>
      <c r="AB309" s="26" t="s">
        <v>736</v>
      </c>
      <c r="AC309" s="26" t="s">
        <v>736</v>
      </c>
      <c r="AD309" s="26" t="s">
        <v>736</v>
      </c>
      <c r="AE309" s="26" t="s">
        <v>736</v>
      </c>
      <c r="AF309" s="27" t="s">
        <v>741</v>
      </c>
    </row>
    <row r="310" spans="1:32">
      <c r="A310" s="26" t="s">
        <v>4758</v>
      </c>
      <c r="B310" s="26" t="s">
        <v>742</v>
      </c>
      <c r="C310" s="27">
        <v>308</v>
      </c>
      <c r="D310" s="26" t="s">
        <v>843</v>
      </c>
      <c r="E310" s="26" t="s">
        <v>2569</v>
      </c>
      <c r="F310" s="27">
        <v>1280</v>
      </c>
      <c r="G310" s="27">
        <v>0</v>
      </c>
      <c r="H310" s="27">
        <v>0</v>
      </c>
      <c r="I310" s="27">
        <v>1280</v>
      </c>
      <c r="J310" s="27">
        <v>0</v>
      </c>
      <c r="K310" s="26" t="s">
        <v>2570</v>
      </c>
      <c r="L310" s="26" t="s">
        <v>736</v>
      </c>
      <c r="M310" s="26" t="s">
        <v>1928</v>
      </c>
      <c r="N310" s="26" t="s">
        <v>1929</v>
      </c>
      <c r="O310" s="26" t="s">
        <v>3551</v>
      </c>
      <c r="P310" s="26" t="s">
        <v>3552</v>
      </c>
      <c r="Q310" s="26" t="s">
        <v>736</v>
      </c>
      <c r="R310" s="26" t="s">
        <v>791</v>
      </c>
      <c r="S310" s="26" t="s">
        <v>3553</v>
      </c>
      <c r="T310" s="26" t="s">
        <v>791</v>
      </c>
      <c r="U310" s="26" t="s">
        <v>3553</v>
      </c>
      <c r="V310" s="26" t="s">
        <v>3554</v>
      </c>
      <c r="W310" s="26" t="s">
        <v>741</v>
      </c>
      <c r="X310" s="26" t="s">
        <v>1976</v>
      </c>
      <c r="Y310" s="27">
        <v>1280</v>
      </c>
      <c r="Z310" s="26" t="s">
        <v>736</v>
      </c>
      <c r="AA310" s="26" t="s">
        <v>736</v>
      </c>
      <c r="AB310" s="26" t="s">
        <v>736</v>
      </c>
      <c r="AC310" s="26" t="s">
        <v>736</v>
      </c>
      <c r="AD310" s="26" t="s">
        <v>736</v>
      </c>
      <c r="AE310" s="26" t="s">
        <v>736</v>
      </c>
      <c r="AF310" s="27" t="s">
        <v>741</v>
      </c>
    </row>
    <row r="311" spans="1:32">
      <c r="A311" s="26" t="s">
        <v>4758</v>
      </c>
      <c r="B311" s="26" t="s">
        <v>742</v>
      </c>
      <c r="C311" s="27">
        <v>309</v>
      </c>
      <c r="D311" s="26" t="s">
        <v>845</v>
      </c>
      <c r="E311" s="26" t="s">
        <v>2571</v>
      </c>
      <c r="F311" s="27">
        <v>1280</v>
      </c>
      <c r="G311" s="27">
        <v>0</v>
      </c>
      <c r="H311" s="27">
        <v>0</v>
      </c>
      <c r="I311" s="27">
        <v>1280</v>
      </c>
      <c r="J311" s="27">
        <v>0</v>
      </c>
      <c r="K311" s="26" t="s">
        <v>2572</v>
      </c>
      <c r="L311" s="26" t="s">
        <v>736</v>
      </c>
      <c r="M311" s="26" t="s">
        <v>1928</v>
      </c>
      <c r="N311" s="26" t="s">
        <v>1929</v>
      </c>
      <c r="O311" s="26" t="s">
        <v>3555</v>
      </c>
      <c r="P311" s="26" t="s">
        <v>2728</v>
      </c>
      <c r="Q311" s="26" t="s">
        <v>736</v>
      </c>
      <c r="R311" s="26" t="s">
        <v>195</v>
      </c>
      <c r="S311" s="26" t="s">
        <v>3556</v>
      </c>
      <c r="T311" s="26" t="s">
        <v>195</v>
      </c>
      <c r="U311" s="26" t="s">
        <v>3557</v>
      </c>
      <c r="V311" s="26" t="s">
        <v>3558</v>
      </c>
      <c r="W311" s="26" t="s">
        <v>390</v>
      </c>
      <c r="X311" s="26" t="s">
        <v>1976</v>
      </c>
      <c r="Y311" s="27">
        <v>1280</v>
      </c>
      <c r="Z311" s="26" t="s">
        <v>736</v>
      </c>
      <c r="AA311" s="26" t="s">
        <v>736</v>
      </c>
      <c r="AB311" s="26" t="s">
        <v>736</v>
      </c>
      <c r="AC311" s="26" t="s">
        <v>736</v>
      </c>
      <c r="AD311" s="26" t="s">
        <v>736</v>
      </c>
      <c r="AE311" s="26" t="s">
        <v>736</v>
      </c>
      <c r="AF311" s="27" t="s">
        <v>741</v>
      </c>
    </row>
    <row r="312" spans="1:32" ht="15" customHeight="1">
      <c r="A312" s="26" t="s">
        <v>4758</v>
      </c>
      <c r="B312" s="26" t="s">
        <v>742</v>
      </c>
      <c r="C312" s="27">
        <v>310</v>
      </c>
      <c r="D312" s="26" t="s">
        <v>5927</v>
      </c>
      <c r="E312" s="26" t="s">
        <v>5928</v>
      </c>
      <c r="F312" s="27">
        <v>381</v>
      </c>
      <c r="G312" s="27">
        <v>0</v>
      </c>
      <c r="H312" s="27">
        <v>0</v>
      </c>
      <c r="I312" s="27">
        <v>381</v>
      </c>
      <c r="J312" s="27">
        <v>0</v>
      </c>
      <c r="K312" s="26" t="s">
        <v>5929</v>
      </c>
      <c r="L312" s="26" t="s">
        <v>736</v>
      </c>
      <c r="M312" s="26" t="s">
        <v>1928</v>
      </c>
      <c r="N312" s="26" t="s">
        <v>1929</v>
      </c>
      <c r="O312" s="26" t="s">
        <v>5930</v>
      </c>
      <c r="P312" s="26" t="s">
        <v>3962</v>
      </c>
      <c r="Q312" s="26" t="s">
        <v>5417</v>
      </c>
      <c r="R312" s="26" t="s">
        <v>199</v>
      </c>
      <c r="S312" s="26" t="s">
        <v>5931</v>
      </c>
      <c r="T312" s="26" t="s">
        <v>199</v>
      </c>
      <c r="U312" s="26" t="s">
        <v>5931</v>
      </c>
      <c r="V312" s="26" t="s">
        <v>5932</v>
      </c>
      <c r="W312" s="26" t="s">
        <v>5933</v>
      </c>
      <c r="X312" s="26" t="s">
        <v>5934</v>
      </c>
      <c r="Y312" s="27">
        <v>381</v>
      </c>
      <c r="Z312" s="26" t="s">
        <v>736</v>
      </c>
      <c r="AA312" s="26" t="s">
        <v>736</v>
      </c>
      <c r="AB312" s="26" t="s">
        <v>736</v>
      </c>
      <c r="AC312" s="26" t="s">
        <v>736</v>
      </c>
      <c r="AD312" s="26" t="s">
        <v>736</v>
      </c>
      <c r="AE312" s="26" t="s">
        <v>736</v>
      </c>
      <c r="AF312" s="27" t="s">
        <v>741</v>
      </c>
    </row>
    <row r="313" spans="1:32">
      <c r="A313" s="26" t="s">
        <v>4758</v>
      </c>
      <c r="B313" s="26" t="s">
        <v>742</v>
      </c>
      <c r="C313" s="27">
        <v>311</v>
      </c>
      <c r="D313" s="26" t="s">
        <v>846</v>
      </c>
      <c r="E313" s="258" t="s">
        <v>2573</v>
      </c>
      <c r="F313" s="27">
        <v>13600</v>
      </c>
      <c r="G313" s="27">
        <v>0</v>
      </c>
      <c r="H313" s="27">
        <v>0</v>
      </c>
      <c r="I313" s="27">
        <v>13600</v>
      </c>
      <c r="J313" s="27">
        <v>0</v>
      </c>
      <c r="K313" s="26" t="s">
        <v>2574</v>
      </c>
      <c r="L313" s="26" t="s">
        <v>736</v>
      </c>
      <c r="M313" s="26" t="s">
        <v>1928</v>
      </c>
      <c r="N313" s="26" t="s">
        <v>4099</v>
      </c>
      <c r="O313" s="26" t="s">
        <v>4298</v>
      </c>
      <c r="P313" s="26" t="s">
        <v>4299</v>
      </c>
      <c r="Q313" s="26" t="s">
        <v>736</v>
      </c>
      <c r="R313" s="26" t="s">
        <v>791</v>
      </c>
      <c r="S313" s="26" t="s">
        <v>4300</v>
      </c>
      <c r="T313" s="26" t="s">
        <v>791</v>
      </c>
      <c r="U313" s="26" t="s">
        <v>4300</v>
      </c>
      <c r="V313" s="26" t="s">
        <v>4301</v>
      </c>
      <c r="W313" s="26" t="s">
        <v>524</v>
      </c>
      <c r="X313" s="26" t="s">
        <v>2033</v>
      </c>
      <c r="Y313" s="27">
        <v>13600</v>
      </c>
      <c r="Z313" s="26" t="s">
        <v>736</v>
      </c>
      <c r="AA313" s="26" t="s">
        <v>736</v>
      </c>
      <c r="AB313" s="26" t="s">
        <v>736</v>
      </c>
      <c r="AC313" s="26" t="s">
        <v>736</v>
      </c>
      <c r="AD313" s="26" t="s">
        <v>736</v>
      </c>
      <c r="AE313" s="26" t="s">
        <v>736</v>
      </c>
      <c r="AF313" s="27" t="s">
        <v>741</v>
      </c>
    </row>
    <row r="314" spans="1:32" ht="15" customHeight="1">
      <c r="A314" s="26" t="s">
        <v>4758</v>
      </c>
      <c r="B314" s="26" t="s">
        <v>742</v>
      </c>
      <c r="C314" s="27">
        <v>312</v>
      </c>
      <c r="D314" s="26" t="s">
        <v>1206</v>
      </c>
      <c r="E314" s="26" t="s">
        <v>2575</v>
      </c>
      <c r="F314" s="27">
        <v>800</v>
      </c>
      <c r="G314" s="27">
        <v>0</v>
      </c>
      <c r="H314" s="27">
        <v>0</v>
      </c>
      <c r="I314" s="27">
        <v>800</v>
      </c>
      <c r="J314" s="27">
        <v>0</v>
      </c>
      <c r="K314" s="26" t="s">
        <v>2576</v>
      </c>
      <c r="L314" s="26" t="s">
        <v>736</v>
      </c>
      <c r="M314" s="26" t="s">
        <v>192</v>
      </c>
      <c r="N314" s="26" t="s">
        <v>361</v>
      </c>
      <c r="O314" s="26" t="s">
        <v>1581</v>
      </c>
      <c r="P314" s="26" t="s">
        <v>1582</v>
      </c>
      <c r="Q314" s="26" t="s">
        <v>405</v>
      </c>
      <c r="R314" s="26" t="s">
        <v>195</v>
      </c>
      <c r="S314" s="26" t="s">
        <v>4302</v>
      </c>
      <c r="T314" s="26" t="s">
        <v>195</v>
      </c>
      <c r="U314" s="26" t="s">
        <v>4302</v>
      </c>
      <c r="V314" s="26" t="s">
        <v>4303</v>
      </c>
      <c r="W314" s="26" t="s">
        <v>525</v>
      </c>
      <c r="X314" s="26" t="s">
        <v>1948</v>
      </c>
      <c r="Y314" s="27">
        <v>800</v>
      </c>
      <c r="Z314" s="26" t="s">
        <v>736</v>
      </c>
      <c r="AA314" s="26" t="s">
        <v>736</v>
      </c>
      <c r="AB314" s="26" t="s">
        <v>736</v>
      </c>
      <c r="AC314" s="26" t="s">
        <v>736</v>
      </c>
      <c r="AD314" s="26" t="s">
        <v>736</v>
      </c>
      <c r="AE314" s="26" t="s">
        <v>736</v>
      </c>
      <c r="AF314" s="27" t="s">
        <v>741</v>
      </c>
    </row>
    <row r="315" spans="1:32" ht="15" customHeight="1">
      <c r="A315" s="26" t="s">
        <v>4758</v>
      </c>
      <c r="B315" s="26" t="s">
        <v>742</v>
      </c>
      <c r="C315" s="27">
        <v>313</v>
      </c>
      <c r="D315" s="26" t="s">
        <v>1207</v>
      </c>
      <c r="E315" s="26" t="s">
        <v>2577</v>
      </c>
      <c r="F315" s="27">
        <v>1600</v>
      </c>
      <c r="G315" s="27">
        <v>0</v>
      </c>
      <c r="H315" s="27">
        <v>0</v>
      </c>
      <c r="I315" s="27">
        <v>1600</v>
      </c>
      <c r="J315" s="27">
        <v>0</v>
      </c>
      <c r="K315" s="26" t="s">
        <v>2578</v>
      </c>
      <c r="L315" s="26" t="s">
        <v>736</v>
      </c>
      <c r="M315" s="26" t="s">
        <v>192</v>
      </c>
      <c r="N315" s="26" t="s">
        <v>193</v>
      </c>
      <c r="O315" s="26" t="s">
        <v>1583</v>
      </c>
      <c r="P315" s="26" t="s">
        <v>1584</v>
      </c>
      <c r="Q315" s="26" t="s">
        <v>405</v>
      </c>
      <c r="R315" s="26" t="s">
        <v>195</v>
      </c>
      <c r="S315" s="26" t="s">
        <v>2579</v>
      </c>
      <c r="T315" s="26" t="s">
        <v>195</v>
      </c>
      <c r="U315" s="26" t="s">
        <v>2579</v>
      </c>
      <c r="V315" s="26" t="s">
        <v>1585</v>
      </c>
      <c r="W315" s="26" t="s">
        <v>526</v>
      </c>
      <c r="X315" s="26" t="s">
        <v>1918</v>
      </c>
      <c r="Y315" s="27">
        <v>1600</v>
      </c>
      <c r="Z315" s="26" t="s">
        <v>736</v>
      </c>
      <c r="AA315" s="26" t="s">
        <v>736</v>
      </c>
      <c r="AB315" s="26" t="s">
        <v>736</v>
      </c>
      <c r="AC315" s="26" t="s">
        <v>736</v>
      </c>
      <c r="AD315" s="26" t="s">
        <v>736</v>
      </c>
      <c r="AE315" s="26" t="s">
        <v>736</v>
      </c>
      <c r="AF315" s="27" t="s">
        <v>741</v>
      </c>
    </row>
    <row r="316" spans="1:32" ht="15" customHeight="1">
      <c r="A316" s="26" t="s">
        <v>4758</v>
      </c>
      <c r="B316" s="26" t="s">
        <v>742</v>
      </c>
      <c r="C316" s="27">
        <v>314</v>
      </c>
      <c r="D316" s="26" t="s">
        <v>5935</v>
      </c>
      <c r="E316" s="26" t="s">
        <v>5936</v>
      </c>
      <c r="F316" s="27">
        <v>5</v>
      </c>
      <c r="G316" s="27">
        <v>0</v>
      </c>
      <c r="H316" s="27">
        <v>0</v>
      </c>
      <c r="I316" s="27">
        <v>5</v>
      </c>
      <c r="J316" s="27">
        <v>0</v>
      </c>
      <c r="K316" s="26" t="s">
        <v>5937</v>
      </c>
      <c r="L316" s="26" t="s">
        <v>736</v>
      </c>
      <c r="M316" s="26" t="s">
        <v>1928</v>
      </c>
      <c r="N316" s="26" t="s">
        <v>1929</v>
      </c>
      <c r="O316" s="26" t="s">
        <v>5938</v>
      </c>
      <c r="P316" s="26" t="s">
        <v>5939</v>
      </c>
      <c r="Q316" s="26" t="s">
        <v>736</v>
      </c>
      <c r="R316" s="26" t="s">
        <v>5940</v>
      </c>
      <c r="S316" s="26" t="s">
        <v>5941</v>
      </c>
      <c r="T316" s="26" t="s">
        <v>5940</v>
      </c>
      <c r="U316" s="26" t="s">
        <v>5941</v>
      </c>
      <c r="V316" s="26" t="s">
        <v>5942</v>
      </c>
      <c r="W316" s="26" t="s">
        <v>5943</v>
      </c>
      <c r="X316" s="26" t="s">
        <v>3478</v>
      </c>
      <c r="Y316" s="27">
        <v>5</v>
      </c>
      <c r="Z316" s="26" t="s">
        <v>736</v>
      </c>
      <c r="AA316" s="26" t="s">
        <v>736</v>
      </c>
      <c r="AB316" s="26" t="s">
        <v>736</v>
      </c>
      <c r="AC316" s="26" t="s">
        <v>736</v>
      </c>
      <c r="AD316" s="26" t="s">
        <v>736</v>
      </c>
      <c r="AE316" s="26" t="s">
        <v>736</v>
      </c>
      <c r="AF316" s="27" t="s">
        <v>741</v>
      </c>
    </row>
    <row r="317" spans="1:32">
      <c r="A317" s="26" t="s">
        <v>4758</v>
      </c>
      <c r="B317" s="26" t="s">
        <v>742</v>
      </c>
      <c r="C317" s="27">
        <v>315</v>
      </c>
      <c r="D317" s="26" t="s">
        <v>5944</v>
      </c>
      <c r="E317" s="26" t="s">
        <v>5945</v>
      </c>
      <c r="F317" s="27">
        <v>8000</v>
      </c>
      <c r="G317" s="27">
        <v>0</v>
      </c>
      <c r="H317" s="27">
        <v>0</v>
      </c>
      <c r="I317" s="27">
        <v>8000</v>
      </c>
      <c r="J317" s="27">
        <v>0</v>
      </c>
      <c r="K317" s="26" t="s">
        <v>5946</v>
      </c>
      <c r="L317" s="26" t="s">
        <v>736</v>
      </c>
      <c r="M317" s="26" t="s">
        <v>1928</v>
      </c>
      <c r="N317" s="26" t="s">
        <v>1929</v>
      </c>
      <c r="O317" s="26" t="s">
        <v>5947</v>
      </c>
      <c r="P317" s="26" t="s">
        <v>3989</v>
      </c>
      <c r="Q317" s="26" t="s">
        <v>5948</v>
      </c>
      <c r="R317" s="26" t="s">
        <v>190</v>
      </c>
      <c r="S317" s="26" t="s">
        <v>5949</v>
      </c>
      <c r="T317" s="26" t="s">
        <v>190</v>
      </c>
      <c r="U317" s="26" t="s">
        <v>5949</v>
      </c>
      <c r="V317" s="26" t="s">
        <v>5950</v>
      </c>
      <c r="W317" s="26" t="s">
        <v>5951</v>
      </c>
      <c r="X317" s="26" t="s">
        <v>1963</v>
      </c>
      <c r="Y317" s="27">
        <v>8000</v>
      </c>
      <c r="Z317" s="26" t="s">
        <v>4462</v>
      </c>
      <c r="AA317" s="26" t="s">
        <v>4463</v>
      </c>
      <c r="AB317" s="26" t="s">
        <v>5952</v>
      </c>
      <c r="AC317" s="26" t="s">
        <v>736</v>
      </c>
      <c r="AD317" s="26" t="s">
        <v>5945</v>
      </c>
      <c r="AE317" s="26" t="s">
        <v>4466</v>
      </c>
      <c r="AF317" s="27" t="s">
        <v>741</v>
      </c>
    </row>
    <row r="318" spans="1:32">
      <c r="A318" s="26" t="s">
        <v>4758</v>
      </c>
      <c r="B318" s="26" t="s">
        <v>742</v>
      </c>
      <c r="C318" s="27">
        <v>316</v>
      </c>
      <c r="D318" s="26" t="s">
        <v>847</v>
      </c>
      <c r="E318" s="26" t="s">
        <v>2580</v>
      </c>
      <c r="F318" s="27">
        <v>3360</v>
      </c>
      <c r="G318" s="27">
        <v>0</v>
      </c>
      <c r="H318" s="27">
        <v>0</v>
      </c>
      <c r="I318" s="27">
        <v>3360</v>
      </c>
      <c r="J318" s="27">
        <v>0</v>
      </c>
      <c r="K318" s="26" t="s">
        <v>2581</v>
      </c>
      <c r="L318" s="26" t="s">
        <v>736</v>
      </c>
      <c r="M318" s="26" t="s">
        <v>1928</v>
      </c>
      <c r="N318" s="26" t="s">
        <v>1929</v>
      </c>
      <c r="O318" s="26" t="s">
        <v>4304</v>
      </c>
      <c r="P318" s="26" t="s">
        <v>4165</v>
      </c>
      <c r="Q318" s="26" t="s">
        <v>736</v>
      </c>
      <c r="R318" s="26" t="s">
        <v>195</v>
      </c>
      <c r="S318" s="26" t="s">
        <v>4305</v>
      </c>
      <c r="T318" s="26" t="s">
        <v>195</v>
      </c>
      <c r="U318" s="26" t="s">
        <v>4305</v>
      </c>
      <c r="V318" s="26" t="s">
        <v>4306</v>
      </c>
      <c r="W318" s="26" t="s">
        <v>528</v>
      </c>
      <c r="X318" s="26" t="s">
        <v>2034</v>
      </c>
      <c r="Y318" s="27">
        <v>3360</v>
      </c>
      <c r="Z318" s="26" t="s">
        <v>736</v>
      </c>
      <c r="AA318" s="26" t="s">
        <v>736</v>
      </c>
      <c r="AB318" s="26" t="s">
        <v>736</v>
      </c>
      <c r="AC318" s="26" t="s">
        <v>736</v>
      </c>
      <c r="AD318" s="26" t="s">
        <v>736</v>
      </c>
      <c r="AE318" s="26" t="s">
        <v>736</v>
      </c>
      <c r="AF318" s="27" t="s">
        <v>741</v>
      </c>
    </row>
    <row r="319" spans="1:32">
      <c r="A319" s="26" t="s">
        <v>4758</v>
      </c>
      <c r="B319" s="26" t="s">
        <v>742</v>
      </c>
      <c r="C319" s="27">
        <v>317</v>
      </c>
      <c r="D319" s="26" t="s">
        <v>1217</v>
      </c>
      <c r="E319" s="26" t="s">
        <v>2582</v>
      </c>
      <c r="F319" s="27">
        <v>534</v>
      </c>
      <c r="G319" s="27">
        <v>0</v>
      </c>
      <c r="H319" s="27">
        <v>0</v>
      </c>
      <c r="I319" s="27">
        <v>534</v>
      </c>
      <c r="J319" s="27">
        <v>0</v>
      </c>
      <c r="K319" s="26" t="s">
        <v>2583</v>
      </c>
      <c r="L319" s="26" t="s">
        <v>736</v>
      </c>
      <c r="M319" s="26" t="s">
        <v>205</v>
      </c>
      <c r="N319" s="26" t="s">
        <v>206</v>
      </c>
      <c r="O319" s="26" t="s">
        <v>174</v>
      </c>
      <c r="P319" s="26" t="s">
        <v>1218</v>
      </c>
      <c r="Q319" s="26" t="s">
        <v>208</v>
      </c>
      <c r="R319" s="26" t="s">
        <v>195</v>
      </c>
      <c r="S319" s="26" t="s">
        <v>2584</v>
      </c>
      <c r="T319" s="26" t="s">
        <v>195</v>
      </c>
      <c r="U319" s="26" t="s">
        <v>2584</v>
      </c>
      <c r="V319" s="26" t="s">
        <v>736</v>
      </c>
      <c r="W319" s="26" t="s">
        <v>531</v>
      </c>
      <c r="X319" s="26" t="s">
        <v>5953</v>
      </c>
      <c r="Y319" s="27">
        <v>534</v>
      </c>
      <c r="Z319" s="26" t="s">
        <v>736</v>
      </c>
      <c r="AA319" s="26" t="s">
        <v>736</v>
      </c>
      <c r="AB319" s="26" t="s">
        <v>736</v>
      </c>
      <c r="AC319" s="26" t="s">
        <v>736</v>
      </c>
      <c r="AD319" s="26" t="s">
        <v>736</v>
      </c>
      <c r="AE319" s="26" t="s">
        <v>736</v>
      </c>
      <c r="AF319" s="27" t="s">
        <v>741</v>
      </c>
    </row>
    <row r="320" spans="1:32">
      <c r="A320" s="26" t="s">
        <v>4758</v>
      </c>
      <c r="B320" s="26" t="s">
        <v>742</v>
      </c>
      <c r="C320" s="27">
        <v>318</v>
      </c>
      <c r="D320" s="26" t="s">
        <v>5954</v>
      </c>
      <c r="E320" s="26" t="s">
        <v>5955</v>
      </c>
      <c r="F320" s="27">
        <v>1066</v>
      </c>
      <c r="G320" s="27">
        <v>0</v>
      </c>
      <c r="H320" s="27">
        <v>0</v>
      </c>
      <c r="I320" s="27">
        <v>1066</v>
      </c>
      <c r="J320" s="27">
        <v>0</v>
      </c>
      <c r="K320" s="26" t="s">
        <v>5956</v>
      </c>
      <c r="L320" s="26" t="s">
        <v>736</v>
      </c>
      <c r="M320" s="26" t="s">
        <v>1928</v>
      </c>
      <c r="N320" s="26" t="s">
        <v>1929</v>
      </c>
      <c r="O320" s="26" t="s">
        <v>5957</v>
      </c>
      <c r="P320" s="26" t="s">
        <v>5958</v>
      </c>
      <c r="Q320" s="26" t="s">
        <v>736</v>
      </c>
      <c r="R320" s="26" t="s">
        <v>195</v>
      </c>
      <c r="S320" s="26" t="s">
        <v>5959</v>
      </c>
      <c r="T320" s="26" t="s">
        <v>195</v>
      </c>
      <c r="U320" s="26" t="s">
        <v>5959</v>
      </c>
      <c r="V320" s="26" t="s">
        <v>5960</v>
      </c>
      <c r="W320" s="26" t="s">
        <v>741</v>
      </c>
      <c r="X320" s="26" t="s">
        <v>5961</v>
      </c>
      <c r="Y320" s="27">
        <v>1066</v>
      </c>
      <c r="Z320" s="26" t="s">
        <v>736</v>
      </c>
      <c r="AA320" s="26" t="s">
        <v>736</v>
      </c>
      <c r="AB320" s="26" t="s">
        <v>736</v>
      </c>
      <c r="AC320" s="26" t="s">
        <v>736</v>
      </c>
      <c r="AD320" s="26" t="s">
        <v>736</v>
      </c>
      <c r="AE320" s="26" t="s">
        <v>736</v>
      </c>
      <c r="AF320" s="27" t="s">
        <v>741</v>
      </c>
    </row>
    <row r="321" spans="1:32">
      <c r="A321" s="26" t="s">
        <v>4758</v>
      </c>
      <c r="B321" s="26" t="s">
        <v>742</v>
      </c>
      <c r="C321" s="27">
        <v>319</v>
      </c>
      <c r="D321" s="26" t="s">
        <v>849</v>
      </c>
      <c r="E321" s="26" t="s">
        <v>2585</v>
      </c>
      <c r="F321" s="27">
        <v>34880</v>
      </c>
      <c r="G321" s="27">
        <v>0</v>
      </c>
      <c r="H321" s="27">
        <v>0</v>
      </c>
      <c r="I321" s="27">
        <v>34880</v>
      </c>
      <c r="J321" s="27">
        <v>0</v>
      </c>
      <c r="K321" s="26" t="s">
        <v>2586</v>
      </c>
      <c r="L321" s="26" t="s">
        <v>736</v>
      </c>
      <c r="M321" s="26" t="s">
        <v>1928</v>
      </c>
      <c r="N321" s="26" t="s">
        <v>1929</v>
      </c>
      <c r="O321" s="26" t="s">
        <v>2587</v>
      </c>
      <c r="P321" s="26" t="s">
        <v>2588</v>
      </c>
      <c r="Q321" s="26" t="s">
        <v>736</v>
      </c>
      <c r="R321" s="26" t="s">
        <v>252</v>
      </c>
      <c r="S321" s="26" t="s">
        <v>2589</v>
      </c>
      <c r="T321" s="26" t="s">
        <v>252</v>
      </c>
      <c r="U321" s="26" t="s">
        <v>2589</v>
      </c>
      <c r="V321" s="26" t="s">
        <v>2590</v>
      </c>
      <c r="W321" s="26" t="s">
        <v>392</v>
      </c>
      <c r="X321" s="26" t="s">
        <v>2035</v>
      </c>
      <c r="Y321" s="27">
        <v>34880</v>
      </c>
      <c r="Z321" s="26" t="s">
        <v>736</v>
      </c>
      <c r="AA321" s="26" t="s">
        <v>736</v>
      </c>
      <c r="AB321" s="26" t="s">
        <v>736</v>
      </c>
      <c r="AC321" s="26" t="s">
        <v>736</v>
      </c>
      <c r="AD321" s="26" t="s">
        <v>736</v>
      </c>
      <c r="AE321" s="26" t="s">
        <v>736</v>
      </c>
      <c r="AF321" s="27" t="s">
        <v>741</v>
      </c>
    </row>
    <row r="322" spans="1:32">
      <c r="A322" s="26" t="s">
        <v>4758</v>
      </c>
      <c r="B322" s="26" t="s">
        <v>742</v>
      </c>
      <c r="C322" s="27">
        <v>320</v>
      </c>
      <c r="D322" s="26" t="s">
        <v>5962</v>
      </c>
      <c r="E322" s="26" t="s">
        <v>5963</v>
      </c>
      <c r="F322" s="27">
        <v>30</v>
      </c>
      <c r="G322" s="27">
        <v>0</v>
      </c>
      <c r="H322" s="27">
        <v>0</v>
      </c>
      <c r="I322" s="27">
        <v>30</v>
      </c>
      <c r="J322" s="27">
        <v>0</v>
      </c>
      <c r="K322" s="26" t="s">
        <v>5964</v>
      </c>
      <c r="L322" s="26" t="s">
        <v>736</v>
      </c>
      <c r="M322" s="26" t="s">
        <v>1928</v>
      </c>
      <c r="N322" s="26" t="s">
        <v>1929</v>
      </c>
      <c r="O322" s="26" t="s">
        <v>5965</v>
      </c>
      <c r="P322" s="26" t="s">
        <v>5966</v>
      </c>
      <c r="Q322" s="26" t="s">
        <v>736</v>
      </c>
      <c r="R322" s="26" t="s">
        <v>1711</v>
      </c>
      <c r="S322" s="26" t="s">
        <v>3526</v>
      </c>
      <c r="T322" s="26" t="s">
        <v>1711</v>
      </c>
      <c r="U322" s="26" t="s">
        <v>3526</v>
      </c>
      <c r="V322" s="26" t="s">
        <v>5967</v>
      </c>
      <c r="W322" s="26" t="s">
        <v>5968</v>
      </c>
      <c r="X322" s="26" t="s">
        <v>3792</v>
      </c>
      <c r="Y322" s="27">
        <v>30</v>
      </c>
      <c r="Z322" s="26" t="s">
        <v>736</v>
      </c>
      <c r="AA322" s="26" t="s">
        <v>736</v>
      </c>
      <c r="AB322" s="26" t="s">
        <v>736</v>
      </c>
      <c r="AC322" s="26" t="s">
        <v>736</v>
      </c>
      <c r="AD322" s="26" t="s">
        <v>736</v>
      </c>
      <c r="AE322" s="26" t="s">
        <v>736</v>
      </c>
      <c r="AF322" s="27" t="s">
        <v>741</v>
      </c>
    </row>
    <row r="323" spans="1:32">
      <c r="A323" s="26" t="s">
        <v>4758</v>
      </c>
      <c r="B323" s="26" t="s">
        <v>742</v>
      </c>
      <c r="C323" s="27">
        <v>321</v>
      </c>
      <c r="D323" s="26" t="s">
        <v>850</v>
      </c>
      <c r="E323" s="26" t="s">
        <v>2591</v>
      </c>
      <c r="F323" s="27">
        <v>640</v>
      </c>
      <c r="G323" s="27">
        <v>0</v>
      </c>
      <c r="H323" s="27">
        <v>0</v>
      </c>
      <c r="I323" s="27">
        <v>640</v>
      </c>
      <c r="J323" s="27">
        <v>0</v>
      </c>
      <c r="K323" s="26" t="s">
        <v>2592</v>
      </c>
      <c r="L323" s="26" t="s">
        <v>736</v>
      </c>
      <c r="M323" s="26" t="s">
        <v>192</v>
      </c>
      <c r="N323" s="26" t="s">
        <v>193</v>
      </c>
      <c r="O323" s="26" t="s">
        <v>393</v>
      </c>
      <c r="P323" s="26" t="s">
        <v>851</v>
      </c>
      <c r="Q323" s="26" t="s">
        <v>348</v>
      </c>
      <c r="R323" s="26" t="s">
        <v>195</v>
      </c>
      <c r="S323" s="26" t="s">
        <v>1586</v>
      </c>
      <c r="T323" s="26" t="s">
        <v>195</v>
      </c>
      <c r="U323" s="26" t="s">
        <v>1586</v>
      </c>
      <c r="V323" s="26" t="s">
        <v>1587</v>
      </c>
      <c r="W323" s="26" t="s">
        <v>394</v>
      </c>
      <c r="X323" s="26" t="s">
        <v>1955</v>
      </c>
      <c r="Y323" s="27">
        <v>640</v>
      </c>
      <c r="Z323" s="26" t="s">
        <v>736</v>
      </c>
      <c r="AA323" s="26" t="s">
        <v>736</v>
      </c>
      <c r="AB323" s="26" t="s">
        <v>736</v>
      </c>
      <c r="AC323" s="26" t="s">
        <v>736</v>
      </c>
      <c r="AD323" s="26" t="s">
        <v>736</v>
      </c>
      <c r="AE323" s="26" t="s">
        <v>736</v>
      </c>
      <c r="AF323" s="27" t="s">
        <v>741</v>
      </c>
    </row>
    <row r="324" spans="1:32">
      <c r="A324" s="26" t="s">
        <v>4758</v>
      </c>
      <c r="B324" s="26" t="s">
        <v>742</v>
      </c>
      <c r="C324" s="27">
        <v>322</v>
      </c>
      <c r="D324" s="26" t="s">
        <v>852</v>
      </c>
      <c r="E324" s="26" t="s">
        <v>2593</v>
      </c>
      <c r="F324" s="27">
        <v>800</v>
      </c>
      <c r="G324" s="27">
        <v>0</v>
      </c>
      <c r="H324" s="27">
        <v>0</v>
      </c>
      <c r="I324" s="27">
        <v>800</v>
      </c>
      <c r="J324" s="27">
        <v>0</v>
      </c>
      <c r="K324" s="26" t="s">
        <v>2594</v>
      </c>
      <c r="L324" s="26" t="s">
        <v>736</v>
      </c>
      <c r="M324" s="26" t="s">
        <v>192</v>
      </c>
      <c r="N324" s="26" t="s">
        <v>193</v>
      </c>
      <c r="O324" s="26" t="s">
        <v>325</v>
      </c>
      <c r="P324" s="26" t="s">
        <v>853</v>
      </c>
      <c r="Q324" s="26" t="s">
        <v>326</v>
      </c>
      <c r="R324" s="26" t="s">
        <v>191</v>
      </c>
      <c r="S324" s="26" t="s">
        <v>2595</v>
      </c>
      <c r="T324" s="26" t="s">
        <v>191</v>
      </c>
      <c r="U324" s="26" t="s">
        <v>2595</v>
      </c>
      <c r="V324" s="26" t="s">
        <v>736</v>
      </c>
      <c r="W324" s="26" t="s">
        <v>395</v>
      </c>
      <c r="X324" s="26" t="s">
        <v>1948</v>
      </c>
      <c r="Y324" s="27">
        <v>800</v>
      </c>
      <c r="Z324" s="26" t="s">
        <v>736</v>
      </c>
      <c r="AA324" s="26" t="s">
        <v>736</v>
      </c>
      <c r="AB324" s="26" t="s">
        <v>736</v>
      </c>
      <c r="AC324" s="26" t="s">
        <v>736</v>
      </c>
      <c r="AD324" s="26" t="s">
        <v>736</v>
      </c>
      <c r="AE324" s="26" t="s">
        <v>736</v>
      </c>
      <c r="AF324" s="27" t="s">
        <v>741</v>
      </c>
    </row>
    <row r="325" spans="1:32">
      <c r="A325" s="26" t="s">
        <v>4758</v>
      </c>
      <c r="B325" s="26" t="s">
        <v>742</v>
      </c>
      <c r="C325" s="27">
        <v>323</v>
      </c>
      <c r="D325" s="26" t="s">
        <v>5969</v>
      </c>
      <c r="E325" s="26" t="s">
        <v>5970</v>
      </c>
      <c r="F325" s="27">
        <v>1120</v>
      </c>
      <c r="G325" s="27">
        <v>0</v>
      </c>
      <c r="H325" s="27">
        <v>0</v>
      </c>
      <c r="I325" s="27">
        <v>1120</v>
      </c>
      <c r="J325" s="27">
        <v>0</v>
      </c>
      <c r="K325" s="26" t="s">
        <v>5971</v>
      </c>
      <c r="L325" s="26" t="s">
        <v>736</v>
      </c>
      <c r="M325" s="26" t="s">
        <v>192</v>
      </c>
      <c r="N325" s="26" t="s">
        <v>361</v>
      </c>
      <c r="O325" s="26" t="s">
        <v>5972</v>
      </c>
      <c r="P325" s="26" t="s">
        <v>5973</v>
      </c>
      <c r="Q325" s="26" t="s">
        <v>736</v>
      </c>
      <c r="R325" s="26" t="s">
        <v>195</v>
      </c>
      <c r="S325" s="26" t="s">
        <v>5974</v>
      </c>
      <c r="T325" s="26" t="s">
        <v>195</v>
      </c>
      <c r="U325" s="26" t="s">
        <v>5974</v>
      </c>
      <c r="V325" s="26" t="s">
        <v>5975</v>
      </c>
      <c r="W325" s="26" t="s">
        <v>741</v>
      </c>
      <c r="X325" s="26" t="s">
        <v>2001</v>
      </c>
      <c r="Y325" s="27">
        <v>1120</v>
      </c>
      <c r="Z325" s="26" t="s">
        <v>736</v>
      </c>
      <c r="AA325" s="26" t="s">
        <v>736</v>
      </c>
      <c r="AB325" s="26" t="s">
        <v>736</v>
      </c>
      <c r="AC325" s="26" t="s">
        <v>736</v>
      </c>
      <c r="AD325" s="26" t="s">
        <v>736</v>
      </c>
      <c r="AE325" s="26" t="s">
        <v>736</v>
      </c>
      <c r="AF325" s="27" t="s">
        <v>741</v>
      </c>
    </row>
    <row r="326" spans="1:32">
      <c r="A326" s="26" t="s">
        <v>4758</v>
      </c>
      <c r="B326" s="26" t="s">
        <v>742</v>
      </c>
      <c r="C326" s="27">
        <v>324</v>
      </c>
      <c r="D326" s="26" t="s">
        <v>5976</v>
      </c>
      <c r="E326" s="26" t="s">
        <v>5977</v>
      </c>
      <c r="F326" s="27">
        <v>10</v>
      </c>
      <c r="G326" s="27">
        <v>0</v>
      </c>
      <c r="H326" s="27">
        <v>0</v>
      </c>
      <c r="I326" s="27">
        <v>10</v>
      </c>
      <c r="J326" s="27">
        <v>0</v>
      </c>
      <c r="K326" s="26" t="s">
        <v>5978</v>
      </c>
      <c r="L326" s="26" t="s">
        <v>736</v>
      </c>
      <c r="M326" s="26" t="s">
        <v>1928</v>
      </c>
      <c r="N326" s="26" t="s">
        <v>1929</v>
      </c>
      <c r="O326" s="26" t="s">
        <v>5979</v>
      </c>
      <c r="P326" s="26" t="s">
        <v>5980</v>
      </c>
      <c r="Q326" s="26" t="s">
        <v>736</v>
      </c>
      <c r="R326" s="26" t="s">
        <v>152</v>
      </c>
      <c r="S326" s="26" t="s">
        <v>5981</v>
      </c>
      <c r="T326" s="26" t="s">
        <v>152</v>
      </c>
      <c r="U326" s="26" t="s">
        <v>5981</v>
      </c>
      <c r="V326" s="26" t="s">
        <v>5982</v>
      </c>
      <c r="W326" s="26" t="s">
        <v>5983</v>
      </c>
      <c r="X326" s="26" t="s">
        <v>2008</v>
      </c>
      <c r="Y326" s="27">
        <v>10</v>
      </c>
      <c r="Z326" s="26" t="s">
        <v>736</v>
      </c>
      <c r="AA326" s="26" t="s">
        <v>736</v>
      </c>
      <c r="AB326" s="26" t="s">
        <v>736</v>
      </c>
      <c r="AC326" s="26" t="s">
        <v>736</v>
      </c>
      <c r="AD326" s="26" t="s">
        <v>736</v>
      </c>
      <c r="AE326" s="26" t="s">
        <v>736</v>
      </c>
      <c r="AF326" s="27" t="s">
        <v>741</v>
      </c>
    </row>
    <row r="327" spans="1:32">
      <c r="A327" s="26" t="s">
        <v>4758</v>
      </c>
      <c r="B327" s="26" t="s">
        <v>742</v>
      </c>
      <c r="C327" s="27">
        <v>325</v>
      </c>
      <c r="D327" s="26" t="s">
        <v>5984</v>
      </c>
      <c r="E327" s="26" t="s">
        <v>5985</v>
      </c>
      <c r="F327" s="27">
        <v>450</v>
      </c>
      <c r="G327" s="27">
        <v>0</v>
      </c>
      <c r="H327" s="27">
        <v>0</v>
      </c>
      <c r="I327" s="27">
        <v>450</v>
      </c>
      <c r="J327" s="27">
        <v>0</v>
      </c>
      <c r="K327" s="26" t="s">
        <v>5986</v>
      </c>
      <c r="L327" s="26" t="s">
        <v>736</v>
      </c>
      <c r="M327" s="26" t="s">
        <v>1928</v>
      </c>
      <c r="N327" s="26" t="s">
        <v>1929</v>
      </c>
      <c r="O327" s="26" t="s">
        <v>5987</v>
      </c>
      <c r="P327" s="26" t="s">
        <v>5988</v>
      </c>
      <c r="Q327" s="26" t="s">
        <v>736</v>
      </c>
      <c r="R327" s="26" t="s">
        <v>199</v>
      </c>
      <c r="S327" s="26" t="s">
        <v>5989</v>
      </c>
      <c r="T327" s="26" t="s">
        <v>199</v>
      </c>
      <c r="U327" s="26" t="s">
        <v>5989</v>
      </c>
      <c r="V327" s="26" t="s">
        <v>5990</v>
      </c>
      <c r="W327" s="26" t="s">
        <v>5991</v>
      </c>
      <c r="X327" s="26" t="s">
        <v>5992</v>
      </c>
      <c r="Y327" s="27">
        <v>450</v>
      </c>
      <c r="Z327" s="26" t="s">
        <v>736</v>
      </c>
      <c r="AA327" s="26" t="s">
        <v>736</v>
      </c>
      <c r="AB327" s="26" t="s">
        <v>736</v>
      </c>
      <c r="AC327" s="26" t="s">
        <v>736</v>
      </c>
      <c r="AD327" s="26" t="s">
        <v>736</v>
      </c>
      <c r="AE327" s="26" t="s">
        <v>736</v>
      </c>
      <c r="AF327" s="27" t="s">
        <v>741</v>
      </c>
    </row>
    <row r="328" spans="1:32">
      <c r="A328" s="26" t="s">
        <v>4758</v>
      </c>
      <c r="B328" s="26" t="s">
        <v>742</v>
      </c>
      <c r="C328" s="27">
        <v>326</v>
      </c>
      <c r="D328" s="26" t="s">
        <v>854</v>
      </c>
      <c r="E328" s="26" t="s">
        <v>2596</v>
      </c>
      <c r="F328" s="27">
        <v>1600</v>
      </c>
      <c r="G328" s="27">
        <v>0</v>
      </c>
      <c r="H328" s="27">
        <v>0</v>
      </c>
      <c r="I328" s="27">
        <v>1600</v>
      </c>
      <c r="J328" s="27">
        <v>0</v>
      </c>
      <c r="K328" s="26" t="s">
        <v>2597</v>
      </c>
      <c r="L328" s="26" t="s">
        <v>736</v>
      </c>
      <c r="M328" s="26" t="s">
        <v>1928</v>
      </c>
      <c r="N328" s="26" t="s">
        <v>1929</v>
      </c>
      <c r="O328" s="26" t="s">
        <v>2598</v>
      </c>
      <c r="P328" s="26" t="s">
        <v>2599</v>
      </c>
      <c r="Q328" s="26" t="s">
        <v>736</v>
      </c>
      <c r="R328" s="26" t="s">
        <v>791</v>
      </c>
      <c r="S328" s="26" t="s">
        <v>2600</v>
      </c>
      <c r="T328" s="26" t="s">
        <v>791</v>
      </c>
      <c r="U328" s="26" t="s">
        <v>2600</v>
      </c>
      <c r="V328" s="26" t="s">
        <v>2601</v>
      </c>
      <c r="W328" s="26" t="s">
        <v>396</v>
      </c>
      <c r="X328" s="26" t="s">
        <v>1918</v>
      </c>
      <c r="Y328" s="27">
        <v>1600</v>
      </c>
      <c r="Z328" s="26" t="s">
        <v>736</v>
      </c>
      <c r="AA328" s="26" t="s">
        <v>736</v>
      </c>
      <c r="AB328" s="26" t="s">
        <v>736</v>
      </c>
      <c r="AC328" s="26" t="s">
        <v>736</v>
      </c>
      <c r="AD328" s="26" t="s">
        <v>736</v>
      </c>
      <c r="AE328" s="26" t="s">
        <v>736</v>
      </c>
      <c r="AF328" s="27" t="s">
        <v>741</v>
      </c>
    </row>
    <row r="329" spans="1:32">
      <c r="A329" s="26" t="s">
        <v>4758</v>
      </c>
      <c r="B329" s="26" t="s">
        <v>742</v>
      </c>
      <c r="C329" s="27">
        <v>327</v>
      </c>
      <c r="D329" s="26" t="s">
        <v>1212</v>
      </c>
      <c r="E329" s="26" t="s">
        <v>2602</v>
      </c>
      <c r="F329" s="27">
        <v>800</v>
      </c>
      <c r="G329" s="27">
        <v>0</v>
      </c>
      <c r="H329" s="27">
        <v>0</v>
      </c>
      <c r="I329" s="27">
        <v>800</v>
      </c>
      <c r="J329" s="27">
        <v>0</v>
      </c>
      <c r="K329" s="26" t="s">
        <v>2603</v>
      </c>
      <c r="L329" s="26" t="s">
        <v>736</v>
      </c>
      <c r="M329" s="26" t="s">
        <v>205</v>
      </c>
      <c r="N329" s="26" t="s">
        <v>206</v>
      </c>
      <c r="O329" s="26" t="s">
        <v>171</v>
      </c>
      <c r="P329" s="26" t="s">
        <v>1213</v>
      </c>
      <c r="Q329" s="26" t="s">
        <v>204</v>
      </c>
      <c r="R329" s="26" t="s">
        <v>791</v>
      </c>
      <c r="S329" s="26" t="s">
        <v>2604</v>
      </c>
      <c r="T329" s="26" t="s">
        <v>791</v>
      </c>
      <c r="U329" s="26" t="s">
        <v>2604</v>
      </c>
      <c r="V329" s="26" t="s">
        <v>736</v>
      </c>
      <c r="W329" s="26" t="s">
        <v>529</v>
      </c>
      <c r="X329" s="26" t="s">
        <v>1948</v>
      </c>
      <c r="Y329" s="27">
        <v>800</v>
      </c>
      <c r="Z329" s="26" t="s">
        <v>736</v>
      </c>
      <c r="AA329" s="26" t="s">
        <v>736</v>
      </c>
      <c r="AB329" s="26" t="s">
        <v>736</v>
      </c>
      <c r="AC329" s="26" t="s">
        <v>736</v>
      </c>
      <c r="AD329" s="26" t="s">
        <v>736</v>
      </c>
      <c r="AE329" s="26" t="s">
        <v>736</v>
      </c>
      <c r="AF329" s="27" t="s">
        <v>741</v>
      </c>
    </row>
    <row r="330" spans="1:32" ht="15" customHeight="1">
      <c r="A330" s="26" t="s">
        <v>4758</v>
      </c>
      <c r="B330" s="26" t="s">
        <v>742</v>
      </c>
      <c r="C330" s="27">
        <v>328</v>
      </c>
      <c r="D330" s="26" t="s">
        <v>855</v>
      </c>
      <c r="E330" s="26" t="s">
        <v>2605</v>
      </c>
      <c r="F330" s="27">
        <v>1600</v>
      </c>
      <c r="G330" s="27">
        <v>0</v>
      </c>
      <c r="H330" s="27">
        <v>0</v>
      </c>
      <c r="I330" s="27">
        <v>1600</v>
      </c>
      <c r="J330" s="27">
        <v>0</v>
      </c>
      <c r="K330" s="26" t="s">
        <v>2606</v>
      </c>
      <c r="L330" s="26" t="s">
        <v>736</v>
      </c>
      <c r="M330" s="26" t="s">
        <v>1928</v>
      </c>
      <c r="N330" s="26" t="s">
        <v>1929</v>
      </c>
      <c r="O330" s="26" t="s">
        <v>3559</v>
      </c>
      <c r="P330" s="26" t="s">
        <v>3560</v>
      </c>
      <c r="Q330" s="26" t="s">
        <v>736</v>
      </c>
      <c r="R330" s="26" t="s">
        <v>195</v>
      </c>
      <c r="S330" s="26" t="s">
        <v>3561</v>
      </c>
      <c r="T330" s="26" t="s">
        <v>195</v>
      </c>
      <c r="U330" s="26" t="s">
        <v>3561</v>
      </c>
      <c r="V330" s="26" t="s">
        <v>3562</v>
      </c>
      <c r="W330" s="26" t="s">
        <v>397</v>
      </c>
      <c r="X330" s="26" t="s">
        <v>1918</v>
      </c>
      <c r="Y330" s="27">
        <v>1600</v>
      </c>
      <c r="Z330" s="26" t="s">
        <v>736</v>
      </c>
      <c r="AA330" s="26" t="s">
        <v>736</v>
      </c>
      <c r="AB330" s="26" t="s">
        <v>736</v>
      </c>
      <c r="AC330" s="26" t="s">
        <v>736</v>
      </c>
      <c r="AD330" s="26" t="s">
        <v>736</v>
      </c>
      <c r="AE330" s="26" t="s">
        <v>736</v>
      </c>
      <c r="AF330" s="27" t="s">
        <v>741</v>
      </c>
    </row>
    <row r="331" spans="1:32">
      <c r="A331" s="26" t="s">
        <v>4758</v>
      </c>
      <c r="B331" s="26" t="s">
        <v>742</v>
      </c>
      <c r="C331" s="27">
        <v>329</v>
      </c>
      <c r="D331" s="26" t="s">
        <v>5993</v>
      </c>
      <c r="E331" s="26" t="s">
        <v>5994</v>
      </c>
      <c r="F331" s="27">
        <v>640</v>
      </c>
      <c r="G331" s="27">
        <v>0</v>
      </c>
      <c r="H331" s="27">
        <v>0</v>
      </c>
      <c r="I331" s="27">
        <v>640</v>
      </c>
      <c r="J331" s="27">
        <v>0</v>
      </c>
      <c r="K331" s="26" t="s">
        <v>5995</v>
      </c>
      <c r="L331" s="26" t="s">
        <v>736</v>
      </c>
      <c r="M331" s="26" t="s">
        <v>1928</v>
      </c>
      <c r="N331" s="26" t="s">
        <v>4099</v>
      </c>
      <c r="O331" s="26" t="s">
        <v>5996</v>
      </c>
      <c r="P331" s="26" t="s">
        <v>5997</v>
      </c>
      <c r="Q331" s="26" t="s">
        <v>736</v>
      </c>
      <c r="R331" s="26" t="s">
        <v>195</v>
      </c>
      <c r="S331" s="26" t="s">
        <v>5998</v>
      </c>
      <c r="T331" s="26" t="s">
        <v>195</v>
      </c>
      <c r="U331" s="26" t="s">
        <v>5998</v>
      </c>
      <c r="V331" s="26" t="s">
        <v>5999</v>
      </c>
      <c r="W331" s="26" t="s">
        <v>741</v>
      </c>
      <c r="X331" s="26" t="s">
        <v>1955</v>
      </c>
      <c r="Y331" s="27">
        <v>640</v>
      </c>
      <c r="Z331" s="26" t="s">
        <v>736</v>
      </c>
      <c r="AA331" s="26" t="s">
        <v>736</v>
      </c>
      <c r="AB331" s="26" t="s">
        <v>736</v>
      </c>
      <c r="AC331" s="26" t="s">
        <v>736</v>
      </c>
      <c r="AD331" s="26" t="s">
        <v>736</v>
      </c>
      <c r="AE331" s="26" t="s">
        <v>736</v>
      </c>
      <c r="AF331" s="27" t="s">
        <v>741</v>
      </c>
    </row>
    <row r="332" spans="1:32">
      <c r="A332" s="26" t="s">
        <v>4758</v>
      </c>
      <c r="B332" s="26" t="s">
        <v>742</v>
      </c>
      <c r="C332" s="27">
        <v>330</v>
      </c>
      <c r="D332" s="26" t="s">
        <v>2025</v>
      </c>
      <c r="E332" s="26" t="s">
        <v>2026</v>
      </c>
      <c r="F332" s="27">
        <v>2</v>
      </c>
      <c r="G332" s="27">
        <v>0</v>
      </c>
      <c r="H332" s="27">
        <v>0</v>
      </c>
      <c r="I332" s="27">
        <v>2</v>
      </c>
      <c r="J332" s="27">
        <v>0</v>
      </c>
      <c r="K332" s="26" t="s">
        <v>2027</v>
      </c>
      <c r="L332" s="26" t="s">
        <v>736</v>
      </c>
      <c r="M332" s="26" t="s">
        <v>1928</v>
      </c>
      <c r="N332" s="26" t="s">
        <v>1929</v>
      </c>
      <c r="O332" s="26" t="s">
        <v>2028</v>
      </c>
      <c r="P332" s="26" t="s">
        <v>2029</v>
      </c>
      <c r="Q332" s="26" t="s">
        <v>1932</v>
      </c>
      <c r="R332" s="26" t="s">
        <v>191</v>
      </c>
      <c r="S332" s="26" t="s">
        <v>2030</v>
      </c>
      <c r="T332" s="26" t="s">
        <v>191</v>
      </c>
      <c r="U332" s="26" t="s">
        <v>2030</v>
      </c>
      <c r="V332" s="26" t="s">
        <v>6000</v>
      </c>
      <c r="W332" s="26" t="s">
        <v>2031</v>
      </c>
      <c r="X332" s="26" t="s">
        <v>1919</v>
      </c>
      <c r="Y332" s="27">
        <v>2</v>
      </c>
      <c r="Z332" s="26" t="s">
        <v>1668</v>
      </c>
      <c r="AA332" s="26" t="s">
        <v>1925</v>
      </c>
      <c r="AB332" s="26" t="s">
        <v>736</v>
      </c>
      <c r="AC332" s="26" t="s">
        <v>736</v>
      </c>
      <c r="AD332" s="26" t="s">
        <v>736</v>
      </c>
      <c r="AE332" s="26" t="s">
        <v>1669</v>
      </c>
      <c r="AF332" s="27" t="s">
        <v>741</v>
      </c>
    </row>
    <row r="333" spans="1:32">
      <c r="A333" s="26" t="s">
        <v>4758</v>
      </c>
      <c r="B333" s="26" t="s">
        <v>742</v>
      </c>
      <c r="C333" s="27">
        <v>331</v>
      </c>
      <c r="D333" s="26" t="s">
        <v>3563</v>
      </c>
      <c r="E333" s="26" t="s">
        <v>3564</v>
      </c>
      <c r="F333" s="27">
        <v>2880</v>
      </c>
      <c r="G333" s="27">
        <v>0</v>
      </c>
      <c r="H333" s="27">
        <v>0</v>
      </c>
      <c r="I333" s="27">
        <v>2880</v>
      </c>
      <c r="J333" s="27">
        <v>0</v>
      </c>
      <c r="K333" s="26" t="s">
        <v>3565</v>
      </c>
      <c r="L333" s="26" t="s">
        <v>736</v>
      </c>
      <c r="M333" s="26" t="s">
        <v>1928</v>
      </c>
      <c r="N333" s="26" t="s">
        <v>1929</v>
      </c>
      <c r="O333" s="26" t="s">
        <v>3566</v>
      </c>
      <c r="P333" s="26" t="s">
        <v>3567</v>
      </c>
      <c r="Q333" s="26" t="s">
        <v>736</v>
      </c>
      <c r="R333" s="26" t="s">
        <v>195</v>
      </c>
      <c r="S333" s="26" t="s">
        <v>3568</v>
      </c>
      <c r="T333" s="26" t="s">
        <v>195</v>
      </c>
      <c r="U333" s="26" t="s">
        <v>3568</v>
      </c>
      <c r="V333" s="26" t="s">
        <v>3569</v>
      </c>
      <c r="W333" s="26" t="s">
        <v>741</v>
      </c>
      <c r="X333" s="26" t="s">
        <v>2178</v>
      </c>
      <c r="Y333" s="27">
        <v>2880</v>
      </c>
      <c r="Z333" s="26" t="s">
        <v>736</v>
      </c>
      <c r="AA333" s="26" t="s">
        <v>736</v>
      </c>
      <c r="AB333" s="26" t="s">
        <v>736</v>
      </c>
      <c r="AC333" s="26" t="s">
        <v>736</v>
      </c>
      <c r="AD333" s="26" t="s">
        <v>736</v>
      </c>
      <c r="AE333" s="26" t="s">
        <v>736</v>
      </c>
      <c r="AF333" s="27" t="s">
        <v>741</v>
      </c>
    </row>
    <row r="334" spans="1:32">
      <c r="A334" s="26" t="s">
        <v>4758</v>
      </c>
      <c r="B334" s="26" t="s">
        <v>742</v>
      </c>
      <c r="C334" s="27">
        <v>332</v>
      </c>
      <c r="D334" s="26" t="s">
        <v>856</v>
      </c>
      <c r="E334" s="26" t="s">
        <v>2607</v>
      </c>
      <c r="F334" s="27">
        <v>800</v>
      </c>
      <c r="G334" s="27">
        <v>0</v>
      </c>
      <c r="H334" s="27">
        <v>0</v>
      </c>
      <c r="I334" s="27">
        <v>800</v>
      </c>
      <c r="J334" s="27">
        <v>0</v>
      </c>
      <c r="K334" s="26" t="s">
        <v>2608</v>
      </c>
      <c r="L334" s="26" t="s">
        <v>736</v>
      </c>
      <c r="M334" s="26" t="s">
        <v>192</v>
      </c>
      <c r="N334" s="26" t="s">
        <v>193</v>
      </c>
      <c r="O334" s="26" t="s">
        <v>857</v>
      </c>
      <c r="P334" s="26" t="s">
        <v>858</v>
      </c>
      <c r="Q334" s="26" t="s">
        <v>762</v>
      </c>
      <c r="R334" s="26" t="s">
        <v>195</v>
      </c>
      <c r="S334" s="26" t="s">
        <v>2609</v>
      </c>
      <c r="T334" s="26" t="s">
        <v>195</v>
      </c>
      <c r="U334" s="26" t="s">
        <v>2610</v>
      </c>
      <c r="V334" s="26" t="s">
        <v>859</v>
      </c>
      <c r="W334" s="26" t="s">
        <v>532</v>
      </c>
      <c r="X334" s="26" t="s">
        <v>1948</v>
      </c>
      <c r="Y334" s="27">
        <v>800</v>
      </c>
      <c r="Z334" s="26" t="s">
        <v>736</v>
      </c>
      <c r="AA334" s="26" t="s">
        <v>736</v>
      </c>
      <c r="AB334" s="26" t="s">
        <v>736</v>
      </c>
      <c r="AC334" s="26" t="s">
        <v>736</v>
      </c>
      <c r="AD334" s="26" t="s">
        <v>736</v>
      </c>
      <c r="AE334" s="26" t="s">
        <v>736</v>
      </c>
      <c r="AF334" s="27" t="s">
        <v>741</v>
      </c>
    </row>
    <row r="335" spans="1:32">
      <c r="A335" s="26" t="s">
        <v>4758</v>
      </c>
      <c r="B335" s="26" t="s">
        <v>742</v>
      </c>
      <c r="C335" s="27">
        <v>333</v>
      </c>
      <c r="D335" s="26" t="s">
        <v>3570</v>
      </c>
      <c r="E335" s="26" t="s">
        <v>3571</v>
      </c>
      <c r="F335" s="27">
        <v>6400</v>
      </c>
      <c r="G335" s="27">
        <v>0</v>
      </c>
      <c r="H335" s="27">
        <v>0</v>
      </c>
      <c r="I335" s="27">
        <v>6400</v>
      </c>
      <c r="J335" s="27">
        <v>0</v>
      </c>
      <c r="K335" s="26" t="s">
        <v>3572</v>
      </c>
      <c r="L335" s="26" t="s">
        <v>736</v>
      </c>
      <c r="M335" s="26" t="s">
        <v>1928</v>
      </c>
      <c r="N335" s="26" t="s">
        <v>1929</v>
      </c>
      <c r="O335" s="26" t="s">
        <v>3573</v>
      </c>
      <c r="P335" s="26" t="s">
        <v>3574</v>
      </c>
      <c r="Q335" s="26" t="s">
        <v>736</v>
      </c>
      <c r="R335" s="26" t="s">
        <v>152</v>
      </c>
      <c r="S335" s="26" t="s">
        <v>3575</v>
      </c>
      <c r="T335" s="26" t="s">
        <v>152</v>
      </c>
      <c r="U335" s="26" t="s">
        <v>3575</v>
      </c>
      <c r="V335" s="26" t="s">
        <v>3576</v>
      </c>
      <c r="W335" s="26" t="s">
        <v>3577</v>
      </c>
      <c r="X335" s="26" t="s">
        <v>1960</v>
      </c>
      <c r="Y335" s="27">
        <v>6400</v>
      </c>
      <c r="Z335" s="26" t="s">
        <v>736</v>
      </c>
      <c r="AA335" s="26" t="s">
        <v>736</v>
      </c>
      <c r="AB335" s="26" t="s">
        <v>736</v>
      </c>
      <c r="AC335" s="26" t="s">
        <v>736</v>
      </c>
      <c r="AD335" s="26" t="s">
        <v>736</v>
      </c>
      <c r="AE335" s="26" t="s">
        <v>736</v>
      </c>
      <c r="AF335" s="27" t="s">
        <v>741</v>
      </c>
    </row>
    <row r="336" spans="1:32" ht="15" customHeight="1">
      <c r="A336" s="26" t="s">
        <v>4758</v>
      </c>
      <c r="B336" s="26" t="s">
        <v>742</v>
      </c>
      <c r="C336" s="27">
        <v>334</v>
      </c>
      <c r="D336" s="26" t="s">
        <v>860</v>
      </c>
      <c r="E336" s="26" t="s">
        <v>2611</v>
      </c>
      <c r="F336" s="27">
        <v>1600</v>
      </c>
      <c r="G336" s="27">
        <v>0</v>
      </c>
      <c r="H336" s="27">
        <v>0</v>
      </c>
      <c r="I336" s="27">
        <v>1600</v>
      </c>
      <c r="J336" s="27">
        <v>0</v>
      </c>
      <c r="K336" s="26" t="s">
        <v>2612</v>
      </c>
      <c r="L336" s="26" t="s">
        <v>736</v>
      </c>
      <c r="M336" s="26" t="s">
        <v>1928</v>
      </c>
      <c r="N336" s="26" t="s">
        <v>1929</v>
      </c>
      <c r="O336" s="26" t="s">
        <v>6001</v>
      </c>
      <c r="P336" s="26" t="s">
        <v>6002</v>
      </c>
      <c r="Q336" s="26" t="s">
        <v>736</v>
      </c>
      <c r="R336" s="26" t="s">
        <v>791</v>
      </c>
      <c r="S336" s="26" t="s">
        <v>2613</v>
      </c>
      <c r="T336" s="26" t="s">
        <v>791</v>
      </c>
      <c r="U336" s="26" t="s">
        <v>2613</v>
      </c>
      <c r="V336" s="26" t="s">
        <v>6003</v>
      </c>
      <c r="W336" s="26" t="s">
        <v>533</v>
      </c>
      <c r="X336" s="26" t="s">
        <v>1918</v>
      </c>
      <c r="Y336" s="27">
        <v>1600</v>
      </c>
      <c r="Z336" s="26" t="s">
        <v>736</v>
      </c>
      <c r="AA336" s="26" t="s">
        <v>736</v>
      </c>
      <c r="AB336" s="26" t="s">
        <v>736</v>
      </c>
      <c r="AC336" s="26" t="s">
        <v>736</v>
      </c>
      <c r="AD336" s="26" t="s">
        <v>736</v>
      </c>
      <c r="AE336" s="26" t="s">
        <v>736</v>
      </c>
      <c r="AF336" s="27" t="s">
        <v>741</v>
      </c>
    </row>
    <row r="337" spans="1:32">
      <c r="A337" s="26" t="s">
        <v>4758</v>
      </c>
      <c r="B337" s="26" t="s">
        <v>742</v>
      </c>
      <c r="C337" s="27">
        <v>335</v>
      </c>
      <c r="D337" s="26" t="s">
        <v>862</v>
      </c>
      <c r="E337" s="26" t="s">
        <v>2614</v>
      </c>
      <c r="F337" s="27">
        <v>800</v>
      </c>
      <c r="G337" s="27">
        <v>0</v>
      </c>
      <c r="H337" s="27">
        <v>0</v>
      </c>
      <c r="I337" s="27">
        <v>800</v>
      </c>
      <c r="J337" s="27">
        <v>0</v>
      </c>
      <c r="K337" s="26" t="s">
        <v>2615</v>
      </c>
      <c r="L337" s="26" t="s">
        <v>736</v>
      </c>
      <c r="M337" s="26" t="s">
        <v>192</v>
      </c>
      <c r="N337" s="26" t="s">
        <v>361</v>
      </c>
      <c r="O337" s="26" t="s">
        <v>863</v>
      </c>
      <c r="P337" s="26" t="s">
        <v>864</v>
      </c>
      <c r="Q337" s="26" t="s">
        <v>762</v>
      </c>
      <c r="R337" s="26" t="s">
        <v>2454</v>
      </c>
      <c r="S337" s="26" t="s">
        <v>2616</v>
      </c>
      <c r="T337" s="26" t="s">
        <v>2454</v>
      </c>
      <c r="U337" s="26" t="s">
        <v>2616</v>
      </c>
      <c r="V337" s="26" t="s">
        <v>865</v>
      </c>
      <c r="W337" s="26" t="s">
        <v>534</v>
      </c>
      <c r="X337" s="26" t="s">
        <v>1948</v>
      </c>
      <c r="Y337" s="27">
        <v>800</v>
      </c>
      <c r="Z337" s="26" t="s">
        <v>736</v>
      </c>
      <c r="AA337" s="26" t="s">
        <v>736</v>
      </c>
      <c r="AB337" s="26" t="s">
        <v>736</v>
      </c>
      <c r="AC337" s="26" t="s">
        <v>736</v>
      </c>
      <c r="AD337" s="26" t="s">
        <v>736</v>
      </c>
      <c r="AE337" s="26" t="s">
        <v>736</v>
      </c>
      <c r="AF337" s="27" t="s">
        <v>741</v>
      </c>
    </row>
    <row r="338" spans="1:32">
      <c r="A338" s="26" t="s">
        <v>4758</v>
      </c>
      <c r="B338" s="26" t="s">
        <v>742</v>
      </c>
      <c r="C338" s="27">
        <v>336</v>
      </c>
      <c r="D338" s="26" t="s">
        <v>3578</v>
      </c>
      <c r="E338" s="26" t="s">
        <v>3579</v>
      </c>
      <c r="F338" s="27">
        <v>320</v>
      </c>
      <c r="G338" s="27">
        <v>0</v>
      </c>
      <c r="H338" s="27">
        <v>0</v>
      </c>
      <c r="I338" s="27">
        <v>320</v>
      </c>
      <c r="J338" s="27">
        <v>0</v>
      </c>
      <c r="K338" s="26" t="s">
        <v>3580</v>
      </c>
      <c r="L338" s="26" t="s">
        <v>736</v>
      </c>
      <c r="M338" s="26" t="s">
        <v>192</v>
      </c>
      <c r="N338" s="26" t="s">
        <v>193</v>
      </c>
      <c r="O338" s="26" t="s">
        <v>3581</v>
      </c>
      <c r="P338" s="26" t="s">
        <v>3582</v>
      </c>
      <c r="Q338" s="26" t="s">
        <v>736</v>
      </c>
      <c r="R338" s="26" t="s">
        <v>867</v>
      </c>
      <c r="S338" s="26" t="s">
        <v>3583</v>
      </c>
      <c r="T338" s="26" t="s">
        <v>867</v>
      </c>
      <c r="U338" s="26" t="s">
        <v>3583</v>
      </c>
      <c r="V338" s="26" t="s">
        <v>3584</v>
      </c>
      <c r="W338" s="26" t="s">
        <v>741</v>
      </c>
      <c r="X338" s="26" t="s">
        <v>1949</v>
      </c>
      <c r="Y338" s="27">
        <v>320</v>
      </c>
      <c r="Z338" s="26" t="s">
        <v>736</v>
      </c>
      <c r="AA338" s="26" t="s">
        <v>736</v>
      </c>
      <c r="AB338" s="26" t="s">
        <v>736</v>
      </c>
      <c r="AC338" s="26" t="s">
        <v>736</v>
      </c>
      <c r="AD338" s="26" t="s">
        <v>736</v>
      </c>
      <c r="AE338" s="26" t="s">
        <v>736</v>
      </c>
      <c r="AF338" s="27" t="s">
        <v>741</v>
      </c>
    </row>
    <row r="339" spans="1:32">
      <c r="A339" s="26" t="s">
        <v>4758</v>
      </c>
      <c r="B339" s="26" t="s">
        <v>742</v>
      </c>
      <c r="C339" s="27">
        <v>337</v>
      </c>
      <c r="D339" s="26" t="s">
        <v>1698</v>
      </c>
      <c r="E339" s="26" t="s">
        <v>2617</v>
      </c>
      <c r="F339" s="27">
        <v>3200</v>
      </c>
      <c r="G339" s="27">
        <v>0</v>
      </c>
      <c r="H339" s="27">
        <v>0</v>
      </c>
      <c r="I339" s="27">
        <v>3200</v>
      </c>
      <c r="J339" s="27">
        <v>0</v>
      </c>
      <c r="K339" s="26" t="s">
        <v>2618</v>
      </c>
      <c r="L339" s="26" t="s">
        <v>736</v>
      </c>
      <c r="M339" s="26" t="s">
        <v>192</v>
      </c>
      <c r="N339" s="26" t="s">
        <v>193</v>
      </c>
      <c r="O339" s="26" t="s">
        <v>1699</v>
      </c>
      <c r="P339" s="26" t="s">
        <v>1700</v>
      </c>
      <c r="Q339" s="26" t="s">
        <v>345</v>
      </c>
      <c r="R339" s="26" t="s">
        <v>791</v>
      </c>
      <c r="S339" s="26" t="s">
        <v>2619</v>
      </c>
      <c r="T339" s="26" t="s">
        <v>791</v>
      </c>
      <c r="U339" s="26" t="s">
        <v>2619</v>
      </c>
      <c r="V339" s="26" t="s">
        <v>1701</v>
      </c>
      <c r="W339" s="26" t="s">
        <v>741</v>
      </c>
      <c r="X339" s="26" t="s">
        <v>1952</v>
      </c>
      <c r="Y339" s="27">
        <v>3200</v>
      </c>
      <c r="Z339" s="26" t="s">
        <v>736</v>
      </c>
      <c r="AA339" s="26" t="s">
        <v>736</v>
      </c>
      <c r="AB339" s="26" t="s">
        <v>736</v>
      </c>
      <c r="AC339" s="26" t="s">
        <v>736</v>
      </c>
      <c r="AD339" s="26" t="s">
        <v>736</v>
      </c>
      <c r="AE339" s="26" t="s">
        <v>736</v>
      </c>
      <c r="AF339" s="27" t="s">
        <v>741</v>
      </c>
    </row>
    <row r="340" spans="1:32">
      <c r="A340" s="26" t="s">
        <v>4758</v>
      </c>
      <c r="B340" s="26" t="s">
        <v>742</v>
      </c>
      <c r="C340" s="27">
        <v>338</v>
      </c>
      <c r="D340" s="26" t="s">
        <v>868</v>
      </c>
      <c r="E340" s="26" t="s">
        <v>2620</v>
      </c>
      <c r="F340" s="27">
        <v>800</v>
      </c>
      <c r="G340" s="27">
        <v>0</v>
      </c>
      <c r="H340" s="27">
        <v>0</v>
      </c>
      <c r="I340" s="27">
        <v>800</v>
      </c>
      <c r="J340" s="27">
        <v>0</v>
      </c>
      <c r="K340" s="26" t="s">
        <v>2621</v>
      </c>
      <c r="L340" s="26" t="s">
        <v>736</v>
      </c>
      <c r="M340" s="26" t="s">
        <v>192</v>
      </c>
      <c r="N340" s="26" t="s">
        <v>193</v>
      </c>
      <c r="O340" s="26" t="s">
        <v>398</v>
      </c>
      <c r="P340" s="26" t="s">
        <v>869</v>
      </c>
      <c r="Q340" s="26" t="s">
        <v>399</v>
      </c>
      <c r="R340" s="26" t="s">
        <v>867</v>
      </c>
      <c r="S340" s="26" t="s">
        <v>2622</v>
      </c>
      <c r="T340" s="26" t="s">
        <v>867</v>
      </c>
      <c r="U340" s="26" t="s">
        <v>2622</v>
      </c>
      <c r="V340" s="26" t="s">
        <v>2623</v>
      </c>
      <c r="W340" s="26" t="s">
        <v>400</v>
      </c>
      <c r="X340" s="26" t="s">
        <v>1948</v>
      </c>
      <c r="Y340" s="27">
        <v>800</v>
      </c>
      <c r="Z340" s="26" t="s">
        <v>736</v>
      </c>
      <c r="AA340" s="26" t="s">
        <v>736</v>
      </c>
      <c r="AB340" s="26" t="s">
        <v>736</v>
      </c>
      <c r="AC340" s="26" t="s">
        <v>736</v>
      </c>
      <c r="AD340" s="26" t="s">
        <v>736</v>
      </c>
      <c r="AE340" s="26" t="s">
        <v>736</v>
      </c>
      <c r="AF340" s="27" t="s">
        <v>741</v>
      </c>
    </row>
    <row r="341" spans="1:32" ht="15" customHeight="1">
      <c r="A341" s="26" t="s">
        <v>4758</v>
      </c>
      <c r="B341" s="26" t="s">
        <v>742</v>
      </c>
      <c r="C341" s="27">
        <v>339</v>
      </c>
      <c r="D341" s="26" t="s">
        <v>1224</v>
      </c>
      <c r="E341" s="26" t="s">
        <v>2624</v>
      </c>
      <c r="F341" s="27">
        <v>800</v>
      </c>
      <c r="G341" s="27">
        <v>0</v>
      </c>
      <c r="H341" s="27">
        <v>0</v>
      </c>
      <c r="I341" s="27">
        <v>800</v>
      </c>
      <c r="J341" s="27">
        <v>0</v>
      </c>
      <c r="K341" s="26" t="s">
        <v>2625</v>
      </c>
      <c r="L341" s="26" t="s">
        <v>736</v>
      </c>
      <c r="M341" s="26" t="s">
        <v>205</v>
      </c>
      <c r="N341" s="26" t="s">
        <v>206</v>
      </c>
      <c r="O341" s="26" t="s">
        <v>181</v>
      </c>
      <c r="P341" s="26" t="s">
        <v>1225</v>
      </c>
      <c r="Q341" s="26" t="s">
        <v>263</v>
      </c>
      <c r="R341" s="26" t="s">
        <v>195</v>
      </c>
      <c r="S341" s="26" t="s">
        <v>1226</v>
      </c>
      <c r="T341" s="26" t="s">
        <v>195</v>
      </c>
      <c r="U341" s="26" t="s">
        <v>1226</v>
      </c>
      <c r="V341" s="26" t="s">
        <v>736</v>
      </c>
      <c r="W341" s="26" t="s">
        <v>736</v>
      </c>
      <c r="X341" s="26" t="s">
        <v>1948</v>
      </c>
      <c r="Y341" s="27">
        <v>800</v>
      </c>
      <c r="Z341" s="26" t="s">
        <v>736</v>
      </c>
      <c r="AA341" s="26" t="s">
        <v>736</v>
      </c>
      <c r="AB341" s="26" t="s">
        <v>736</v>
      </c>
      <c r="AC341" s="26" t="s">
        <v>736</v>
      </c>
      <c r="AD341" s="26" t="s">
        <v>736</v>
      </c>
      <c r="AE341" s="26" t="s">
        <v>736</v>
      </c>
      <c r="AF341" s="27" t="s">
        <v>741</v>
      </c>
    </row>
    <row r="342" spans="1:32" ht="15" customHeight="1">
      <c r="A342" s="26" t="s">
        <v>4758</v>
      </c>
      <c r="B342" s="26" t="s">
        <v>742</v>
      </c>
      <c r="C342" s="27">
        <v>340</v>
      </c>
      <c r="D342" s="26" t="s">
        <v>1227</v>
      </c>
      <c r="E342" s="26" t="s">
        <v>4307</v>
      </c>
      <c r="F342" s="27">
        <v>800</v>
      </c>
      <c r="G342" s="27">
        <v>0</v>
      </c>
      <c r="H342" s="27">
        <v>0</v>
      </c>
      <c r="I342" s="27">
        <v>800</v>
      </c>
      <c r="J342" s="27">
        <v>0</v>
      </c>
      <c r="K342" s="26" t="s">
        <v>4308</v>
      </c>
      <c r="L342" s="26" t="s">
        <v>736</v>
      </c>
      <c r="M342" s="26" t="s">
        <v>192</v>
      </c>
      <c r="N342" s="26" t="s">
        <v>193</v>
      </c>
      <c r="O342" s="26" t="s">
        <v>4309</v>
      </c>
      <c r="P342" s="26" t="s">
        <v>1223</v>
      </c>
      <c r="Q342" s="26" t="s">
        <v>736</v>
      </c>
      <c r="R342" s="26" t="s">
        <v>195</v>
      </c>
      <c r="S342" s="26" t="s">
        <v>4310</v>
      </c>
      <c r="T342" s="26" t="s">
        <v>195</v>
      </c>
      <c r="U342" s="26" t="s">
        <v>4310</v>
      </c>
      <c r="V342" s="26" t="s">
        <v>4311</v>
      </c>
      <c r="W342" s="26" t="s">
        <v>537</v>
      </c>
      <c r="X342" s="26" t="s">
        <v>1948</v>
      </c>
      <c r="Y342" s="27">
        <v>800</v>
      </c>
      <c r="Z342" s="26" t="s">
        <v>736</v>
      </c>
      <c r="AA342" s="26" t="s">
        <v>736</v>
      </c>
      <c r="AB342" s="26" t="s">
        <v>736</v>
      </c>
      <c r="AC342" s="26" t="s">
        <v>736</v>
      </c>
      <c r="AD342" s="26" t="s">
        <v>736</v>
      </c>
      <c r="AE342" s="26" t="s">
        <v>736</v>
      </c>
      <c r="AF342" s="27" t="s">
        <v>741</v>
      </c>
    </row>
    <row r="343" spans="1:32">
      <c r="A343" s="26" t="s">
        <v>4758</v>
      </c>
      <c r="B343" s="26" t="s">
        <v>742</v>
      </c>
      <c r="C343" s="27">
        <v>341</v>
      </c>
      <c r="D343" s="26" t="s">
        <v>1228</v>
      </c>
      <c r="E343" s="26" t="s">
        <v>2626</v>
      </c>
      <c r="F343" s="27">
        <v>160</v>
      </c>
      <c r="G343" s="27">
        <v>0</v>
      </c>
      <c r="H343" s="27">
        <v>0</v>
      </c>
      <c r="I343" s="27">
        <v>160</v>
      </c>
      <c r="J343" s="27">
        <v>0</v>
      </c>
      <c r="K343" s="26" t="s">
        <v>2627</v>
      </c>
      <c r="L343" s="26" t="s">
        <v>736</v>
      </c>
      <c r="M343" s="26" t="s">
        <v>205</v>
      </c>
      <c r="N343" s="26" t="s">
        <v>206</v>
      </c>
      <c r="O343" s="26" t="s">
        <v>182</v>
      </c>
      <c r="P343" s="26" t="s">
        <v>1223</v>
      </c>
      <c r="Q343" s="26" t="s">
        <v>263</v>
      </c>
      <c r="R343" s="26" t="s">
        <v>791</v>
      </c>
      <c r="S343" s="26" t="s">
        <v>2628</v>
      </c>
      <c r="T343" s="26" t="s">
        <v>791</v>
      </c>
      <c r="U343" s="26" t="s">
        <v>2628</v>
      </c>
      <c r="V343" s="26" t="s">
        <v>736</v>
      </c>
      <c r="W343" s="26" t="s">
        <v>538</v>
      </c>
      <c r="X343" s="26" t="s">
        <v>1945</v>
      </c>
      <c r="Y343" s="27">
        <v>160</v>
      </c>
      <c r="Z343" s="26" t="s">
        <v>736</v>
      </c>
      <c r="AA343" s="26" t="s">
        <v>736</v>
      </c>
      <c r="AB343" s="26" t="s">
        <v>736</v>
      </c>
      <c r="AC343" s="26" t="s">
        <v>736</v>
      </c>
      <c r="AD343" s="26" t="s">
        <v>736</v>
      </c>
      <c r="AE343" s="26" t="s">
        <v>736</v>
      </c>
      <c r="AF343" s="27" t="s">
        <v>741</v>
      </c>
    </row>
    <row r="344" spans="1:32">
      <c r="A344" s="26" t="s">
        <v>4758</v>
      </c>
      <c r="B344" s="26" t="s">
        <v>742</v>
      </c>
      <c r="C344" s="27">
        <v>342</v>
      </c>
      <c r="D344" s="26" t="s">
        <v>2629</v>
      </c>
      <c r="E344" s="26" t="s">
        <v>2630</v>
      </c>
      <c r="F344" s="27">
        <v>3200</v>
      </c>
      <c r="G344" s="27">
        <v>0</v>
      </c>
      <c r="H344" s="27">
        <v>0</v>
      </c>
      <c r="I344" s="27">
        <v>3200</v>
      </c>
      <c r="J344" s="27">
        <v>0</v>
      </c>
      <c r="K344" s="26" t="s">
        <v>2631</v>
      </c>
      <c r="L344" s="26" t="s">
        <v>736</v>
      </c>
      <c r="M344" s="26" t="s">
        <v>1928</v>
      </c>
      <c r="N344" s="26" t="s">
        <v>4099</v>
      </c>
      <c r="O344" s="26" t="s">
        <v>6004</v>
      </c>
      <c r="P344" s="26" t="s">
        <v>6005</v>
      </c>
      <c r="Q344" s="26" t="s">
        <v>736</v>
      </c>
      <c r="R344" s="26" t="s">
        <v>195</v>
      </c>
      <c r="S344" s="26" t="s">
        <v>2632</v>
      </c>
      <c r="T344" s="26" t="s">
        <v>195</v>
      </c>
      <c r="U344" s="26" t="s">
        <v>2632</v>
      </c>
      <c r="V344" s="26" t="s">
        <v>6006</v>
      </c>
      <c r="W344" s="26" t="s">
        <v>741</v>
      </c>
      <c r="X344" s="26" t="s">
        <v>1952</v>
      </c>
      <c r="Y344" s="27">
        <v>3200</v>
      </c>
      <c r="Z344" s="26" t="s">
        <v>736</v>
      </c>
      <c r="AA344" s="26" t="s">
        <v>736</v>
      </c>
      <c r="AB344" s="26" t="s">
        <v>736</v>
      </c>
      <c r="AC344" s="26" t="s">
        <v>736</v>
      </c>
      <c r="AD344" s="26" t="s">
        <v>736</v>
      </c>
      <c r="AE344" s="26" t="s">
        <v>736</v>
      </c>
      <c r="AF344" s="27" t="s">
        <v>741</v>
      </c>
    </row>
    <row r="345" spans="1:32" ht="15" customHeight="1">
      <c r="A345" s="26" t="s">
        <v>4758</v>
      </c>
      <c r="B345" s="26" t="s">
        <v>742</v>
      </c>
      <c r="C345" s="27">
        <v>343</v>
      </c>
      <c r="D345" s="26" t="s">
        <v>3585</v>
      </c>
      <c r="E345" s="26" t="s">
        <v>3586</v>
      </c>
      <c r="F345" s="27">
        <v>10</v>
      </c>
      <c r="G345" s="27">
        <v>0</v>
      </c>
      <c r="H345" s="27">
        <v>0</v>
      </c>
      <c r="I345" s="27">
        <v>10</v>
      </c>
      <c r="J345" s="27">
        <v>0</v>
      </c>
      <c r="K345" s="26" t="s">
        <v>3587</v>
      </c>
      <c r="L345" s="26" t="s">
        <v>736</v>
      </c>
      <c r="M345" s="26" t="s">
        <v>1928</v>
      </c>
      <c r="N345" s="26" t="s">
        <v>1929</v>
      </c>
      <c r="O345" s="26" t="s">
        <v>3588</v>
      </c>
      <c r="P345" s="26" t="s">
        <v>3589</v>
      </c>
      <c r="Q345" s="26" t="s">
        <v>736</v>
      </c>
      <c r="R345" s="26" t="s">
        <v>3590</v>
      </c>
      <c r="S345" s="26" t="s">
        <v>3591</v>
      </c>
      <c r="T345" s="26" t="s">
        <v>3590</v>
      </c>
      <c r="U345" s="26" t="s">
        <v>3591</v>
      </c>
      <c r="V345" s="26" t="s">
        <v>3592</v>
      </c>
      <c r="W345" s="26" t="s">
        <v>3593</v>
      </c>
      <c r="X345" s="26" t="s">
        <v>2008</v>
      </c>
      <c r="Y345" s="27">
        <v>10</v>
      </c>
      <c r="Z345" s="26" t="s">
        <v>736</v>
      </c>
      <c r="AA345" s="26" t="s">
        <v>736</v>
      </c>
      <c r="AB345" s="26" t="s">
        <v>736</v>
      </c>
      <c r="AC345" s="26" t="s">
        <v>736</v>
      </c>
      <c r="AD345" s="26" t="s">
        <v>736</v>
      </c>
      <c r="AE345" s="26" t="s">
        <v>736</v>
      </c>
      <c r="AF345" s="27" t="s">
        <v>741</v>
      </c>
    </row>
    <row r="346" spans="1:32">
      <c r="A346" s="26" t="s">
        <v>4758</v>
      </c>
      <c r="B346" s="26" t="s">
        <v>742</v>
      </c>
      <c r="C346" s="27">
        <v>344</v>
      </c>
      <c r="D346" s="26" t="s">
        <v>6007</v>
      </c>
      <c r="E346" s="26" t="s">
        <v>6008</v>
      </c>
      <c r="F346" s="27">
        <v>30</v>
      </c>
      <c r="G346" s="27">
        <v>0</v>
      </c>
      <c r="H346" s="27">
        <v>0</v>
      </c>
      <c r="I346" s="27">
        <v>30</v>
      </c>
      <c r="J346" s="27">
        <v>0</v>
      </c>
      <c r="K346" s="26" t="s">
        <v>6009</v>
      </c>
      <c r="L346" s="26" t="s">
        <v>736</v>
      </c>
      <c r="M346" s="26" t="s">
        <v>1928</v>
      </c>
      <c r="N346" s="26" t="s">
        <v>736</v>
      </c>
      <c r="O346" s="26" t="s">
        <v>6010</v>
      </c>
      <c r="P346" s="26" t="s">
        <v>6011</v>
      </c>
      <c r="Q346" s="26" t="s">
        <v>6012</v>
      </c>
      <c r="R346" s="26" t="s">
        <v>1993</v>
      </c>
      <c r="S346" s="26" t="s">
        <v>6013</v>
      </c>
      <c r="T346" s="26" t="s">
        <v>1993</v>
      </c>
      <c r="U346" s="26" t="s">
        <v>6013</v>
      </c>
      <c r="V346" s="26" t="s">
        <v>6014</v>
      </c>
      <c r="W346" s="26" t="s">
        <v>6015</v>
      </c>
      <c r="X346" s="26" t="s">
        <v>3792</v>
      </c>
      <c r="Y346" s="27">
        <v>30</v>
      </c>
      <c r="Z346" s="26" t="s">
        <v>736</v>
      </c>
      <c r="AA346" s="26" t="s">
        <v>736</v>
      </c>
      <c r="AB346" s="26" t="s">
        <v>736</v>
      </c>
      <c r="AC346" s="26" t="s">
        <v>736</v>
      </c>
      <c r="AD346" s="26" t="s">
        <v>736</v>
      </c>
      <c r="AE346" s="26" t="s">
        <v>736</v>
      </c>
      <c r="AF346" s="27" t="s">
        <v>741</v>
      </c>
    </row>
    <row r="347" spans="1:32">
      <c r="A347" s="26" t="s">
        <v>4758</v>
      </c>
      <c r="B347" s="26" t="s">
        <v>742</v>
      </c>
      <c r="C347" s="27">
        <v>345</v>
      </c>
      <c r="D347" s="26" t="s">
        <v>6016</v>
      </c>
      <c r="E347" s="26" t="s">
        <v>6017</v>
      </c>
      <c r="F347" s="27">
        <v>20</v>
      </c>
      <c r="G347" s="27">
        <v>0</v>
      </c>
      <c r="H347" s="27">
        <v>0</v>
      </c>
      <c r="I347" s="27">
        <v>20</v>
      </c>
      <c r="J347" s="27">
        <v>0</v>
      </c>
      <c r="K347" s="26" t="s">
        <v>6018</v>
      </c>
      <c r="L347" s="26" t="s">
        <v>736</v>
      </c>
      <c r="M347" s="26" t="s">
        <v>125</v>
      </c>
      <c r="N347" s="26" t="s">
        <v>2047</v>
      </c>
      <c r="O347" s="26" t="s">
        <v>6019</v>
      </c>
      <c r="P347" s="26" t="s">
        <v>6020</v>
      </c>
      <c r="Q347" s="26" t="s">
        <v>1932</v>
      </c>
      <c r="R347" s="26" t="s">
        <v>6021</v>
      </c>
      <c r="S347" s="26" t="s">
        <v>6022</v>
      </c>
      <c r="T347" s="26" t="s">
        <v>6021</v>
      </c>
      <c r="U347" s="26" t="s">
        <v>6022</v>
      </c>
      <c r="V347" s="26" t="s">
        <v>6023</v>
      </c>
      <c r="W347" s="26" t="s">
        <v>6024</v>
      </c>
      <c r="X347" s="26" t="s">
        <v>3633</v>
      </c>
      <c r="Y347" s="27">
        <v>20</v>
      </c>
      <c r="Z347" s="26" t="s">
        <v>6025</v>
      </c>
      <c r="AA347" s="26" t="s">
        <v>1962</v>
      </c>
      <c r="AB347" s="26" t="s">
        <v>6026</v>
      </c>
      <c r="AC347" s="26" t="s">
        <v>5820</v>
      </c>
      <c r="AD347" s="26" t="s">
        <v>6027</v>
      </c>
      <c r="AE347" s="26" t="s">
        <v>1536</v>
      </c>
      <c r="AF347" s="27" t="s">
        <v>741</v>
      </c>
    </row>
    <row r="348" spans="1:32">
      <c r="A348" s="26" t="s">
        <v>4758</v>
      </c>
      <c r="B348" s="26" t="s">
        <v>742</v>
      </c>
      <c r="C348" s="27">
        <v>346</v>
      </c>
      <c r="D348" s="26" t="s">
        <v>1229</v>
      </c>
      <c r="E348" s="26" t="s">
        <v>2633</v>
      </c>
      <c r="F348" s="27">
        <v>160</v>
      </c>
      <c r="G348" s="27">
        <v>0</v>
      </c>
      <c r="H348" s="27">
        <v>0</v>
      </c>
      <c r="I348" s="27">
        <v>160</v>
      </c>
      <c r="J348" s="27">
        <v>0</v>
      </c>
      <c r="K348" s="26" t="s">
        <v>2634</v>
      </c>
      <c r="L348" s="26" t="s">
        <v>736</v>
      </c>
      <c r="M348" s="26" t="s">
        <v>205</v>
      </c>
      <c r="N348" s="26" t="s">
        <v>206</v>
      </c>
      <c r="O348" s="26" t="s">
        <v>183</v>
      </c>
      <c r="P348" s="26" t="s">
        <v>1230</v>
      </c>
      <c r="Q348" s="26" t="s">
        <v>208</v>
      </c>
      <c r="R348" s="26" t="s">
        <v>791</v>
      </c>
      <c r="S348" s="26" t="s">
        <v>2635</v>
      </c>
      <c r="T348" s="26" t="s">
        <v>791</v>
      </c>
      <c r="U348" s="26" t="s">
        <v>2635</v>
      </c>
      <c r="V348" s="26" t="s">
        <v>736</v>
      </c>
      <c r="W348" s="26" t="s">
        <v>539</v>
      </c>
      <c r="X348" s="26" t="s">
        <v>1945</v>
      </c>
      <c r="Y348" s="27">
        <v>160</v>
      </c>
      <c r="Z348" s="26" t="s">
        <v>736</v>
      </c>
      <c r="AA348" s="26" t="s">
        <v>736</v>
      </c>
      <c r="AB348" s="26" t="s">
        <v>736</v>
      </c>
      <c r="AC348" s="26" t="s">
        <v>736</v>
      </c>
      <c r="AD348" s="26" t="s">
        <v>736</v>
      </c>
      <c r="AE348" s="26" t="s">
        <v>736</v>
      </c>
      <c r="AF348" s="27" t="s">
        <v>741</v>
      </c>
    </row>
    <row r="349" spans="1:32" ht="15" customHeight="1">
      <c r="A349" s="26" t="s">
        <v>4758</v>
      </c>
      <c r="B349" s="26" t="s">
        <v>742</v>
      </c>
      <c r="C349" s="27">
        <v>347</v>
      </c>
      <c r="D349" s="26" t="s">
        <v>1234</v>
      </c>
      <c r="E349" s="26" t="s">
        <v>2636</v>
      </c>
      <c r="F349" s="27">
        <v>2400</v>
      </c>
      <c r="G349" s="27">
        <v>0</v>
      </c>
      <c r="H349" s="27">
        <v>0</v>
      </c>
      <c r="I349" s="27">
        <v>2400</v>
      </c>
      <c r="J349" s="27">
        <v>0</v>
      </c>
      <c r="K349" s="26" t="s">
        <v>2637</v>
      </c>
      <c r="L349" s="26" t="s">
        <v>736</v>
      </c>
      <c r="M349" s="26" t="s">
        <v>1928</v>
      </c>
      <c r="N349" s="26" t="s">
        <v>4099</v>
      </c>
      <c r="O349" s="26" t="s">
        <v>4312</v>
      </c>
      <c r="P349" s="26" t="s">
        <v>4313</v>
      </c>
      <c r="Q349" s="26" t="s">
        <v>736</v>
      </c>
      <c r="R349" s="26" t="s">
        <v>200</v>
      </c>
      <c r="S349" s="26" t="s">
        <v>4314</v>
      </c>
      <c r="T349" s="26" t="s">
        <v>200</v>
      </c>
      <c r="U349" s="26" t="s">
        <v>4314</v>
      </c>
      <c r="V349" s="26" t="s">
        <v>4315</v>
      </c>
      <c r="W349" s="26" t="s">
        <v>541</v>
      </c>
      <c r="X349" s="26" t="s">
        <v>1953</v>
      </c>
      <c r="Y349" s="27">
        <v>2400</v>
      </c>
      <c r="Z349" s="26" t="s">
        <v>736</v>
      </c>
      <c r="AA349" s="26" t="s">
        <v>736</v>
      </c>
      <c r="AB349" s="26" t="s">
        <v>736</v>
      </c>
      <c r="AC349" s="26" t="s">
        <v>736</v>
      </c>
      <c r="AD349" s="26" t="s">
        <v>736</v>
      </c>
      <c r="AE349" s="26" t="s">
        <v>736</v>
      </c>
      <c r="AF349" s="27" t="s">
        <v>741</v>
      </c>
    </row>
    <row r="350" spans="1:32">
      <c r="A350" s="26" t="s">
        <v>4758</v>
      </c>
      <c r="B350" s="26" t="s">
        <v>742</v>
      </c>
      <c r="C350" s="27">
        <v>348</v>
      </c>
      <c r="D350" s="26" t="s">
        <v>1235</v>
      </c>
      <c r="E350" s="26" t="s">
        <v>2638</v>
      </c>
      <c r="F350" s="27">
        <v>800</v>
      </c>
      <c r="G350" s="27">
        <v>0</v>
      </c>
      <c r="H350" s="27">
        <v>0</v>
      </c>
      <c r="I350" s="27">
        <v>800</v>
      </c>
      <c r="J350" s="27">
        <v>0</v>
      </c>
      <c r="K350" s="26" t="s">
        <v>2639</v>
      </c>
      <c r="L350" s="26" t="s">
        <v>736</v>
      </c>
      <c r="M350" s="26" t="s">
        <v>205</v>
      </c>
      <c r="N350" s="26" t="s">
        <v>206</v>
      </c>
      <c r="O350" s="26" t="s">
        <v>186</v>
      </c>
      <c r="P350" s="26" t="s">
        <v>1236</v>
      </c>
      <c r="Q350" s="26" t="s">
        <v>204</v>
      </c>
      <c r="R350" s="26" t="s">
        <v>195</v>
      </c>
      <c r="S350" s="26" t="s">
        <v>1237</v>
      </c>
      <c r="T350" s="26" t="s">
        <v>195</v>
      </c>
      <c r="U350" s="26" t="s">
        <v>1237</v>
      </c>
      <c r="V350" s="26" t="s">
        <v>736</v>
      </c>
      <c r="W350" s="26" t="s">
        <v>542</v>
      </c>
      <c r="X350" s="26" t="s">
        <v>1948</v>
      </c>
      <c r="Y350" s="27">
        <v>800</v>
      </c>
      <c r="Z350" s="26" t="s">
        <v>736</v>
      </c>
      <c r="AA350" s="26" t="s">
        <v>736</v>
      </c>
      <c r="AB350" s="26" t="s">
        <v>736</v>
      </c>
      <c r="AC350" s="26" t="s">
        <v>736</v>
      </c>
      <c r="AD350" s="26" t="s">
        <v>736</v>
      </c>
      <c r="AE350" s="26" t="s">
        <v>736</v>
      </c>
      <c r="AF350" s="27" t="s">
        <v>741</v>
      </c>
    </row>
    <row r="351" spans="1:32">
      <c r="A351" s="26" t="s">
        <v>4758</v>
      </c>
      <c r="B351" s="26" t="s">
        <v>742</v>
      </c>
      <c r="C351" s="27">
        <v>349</v>
      </c>
      <c r="D351" s="26" t="s">
        <v>6028</v>
      </c>
      <c r="E351" s="26" t="s">
        <v>6029</v>
      </c>
      <c r="F351" s="27">
        <v>195</v>
      </c>
      <c r="G351" s="27">
        <v>0</v>
      </c>
      <c r="H351" s="27">
        <v>0</v>
      </c>
      <c r="I351" s="27">
        <v>195</v>
      </c>
      <c r="J351" s="27">
        <v>0</v>
      </c>
      <c r="K351" s="26" t="s">
        <v>6030</v>
      </c>
      <c r="L351" s="26" t="s">
        <v>736</v>
      </c>
      <c r="M351" s="26" t="s">
        <v>736</v>
      </c>
      <c r="N351" s="26" t="s">
        <v>6031</v>
      </c>
      <c r="O351" s="26" t="s">
        <v>6032</v>
      </c>
      <c r="P351" s="26" t="s">
        <v>6033</v>
      </c>
      <c r="Q351" s="26" t="s">
        <v>736</v>
      </c>
      <c r="R351" s="26" t="s">
        <v>736</v>
      </c>
      <c r="S351" s="26" t="s">
        <v>6034</v>
      </c>
      <c r="T351" s="26" t="s">
        <v>736</v>
      </c>
      <c r="U351" s="26" t="s">
        <v>6034</v>
      </c>
      <c r="V351" s="26" t="s">
        <v>6035</v>
      </c>
      <c r="W351" s="26" t="s">
        <v>6036</v>
      </c>
      <c r="X351" s="26" t="s">
        <v>6037</v>
      </c>
      <c r="Y351" s="27">
        <v>195</v>
      </c>
      <c r="Z351" s="26" t="s">
        <v>736</v>
      </c>
      <c r="AA351" s="26" t="s">
        <v>2674</v>
      </c>
      <c r="AB351" s="26" t="s">
        <v>736</v>
      </c>
      <c r="AC351" s="26" t="s">
        <v>736</v>
      </c>
      <c r="AD351" s="26" t="s">
        <v>736</v>
      </c>
      <c r="AE351" s="26" t="s">
        <v>2675</v>
      </c>
      <c r="AF351" s="27" t="s">
        <v>741</v>
      </c>
    </row>
    <row r="352" spans="1:32">
      <c r="A352" s="26" t="s">
        <v>4758</v>
      </c>
      <c r="B352" s="26" t="s">
        <v>742</v>
      </c>
      <c r="C352" s="27">
        <v>350</v>
      </c>
      <c r="D352" s="26" t="s">
        <v>6038</v>
      </c>
      <c r="E352" s="26" t="s">
        <v>6039</v>
      </c>
      <c r="F352" s="27">
        <v>4</v>
      </c>
      <c r="G352" s="27">
        <v>0</v>
      </c>
      <c r="H352" s="27">
        <v>0</v>
      </c>
      <c r="I352" s="27">
        <v>4</v>
      </c>
      <c r="J352" s="27">
        <v>0</v>
      </c>
      <c r="K352" s="26" t="s">
        <v>6040</v>
      </c>
      <c r="L352" s="26" t="s">
        <v>736</v>
      </c>
      <c r="M352" s="26" t="s">
        <v>1623</v>
      </c>
      <c r="N352" s="26" t="s">
        <v>6041</v>
      </c>
      <c r="O352" s="26" t="s">
        <v>6042</v>
      </c>
      <c r="P352" s="26" t="s">
        <v>6043</v>
      </c>
      <c r="Q352" s="26" t="s">
        <v>736</v>
      </c>
      <c r="R352" s="26" t="s">
        <v>736</v>
      </c>
      <c r="S352" s="26" t="s">
        <v>736</v>
      </c>
      <c r="T352" s="26" t="s">
        <v>736</v>
      </c>
      <c r="U352" s="26" t="s">
        <v>736</v>
      </c>
      <c r="V352" s="26" t="s">
        <v>6044</v>
      </c>
      <c r="W352" s="26" t="s">
        <v>6045</v>
      </c>
      <c r="X352" s="26" t="s">
        <v>1912</v>
      </c>
      <c r="Y352" s="27">
        <v>4</v>
      </c>
      <c r="Z352" s="26" t="s">
        <v>736</v>
      </c>
      <c r="AA352" s="26" t="s">
        <v>736</v>
      </c>
      <c r="AB352" s="26" t="s">
        <v>736</v>
      </c>
      <c r="AC352" s="26" t="s">
        <v>736</v>
      </c>
      <c r="AD352" s="26" t="s">
        <v>736</v>
      </c>
      <c r="AE352" s="26" t="s">
        <v>736</v>
      </c>
      <c r="AF352" s="27" t="s">
        <v>741</v>
      </c>
    </row>
    <row r="353" spans="1:32" ht="15" customHeight="1">
      <c r="A353" s="26" t="s">
        <v>4758</v>
      </c>
      <c r="B353" s="26" t="s">
        <v>742</v>
      </c>
      <c r="C353" s="27">
        <v>351</v>
      </c>
      <c r="D353" s="26" t="s">
        <v>6046</v>
      </c>
      <c r="E353" s="26" t="s">
        <v>6047</v>
      </c>
      <c r="F353" s="27">
        <v>30</v>
      </c>
      <c r="G353" s="27">
        <v>0</v>
      </c>
      <c r="H353" s="27">
        <v>0</v>
      </c>
      <c r="I353" s="27">
        <v>30</v>
      </c>
      <c r="J353" s="27">
        <v>0</v>
      </c>
      <c r="K353" s="26" t="s">
        <v>6048</v>
      </c>
      <c r="L353" s="26" t="s">
        <v>736</v>
      </c>
      <c r="M353" s="26" t="s">
        <v>1928</v>
      </c>
      <c r="N353" s="26" t="s">
        <v>1929</v>
      </c>
      <c r="O353" s="26" t="s">
        <v>6049</v>
      </c>
      <c r="P353" s="26" t="s">
        <v>6050</v>
      </c>
      <c r="Q353" s="26" t="s">
        <v>736</v>
      </c>
      <c r="R353" s="26" t="s">
        <v>278</v>
      </c>
      <c r="S353" s="26" t="s">
        <v>6051</v>
      </c>
      <c r="T353" s="26" t="s">
        <v>278</v>
      </c>
      <c r="U353" s="26" t="s">
        <v>6051</v>
      </c>
      <c r="V353" s="26" t="s">
        <v>6052</v>
      </c>
      <c r="W353" s="26" t="s">
        <v>6053</v>
      </c>
      <c r="X353" s="26" t="s">
        <v>3792</v>
      </c>
      <c r="Y353" s="27">
        <v>30</v>
      </c>
      <c r="Z353" s="26" t="s">
        <v>736</v>
      </c>
      <c r="AA353" s="26" t="s">
        <v>736</v>
      </c>
      <c r="AB353" s="26" t="s">
        <v>736</v>
      </c>
      <c r="AC353" s="26" t="s">
        <v>736</v>
      </c>
      <c r="AD353" s="26" t="s">
        <v>736</v>
      </c>
      <c r="AE353" s="26" t="s">
        <v>736</v>
      </c>
      <c r="AF353" s="27" t="s">
        <v>741</v>
      </c>
    </row>
    <row r="354" spans="1:32">
      <c r="A354" s="26" t="s">
        <v>4758</v>
      </c>
      <c r="B354" s="26" t="s">
        <v>742</v>
      </c>
      <c r="C354" s="27">
        <v>352</v>
      </c>
      <c r="D354" s="26" t="s">
        <v>1238</v>
      </c>
      <c r="E354" s="26" t="s">
        <v>2640</v>
      </c>
      <c r="F354" s="27">
        <v>3200</v>
      </c>
      <c r="G354" s="27">
        <v>0</v>
      </c>
      <c r="H354" s="27">
        <v>0</v>
      </c>
      <c r="I354" s="27">
        <v>3200</v>
      </c>
      <c r="J354" s="27">
        <v>0</v>
      </c>
      <c r="K354" s="26" t="s">
        <v>2641</v>
      </c>
      <c r="L354" s="26" t="s">
        <v>736</v>
      </c>
      <c r="M354" s="26" t="s">
        <v>205</v>
      </c>
      <c r="N354" s="26" t="s">
        <v>206</v>
      </c>
      <c r="O354" s="26" t="s">
        <v>187</v>
      </c>
      <c r="P354" s="26" t="s">
        <v>1239</v>
      </c>
      <c r="Q354" s="26" t="s">
        <v>208</v>
      </c>
      <c r="R354" s="26" t="s">
        <v>195</v>
      </c>
      <c r="S354" s="26" t="s">
        <v>2642</v>
      </c>
      <c r="T354" s="26" t="s">
        <v>195</v>
      </c>
      <c r="U354" s="26" t="s">
        <v>2642</v>
      </c>
      <c r="V354" s="26" t="s">
        <v>736</v>
      </c>
      <c r="W354" s="26" t="s">
        <v>736</v>
      </c>
      <c r="X354" s="26" t="s">
        <v>1952</v>
      </c>
      <c r="Y354" s="27">
        <v>3200</v>
      </c>
      <c r="Z354" s="26" t="s">
        <v>736</v>
      </c>
      <c r="AA354" s="26" t="s">
        <v>736</v>
      </c>
      <c r="AB354" s="26" t="s">
        <v>736</v>
      </c>
      <c r="AC354" s="26" t="s">
        <v>736</v>
      </c>
      <c r="AD354" s="26" t="s">
        <v>736</v>
      </c>
      <c r="AE354" s="26" t="s">
        <v>736</v>
      </c>
      <c r="AF354" s="27" t="s">
        <v>741</v>
      </c>
    </row>
    <row r="355" spans="1:32">
      <c r="A355" s="26" t="s">
        <v>4758</v>
      </c>
      <c r="B355" s="26" t="s">
        <v>742</v>
      </c>
      <c r="C355" s="27">
        <v>353</v>
      </c>
      <c r="D355" s="26" t="s">
        <v>6054</v>
      </c>
      <c r="E355" s="26" t="s">
        <v>6055</v>
      </c>
      <c r="F355" s="27">
        <v>1</v>
      </c>
      <c r="G355" s="27">
        <v>0</v>
      </c>
      <c r="H355" s="27">
        <v>0</v>
      </c>
      <c r="I355" s="27">
        <v>1</v>
      </c>
      <c r="J355" s="27">
        <v>0</v>
      </c>
      <c r="K355" s="26" t="s">
        <v>6056</v>
      </c>
      <c r="L355" s="26" t="s">
        <v>736</v>
      </c>
      <c r="M355" s="26" t="s">
        <v>192</v>
      </c>
      <c r="N355" s="26" t="s">
        <v>361</v>
      </c>
      <c r="O355" s="26" t="s">
        <v>6057</v>
      </c>
      <c r="P355" s="26" t="s">
        <v>6058</v>
      </c>
      <c r="Q355" s="26" t="s">
        <v>736</v>
      </c>
      <c r="R355" s="26" t="s">
        <v>6059</v>
      </c>
      <c r="S355" s="26" t="s">
        <v>6060</v>
      </c>
      <c r="T355" s="26" t="s">
        <v>6059</v>
      </c>
      <c r="U355" s="26" t="s">
        <v>6060</v>
      </c>
      <c r="V355" s="26" t="s">
        <v>6061</v>
      </c>
      <c r="W355" s="26" t="s">
        <v>6062</v>
      </c>
      <c r="X355" s="26" t="s">
        <v>2256</v>
      </c>
      <c r="Y355" s="27">
        <v>1</v>
      </c>
      <c r="Z355" s="26" t="s">
        <v>736</v>
      </c>
      <c r="AA355" s="26" t="s">
        <v>736</v>
      </c>
      <c r="AB355" s="26" t="s">
        <v>736</v>
      </c>
      <c r="AC355" s="26" t="s">
        <v>736</v>
      </c>
      <c r="AD355" s="26" t="s">
        <v>736</v>
      </c>
      <c r="AE355" s="26" t="s">
        <v>736</v>
      </c>
      <c r="AF355" s="27" t="s">
        <v>741</v>
      </c>
    </row>
    <row r="356" spans="1:32">
      <c r="A356" s="26" t="s">
        <v>4758</v>
      </c>
      <c r="B356" s="26" t="s">
        <v>742</v>
      </c>
      <c r="C356" s="27">
        <v>354</v>
      </c>
      <c r="D356" s="26" t="s">
        <v>6063</v>
      </c>
      <c r="E356" s="26" t="s">
        <v>6064</v>
      </c>
      <c r="F356" s="27">
        <v>8</v>
      </c>
      <c r="G356" s="27">
        <v>0</v>
      </c>
      <c r="H356" s="27">
        <v>0</v>
      </c>
      <c r="I356" s="27">
        <v>8</v>
      </c>
      <c r="J356" s="27">
        <v>0</v>
      </c>
      <c r="K356" s="26" t="s">
        <v>6065</v>
      </c>
      <c r="L356" s="26" t="s">
        <v>736</v>
      </c>
      <c r="M356" s="26" t="s">
        <v>1928</v>
      </c>
      <c r="N356" s="26" t="s">
        <v>1929</v>
      </c>
      <c r="O356" s="26" t="s">
        <v>6066</v>
      </c>
      <c r="P356" s="26" t="s">
        <v>3623</v>
      </c>
      <c r="Q356" s="26" t="s">
        <v>736</v>
      </c>
      <c r="R356" s="26" t="s">
        <v>3449</v>
      </c>
      <c r="S356" s="26" t="s">
        <v>6067</v>
      </c>
      <c r="T356" s="26" t="s">
        <v>3449</v>
      </c>
      <c r="U356" s="26" t="s">
        <v>6067</v>
      </c>
      <c r="V356" s="26" t="s">
        <v>6068</v>
      </c>
      <c r="W356" s="26" t="s">
        <v>6069</v>
      </c>
      <c r="X356" s="26" t="s">
        <v>1944</v>
      </c>
      <c r="Y356" s="27">
        <v>8</v>
      </c>
      <c r="Z356" s="26" t="s">
        <v>736</v>
      </c>
      <c r="AA356" s="26" t="s">
        <v>736</v>
      </c>
      <c r="AB356" s="26" t="s">
        <v>736</v>
      </c>
      <c r="AC356" s="26" t="s">
        <v>736</v>
      </c>
      <c r="AD356" s="26" t="s">
        <v>736</v>
      </c>
      <c r="AE356" s="26" t="s">
        <v>736</v>
      </c>
      <c r="AF356" s="27" t="s">
        <v>741</v>
      </c>
    </row>
    <row r="357" spans="1:32">
      <c r="A357" s="26" t="s">
        <v>4758</v>
      </c>
      <c r="B357" s="26" t="s">
        <v>742</v>
      </c>
      <c r="C357" s="27">
        <v>355</v>
      </c>
      <c r="D357" s="26" t="s">
        <v>6070</v>
      </c>
      <c r="E357" s="26" t="s">
        <v>6071</v>
      </c>
      <c r="F357" s="27">
        <v>8</v>
      </c>
      <c r="G357" s="27">
        <v>0</v>
      </c>
      <c r="H357" s="27">
        <v>0</v>
      </c>
      <c r="I357" s="27">
        <v>8</v>
      </c>
      <c r="J357" s="27">
        <v>0</v>
      </c>
      <c r="K357" s="26" t="s">
        <v>6072</v>
      </c>
      <c r="L357" s="26" t="s">
        <v>736</v>
      </c>
      <c r="M357" s="26" t="s">
        <v>192</v>
      </c>
      <c r="N357" s="26" t="s">
        <v>1771</v>
      </c>
      <c r="O357" s="26" t="s">
        <v>6073</v>
      </c>
      <c r="P357" s="26" t="s">
        <v>6074</v>
      </c>
      <c r="Q357" s="26" t="s">
        <v>736</v>
      </c>
      <c r="R357" s="26" t="s">
        <v>1711</v>
      </c>
      <c r="S357" s="26" t="s">
        <v>6075</v>
      </c>
      <c r="T357" s="26" t="s">
        <v>1711</v>
      </c>
      <c r="U357" s="26" t="s">
        <v>6075</v>
      </c>
      <c r="V357" s="26" t="s">
        <v>6076</v>
      </c>
      <c r="W357" s="26" t="s">
        <v>6077</v>
      </c>
      <c r="X357" s="26" t="s">
        <v>1944</v>
      </c>
      <c r="Y357" s="27">
        <v>8</v>
      </c>
      <c r="Z357" s="26" t="s">
        <v>736</v>
      </c>
      <c r="AA357" s="26" t="s">
        <v>736</v>
      </c>
      <c r="AB357" s="26" t="s">
        <v>736</v>
      </c>
      <c r="AC357" s="26" t="s">
        <v>736</v>
      </c>
      <c r="AD357" s="26" t="s">
        <v>736</v>
      </c>
      <c r="AE357" s="26" t="s">
        <v>736</v>
      </c>
      <c r="AF357" s="27" t="s">
        <v>741</v>
      </c>
    </row>
    <row r="358" spans="1:32">
      <c r="A358" s="26" t="s">
        <v>4758</v>
      </c>
      <c r="B358" s="26" t="s">
        <v>742</v>
      </c>
      <c r="C358" s="27">
        <v>356</v>
      </c>
      <c r="D358" s="26" t="s">
        <v>6078</v>
      </c>
      <c r="E358" s="26" t="s">
        <v>6079</v>
      </c>
      <c r="F358" s="27">
        <v>5</v>
      </c>
      <c r="G358" s="27">
        <v>0</v>
      </c>
      <c r="H358" s="27">
        <v>0</v>
      </c>
      <c r="I358" s="27">
        <v>5</v>
      </c>
      <c r="J358" s="27">
        <v>0</v>
      </c>
      <c r="K358" s="26" t="s">
        <v>6080</v>
      </c>
      <c r="L358" s="26" t="s">
        <v>736</v>
      </c>
      <c r="M358" s="26" t="s">
        <v>192</v>
      </c>
      <c r="N358" s="26" t="s">
        <v>361</v>
      </c>
      <c r="O358" s="26" t="s">
        <v>6081</v>
      </c>
      <c r="P358" s="26" t="s">
        <v>6082</v>
      </c>
      <c r="Q358" s="26" t="s">
        <v>736</v>
      </c>
      <c r="R358" s="26" t="s">
        <v>4335</v>
      </c>
      <c r="S358" s="26" t="s">
        <v>6083</v>
      </c>
      <c r="T358" s="26" t="s">
        <v>4335</v>
      </c>
      <c r="U358" s="26" t="s">
        <v>6083</v>
      </c>
      <c r="V358" s="26" t="s">
        <v>6084</v>
      </c>
      <c r="W358" s="26" t="s">
        <v>6085</v>
      </c>
      <c r="X358" s="26" t="s">
        <v>3478</v>
      </c>
      <c r="Y358" s="27">
        <v>5</v>
      </c>
      <c r="Z358" s="26" t="s">
        <v>736</v>
      </c>
      <c r="AA358" s="26" t="s">
        <v>736</v>
      </c>
      <c r="AB358" s="26" t="s">
        <v>736</v>
      </c>
      <c r="AC358" s="26" t="s">
        <v>736</v>
      </c>
      <c r="AD358" s="26" t="s">
        <v>736</v>
      </c>
      <c r="AE358" s="26" t="s">
        <v>736</v>
      </c>
      <c r="AF358" s="27" t="s">
        <v>741</v>
      </c>
    </row>
    <row r="359" spans="1:32">
      <c r="A359" s="26" t="s">
        <v>4758</v>
      </c>
      <c r="B359" s="26" t="s">
        <v>742</v>
      </c>
      <c r="C359" s="27">
        <v>357</v>
      </c>
      <c r="D359" s="26" t="s">
        <v>870</v>
      </c>
      <c r="E359" s="26" t="s">
        <v>2643</v>
      </c>
      <c r="F359" s="27">
        <v>1120</v>
      </c>
      <c r="G359" s="27">
        <v>0</v>
      </c>
      <c r="H359" s="27">
        <v>0</v>
      </c>
      <c r="I359" s="27">
        <v>1120</v>
      </c>
      <c r="J359" s="27">
        <v>0</v>
      </c>
      <c r="K359" s="26" t="s">
        <v>2644</v>
      </c>
      <c r="L359" s="26" t="s">
        <v>736</v>
      </c>
      <c r="M359" s="26" t="s">
        <v>1928</v>
      </c>
      <c r="N359" s="26" t="s">
        <v>1929</v>
      </c>
      <c r="O359" s="26" t="s">
        <v>6086</v>
      </c>
      <c r="P359" s="26" t="s">
        <v>6087</v>
      </c>
      <c r="Q359" s="26" t="s">
        <v>736</v>
      </c>
      <c r="R359" s="26" t="s">
        <v>791</v>
      </c>
      <c r="S359" s="26" t="s">
        <v>6088</v>
      </c>
      <c r="T359" s="26" t="s">
        <v>791</v>
      </c>
      <c r="U359" s="26" t="s">
        <v>6088</v>
      </c>
      <c r="V359" s="26" t="s">
        <v>6089</v>
      </c>
      <c r="W359" s="26" t="s">
        <v>401</v>
      </c>
      <c r="X359" s="26" t="s">
        <v>2001</v>
      </c>
      <c r="Y359" s="27">
        <v>1120</v>
      </c>
      <c r="Z359" s="26" t="s">
        <v>736</v>
      </c>
      <c r="AA359" s="26" t="s">
        <v>736</v>
      </c>
      <c r="AB359" s="26" t="s">
        <v>736</v>
      </c>
      <c r="AC359" s="26" t="s">
        <v>736</v>
      </c>
      <c r="AD359" s="26" t="s">
        <v>736</v>
      </c>
      <c r="AE359" s="26" t="s">
        <v>736</v>
      </c>
      <c r="AF359" s="27" t="s">
        <v>741</v>
      </c>
    </row>
    <row r="360" spans="1:32">
      <c r="A360" s="26" t="s">
        <v>4758</v>
      </c>
      <c r="B360" s="26" t="s">
        <v>742</v>
      </c>
      <c r="C360" s="27">
        <v>358</v>
      </c>
      <c r="D360" s="26" t="s">
        <v>3594</v>
      </c>
      <c r="E360" s="26" t="s">
        <v>3595</v>
      </c>
      <c r="F360" s="27">
        <v>1</v>
      </c>
      <c r="G360" s="27">
        <v>0</v>
      </c>
      <c r="H360" s="27">
        <v>0</v>
      </c>
      <c r="I360" s="27">
        <v>1</v>
      </c>
      <c r="J360" s="27">
        <v>0</v>
      </c>
      <c r="K360" s="26" t="s">
        <v>3596</v>
      </c>
      <c r="L360" s="26" t="s">
        <v>736</v>
      </c>
      <c r="M360" s="26" t="s">
        <v>1928</v>
      </c>
      <c r="N360" s="26" t="s">
        <v>1929</v>
      </c>
      <c r="O360" s="26" t="s">
        <v>3597</v>
      </c>
      <c r="P360" s="26" t="s">
        <v>3598</v>
      </c>
      <c r="Q360" s="26" t="s">
        <v>736</v>
      </c>
      <c r="R360" s="26" t="s">
        <v>3599</v>
      </c>
      <c r="S360" s="26" t="s">
        <v>3600</v>
      </c>
      <c r="T360" s="26" t="s">
        <v>3599</v>
      </c>
      <c r="U360" s="26" t="s">
        <v>3600</v>
      </c>
      <c r="V360" s="26" t="s">
        <v>3601</v>
      </c>
      <c r="W360" s="26" t="s">
        <v>3602</v>
      </c>
      <c r="X360" s="26" t="s">
        <v>2256</v>
      </c>
      <c r="Y360" s="27">
        <v>1</v>
      </c>
      <c r="Z360" s="26" t="s">
        <v>736</v>
      </c>
      <c r="AA360" s="26" t="s">
        <v>736</v>
      </c>
      <c r="AB360" s="26" t="s">
        <v>736</v>
      </c>
      <c r="AC360" s="26" t="s">
        <v>736</v>
      </c>
      <c r="AD360" s="26" t="s">
        <v>736</v>
      </c>
      <c r="AE360" s="26" t="s">
        <v>736</v>
      </c>
      <c r="AF360" s="27" t="s">
        <v>741</v>
      </c>
    </row>
    <row r="361" spans="1:32">
      <c r="A361" s="26" t="s">
        <v>4758</v>
      </c>
      <c r="B361" s="26" t="s">
        <v>742</v>
      </c>
      <c r="C361" s="27">
        <v>359</v>
      </c>
      <c r="D361" s="26" t="s">
        <v>6090</v>
      </c>
      <c r="E361" s="26" t="s">
        <v>6091</v>
      </c>
      <c r="F361" s="27">
        <v>1</v>
      </c>
      <c r="G361" s="27">
        <v>0</v>
      </c>
      <c r="H361" s="27">
        <v>0</v>
      </c>
      <c r="I361" s="27">
        <v>1</v>
      </c>
      <c r="J361" s="27">
        <v>0</v>
      </c>
      <c r="K361" s="26" t="s">
        <v>6092</v>
      </c>
      <c r="L361" s="26" t="s">
        <v>736</v>
      </c>
      <c r="M361" s="26" t="s">
        <v>1928</v>
      </c>
      <c r="N361" s="26" t="s">
        <v>1929</v>
      </c>
      <c r="O361" s="26" t="s">
        <v>6093</v>
      </c>
      <c r="P361" s="26" t="s">
        <v>6094</v>
      </c>
      <c r="Q361" s="26" t="s">
        <v>736</v>
      </c>
      <c r="R361" s="26" t="s">
        <v>4806</v>
      </c>
      <c r="S361" s="26" t="s">
        <v>6095</v>
      </c>
      <c r="T361" s="26" t="s">
        <v>4806</v>
      </c>
      <c r="U361" s="26" t="s">
        <v>6095</v>
      </c>
      <c r="V361" s="26" t="s">
        <v>6096</v>
      </c>
      <c r="W361" s="26" t="s">
        <v>6097</v>
      </c>
      <c r="X361" s="26" t="s">
        <v>2256</v>
      </c>
      <c r="Y361" s="27">
        <v>1</v>
      </c>
      <c r="Z361" s="26" t="s">
        <v>736</v>
      </c>
      <c r="AA361" s="26" t="s">
        <v>736</v>
      </c>
      <c r="AB361" s="26" t="s">
        <v>736</v>
      </c>
      <c r="AC361" s="26" t="s">
        <v>736</v>
      </c>
      <c r="AD361" s="26" t="s">
        <v>736</v>
      </c>
      <c r="AE361" s="26" t="s">
        <v>736</v>
      </c>
      <c r="AF361" s="27" t="s">
        <v>741</v>
      </c>
    </row>
    <row r="362" spans="1:32">
      <c r="A362" s="26" t="s">
        <v>4758</v>
      </c>
      <c r="B362" s="26" t="s">
        <v>742</v>
      </c>
      <c r="C362" s="27">
        <v>360</v>
      </c>
      <c r="D362" s="26" t="s">
        <v>4317</v>
      </c>
      <c r="E362" s="26" t="s">
        <v>4318</v>
      </c>
      <c r="F362" s="27">
        <v>24</v>
      </c>
      <c r="G362" s="27">
        <v>0</v>
      </c>
      <c r="H362" s="27">
        <v>0</v>
      </c>
      <c r="I362" s="27">
        <v>24</v>
      </c>
      <c r="J362" s="27">
        <v>0</v>
      </c>
      <c r="K362" s="26" t="s">
        <v>4319</v>
      </c>
      <c r="L362" s="26" t="s">
        <v>736</v>
      </c>
      <c r="M362" s="26" t="s">
        <v>192</v>
      </c>
      <c r="N362" s="26" t="s">
        <v>193</v>
      </c>
      <c r="O362" s="26" t="s">
        <v>4320</v>
      </c>
      <c r="P362" s="26" t="s">
        <v>4321</v>
      </c>
      <c r="Q362" s="26" t="s">
        <v>1705</v>
      </c>
      <c r="R362" s="26" t="s">
        <v>1579</v>
      </c>
      <c r="S362" s="26" t="s">
        <v>4322</v>
      </c>
      <c r="T362" s="26" t="s">
        <v>1579</v>
      </c>
      <c r="U362" s="26" t="s">
        <v>4322</v>
      </c>
      <c r="V362" s="26" t="s">
        <v>4323</v>
      </c>
      <c r="W362" s="26" t="s">
        <v>4324</v>
      </c>
      <c r="X362" s="26" t="s">
        <v>2041</v>
      </c>
      <c r="Y362" s="27">
        <v>24</v>
      </c>
      <c r="Z362" s="26" t="s">
        <v>736</v>
      </c>
      <c r="AA362" s="26" t="s">
        <v>736</v>
      </c>
      <c r="AB362" s="26" t="s">
        <v>736</v>
      </c>
      <c r="AC362" s="26" t="s">
        <v>736</v>
      </c>
      <c r="AD362" s="26" t="s">
        <v>736</v>
      </c>
      <c r="AE362" s="26" t="s">
        <v>736</v>
      </c>
      <c r="AF362" s="27" t="s">
        <v>741</v>
      </c>
    </row>
    <row r="363" spans="1:32">
      <c r="A363" s="26" t="s">
        <v>4758</v>
      </c>
      <c r="B363" s="26" t="s">
        <v>742</v>
      </c>
      <c r="C363" s="27">
        <v>361</v>
      </c>
      <c r="D363" s="26" t="s">
        <v>6098</v>
      </c>
      <c r="E363" s="26" t="s">
        <v>6099</v>
      </c>
      <c r="F363" s="27">
        <v>31</v>
      </c>
      <c r="G363" s="27">
        <v>0</v>
      </c>
      <c r="H363" s="27">
        <v>0</v>
      </c>
      <c r="I363" s="27">
        <v>31</v>
      </c>
      <c r="J363" s="27">
        <v>0</v>
      </c>
      <c r="K363" s="26" t="s">
        <v>6100</v>
      </c>
      <c r="L363" s="26" t="s">
        <v>736</v>
      </c>
      <c r="M363" s="26" t="s">
        <v>1928</v>
      </c>
      <c r="N363" s="26" t="s">
        <v>4099</v>
      </c>
      <c r="O363" s="26" t="s">
        <v>6101</v>
      </c>
      <c r="P363" s="26" t="s">
        <v>6102</v>
      </c>
      <c r="Q363" s="26" t="s">
        <v>736</v>
      </c>
      <c r="R363" s="26" t="s">
        <v>191</v>
      </c>
      <c r="S363" s="26" t="s">
        <v>6103</v>
      </c>
      <c r="T363" s="26" t="s">
        <v>191</v>
      </c>
      <c r="U363" s="26" t="s">
        <v>6103</v>
      </c>
      <c r="V363" s="26" t="s">
        <v>6104</v>
      </c>
      <c r="W363" s="26" t="s">
        <v>6105</v>
      </c>
      <c r="X363" s="26" t="s">
        <v>3450</v>
      </c>
      <c r="Y363" s="27">
        <v>31</v>
      </c>
      <c r="Z363" s="26" t="s">
        <v>736</v>
      </c>
      <c r="AA363" s="26" t="s">
        <v>736</v>
      </c>
      <c r="AB363" s="26" t="s">
        <v>736</v>
      </c>
      <c r="AC363" s="26" t="s">
        <v>736</v>
      </c>
      <c r="AD363" s="26" t="s">
        <v>736</v>
      </c>
      <c r="AE363" s="26" t="s">
        <v>736</v>
      </c>
      <c r="AF363" s="27" t="s">
        <v>741</v>
      </c>
    </row>
    <row r="364" spans="1:32" ht="15" customHeight="1">
      <c r="A364" s="26" t="s">
        <v>4758</v>
      </c>
      <c r="B364" s="26" t="s">
        <v>742</v>
      </c>
      <c r="C364" s="27">
        <v>362</v>
      </c>
      <c r="D364" s="26" t="s">
        <v>2645</v>
      </c>
      <c r="E364" s="26" t="s">
        <v>2646</v>
      </c>
      <c r="F364" s="27">
        <v>50</v>
      </c>
      <c r="G364" s="27">
        <v>0</v>
      </c>
      <c r="H364" s="27">
        <v>0</v>
      </c>
      <c r="I364" s="27">
        <v>50</v>
      </c>
      <c r="J364" s="27">
        <v>0</v>
      </c>
      <c r="K364" s="26" t="s">
        <v>2647</v>
      </c>
      <c r="L364" s="26" t="s">
        <v>736</v>
      </c>
      <c r="M364" s="26" t="s">
        <v>192</v>
      </c>
      <c r="N364" s="26" t="s">
        <v>361</v>
      </c>
      <c r="O364" s="26" t="s">
        <v>2648</v>
      </c>
      <c r="P364" s="26" t="s">
        <v>2649</v>
      </c>
      <c r="Q364" s="26" t="s">
        <v>736</v>
      </c>
      <c r="R364" s="26" t="s">
        <v>195</v>
      </c>
      <c r="S364" s="26" t="s">
        <v>2650</v>
      </c>
      <c r="T364" s="26" t="s">
        <v>195</v>
      </c>
      <c r="U364" s="26" t="s">
        <v>2650</v>
      </c>
      <c r="V364" s="26" t="s">
        <v>2651</v>
      </c>
      <c r="W364" s="26" t="s">
        <v>2652</v>
      </c>
      <c r="X364" s="26" t="s">
        <v>2653</v>
      </c>
      <c r="Y364" s="27">
        <v>50</v>
      </c>
      <c r="Z364" s="26" t="s">
        <v>736</v>
      </c>
      <c r="AA364" s="26" t="s">
        <v>736</v>
      </c>
      <c r="AB364" s="26" t="s">
        <v>736</v>
      </c>
      <c r="AC364" s="26" t="s">
        <v>736</v>
      </c>
      <c r="AD364" s="26" t="s">
        <v>736</v>
      </c>
      <c r="AE364" s="26" t="s">
        <v>736</v>
      </c>
      <c r="AF364" s="27" t="s">
        <v>741</v>
      </c>
    </row>
    <row r="365" spans="1:32" ht="15" customHeight="1">
      <c r="A365" s="26" t="s">
        <v>4758</v>
      </c>
      <c r="B365" s="26" t="s">
        <v>742</v>
      </c>
      <c r="C365" s="27">
        <v>363</v>
      </c>
      <c r="D365" s="26" t="s">
        <v>3603</v>
      </c>
      <c r="E365" s="26" t="s">
        <v>6106</v>
      </c>
      <c r="F365" s="27">
        <v>200</v>
      </c>
      <c r="G365" s="27">
        <v>0</v>
      </c>
      <c r="H365" s="27">
        <v>0</v>
      </c>
      <c r="I365" s="27">
        <v>200</v>
      </c>
      <c r="J365" s="27">
        <v>0</v>
      </c>
      <c r="K365" s="26" t="s">
        <v>3604</v>
      </c>
      <c r="L365" s="26" t="s">
        <v>736</v>
      </c>
      <c r="M365" s="26" t="s">
        <v>1928</v>
      </c>
      <c r="N365" s="26" t="s">
        <v>1929</v>
      </c>
      <c r="O365" s="26" t="s">
        <v>3605</v>
      </c>
      <c r="P365" s="26" t="s">
        <v>3606</v>
      </c>
      <c r="Q365" s="26" t="s">
        <v>736</v>
      </c>
      <c r="R365" s="26" t="s">
        <v>3607</v>
      </c>
      <c r="S365" s="26" t="s">
        <v>6107</v>
      </c>
      <c r="T365" s="26" t="s">
        <v>3607</v>
      </c>
      <c r="U365" s="26" t="s">
        <v>6107</v>
      </c>
      <c r="V365" s="26" t="s">
        <v>6108</v>
      </c>
      <c r="W365" s="26" t="s">
        <v>3608</v>
      </c>
      <c r="X365" s="26" t="s">
        <v>2032</v>
      </c>
      <c r="Y365" s="27">
        <v>200</v>
      </c>
      <c r="Z365" s="26" t="s">
        <v>736</v>
      </c>
      <c r="AA365" s="26" t="s">
        <v>736</v>
      </c>
      <c r="AB365" s="26" t="s">
        <v>736</v>
      </c>
      <c r="AC365" s="26" t="s">
        <v>736</v>
      </c>
      <c r="AD365" s="26" t="s">
        <v>736</v>
      </c>
      <c r="AE365" s="26" t="s">
        <v>736</v>
      </c>
      <c r="AF365" s="27" t="s">
        <v>741</v>
      </c>
    </row>
    <row r="366" spans="1:32">
      <c r="A366" s="26" t="s">
        <v>4758</v>
      </c>
      <c r="B366" s="26" t="s">
        <v>742</v>
      </c>
      <c r="C366" s="27">
        <v>364</v>
      </c>
      <c r="D366" s="26" t="s">
        <v>871</v>
      </c>
      <c r="E366" s="26" t="s">
        <v>2654</v>
      </c>
      <c r="F366" s="27">
        <v>4800</v>
      </c>
      <c r="G366" s="27">
        <v>0</v>
      </c>
      <c r="H366" s="27">
        <v>0</v>
      </c>
      <c r="I366" s="27">
        <v>4800</v>
      </c>
      <c r="J366" s="27">
        <v>0</v>
      </c>
      <c r="K366" s="26" t="s">
        <v>2655</v>
      </c>
      <c r="L366" s="26" t="s">
        <v>736</v>
      </c>
      <c r="M366" s="26" t="s">
        <v>1928</v>
      </c>
      <c r="N366" s="26" t="s">
        <v>1929</v>
      </c>
      <c r="O366" s="26" t="s">
        <v>4325</v>
      </c>
      <c r="P366" s="26" t="s">
        <v>4326</v>
      </c>
      <c r="Q366" s="26" t="s">
        <v>736</v>
      </c>
      <c r="R366" s="26" t="s">
        <v>195</v>
      </c>
      <c r="S366" s="26" t="s">
        <v>4327</v>
      </c>
      <c r="T366" s="26" t="s">
        <v>195</v>
      </c>
      <c r="U366" s="26" t="s">
        <v>4327</v>
      </c>
      <c r="V366" s="26" t="s">
        <v>4328</v>
      </c>
      <c r="W366" s="26" t="s">
        <v>543</v>
      </c>
      <c r="X366" s="26" t="s">
        <v>1959</v>
      </c>
      <c r="Y366" s="27">
        <v>4800</v>
      </c>
      <c r="Z366" s="26" t="s">
        <v>736</v>
      </c>
      <c r="AA366" s="26" t="s">
        <v>736</v>
      </c>
      <c r="AB366" s="26" t="s">
        <v>736</v>
      </c>
      <c r="AC366" s="26" t="s">
        <v>736</v>
      </c>
      <c r="AD366" s="26" t="s">
        <v>736</v>
      </c>
      <c r="AE366" s="26" t="s">
        <v>736</v>
      </c>
      <c r="AF366" s="27" t="s">
        <v>741</v>
      </c>
    </row>
    <row r="367" spans="1:32">
      <c r="A367" s="26" t="s">
        <v>4758</v>
      </c>
      <c r="B367" s="26" t="s">
        <v>742</v>
      </c>
      <c r="C367" s="27">
        <v>365</v>
      </c>
      <c r="D367" s="26" t="s">
        <v>1240</v>
      </c>
      <c r="E367" s="26" t="s">
        <v>2656</v>
      </c>
      <c r="F367" s="27">
        <v>800</v>
      </c>
      <c r="G367" s="27">
        <v>0</v>
      </c>
      <c r="H367" s="27">
        <v>0</v>
      </c>
      <c r="I367" s="27">
        <v>800</v>
      </c>
      <c r="J367" s="27">
        <v>0</v>
      </c>
      <c r="K367" s="26" t="s">
        <v>2657</v>
      </c>
      <c r="L367" s="26" t="s">
        <v>736</v>
      </c>
      <c r="M367" s="26" t="s">
        <v>205</v>
      </c>
      <c r="N367" s="26" t="s">
        <v>206</v>
      </c>
      <c r="O367" s="26" t="s">
        <v>60</v>
      </c>
      <c r="P367" s="26" t="s">
        <v>1241</v>
      </c>
      <c r="Q367" s="26" t="s">
        <v>204</v>
      </c>
      <c r="R367" s="26" t="s">
        <v>736</v>
      </c>
      <c r="S367" s="26" t="s">
        <v>736</v>
      </c>
      <c r="T367" s="26" t="s">
        <v>736</v>
      </c>
      <c r="U367" s="26" t="s">
        <v>736</v>
      </c>
      <c r="V367" s="26" t="s">
        <v>736</v>
      </c>
      <c r="W367" s="26" t="s">
        <v>544</v>
      </c>
      <c r="X367" s="26" t="s">
        <v>1948</v>
      </c>
      <c r="Y367" s="27">
        <v>800</v>
      </c>
      <c r="Z367" s="26" t="s">
        <v>736</v>
      </c>
      <c r="AA367" s="26" t="s">
        <v>736</v>
      </c>
      <c r="AB367" s="26" t="s">
        <v>736</v>
      </c>
      <c r="AC367" s="26" t="s">
        <v>736</v>
      </c>
      <c r="AD367" s="26" t="s">
        <v>736</v>
      </c>
      <c r="AE367" s="26" t="s">
        <v>736</v>
      </c>
      <c r="AF367" s="27" t="s">
        <v>741</v>
      </c>
    </row>
    <row r="368" spans="1:32">
      <c r="A368" s="26" t="s">
        <v>4758</v>
      </c>
      <c r="B368" s="26" t="s">
        <v>742</v>
      </c>
      <c r="C368" s="27">
        <v>366</v>
      </c>
      <c r="D368" s="26" t="s">
        <v>6109</v>
      </c>
      <c r="E368" s="26" t="s">
        <v>6110</v>
      </c>
      <c r="F368" s="27">
        <v>4</v>
      </c>
      <c r="G368" s="27">
        <v>0</v>
      </c>
      <c r="H368" s="27">
        <v>0</v>
      </c>
      <c r="I368" s="27">
        <v>4</v>
      </c>
      <c r="J368" s="27">
        <v>0</v>
      </c>
      <c r="K368" s="26" t="s">
        <v>6111</v>
      </c>
      <c r="L368" s="26" t="s">
        <v>736</v>
      </c>
      <c r="M368" s="26" t="s">
        <v>1928</v>
      </c>
      <c r="N368" s="26" t="s">
        <v>1929</v>
      </c>
      <c r="O368" s="26" t="s">
        <v>6112</v>
      </c>
      <c r="P368" s="26" t="s">
        <v>6113</v>
      </c>
      <c r="Q368" s="26" t="s">
        <v>736</v>
      </c>
      <c r="R368" s="26" t="s">
        <v>6114</v>
      </c>
      <c r="S368" s="26" t="s">
        <v>6115</v>
      </c>
      <c r="T368" s="26" t="s">
        <v>6114</v>
      </c>
      <c r="U368" s="26" t="s">
        <v>6115</v>
      </c>
      <c r="V368" s="26" t="s">
        <v>6116</v>
      </c>
      <c r="W368" s="26" t="s">
        <v>6117</v>
      </c>
      <c r="X368" s="26" t="s">
        <v>1912</v>
      </c>
      <c r="Y368" s="27">
        <v>4</v>
      </c>
      <c r="Z368" s="26" t="s">
        <v>736</v>
      </c>
      <c r="AA368" s="26" t="s">
        <v>736</v>
      </c>
      <c r="AB368" s="26" t="s">
        <v>736</v>
      </c>
      <c r="AC368" s="26" t="s">
        <v>736</v>
      </c>
      <c r="AD368" s="26" t="s">
        <v>736</v>
      </c>
      <c r="AE368" s="26" t="s">
        <v>736</v>
      </c>
      <c r="AF368" s="27" t="s">
        <v>741</v>
      </c>
    </row>
    <row r="369" spans="1:32">
      <c r="A369" s="26" t="s">
        <v>4758</v>
      </c>
      <c r="B369" s="26" t="s">
        <v>742</v>
      </c>
      <c r="C369" s="27">
        <v>367</v>
      </c>
      <c r="D369" s="26" t="s">
        <v>3609</v>
      </c>
      <c r="E369" s="26" t="s">
        <v>3610</v>
      </c>
      <c r="F369" s="27">
        <v>1</v>
      </c>
      <c r="G369" s="27">
        <v>0</v>
      </c>
      <c r="H369" s="27">
        <v>0</v>
      </c>
      <c r="I369" s="27">
        <v>1</v>
      </c>
      <c r="J369" s="27">
        <v>0</v>
      </c>
      <c r="K369" s="26" t="s">
        <v>3611</v>
      </c>
      <c r="L369" s="26" t="s">
        <v>736</v>
      </c>
      <c r="M369" s="26" t="s">
        <v>1928</v>
      </c>
      <c r="N369" s="26" t="s">
        <v>1929</v>
      </c>
      <c r="O369" s="26" t="s">
        <v>3612</v>
      </c>
      <c r="P369" s="26" t="s">
        <v>3613</v>
      </c>
      <c r="Q369" s="26" t="s">
        <v>3614</v>
      </c>
      <c r="R369" s="26" t="s">
        <v>1711</v>
      </c>
      <c r="S369" s="26" t="s">
        <v>3615</v>
      </c>
      <c r="T369" s="26" t="s">
        <v>1711</v>
      </c>
      <c r="U369" s="26" t="s">
        <v>3615</v>
      </c>
      <c r="V369" s="26" t="s">
        <v>3616</v>
      </c>
      <c r="W369" s="26" t="s">
        <v>3617</v>
      </c>
      <c r="X369" s="26" t="s">
        <v>2256</v>
      </c>
      <c r="Y369" s="27">
        <v>1</v>
      </c>
      <c r="Z369" s="26" t="s">
        <v>736</v>
      </c>
      <c r="AA369" s="26" t="s">
        <v>736</v>
      </c>
      <c r="AB369" s="26" t="s">
        <v>736</v>
      </c>
      <c r="AC369" s="26" t="s">
        <v>736</v>
      </c>
      <c r="AD369" s="26" t="s">
        <v>736</v>
      </c>
      <c r="AE369" s="26" t="s">
        <v>736</v>
      </c>
      <c r="AF369" s="27" t="s">
        <v>741</v>
      </c>
    </row>
    <row r="370" spans="1:32">
      <c r="A370" s="26" t="s">
        <v>4758</v>
      </c>
      <c r="B370" s="26" t="s">
        <v>742</v>
      </c>
      <c r="C370" s="27">
        <v>368</v>
      </c>
      <c r="D370" s="26" t="s">
        <v>6118</v>
      </c>
      <c r="E370" s="26" t="s">
        <v>6119</v>
      </c>
      <c r="F370" s="27">
        <v>3</v>
      </c>
      <c r="G370" s="27">
        <v>0</v>
      </c>
      <c r="H370" s="27">
        <v>0</v>
      </c>
      <c r="I370" s="27">
        <v>3</v>
      </c>
      <c r="J370" s="27">
        <v>0</v>
      </c>
      <c r="K370" s="26" t="s">
        <v>6120</v>
      </c>
      <c r="L370" s="26" t="s">
        <v>736</v>
      </c>
      <c r="M370" s="26" t="s">
        <v>1928</v>
      </c>
      <c r="N370" s="26" t="s">
        <v>1929</v>
      </c>
      <c r="O370" s="26" t="s">
        <v>6121</v>
      </c>
      <c r="P370" s="26" t="s">
        <v>6122</v>
      </c>
      <c r="Q370" s="26" t="s">
        <v>736</v>
      </c>
      <c r="R370" s="26" t="s">
        <v>6123</v>
      </c>
      <c r="S370" s="26" t="s">
        <v>6124</v>
      </c>
      <c r="T370" s="26" t="s">
        <v>6123</v>
      </c>
      <c r="U370" s="26" t="s">
        <v>6124</v>
      </c>
      <c r="V370" s="26" t="s">
        <v>6125</v>
      </c>
      <c r="W370" s="26" t="s">
        <v>6126</v>
      </c>
      <c r="X370" s="26" t="s">
        <v>2710</v>
      </c>
      <c r="Y370" s="27">
        <v>3</v>
      </c>
      <c r="Z370" s="26" t="s">
        <v>736</v>
      </c>
      <c r="AA370" s="26" t="s">
        <v>736</v>
      </c>
      <c r="AB370" s="26" t="s">
        <v>736</v>
      </c>
      <c r="AC370" s="26" t="s">
        <v>736</v>
      </c>
      <c r="AD370" s="26" t="s">
        <v>736</v>
      </c>
      <c r="AE370" s="26" t="s">
        <v>736</v>
      </c>
      <c r="AF370" s="27" t="s">
        <v>741</v>
      </c>
    </row>
    <row r="371" spans="1:32">
      <c r="A371" s="26" t="s">
        <v>4758</v>
      </c>
      <c r="B371" s="26" t="s">
        <v>742</v>
      </c>
      <c r="C371" s="27">
        <v>369</v>
      </c>
      <c r="D371" s="26" t="s">
        <v>1245</v>
      </c>
      <c r="E371" s="26" t="s">
        <v>6127</v>
      </c>
      <c r="F371" s="27">
        <v>160</v>
      </c>
      <c r="G371" s="27">
        <v>0</v>
      </c>
      <c r="H371" s="27">
        <v>0</v>
      </c>
      <c r="I371" s="27">
        <v>160</v>
      </c>
      <c r="J371" s="27">
        <v>0</v>
      </c>
      <c r="K371" s="26" t="s">
        <v>6128</v>
      </c>
      <c r="L371" s="26" t="s">
        <v>736</v>
      </c>
      <c r="M371" s="26" t="s">
        <v>125</v>
      </c>
      <c r="N371" s="26" t="s">
        <v>6129</v>
      </c>
      <c r="O371" s="26" t="s">
        <v>6130</v>
      </c>
      <c r="P371" s="26" t="s">
        <v>6131</v>
      </c>
      <c r="Q371" s="26" t="s">
        <v>736</v>
      </c>
      <c r="R371" s="26" t="s">
        <v>791</v>
      </c>
      <c r="S371" s="26" t="s">
        <v>6132</v>
      </c>
      <c r="T371" s="26" t="s">
        <v>791</v>
      </c>
      <c r="U371" s="26" t="s">
        <v>6132</v>
      </c>
      <c r="V371" s="26" t="s">
        <v>6133</v>
      </c>
      <c r="W371" s="26" t="s">
        <v>6134</v>
      </c>
      <c r="X371" s="26" t="s">
        <v>1945</v>
      </c>
      <c r="Y371" s="27">
        <v>160</v>
      </c>
      <c r="Z371" s="26" t="s">
        <v>736</v>
      </c>
      <c r="AA371" s="26" t="s">
        <v>736</v>
      </c>
      <c r="AB371" s="26" t="s">
        <v>736</v>
      </c>
      <c r="AC371" s="26" t="s">
        <v>736</v>
      </c>
      <c r="AD371" s="26" t="s">
        <v>736</v>
      </c>
      <c r="AE371" s="26" t="s">
        <v>736</v>
      </c>
      <c r="AF371" s="27" t="s">
        <v>741</v>
      </c>
    </row>
    <row r="372" spans="1:32">
      <c r="A372" s="26" t="s">
        <v>4758</v>
      </c>
      <c r="B372" s="26" t="s">
        <v>742</v>
      </c>
      <c r="C372" s="27">
        <v>370</v>
      </c>
      <c r="D372" s="26" t="s">
        <v>3619</v>
      </c>
      <c r="E372" s="26" t="s">
        <v>3620</v>
      </c>
      <c r="F372" s="27">
        <v>21</v>
      </c>
      <c r="G372" s="27">
        <v>0</v>
      </c>
      <c r="H372" s="27">
        <v>0</v>
      </c>
      <c r="I372" s="27">
        <v>21</v>
      </c>
      <c r="J372" s="27">
        <v>0</v>
      </c>
      <c r="K372" s="26" t="s">
        <v>3621</v>
      </c>
      <c r="L372" s="26" t="s">
        <v>736</v>
      </c>
      <c r="M372" s="26" t="s">
        <v>1928</v>
      </c>
      <c r="N372" s="26" t="s">
        <v>2047</v>
      </c>
      <c r="O372" s="26" t="s">
        <v>3622</v>
      </c>
      <c r="P372" s="26" t="s">
        <v>3623</v>
      </c>
      <c r="Q372" s="26" t="s">
        <v>1932</v>
      </c>
      <c r="R372" s="26" t="s">
        <v>4046</v>
      </c>
      <c r="S372" s="26" t="s">
        <v>4329</v>
      </c>
      <c r="T372" s="26" t="s">
        <v>4046</v>
      </c>
      <c r="U372" s="26" t="s">
        <v>4329</v>
      </c>
      <c r="V372" s="26" t="s">
        <v>6135</v>
      </c>
      <c r="W372" s="26" t="s">
        <v>3624</v>
      </c>
      <c r="X372" s="26" t="s">
        <v>3895</v>
      </c>
      <c r="Y372" s="27">
        <v>21</v>
      </c>
      <c r="Z372" s="26" t="s">
        <v>736</v>
      </c>
      <c r="AA372" s="26" t="s">
        <v>736</v>
      </c>
      <c r="AB372" s="26" t="s">
        <v>736</v>
      </c>
      <c r="AC372" s="26" t="s">
        <v>736</v>
      </c>
      <c r="AD372" s="26" t="s">
        <v>736</v>
      </c>
      <c r="AE372" s="26" t="s">
        <v>736</v>
      </c>
      <c r="AF372" s="27" t="s">
        <v>741</v>
      </c>
    </row>
    <row r="373" spans="1:32">
      <c r="A373" s="26" t="s">
        <v>4758</v>
      </c>
      <c r="B373" s="26" t="s">
        <v>742</v>
      </c>
      <c r="C373" s="27">
        <v>371</v>
      </c>
      <c r="D373" s="26" t="s">
        <v>6136</v>
      </c>
      <c r="E373" s="26" t="s">
        <v>6137</v>
      </c>
      <c r="F373" s="27">
        <v>12</v>
      </c>
      <c r="G373" s="27">
        <v>0</v>
      </c>
      <c r="H373" s="27">
        <v>0</v>
      </c>
      <c r="I373" s="27">
        <v>12</v>
      </c>
      <c r="J373" s="27">
        <v>0</v>
      </c>
      <c r="K373" s="26" t="s">
        <v>6138</v>
      </c>
      <c r="L373" s="26" t="s">
        <v>736</v>
      </c>
      <c r="M373" s="26" t="s">
        <v>1928</v>
      </c>
      <c r="N373" s="26" t="s">
        <v>1929</v>
      </c>
      <c r="O373" s="26" t="s">
        <v>6139</v>
      </c>
      <c r="P373" s="26" t="s">
        <v>6140</v>
      </c>
      <c r="Q373" s="26" t="s">
        <v>736</v>
      </c>
      <c r="R373" s="26" t="s">
        <v>133</v>
      </c>
      <c r="S373" s="26" t="s">
        <v>6141</v>
      </c>
      <c r="T373" s="26" t="s">
        <v>133</v>
      </c>
      <c r="U373" s="26" t="s">
        <v>6141</v>
      </c>
      <c r="V373" s="26" t="s">
        <v>6142</v>
      </c>
      <c r="W373" s="26" t="s">
        <v>6143</v>
      </c>
      <c r="X373" s="26" t="s">
        <v>1967</v>
      </c>
      <c r="Y373" s="27">
        <v>12</v>
      </c>
      <c r="Z373" s="26" t="s">
        <v>736</v>
      </c>
      <c r="AA373" s="26" t="s">
        <v>736</v>
      </c>
      <c r="AB373" s="26" t="s">
        <v>736</v>
      </c>
      <c r="AC373" s="26" t="s">
        <v>736</v>
      </c>
      <c r="AD373" s="26" t="s">
        <v>736</v>
      </c>
      <c r="AE373" s="26" t="s">
        <v>736</v>
      </c>
      <c r="AF373" s="27" t="s">
        <v>741</v>
      </c>
    </row>
    <row r="374" spans="1:32">
      <c r="A374" s="26" t="s">
        <v>4758</v>
      </c>
      <c r="B374" s="26" t="s">
        <v>742</v>
      </c>
      <c r="C374" s="27">
        <v>372</v>
      </c>
      <c r="D374" s="26" t="s">
        <v>6144</v>
      </c>
      <c r="E374" s="26" t="s">
        <v>6145</v>
      </c>
      <c r="F374" s="27">
        <v>1</v>
      </c>
      <c r="G374" s="27">
        <v>0</v>
      </c>
      <c r="H374" s="27">
        <v>0</v>
      </c>
      <c r="I374" s="27">
        <v>1</v>
      </c>
      <c r="J374" s="27">
        <v>0</v>
      </c>
      <c r="K374" s="26" t="s">
        <v>6146</v>
      </c>
      <c r="L374" s="26" t="s">
        <v>736</v>
      </c>
      <c r="M374" s="26" t="s">
        <v>1928</v>
      </c>
      <c r="N374" s="26" t="s">
        <v>1929</v>
      </c>
      <c r="O374" s="26" t="s">
        <v>6147</v>
      </c>
      <c r="P374" s="26" t="s">
        <v>6148</v>
      </c>
      <c r="Q374" s="26" t="s">
        <v>736</v>
      </c>
      <c r="R374" s="26" t="s">
        <v>262</v>
      </c>
      <c r="S374" s="26" t="s">
        <v>6149</v>
      </c>
      <c r="T374" s="26" t="s">
        <v>262</v>
      </c>
      <c r="U374" s="26" t="s">
        <v>6149</v>
      </c>
      <c r="V374" s="26" t="s">
        <v>6150</v>
      </c>
      <c r="W374" s="26" t="s">
        <v>6151</v>
      </c>
      <c r="X374" s="26" t="s">
        <v>2256</v>
      </c>
      <c r="Y374" s="27">
        <v>1</v>
      </c>
      <c r="Z374" s="26" t="s">
        <v>6152</v>
      </c>
      <c r="AA374" s="26" t="s">
        <v>3259</v>
      </c>
      <c r="AB374" s="26" t="s">
        <v>6153</v>
      </c>
      <c r="AC374" s="26" t="s">
        <v>6154</v>
      </c>
      <c r="AD374" s="26" t="s">
        <v>6145</v>
      </c>
      <c r="AE374" s="26" t="s">
        <v>3260</v>
      </c>
      <c r="AF374" s="27" t="s">
        <v>741</v>
      </c>
    </row>
    <row r="375" spans="1:32">
      <c r="A375" s="26" t="s">
        <v>4758</v>
      </c>
      <c r="B375" s="26" t="s">
        <v>742</v>
      </c>
      <c r="C375" s="27">
        <v>373</v>
      </c>
      <c r="D375" s="26" t="s">
        <v>2658</v>
      </c>
      <c r="E375" s="26" t="s">
        <v>2659</v>
      </c>
      <c r="F375" s="27">
        <v>320</v>
      </c>
      <c r="G375" s="27">
        <v>0</v>
      </c>
      <c r="H375" s="27">
        <v>0</v>
      </c>
      <c r="I375" s="27">
        <v>320</v>
      </c>
      <c r="J375" s="27">
        <v>0</v>
      </c>
      <c r="K375" s="26" t="s">
        <v>2660</v>
      </c>
      <c r="L375" s="26" t="s">
        <v>736</v>
      </c>
      <c r="M375" s="26" t="s">
        <v>192</v>
      </c>
      <c r="N375" s="26" t="s">
        <v>193</v>
      </c>
      <c r="O375" s="26" t="s">
        <v>2661</v>
      </c>
      <c r="P375" s="26" t="s">
        <v>2662</v>
      </c>
      <c r="Q375" s="26" t="s">
        <v>736</v>
      </c>
      <c r="R375" s="26" t="s">
        <v>195</v>
      </c>
      <c r="S375" s="26" t="s">
        <v>2663</v>
      </c>
      <c r="T375" s="26" t="s">
        <v>195</v>
      </c>
      <c r="U375" s="26" t="s">
        <v>2663</v>
      </c>
      <c r="V375" s="26" t="s">
        <v>2664</v>
      </c>
      <c r="W375" s="26" t="s">
        <v>741</v>
      </c>
      <c r="X375" s="26" t="s">
        <v>1949</v>
      </c>
      <c r="Y375" s="27">
        <v>320</v>
      </c>
      <c r="Z375" s="26" t="s">
        <v>736</v>
      </c>
      <c r="AA375" s="26" t="s">
        <v>736</v>
      </c>
      <c r="AB375" s="26" t="s">
        <v>736</v>
      </c>
      <c r="AC375" s="26" t="s">
        <v>736</v>
      </c>
      <c r="AD375" s="26" t="s">
        <v>736</v>
      </c>
      <c r="AE375" s="26" t="s">
        <v>736</v>
      </c>
      <c r="AF375" s="27" t="s">
        <v>741</v>
      </c>
    </row>
    <row r="376" spans="1:32">
      <c r="A376" s="26" t="s">
        <v>4758</v>
      </c>
      <c r="B376" s="26" t="s">
        <v>742</v>
      </c>
      <c r="C376" s="27">
        <v>374</v>
      </c>
      <c r="D376" s="26" t="s">
        <v>873</v>
      </c>
      <c r="E376" s="26" t="s">
        <v>2665</v>
      </c>
      <c r="F376" s="27">
        <v>6400</v>
      </c>
      <c r="G376" s="27">
        <v>0</v>
      </c>
      <c r="H376" s="27">
        <v>0</v>
      </c>
      <c r="I376" s="27">
        <v>6400</v>
      </c>
      <c r="J376" s="27">
        <v>0</v>
      </c>
      <c r="K376" s="26" t="s">
        <v>2666</v>
      </c>
      <c r="L376" s="26" t="s">
        <v>736</v>
      </c>
      <c r="M376" s="26" t="s">
        <v>192</v>
      </c>
      <c r="N376" s="26" t="s">
        <v>193</v>
      </c>
      <c r="O376" s="26" t="s">
        <v>197</v>
      </c>
      <c r="P376" s="26" t="s">
        <v>874</v>
      </c>
      <c r="Q376" s="26" t="s">
        <v>198</v>
      </c>
      <c r="R376" s="26" t="s">
        <v>199</v>
      </c>
      <c r="S376" s="26" t="s">
        <v>2667</v>
      </c>
      <c r="T376" s="26" t="s">
        <v>199</v>
      </c>
      <c r="U376" s="26" t="s">
        <v>2667</v>
      </c>
      <c r="V376" s="26" t="s">
        <v>736</v>
      </c>
      <c r="W376" s="26" t="s">
        <v>402</v>
      </c>
      <c r="X376" s="26" t="s">
        <v>1960</v>
      </c>
      <c r="Y376" s="27">
        <v>6400</v>
      </c>
      <c r="Z376" s="26" t="s">
        <v>736</v>
      </c>
      <c r="AA376" s="26" t="s">
        <v>736</v>
      </c>
      <c r="AB376" s="26" t="s">
        <v>736</v>
      </c>
      <c r="AC376" s="26" t="s">
        <v>736</v>
      </c>
      <c r="AD376" s="26" t="s">
        <v>736</v>
      </c>
      <c r="AE376" s="26" t="s">
        <v>736</v>
      </c>
      <c r="AF376" s="27" t="s">
        <v>741</v>
      </c>
    </row>
    <row r="377" spans="1:32">
      <c r="A377" s="26" t="s">
        <v>4758</v>
      </c>
      <c r="B377" s="26" t="s">
        <v>742</v>
      </c>
      <c r="C377" s="27">
        <v>375</v>
      </c>
      <c r="D377" s="26" t="s">
        <v>875</v>
      </c>
      <c r="E377" s="26" t="s">
        <v>2668</v>
      </c>
      <c r="F377" s="27">
        <v>1600</v>
      </c>
      <c r="G377" s="27">
        <v>0</v>
      </c>
      <c r="H377" s="27">
        <v>0</v>
      </c>
      <c r="I377" s="27">
        <v>1600</v>
      </c>
      <c r="J377" s="27">
        <v>0</v>
      </c>
      <c r="K377" s="26" t="s">
        <v>2669</v>
      </c>
      <c r="L377" s="26" t="s">
        <v>736</v>
      </c>
      <c r="M377" s="26" t="s">
        <v>1928</v>
      </c>
      <c r="N377" s="26" t="s">
        <v>1929</v>
      </c>
      <c r="O377" s="26" t="s">
        <v>2670</v>
      </c>
      <c r="P377" s="26" t="s">
        <v>2671</v>
      </c>
      <c r="Q377" s="26" t="s">
        <v>736</v>
      </c>
      <c r="R377" s="26" t="s">
        <v>195</v>
      </c>
      <c r="S377" s="26" t="s">
        <v>2672</v>
      </c>
      <c r="T377" s="26" t="s">
        <v>195</v>
      </c>
      <c r="U377" s="26" t="s">
        <v>2672</v>
      </c>
      <c r="V377" s="26" t="s">
        <v>2673</v>
      </c>
      <c r="W377" s="26" t="s">
        <v>403</v>
      </c>
      <c r="X377" s="26" t="s">
        <v>1918</v>
      </c>
      <c r="Y377" s="27">
        <v>1600</v>
      </c>
      <c r="Z377" s="26" t="s">
        <v>736</v>
      </c>
      <c r="AA377" s="26" t="s">
        <v>736</v>
      </c>
      <c r="AB377" s="26" t="s">
        <v>736</v>
      </c>
      <c r="AC377" s="26" t="s">
        <v>736</v>
      </c>
      <c r="AD377" s="26" t="s">
        <v>736</v>
      </c>
      <c r="AE377" s="26" t="s">
        <v>736</v>
      </c>
      <c r="AF377" s="27" t="s">
        <v>741</v>
      </c>
    </row>
    <row r="378" spans="1:32">
      <c r="A378" s="26" t="s">
        <v>4758</v>
      </c>
      <c r="B378" s="26" t="s">
        <v>742</v>
      </c>
      <c r="C378" s="27">
        <v>376</v>
      </c>
      <c r="D378" s="26" t="s">
        <v>3625</v>
      </c>
      <c r="E378" s="26" t="s">
        <v>3626</v>
      </c>
      <c r="F378" s="27">
        <v>3</v>
      </c>
      <c r="G378" s="27">
        <v>0</v>
      </c>
      <c r="H378" s="27">
        <v>0</v>
      </c>
      <c r="I378" s="27">
        <v>3</v>
      </c>
      <c r="J378" s="27">
        <v>0</v>
      </c>
      <c r="K378" s="26" t="s">
        <v>3627</v>
      </c>
      <c r="L378" s="26" t="s">
        <v>736</v>
      </c>
      <c r="M378" s="26" t="s">
        <v>1928</v>
      </c>
      <c r="N378" s="26" t="s">
        <v>1929</v>
      </c>
      <c r="O378" s="26" t="s">
        <v>3628</v>
      </c>
      <c r="P378" s="26" t="s">
        <v>3629</v>
      </c>
      <c r="Q378" s="26" t="s">
        <v>736</v>
      </c>
      <c r="R378" s="26" t="s">
        <v>252</v>
      </c>
      <c r="S378" s="26" t="s">
        <v>3630</v>
      </c>
      <c r="T378" s="26" t="s">
        <v>252</v>
      </c>
      <c r="U378" s="26" t="s">
        <v>3630</v>
      </c>
      <c r="V378" s="26" t="s">
        <v>3631</v>
      </c>
      <c r="W378" s="26" t="s">
        <v>3632</v>
      </c>
      <c r="X378" s="26" t="s">
        <v>2710</v>
      </c>
      <c r="Y378" s="27">
        <v>3</v>
      </c>
      <c r="Z378" s="26" t="s">
        <v>736</v>
      </c>
      <c r="AA378" s="26" t="s">
        <v>736</v>
      </c>
      <c r="AB378" s="26" t="s">
        <v>736</v>
      </c>
      <c r="AC378" s="26" t="s">
        <v>736</v>
      </c>
      <c r="AD378" s="26" t="s">
        <v>736</v>
      </c>
      <c r="AE378" s="26" t="s">
        <v>736</v>
      </c>
      <c r="AF378" s="27" t="s">
        <v>741</v>
      </c>
    </row>
    <row r="379" spans="1:32" ht="15" customHeight="1">
      <c r="A379" s="26" t="s">
        <v>4758</v>
      </c>
      <c r="B379" s="26" t="s">
        <v>742</v>
      </c>
      <c r="C379" s="27">
        <v>377</v>
      </c>
      <c r="D379" s="26" t="s">
        <v>6155</v>
      </c>
      <c r="E379" s="26" t="s">
        <v>6156</v>
      </c>
      <c r="F379" s="27">
        <v>100</v>
      </c>
      <c r="G379" s="27">
        <v>0</v>
      </c>
      <c r="H379" s="27">
        <v>0</v>
      </c>
      <c r="I379" s="27">
        <v>100</v>
      </c>
      <c r="J379" s="27">
        <v>0</v>
      </c>
      <c r="K379" s="26" t="s">
        <v>6157</v>
      </c>
      <c r="L379" s="26" t="s">
        <v>736</v>
      </c>
      <c r="M379" s="26" t="s">
        <v>192</v>
      </c>
      <c r="N379" s="26" t="s">
        <v>193</v>
      </c>
      <c r="O379" s="26" t="s">
        <v>6158</v>
      </c>
      <c r="P379" s="26" t="s">
        <v>6159</v>
      </c>
      <c r="Q379" s="26" t="s">
        <v>736</v>
      </c>
      <c r="R379" s="26" t="s">
        <v>6160</v>
      </c>
      <c r="S379" s="26" t="s">
        <v>6161</v>
      </c>
      <c r="T379" s="26" t="s">
        <v>6160</v>
      </c>
      <c r="U379" s="26" t="s">
        <v>6161</v>
      </c>
      <c r="V379" s="26" t="s">
        <v>6162</v>
      </c>
      <c r="W379" s="26" t="s">
        <v>6163</v>
      </c>
      <c r="X379" s="26" t="s">
        <v>2148</v>
      </c>
      <c r="Y379" s="27">
        <v>100</v>
      </c>
      <c r="Z379" s="26" t="s">
        <v>736</v>
      </c>
      <c r="AA379" s="26" t="s">
        <v>736</v>
      </c>
      <c r="AB379" s="26" t="s">
        <v>736</v>
      </c>
      <c r="AC379" s="26" t="s">
        <v>736</v>
      </c>
      <c r="AD379" s="26" t="s">
        <v>736</v>
      </c>
      <c r="AE379" s="26" t="s">
        <v>736</v>
      </c>
      <c r="AF379" s="27" t="s">
        <v>741</v>
      </c>
    </row>
    <row r="380" spans="1:32" ht="15" customHeight="1">
      <c r="A380" s="26" t="s">
        <v>4758</v>
      </c>
      <c r="B380" s="26" t="s">
        <v>742</v>
      </c>
      <c r="C380" s="27">
        <v>378</v>
      </c>
      <c r="D380" s="26" t="s">
        <v>6164</v>
      </c>
      <c r="E380" s="26" t="s">
        <v>6165</v>
      </c>
      <c r="F380" s="27">
        <v>26</v>
      </c>
      <c r="G380" s="27">
        <v>0</v>
      </c>
      <c r="H380" s="27">
        <v>0</v>
      </c>
      <c r="I380" s="27">
        <v>26</v>
      </c>
      <c r="J380" s="27">
        <v>0</v>
      </c>
      <c r="K380" s="26" t="s">
        <v>6166</v>
      </c>
      <c r="L380" s="26" t="s">
        <v>736</v>
      </c>
      <c r="M380" s="26" t="s">
        <v>192</v>
      </c>
      <c r="N380" s="26" t="s">
        <v>193</v>
      </c>
      <c r="O380" s="26" t="s">
        <v>6167</v>
      </c>
      <c r="P380" s="26" t="s">
        <v>6168</v>
      </c>
      <c r="Q380" s="26" t="s">
        <v>736</v>
      </c>
      <c r="R380" s="26" t="s">
        <v>5087</v>
      </c>
      <c r="S380" s="26" t="s">
        <v>6169</v>
      </c>
      <c r="T380" s="26" t="s">
        <v>5087</v>
      </c>
      <c r="U380" s="26" t="s">
        <v>6169</v>
      </c>
      <c r="V380" s="26" t="s">
        <v>6170</v>
      </c>
      <c r="W380" s="26" t="s">
        <v>6171</v>
      </c>
      <c r="X380" s="26" t="s">
        <v>3488</v>
      </c>
      <c r="Y380" s="27">
        <v>26</v>
      </c>
      <c r="Z380" s="26" t="s">
        <v>736</v>
      </c>
      <c r="AA380" s="26" t="s">
        <v>736</v>
      </c>
      <c r="AB380" s="26" t="s">
        <v>736</v>
      </c>
      <c r="AC380" s="26" t="s">
        <v>736</v>
      </c>
      <c r="AD380" s="26" t="s">
        <v>736</v>
      </c>
      <c r="AE380" s="26" t="s">
        <v>736</v>
      </c>
      <c r="AF380" s="27" t="s">
        <v>741</v>
      </c>
    </row>
    <row r="381" spans="1:32">
      <c r="A381" s="26" t="s">
        <v>4758</v>
      </c>
      <c r="B381" s="26" t="s">
        <v>742</v>
      </c>
      <c r="C381" s="27">
        <v>379</v>
      </c>
      <c r="D381" s="26" t="s">
        <v>1253</v>
      </c>
      <c r="E381" s="26" t="s">
        <v>2676</v>
      </c>
      <c r="F381" s="27">
        <v>960</v>
      </c>
      <c r="G381" s="27">
        <v>0</v>
      </c>
      <c r="H381" s="27">
        <v>0</v>
      </c>
      <c r="I381" s="27">
        <v>960</v>
      </c>
      <c r="J381" s="27">
        <v>0</v>
      </c>
      <c r="K381" s="26" t="s">
        <v>2677</v>
      </c>
      <c r="L381" s="26" t="s">
        <v>736</v>
      </c>
      <c r="M381" s="26" t="s">
        <v>192</v>
      </c>
      <c r="N381" s="26" t="s">
        <v>193</v>
      </c>
      <c r="O381" s="26" t="s">
        <v>2678</v>
      </c>
      <c r="P381" s="26" t="s">
        <v>2679</v>
      </c>
      <c r="Q381" s="26" t="s">
        <v>736</v>
      </c>
      <c r="R381" s="26" t="s">
        <v>199</v>
      </c>
      <c r="S381" s="26" t="s">
        <v>3634</v>
      </c>
      <c r="T381" s="26" t="s">
        <v>199</v>
      </c>
      <c r="U381" s="26" t="s">
        <v>3634</v>
      </c>
      <c r="V381" s="26" t="s">
        <v>3635</v>
      </c>
      <c r="W381" s="26" t="s">
        <v>548</v>
      </c>
      <c r="X381" s="26" t="s">
        <v>1946</v>
      </c>
      <c r="Y381" s="27">
        <v>960</v>
      </c>
      <c r="Z381" s="26" t="s">
        <v>1537</v>
      </c>
      <c r="AA381" s="26" t="s">
        <v>1962</v>
      </c>
      <c r="AB381" s="26" t="s">
        <v>3636</v>
      </c>
      <c r="AC381" s="26" t="s">
        <v>3637</v>
      </c>
      <c r="AD381" s="26" t="s">
        <v>736</v>
      </c>
      <c r="AE381" s="26" t="s">
        <v>1536</v>
      </c>
      <c r="AF381" s="27" t="s">
        <v>741</v>
      </c>
    </row>
    <row r="382" spans="1:32">
      <c r="A382" s="26" t="s">
        <v>4758</v>
      </c>
      <c r="B382" s="26" t="s">
        <v>742</v>
      </c>
      <c r="C382" s="27">
        <v>380</v>
      </c>
      <c r="D382" s="26" t="s">
        <v>3638</v>
      </c>
      <c r="E382" s="26" t="s">
        <v>3639</v>
      </c>
      <c r="F382" s="27">
        <v>110</v>
      </c>
      <c r="G382" s="27">
        <v>0</v>
      </c>
      <c r="H382" s="27">
        <v>0</v>
      </c>
      <c r="I382" s="27">
        <v>110</v>
      </c>
      <c r="J382" s="27">
        <v>0</v>
      </c>
      <c r="K382" s="26" t="s">
        <v>3640</v>
      </c>
      <c r="L382" s="26" t="s">
        <v>736</v>
      </c>
      <c r="M382" s="26" t="s">
        <v>1928</v>
      </c>
      <c r="N382" s="26" t="s">
        <v>736</v>
      </c>
      <c r="O382" s="26" t="s">
        <v>6172</v>
      </c>
      <c r="P382" s="26" t="s">
        <v>6173</v>
      </c>
      <c r="Q382" s="26" t="s">
        <v>6174</v>
      </c>
      <c r="R382" s="26" t="s">
        <v>200</v>
      </c>
      <c r="S382" s="26" t="s">
        <v>3641</v>
      </c>
      <c r="T382" s="26" t="s">
        <v>200</v>
      </c>
      <c r="U382" s="26" t="s">
        <v>3641</v>
      </c>
      <c r="V382" s="26" t="s">
        <v>6175</v>
      </c>
      <c r="W382" s="26" t="s">
        <v>3642</v>
      </c>
      <c r="X382" s="26" t="s">
        <v>4383</v>
      </c>
      <c r="Y382" s="27">
        <v>110</v>
      </c>
      <c r="Z382" s="26" t="s">
        <v>736</v>
      </c>
      <c r="AA382" s="26" t="s">
        <v>736</v>
      </c>
      <c r="AB382" s="26" t="s">
        <v>736</v>
      </c>
      <c r="AC382" s="26" t="s">
        <v>736</v>
      </c>
      <c r="AD382" s="26" t="s">
        <v>736</v>
      </c>
      <c r="AE382" s="26" t="s">
        <v>736</v>
      </c>
      <c r="AF382" s="27" t="s">
        <v>741</v>
      </c>
    </row>
    <row r="383" spans="1:32">
      <c r="A383" s="26" t="s">
        <v>4758</v>
      </c>
      <c r="B383" s="26" t="s">
        <v>742</v>
      </c>
      <c r="C383" s="27">
        <v>381</v>
      </c>
      <c r="D383" s="26" t="s">
        <v>4330</v>
      </c>
      <c r="E383" s="26" t="s">
        <v>4331</v>
      </c>
      <c r="F383" s="27">
        <v>2</v>
      </c>
      <c r="G383" s="27">
        <v>0</v>
      </c>
      <c r="H383" s="27">
        <v>0</v>
      </c>
      <c r="I383" s="27">
        <v>2</v>
      </c>
      <c r="J383" s="27">
        <v>0</v>
      </c>
      <c r="K383" s="26" t="s">
        <v>4332</v>
      </c>
      <c r="L383" s="26" t="s">
        <v>736</v>
      </c>
      <c r="M383" s="26" t="s">
        <v>1928</v>
      </c>
      <c r="N383" s="26" t="s">
        <v>1929</v>
      </c>
      <c r="O383" s="26" t="s">
        <v>4333</v>
      </c>
      <c r="P383" s="26" t="s">
        <v>4334</v>
      </c>
      <c r="Q383" s="26" t="s">
        <v>736</v>
      </c>
      <c r="R383" s="26" t="s">
        <v>4335</v>
      </c>
      <c r="S383" s="26" t="s">
        <v>4336</v>
      </c>
      <c r="T383" s="26" t="s">
        <v>4335</v>
      </c>
      <c r="U383" s="26" t="s">
        <v>4336</v>
      </c>
      <c r="V383" s="26" t="s">
        <v>4337</v>
      </c>
      <c r="W383" s="26" t="s">
        <v>4338</v>
      </c>
      <c r="X383" s="26" t="s">
        <v>1919</v>
      </c>
      <c r="Y383" s="27">
        <v>2</v>
      </c>
      <c r="Z383" s="26" t="s">
        <v>736</v>
      </c>
      <c r="AA383" s="26" t="s">
        <v>736</v>
      </c>
      <c r="AB383" s="26" t="s">
        <v>736</v>
      </c>
      <c r="AC383" s="26" t="s">
        <v>736</v>
      </c>
      <c r="AD383" s="26" t="s">
        <v>736</v>
      </c>
      <c r="AE383" s="26" t="s">
        <v>736</v>
      </c>
      <c r="AF383" s="27" t="s">
        <v>741</v>
      </c>
    </row>
    <row r="384" spans="1:32">
      <c r="A384" s="26" t="s">
        <v>4758</v>
      </c>
      <c r="B384" s="26" t="s">
        <v>742</v>
      </c>
      <c r="C384" s="27">
        <v>382</v>
      </c>
      <c r="D384" s="26" t="s">
        <v>4339</v>
      </c>
      <c r="E384" s="26" t="s">
        <v>4340</v>
      </c>
      <c r="F384" s="27">
        <v>53</v>
      </c>
      <c r="G384" s="27">
        <v>0</v>
      </c>
      <c r="H384" s="27">
        <v>0</v>
      </c>
      <c r="I384" s="27">
        <v>53</v>
      </c>
      <c r="J384" s="27">
        <v>0</v>
      </c>
      <c r="K384" s="26" t="s">
        <v>4341</v>
      </c>
      <c r="L384" s="26" t="s">
        <v>736</v>
      </c>
      <c r="M384" s="26" t="s">
        <v>1928</v>
      </c>
      <c r="N384" s="26" t="s">
        <v>1929</v>
      </c>
      <c r="O384" s="26" t="s">
        <v>6176</v>
      </c>
      <c r="P384" s="26" t="s">
        <v>6177</v>
      </c>
      <c r="Q384" s="26" t="s">
        <v>736</v>
      </c>
      <c r="R384" s="26" t="s">
        <v>4335</v>
      </c>
      <c r="S384" s="26" t="s">
        <v>4342</v>
      </c>
      <c r="T384" s="26" t="s">
        <v>4335</v>
      </c>
      <c r="U384" s="26" t="s">
        <v>4342</v>
      </c>
      <c r="V384" s="26" t="s">
        <v>4343</v>
      </c>
      <c r="W384" s="26" t="s">
        <v>6178</v>
      </c>
      <c r="X384" s="26" t="s">
        <v>6179</v>
      </c>
      <c r="Y384" s="27">
        <v>53</v>
      </c>
      <c r="Z384" s="26" t="s">
        <v>736</v>
      </c>
      <c r="AA384" s="26" t="s">
        <v>736</v>
      </c>
      <c r="AB384" s="26" t="s">
        <v>736</v>
      </c>
      <c r="AC384" s="26" t="s">
        <v>736</v>
      </c>
      <c r="AD384" s="26" t="s">
        <v>736</v>
      </c>
      <c r="AE384" s="26" t="s">
        <v>736</v>
      </c>
      <c r="AF384" s="27" t="s">
        <v>741</v>
      </c>
    </row>
    <row r="385" spans="1:32" ht="15" customHeight="1">
      <c r="A385" s="26" t="s">
        <v>4758</v>
      </c>
      <c r="B385" s="26" t="s">
        <v>742</v>
      </c>
      <c r="C385" s="27">
        <v>383</v>
      </c>
      <c r="D385" s="26" t="s">
        <v>6180</v>
      </c>
      <c r="E385" s="26" t="s">
        <v>6181</v>
      </c>
      <c r="F385" s="27">
        <v>18</v>
      </c>
      <c r="G385" s="27">
        <v>0</v>
      </c>
      <c r="H385" s="27">
        <v>0</v>
      </c>
      <c r="I385" s="27">
        <v>18</v>
      </c>
      <c r="J385" s="27">
        <v>0</v>
      </c>
      <c r="K385" s="26" t="s">
        <v>6182</v>
      </c>
      <c r="L385" s="26" t="s">
        <v>736</v>
      </c>
      <c r="M385" s="26" t="s">
        <v>1928</v>
      </c>
      <c r="N385" s="26" t="s">
        <v>1929</v>
      </c>
      <c r="O385" s="26" t="s">
        <v>6183</v>
      </c>
      <c r="P385" s="26" t="s">
        <v>3313</v>
      </c>
      <c r="Q385" s="26" t="s">
        <v>736</v>
      </c>
      <c r="R385" s="26" t="s">
        <v>3891</v>
      </c>
      <c r="S385" s="26" t="s">
        <v>6184</v>
      </c>
      <c r="T385" s="26" t="s">
        <v>3891</v>
      </c>
      <c r="U385" s="26" t="s">
        <v>6184</v>
      </c>
      <c r="V385" s="26" t="s">
        <v>6185</v>
      </c>
      <c r="W385" s="26" t="s">
        <v>6186</v>
      </c>
      <c r="X385" s="26" t="s">
        <v>5236</v>
      </c>
      <c r="Y385" s="27">
        <v>18</v>
      </c>
      <c r="Z385" s="26" t="s">
        <v>736</v>
      </c>
      <c r="AA385" s="26" t="s">
        <v>736</v>
      </c>
      <c r="AB385" s="26" t="s">
        <v>736</v>
      </c>
      <c r="AC385" s="26" t="s">
        <v>736</v>
      </c>
      <c r="AD385" s="26" t="s">
        <v>736</v>
      </c>
      <c r="AE385" s="26" t="s">
        <v>736</v>
      </c>
      <c r="AF385" s="27" t="s">
        <v>741</v>
      </c>
    </row>
    <row r="386" spans="1:32" ht="15" customHeight="1">
      <c r="A386" s="26" t="s">
        <v>4758</v>
      </c>
      <c r="B386" s="26" t="s">
        <v>742</v>
      </c>
      <c r="C386" s="27">
        <v>384</v>
      </c>
      <c r="D386" s="26" t="s">
        <v>6187</v>
      </c>
      <c r="E386" s="26" t="s">
        <v>6188</v>
      </c>
      <c r="F386" s="27">
        <v>1</v>
      </c>
      <c r="G386" s="27">
        <v>0</v>
      </c>
      <c r="H386" s="27">
        <v>0</v>
      </c>
      <c r="I386" s="27">
        <v>1</v>
      </c>
      <c r="J386" s="27">
        <v>0</v>
      </c>
      <c r="K386" s="26" t="s">
        <v>6189</v>
      </c>
      <c r="L386" s="26" t="s">
        <v>736</v>
      </c>
      <c r="M386" s="26" t="s">
        <v>192</v>
      </c>
      <c r="N386" s="26" t="s">
        <v>361</v>
      </c>
      <c r="O386" s="26" t="s">
        <v>6190</v>
      </c>
      <c r="P386" s="26" t="s">
        <v>6191</v>
      </c>
      <c r="Q386" s="26" t="s">
        <v>736</v>
      </c>
      <c r="R386" s="26" t="s">
        <v>6192</v>
      </c>
      <c r="S386" s="26" t="s">
        <v>6193</v>
      </c>
      <c r="T386" s="26" t="s">
        <v>6192</v>
      </c>
      <c r="U386" s="26" t="s">
        <v>6193</v>
      </c>
      <c r="V386" s="26" t="s">
        <v>6194</v>
      </c>
      <c r="W386" s="26" t="s">
        <v>6195</v>
      </c>
      <c r="X386" s="26" t="s">
        <v>2256</v>
      </c>
      <c r="Y386" s="27">
        <v>1</v>
      </c>
      <c r="Z386" s="26" t="s">
        <v>736</v>
      </c>
      <c r="AA386" s="26" t="s">
        <v>736</v>
      </c>
      <c r="AB386" s="26" t="s">
        <v>736</v>
      </c>
      <c r="AC386" s="26" t="s">
        <v>736</v>
      </c>
      <c r="AD386" s="26" t="s">
        <v>736</v>
      </c>
      <c r="AE386" s="26" t="s">
        <v>736</v>
      </c>
      <c r="AF386" s="27" t="s">
        <v>741</v>
      </c>
    </row>
    <row r="387" spans="1:32">
      <c r="A387" s="26" t="s">
        <v>4758</v>
      </c>
      <c r="B387" s="26" t="s">
        <v>742</v>
      </c>
      <c r="C387" s="27">
        <v>385</v>
      </c>
      <c r="D387" s="26" t="s">
        <v>1762</v>
      </c>
      <c r="E387" s="26" t="s">
        <v>2680</v>
      </c>
      <c r="F387" s="27">
        <v>16000</v>
      </c>
      <c r="G387" s="27">
        <v>0</v>
      </c>
      <c r="H387" s="27">
        <v>0</v>
      </c>
      <c r="I387" s="27">
        <v>16000</v>
      </c>
      <c r="J387" s="27">
        <v>0</v>
      </c>
      <c r="K387" s="26" t="s">
        <v>2681</v>
      </c>
      <c r="L387" s="26" t="s">
        <v>736</v>
      </c>
      <c r="M387" s="26" t="s">
        <v>192</v>
      </c>
      <c r="N387" s="26" t="s">
        <v>193</v>
      </c>
      <c r="O387" s="26" t="s">
        <v>1763</v>
      </c>
      <c r="P387" s="26" t="s">
        <v>809</v>
      </c>
      <c r="Q387" s="26" t="s">
        <v>796</v>
      </c>
      <c r="R387" s="26" t="s">
        <v>190</v>
      </c>
      <c r="S387" s="26" t="s">
        <v>2682</v>
      </c>
      <c r="T387" s="26" t="s">
        <v>190</v>
      </c>
      <c r="U387" s="26" t="s">
        <v>2682</v>
      </c>
      <c r="V387" s="26" t="s">
        <v>2051</v>
      </c>
      <c r="W387" s="26" t="s">
        <v>2052</v>
      </c>
      <c r="X387" s="26" t="s">
        <v>2053</v>
      </c>
      <c r="Y387" s="27">
        <v>16000</v>
      </c>
      <c r="Z387" s="26" t="s">
        <v>736</v>
      </c>
      <c r="AA387" s="26" t="s">
        <v>736</v>
      </c>
      <c r="AB387" s="26" t="s">
        <v>736</v>
      </c>
      <c r="AC387" s="26" t="s">
        <v>736</v>
      </c>
      <c r="AD387" s="26" t="s">
        <v>736</v>
      </c>
      <c r="AE387" s="26" t="s">
        <v>736</v>
      </c>
      <c r="AF387" s="27" t="s">
        <v>741</v>
      </c>
    </row>
    <row r="388" spans="1:32">
      <c r="A388" s="26" t="s">
        <v>4758</v>
      </c>
      <c r="B388" s="26" t="s">
        <v>742</v>
      </c>
      <c r="C388" s="27">
        <v>386</v>
      </c>
      <c r="D388" s="26" t="s">
        <v>6196</v>
      </c>
      <c r="E388" s="26" t="s">
        <v>6197</v>
      </c>
      <c r="F388" s="27">
        <v>50</v>
      </c>
      <c r="G388" s="27">
        <v>0</v>
      </c>
      <c r="H388" s="27">
        <v>0</v>
      </c>
      <c r="I388" s="27">
        <v>50</v>
      </c>
      <c r="J388" s="27">
        <v>0</v>
      </c>
      <c r="K388" s="26" t="s">
        <v>6198</v>
      </c>
      <c r="L388" s="26" t="s">
        <v>736</v>
      </c>
      <c r="M388" s="26" t="s">
        <v>1928</v>
      </c>
      <c r="N388" s="26" t="s">
        <v>1929</v>
      </c>
      <c r="O388" s="26" t="s">
        <v>6199</v>
      </c>
      <c r="P388" s="26" t="s">
        <v>6200</v>
      </c>
      <c r="Q388" s="26" t="s">
        <v>736</v>
      </c>
      <c r="R388" s="26" t="s">
        <v>200</v>
      </c>
      <c r="S388" s="26" t="s">
        <v>6201</v>
      </c>
      <c r="T388" s="26" t="s">
        <v>200</v>
      </c>
      <c r="U388" s="26" t="s">
        <v>6201</v>
      </c>
      <c r="V388" s="26" t="s">
        <v>6202</v>
      </c>
      <c r="W388" s="26" t="s">
        <v>6203</v>
      </c>
      <c r="X388" s="26" t="s">
        <v>2653</v>
      </c>
      <c r="Y388" s="27">
        <v>50</v>
      </c>
      <c r="Z388" s="26" t="s">
        <v>736</v>
      </c>
      <c r="AA388" s="26" t="s">
        <v>736</v>
      </c>
      <c r="AB388" s="26" t="s">
        <v>736</v>
      </c>
      <c r="AC388" s="26" t="s">
        <v>736</v>
      </c>
      <c r="AD388" s="26" t="s">
        <v>736</v>
      </c>
      <c r="AE388" s="26" t="s">
        <v>736</v>
      </c>
      <c r="AF388" s="27" t="s">
        <v>741</v>
      </c>
    </row>
    <row r="389" spans="1:32" ht="15" customHeight="1">
      <c r="A389" s="26" t="s">
        <v>4758</v>
      </c>
      <c r="B389" s="26" t="s">
        <v>742</v>
      </c>
      <c r="C389" s="27">
        <v>387</v>
      </c>
      <c r="D389" s="26" t="s">
        <v>876</v>
      </c>
      <c r="E389" s="26" t="s">
        <v>2683</v>
      </c>
      <c r="F389" s="27">
        <v>800</v>
      </c>
      <c r="G389" s="27">
        <v>0</v>
      </c>
      <c r="H389" s="27">
        <v>0</v>
      </c>
      <c r="I389" s="27">
        <v>800</v>
      </c>
      <c r="J389" s="27">
        <v>0</v>
      </c>
      <c r="K389" s="26" t="s">
        <v>2684</v>
      </c>
      <c r="L389" s="26" t="s">
        <v>736</v>
      </c>
      <c r="M389" s="26" t="s">
        <v>1928</v>
      </c>
      <c r="N389" s="26" t="s">
        <v>1929</v>
      </c>
      <c r="O389" s="26" t="s">
        <v>3646</v>
      </c>
      <c r="P389" s="26" t="s">
        <v>3647</v>
      </c>
      <c r="Q389" s="26" t="s">
        <v>736</v>
      </c>
      <c r="R389" s="26" t="s">
        <v>195</v>
      </c>
      <c r="S389" s="26" t="s">
        <v>3648</v>
      </c>
      <c r="T389" s="26" t="s">
        <v>195</v>
      </c>
      <c r="U389" s="26" t="s">
        <v>3648</v>
      </c>
      <c r="V389" s="26" t="s">
        <v>3649</v>
      </c>
      <c r="W389" s="26" t="s">
        <v>404</v>
      </c>
      <c r="X389" s="26" t="s">
        <v>1948</v>
      </c>
      <c r="Y389" s="27">
        <v>800</v>
      </c>
      <c r="Z389" s="26" t="s">
        <v>736</v>
      </c>
      <c r="AA389" s="26" t="s">
        <v>736</v>
      </c>
      <c r="AB389" s="26" t="s">
        <v>736</v>
      </c>
      <c r="AC389" s="26" t="s">
        <v>736</v>
      </c>
      <c r="AD389" s="26" t="s">
        <v>736</v>
      </c>
      <c r="AE389" s="26" t="s">
        <v>736</v>
      </c>
      <c r="AF389" s="27" t="s">
        <v>741</v>
      </c>
    </row>
    <row r="390" spans="1:32">
      <c r="A390" s="26" t="s">
        <v>4758</v>
      </c>
      <c r="B390" s="26" t="s">
        <v>742</v>
      </c>
      <c r="C390" s="27">
        <v>388</v>
      </c>
      <c r="D390" s="26" t="s">
        <v>6204</v>
      </c>
      <c r="E390" s="26" t="s">
        <v>6205</v>
      </c>
      <c r="F390" s="27">
        <v>3</v>
      </c>
      <c r="G390" s="27">
        <v>0</v>
      </c>
      <c r="H390" s="27">
        <v>0</v>
      </c>
      <c r="I390" s="27">
        <v>3</v>
      </c>
      <c r="J390" s="27">
        <v>0</v>
      </c>
      <c r="K390" s="26" t="s">
        <v>6206</v>
      </c>
      <c r="L390" s="26" t="s">
        <v>736</v>
      </c>
      <c r="M390" s="26" t="s">
        <v>192</v>
      </c>
      <c r="N390" s="26" t="s">
        <v>361</v>
      </c>
      <c r="O390" s="26" t="s">
        <v>6207</v>
      </c>
      <c r="P390" s="26" t="s">
        <v>6208</v>
      </c>
      <c r="Q390" s="26" t="s">
        <v>736</v>
      </c>
      <c r="R390" s="26" t="s">
        <v>152</v>
      </c>
      <c r="S390" s="26" t="s">
        <v>6209</v>
      </c>
      <c r="T390" s="26" t="s">
        <v>152</v>
      </c>
      <c r="U390" s="26" t="s">
        <v>6209</v>
      </c>
      <c r="V390" s="26" t="s">
        <v>6210</v>
      </c>
      <c r="W390" s="26" t="s">
        <v>6211</v>
      </c>
      <c r="X390" s="26" t="s">
        <v>2710</v>
      </c>
      <c r="Y390" s="27">
        <v>3</v>
      </c>
      <c r="Z390" s="26" t="s">
        <v>736</v>
      </c>
      <c r="AA390" s="26" t="s">
        <v>736</v>
      </c>
      <c r="AB390" s="26" t="s">
        <v>736</v>
      </c>
      <c r="AC390" s="26" t="s">
        <v>736</v>
      </c>
      <c r="AD390" s="26" t="s">
        <v>736</v>
      </c>
      <c r="AE390" s="26" t="s">
        <v>736</v>
      </c>
      <c r="AF390" s="27" t="s">
        <v>741</v>
      </c>
    </row>
    <row r="391" spans="1:32">
      <c r="A391" s="26" t="s">
        <v>4758</v>
      </c>
      <c r="B391" s="26" t="s">
        <v>742</v>
      </c>
      <c r="C391" s="27">
        <v>389</v>
      </c>
      <c r="D391" s="26" t="s">
        <v>6212</v>
      </c>
      <c r="E391" s="26" t="s">
        <v>6213</v>
      </c>
      <c r="F391" s="27">
        <v>1</v>
      </c>
      <c r="G391" s="27">
        <v>0</v>
      </c>
      <c r="H391" s="27">
        <v>0</v>
      </c>
      <c r="I391" s="27">
        <v>1</v>
      </c>
      <c r="J391" s="27">
        <v>0</v>
      </c>
      <c r="K391" s="26" t="s">
        <v>6214</v>
      </c>
      <c r="L391" s="26" t="s">
        <v>736</v>
      </c>
      <c r="M391" s="26" t="s">
        <v>1928</v>
      </c>
      <c r="N391" s="26" t="s">
        <v>4099</v>
      </c>
      <c r="O391" s="26" t="s">
        <v>6215</v>
      </c>
      <c r="P391" s="26" t="s">
        <v>6216</v>
      </c>
      <c r="Q391" s="26" t="s">
        <v>736</v>
      </c>
      <c r="R391" s="26" t="s">
        <v>152</v>
      </c>
      <c r="S391" s="26" t="s">
        <v>6217</v>
      </c>
      <c r="T391" s="26" t="s">
        <v>152</v>
      </c>
      <c r="U391" s="26" t="s">
        <v>6217</v>
      </c>
      <c r="V391" s="26" t="s">
        <v>6218</v>
      </c>
      <c r="W391" s="26" t="s">
        <v>6219</v>
      </c>
      <c r="X391" s="26" t="s">
        <v>2256</v>
      </c>
      <c r="Y391" s="27">
        <v>1</v>
      </c>
      <c r="Z391" s="26" t="s">
        <v>736</v>
      </c>
      <c r="AA391" s="26" t="s">
        <v>736</v>
      </c>
      <c r="AB391" s="26" t="s">
        <v>736</v>
      </c>
      <c r="AC391" s="26" t="s">
        <v>736</v>
      </c>
      <c r="AD391" s="26" t="s">
        <v>736</v>
      </c>
      <c r="AE391" s="26" t="s">
        <v>736</v>
      </c>
      <c r="AF391" s="27" t="s">
        <v>741</v>
      </c>
    </row>
    <row r="392" spans="1:32">
      <c r="A392" s="26" t="s">
        <v>4758</v>
      </c>
      <c r="B392" s="26" t="s">
        <v>742</v>
      </c>
      <c r="C392" s="27">
        <v>390</v>
      </c>
      <c r="D392" s="26" t="s">
        <v>6220</v>
      </c>
      <c r="E392" s="26" t="s">
        <v>6221</v>
      </c>
      <c r="F392" s="27">
        <v>4</v>
      </c>
      <c r="G392" s="27">
        <v>0</v>
      </c>
      <c r="H392" s="27">
        <v>0</v>
      </c>
      <c r="I392" s="27">
        <v>4</v>
      </c>
      <c r="J392" s="27">
        <v>0</v>
      </c>
      <c r="K392" s="26" t="s">
        <v>6222</v>
      </c>
      <c r="L392" s="26" t="s">
        <v>736</v>
      </c>
      <c r="M392" s="26" t="s">
        <v>192</v>
      </c>
      <c r="N392" s="26" t="s">
        <v>361</v>
      </c>
      <c r="O392" s="26" t="s">
        <v>6223</v>
      </c>
      <c r="P392" s="26" t="s">
        <v>6224</v>
      </c>
      <c r="Q392" s="26" t="s">
        <v>736</v>
      </c>
      <c r="R392" s="26" t="s">
        <v>6225</v>
      </c>
      <c r="S392" s="26" t="s">
        <v>6226</v>
      </c>
      <c r="T392" s="26" t="s">
        <v>6225</v>
      </c>
      <c r="U392" s="26" t="s">
        <v>6226</v>
      </c>
      <c r="V392" s="26" t="s">
        <v>6227</v>
      </c>
      <c r="W392" s="26" t="s">
        <v>6228</v>
      </c>
      <c r="X392" s="26" t="s">
        <v>1912</v>
      </c>
      <c r="Y392" s="27">
        <v>4</v>
      </c>
      <c r="Z392" s="26" t="s">
        <v>736</v>
      </c>
      <c r="AA392" s="26" t="s">
        <v>736</v>
      </c>
      <c r="AB392" s="26" t="s">
        <v>736</v>
      </c>
      <c r="AC392" s="26" t="s">
        <v>736</v>
      </c>
      <c r="AD392" s="26" t="s">
        <v>736</v>
      </c>
      <c r="AE392" s="26" t="s">
        <v>736</v>
      </c>
      <c r="AF392" s="27" t="s">
        <v>741</v>
      </c>
    </row>
    <row r="393" spans="1:32" ht="15" customHeight="1">
      <c r="A393" s="26" t="s">
        <v>4758</v>
      </c>
      <c r="B393" s="26" t="s">
        <v>742</v>
      </c>
      <c r="C393" s="27">
        <v>391</v>
      </c>
      <c r="D393" s="26" t="s">
        <v>877</v>
      </c>
      <c r="E393" s="26" t="s">
        <v>2685</v>
      </c>
      <c r="F393" s="27">
        <v>1120</v>
      </c>
      <c r="G393" s="27">
        <v>0</v>
      </c>
      <c r="H393" s="27">
        <v>0</v>
      </c>
      <c r="I393" s="27">
        <v>1120</v>
      </c>
      <c r="J393" s="27">
        <v>0</v>
      </c>
      <c r="K393" s="26" t="s">
        <v>2686</v>
      </c>
      <c r="L393" s="26" t="s">
        <v>736</v>
      </c>
      <c r="M393" s="26" t="s">
        <v>1928</v>
      </c>
      <c r="N393" s="26" t="s">
        <v>1929</v>
      </c>
      <c r="O393" s="26" t="s">
        <v>3650</v>
      </c>
      <c r="P393" s="26" t="s">
        <v>3503</v>
      </c>
      <c r="Q393" s="26" t="s">
        <v>736</v>
      </c>
      <c r="R393" s="26" t="s">
        <v>195</v>
      </c>
      <c r="S393" s="26" t="s">
        <v>3651</v>
      </c>
      <c r="T393" s="26" t="s">
        <v>195</v>
      </c>
      <c r="U393" s="26" t="s">
        <v>3651</v>
      </c>
      <c r="V393" s="26" t="s">
        <v>3652</v>
      </c>
      <c r="W393" s="26" t="s">
        <v>551</v>
      </c>
      <c r="X393" s="26" t="s">
        <v>2001</v>
      </c>
      <c r="Y393" s="27">
        <v>1120</v>
      </c>
      <c r="Z393" s="26" t="s">
        <v>736</v>
      </c>
      <c r="AA393" s="26" t="s">
        <v>736</v>
      </c>
      <c r="AB393" s="26" t="s">
        <v>736</v>
      </c>
      <c r="AC393" s="26" t="s">
        <v>736</v>
      </c>
      <c r="AD393" s="26" t="s">
        <v>736</v>
      </c>
      <c r="AE393" s="26" t="s">
        <v>736</v>
      </c>
      <c r="AF393" s="27" t="s">
        <v>741</v>
      </c>
    </row>
    <row r="394" spans="1:32">
      <c r="A394" s="26" t="s">
        <v>4758</v>
      </c>
      <c r="B394" s="26" t="s">
        <v>742</v>
      </c>
      <c r="C394" s="27">
        <v>392</v>
      </c>
      <c r="D394" s="26" t="s">
        <v>1260</v>
      </c>
      <c r="E394" s="26" t="s">
        <v>2687</v>
      </c>
      <c r="F394" s="27">
        <v>320</v>
      </c>
      <c r="G394" s="27">
        <v>0</v>
      </c>
      <c r="H394" s="27">
        <v>0</v>
      </c>
      <c r="I394" s="27">
        <v>320</v>
      </c>
      <c r="J394" s="27">
        <v>0</v>
      </c>
      <c r="K394" s="26" t="s">
        <v>2688</v>
      </c>
      <c r="L394" s="26" t="s">
        <v>736</v>
      </c>
      <c r="M394" s="26" t="s">
        <v>1928</v>
      </c>
      <c r="N394" s="26" t="s">
        <v>736</v>
      </c>
      <c r="O394" s="26" t="s">
        <v>6229</v>
      </c>
      <c r="P394" s="26" t="s">
        <v>6230</v>
      </c>
      <c r="Q394" s="26" t="s">
        <v>4798</v>
      </c>
      <c r="R394" s="26" t="s">
        <v>195</v>
      </c>
      <c r="S394" s="26" t="s">
        <v>1261</v>
      </c>
      <c r="T394" s="26" t="s">
        <v>195</v>
      </c>
      <c r="U394" s="26" t="s">
        <v>1261</v>
      </c>
      <c r="V394" s="26" t="s">
        <v>6231</v>
      </c>
      <c r="W394" s="26" t="s">
        <v>6232</v>
      </c>
      <c r="X394" s="26" t="s">
        <v>1949</v>
      </c>
      <c r="Y394" s="27">
        <v>320</v>
      </c>
      <c r="Z394" s="26" t="s">
        <v>736</v>
      </c>
      <c r="AA394" s="26" t="s">
        <v>736</v>
      </c>
      <c r="AB394" s="26" t="s">
        <v>736</v>
      </c>
      <c r="AC394" s="26" t="s">
        <v>736</v>
      </c>
      <c r="AD394" s="26" t="s">
        <v>736</v>
      </c>
      <c r="AE394" s="26" t="s">
        <v>736</v>
      </c>
      <c r="AF394" s="27" t="s">
        <v>741</v>
      </c>
    </row>
    <row r="395" spans="1:32" ht="15" customHeight="1">
      <c r="A395" s="26" t="s">
        <v>4758</v>
      </c>
      <c r="B395" s="26" t="s">
        <v>742</v>
      </c>
      <c r="C395" s="27">
        <v>393</v>
      </c>
      <c r="D395" s="26" t="s">
        <v>6233</v>
      </c>
      <c r="E395" s="26" t="s">
        <v>6234</v>
      </c>
      <c r="F395" s="27">
        <v>1711</v>
      </c>
      <c r="G395" s="27">
        <v>0</v>
      </c>
      <c r="H395" s="27">
        <v>0</v>
      </c>
      <c r="I395" s="27">
        <v>1711</v>
      </c>
      <c r="J395" s="27">
        <v>0</v>
      </c>
      <c r="K395" s="26" t="s">
        <v>6235</v>
      </c>
      <c r="L395" s="26" t="s">
        <v>736</v>
      </c>
      <c r="M395" s="26" t="s">
        <v>1928</v>
      </c>
      <c r="N395" s="26" t="s">
        <v>1929</v>
      </c>
      <c r="O395" s="26" t="s">
        <v>6236</v>
      </c>
      <c r="P395" s="26" t="s">
        <v>6237</v>
      </c>
      <c r="Q395" s="26" t="s">
        <v>736</v>
      </c>
      <c r="R395" s="26" t="s">
        <v>278</v>
      </c>
      <c r="S395" s="26" t="s">
        <v>6238</v>
      </c>
      <c r="T395" s="26" t="s">
        <v>278</v>
      </c>
      <c r="U395" s="26" t="s">
        <v>6238</v>
      </c>
      <c r="V395" s="26" t="s">
        <v>6239</v>
      </c>
      <c r="W395" s="26" t="s">
        <v>6240</v>
      </c>
      <c r="X395" s="26" t="s">
        <v>6241</v>
      </c>
      <c r="Y395" s="27">
        <v>1711</v>
      </c>
      <c r="Z395" s="26" t="s">
        <v>4462</v>
      </c>
      <c r="AA395" s="26" t="s">
        <v>4463</v>
      </c>
      <c r="AB395" s="26" t="s">
        <v>6242</v>
      </c>
      <c r="AC395" s="26" t="s">
        <v>736</v>
      </c>
      <c r="AD395" s="26" t="s">
        <v>6243</v>
      </c>
      <c r="AE395" s="26" t="s">
        <v>4466</v>
      </c>
      <c r="AF395" s="27" t="s">
        <v>741</v>
      </c>
    </row>
    <row r="396" spans="1:32" ht="15" customHeight="1">
      <c r="A396" s="26" t="s">
        <v>4758</v>
      </c>
      <c r="B396" s="26" t="s">
        <v>742</v>
      </c>
      <c r="C396" s="27">
        <v>394</v>
      </c>
      <c r="D396" s="26" t="s">
        <v>6244</v>
      </c>
      <c r="E396" s="26" t="s">
        <v>6245</v>
      </c>
      <c r="F396" s="27">
        <v>1</v>
      </c>
      <c r="G396" s="27">
        <v>0</v>
      </c>
      <c r="H396" s="27">
        <v>0</v>
      </c>
      <c r="I396" s="27">
        <v>1</v>
      </c>
      <c r="J396" s="27">
        <v>0</v>
      </c>
      <c r="K396" s="26" t="s">
        <v>6246</v>
      </c>
      <c r="L396" s="26" t="s">
        <v>736</v>
      </c>
      <c r="M396" s="26" t="s">
        <v>1928</v>
      </c>
      <c r="N396" s="26" t="s">
        <v>1929</v>
      </c>
      <c r="O396" s="26" t="s">
        <v>6247</v>
      </c>
      <c r="P396" s="26" t="s">
        <v>2255</v>
      </c>
      <c r="Q396" s="26" t="s">
        <v>736</v>
      </c>
      <c r="R396" s="26" t="s">
        <v>152</v>
      </c>
      <c r="S396" s="26" t="s">
        <v>6248</v>
      </c>
      <c r="T396" s="26" t="s">
        <v>152</v>
      </c>
      <c r="U396" s="26" t="s">
        <v>6248</v>
      </c>
      <c r="V396" s="26" t="s">
        <v>6249</v>
      </c>
      <c r="W396" s="26" t="s">
        <v>6250</v>
      </c>
      <c r="X396" s="26" t="s">
        <v>2256</v>
      </c>
      <c r="Y396" s="27">
        <v>1</v>
      </c>
      <c r="Z396" s="26" t="s">
        <v>736</v>
      </c>
      <c r="AA396" s="26" t="s">
        <v>736</v>
      </c>
      <c r="AB396" s="26" t="s">
        <v>736</v>
      </c>
      <c r="AC396" s="26" t="s">
        <v>736</v>
      </c>
      <c r="AD396" s="26" t="s">
        <v>736</v>
      </c>
      <c r="AE396" s="26" t="s">
        <v>736</v>
      </c>
      <c r="AF396" s="27" t="s">
        <v>741</v>
      </c>
    </row>
    <row r="397" spans="1:32" ht="15" customHeight="1">
      <c r="A397" s="26" t="s">
        <v>4758</v>
      </c>
      <c r="B397" s="26" t="s">
        <v>742</v>
      </c>
      <c r="C397" s="27">
        <v>395</v>
      </c>
      <c r="D397" s="26" t="s">
        <v>6251</v>
      </c>
      <c r="E397" s="26" t="s">
        <v>6252</v>
      </c>
      <c r="F397" s="27">
        <v>2</v>
      </c>
      <c r="G397" s="27">
        <v>0</v>
      </c>
      <c r="H397" s="27">
        <v>0</v>
      </c>
      <c r="I397" s="27">
        <v>2</v>
      </c>
      <c r="J397" s="27">
        <v>0</v>
      </c>
      <c r="K397" s="26" t="s">
        <v>6253</v>
      </c>
      <c r="L397" s="26" t="s">
        <v>736</v>
      </c>
      <c r="M397" s="26" t="s">
        <v>1928</v>
      </c>
      <c r="N397" s="26" t="s">
        <v>1929</v>
      </c>
      <c r="O397" s="26" t="s">
        <v>6254</v>
      </c>
      <c r="P397" s="26" t="s">
        <v>6255</v>
      </c>
      <c r="Q397" s="26" t="s">
        <v>736</v>
      </c>
      <c r="R397" s="26" t="s">
        <v>152</v>
      </c>
      <c r="S397" s="26" t="s">
        <v>6256</v>
      </c>
      <c r="T397" s="26" t="s">
        <v>152</v>
      </c>
      <c r="U397" s="26" t="s">
        <v>6256</v>
      </c>
      <c r="V397" s="26" t="s">
        <v>6257</v>
      </c>
      <c r="W397" s="26" t="s">
        <v>6258</v>
      </c>
      <c r="X397" s="26" t="s">
        <v>1919</v>
      </c>
      <c r="Y397" s="27">
        <v>2</v>
      </c>
      <c r="Z397" s="26" t="s">
        <v>736</v>
      </c>
      <c r="AA397" s="26" t="s">
        <v>736</v>
      </c>
      <c r="AB397" s="26" t="s">
        <v>736</v>
      </c>
      <c r="AC397" s="26" t="s">
        <v>736</v>
      </c>
      <c r="AD397" s="26" t="s">
        <v>736</v>
      </c>
      <c r="AE397" s="26" t="s">
        <v>736</v>
      </c>
      <c r="AF397" s="27" t="s">
        <v>741</v>
      </c>
    </row>
    <row r="398" spans="1:32">
      <c r="A398" s="26" t="s">
        <v>4758</v>
      </c>
      <c r="B398" s="26" t="s">
        <v>742</v>
      </c>
      <c r="C398" s="27">
        <v>396</v>
      </c>
      <c r="D398" s="26" t="s">
        <v>6259</v>
      </c>
      <c r="E398" s="26" t="s">
        <v>6260</v>
      </c>
      <c r="F398" s="27">
        <v>13</v>
      </c>
      <c r="G398" s="27">
        <v>0</v>
      </c>
      <c r="H398" s="27">
        <v>0</v>
      </c>
      <c r="I398" s="27">
        <v>13</v>
      </c>
      <c r="J398" s="27">
        <v>0</v>
      </c>
      <c r="K398" s="26" t="s">
        <v>6261</v>
      </c>
      <c r="L398" s="26" t="s">
        <v>736</v>
      </c>
      <c r="M398" s="26" t="s">
        <v>192</v>
      </c>
      <c r="N398" s="26" t="s">
        <v>361</v>
      </c>
      <c r="O398" s="26" t="s">
        <v>6262</v>
      </c>
      <c r="P398" s="26" t="s">
        <v>6263</v>
      </c>
      <c r="Q398" s="26" t="s">
        <v>6264</v>
      </c>
      <c r="R398" s="26" t="s">
        <v>1711</v>
      </c>
      <c r="S398" s="26" t="s">
        <v>6265</v>
      </c>
      <c r="T398" s="26" t="s">
        <v>1711</v>
      </c>
      <c r="U398" s="26" t="s">
        <v>6265</v>
      </c>
      <c r="V398" s="26" t="s">
        <v>6266</v>
      </c>
      <c r="W398" s="26" t="s">
        <v>6267</v>
      </c>
      <c r="X398" s="26" t="s">
        <v>5926</v>
      </c>
      <c r="Y398" s="27">
        <v>13</v>
      </c>
      <c r="Z398" s="26" t="s">
        <v>736</v>
      </c>
      <c r="AA398" s="26" t="s">
        <v>736</v>
      </c>
      <c r="AB398" s="26" t="s">
        <v>736</v>
      </c>
      <c r="AC398" s="26" t="s">
        <v>736</v>
      </c>
      <c r="AD398" s="26" t="s">
        <v>736</v>
      </c>
      <c r="AE398" s="26" t="s">
        <v>736</v>
      </c>
      <c r="AF398" s="27" t="s">
        <v>741</v>
      </c>
    </row>
    <row r="399" spans="1:32">
      <c r="A399" s="26" t="s">
        <v>4758</v>
      </c>
      <c r="B399" s="26" t="s">
        <v>742</v>
      </c>
      <c r="C399" s="27">
        <v>397</v>
      </c>
      <c r="D399" s="26" t="s">
        <v>4344</v>
      </c>
      <c r="E399" s="26" t="s">
        <v>4345</v>
      </c>
      <c r="F399" s="27">
        <v>7</v>
      </c>
      <c r="G399" s="27">
        <v>0</v>
      </c>
      <c r="H399" s="27">
        <v>0</v>
      </c>
      <c r="I399" s="27">
        <v>7</v>
      </c>
      <c r="J399" s="27">
        <v>0</v>
      </c>
      <c r="K399" s="26" t="s">
        <v>4346</v>
      </c>
      <c r="L399" s="26" t="s">
        <v>736</v>
      </c>
      <c r="M399" s="26" t="s">
        <v>192</v>
      </c>
      <c r="N399" s="26" t="s">
        <v>361</v>
      </c>
      <c r="O399" s="26" t="s">
        <v>4347</v>
      </c>
      <c r="P399" s="26" t="s">
        <v>4348</v>
      </c>
      <c r="Q399" s="26" t="s">
        <v>736</v>
      </c>
      <c r="R399" s="26" t="s">
        <v>3891</v>
      </c>
      <c r="S399" s="26" t="s">
        <v>4349</v>
      </c>
      <c r="T399" s="26" t="s">
        <v>3891</v>
      </c>
      <c r="U399" s="26" t="s">
        <v>4349</v>
      </c>
      <c r="V399" s="26" t="s">
        <v>4350</v>
      </c>
      <c r="W399" s="26" t="s">
        <v>4351</v>
      </c>
      <c r="X399" s="26" t="s">
        <v>2871</v>
      </c>
      <c r="Y399" s="27">
        <v>7</v>
      </c>
      <c r="Z399" s="26" t="s">
        <v>736</v>
      </c>
      <c r="AA399" s="26" t="s">
        <v>736</v>
      </c>
      <c r="AB399" s="26" t="s">
        <v>736</v>
      </c>
      <c r="AC399" s="26" t="s">
        <v>736</v>
      </c>
      <c r="AD399" s="26" t="s">
        <v>736</v>
      </c>
      <c r="AE399" s="26" t="s">
        <v>736</v>
      </c>
      <c r="AF399" s="27" t="s">
        <v>741</v>
      </c>
    </row>
    <row r="400" spans="1:32">
      <c r="A400" s="26" t="s">
        <v>4758</v>
      </c>
      <c r="B400" s="26" t="s">
        <v>742</v>
      </c>
      <c r="C400" s="27">
        <v>398</v>
      </c>
      <c r="D400" s="26" t="s">
        <v>6268</v>
      </c>
      <c r="E400" s="26" t="s">
        <v>6269</v>
      </c>
      <c r="F400" s="27">
        <v>2</v>
      </c>
      <c r="G400" s="27">
        <v>0</v>
      </c>
      <c r="H400" s="27">
        <v>0</v>
      </c>
      <c r="I400" s="27">
        <v>2</v>
      </c>
      <c r="J400" s="27">
        <v>0</v>
      </c>
      <c r="K400" s="26" t="s">
        <v>6270</v>
      </c>
      <c r="L400" s="26" t="s">
        <v>736</v>
      </c>
      <c r="M400" s="26" t="s">
        <v>1928</v>
      </c>
      <c r="N400" s="26" t="s">
        <v>1929</v>
      </c>
      <c r="O400" s="26" t="s">
        <v>6271</v>
      </c>
      <c r="P400" s="26" t="s">
        <v>6272</v>
      </c>
      <c r="Q400" s="26" t="s">
        <v>6273</v>
      </c>
      <c r="R400" s="26" t="s">
        <v>6274</v>
      </c>
      <c r="S400" s="26" t="s">
        <v>6275</v>
      </c>
      <c r="T400" s="26" t="s">
        <v>6274</v>
      </c>
      <c r="U400" s="26" t="s">
        <v>6275</v>
      </c>
      <c r="V400" s="26" t="s">
        <v>6276</v>
      </c>
      <c r="W400" s="26" t="s">
        <v>6277</v>
      </c>
      <c r="X400" s="26" t="s">
        <v>1919</v>
      </c>
      <c r="Y400" s="27">
        <v>2</v>
      </c>
      <c r="Z400" s="26" t="s">
        <v>736</v>
      </c>
      <c r="AA400" s="26" t="s">
        <v>736</v>
      </c>
      <c r="AB400" s="26" t="s">
        <v>736</v>
      </c>
      <c r="AC400" s="26" t="s">
        <v>736</v>
      </c>
      <c r="AD400" s="26" t="s">
        <v>736</v>
      </c>
      <c r="AE400" s="26" t="s">
        <v>736</v>
      </c>
      <c r="AF400" s="27" t="s">
        <v>741</v>
      </c>
    </row>
    <row r="401" spans="1:32">
      <c r="A401" s="26" t="s">
        <v>4758</v>
      </c>
      <c r="B401" s="26" t="s">
        <v>742</v>
      </c>
      <c r="C401" s="27">
        <v>399</v>
      </c>
      <c r="D401" s="26" t="s">
        <v>6278</v>
      </c>
      <c r="E401" s="26" t="s">
        <v>6279</v>
      </c>
      <c r="F401" s="27">
        <v>2</v>
      </c>
      <c r="G401" s="27">
        <v>0</v>
      </c>
      <c r="H401" s="27">
        <v>0</v>
      </c>
      <c r="I401" s="27">
        <v>2</v>
      </c>
      <c r="J401" s="27">
        <v>0</v>
      </c>
      <c r="K401" s="26" t="s">
        <v>6280</v>
      </c>
      <c r="L401" s="26" t="s">
        <v>736</v>
      </c>
      <c r="M401" s="26" t="s">
        <v>192</v>
      </c>
      <c r="N401" s="26" t="s">
        <v>361</v>
      </c>
      <c r="O401" s="26" t="s">
        <v>6281</v>
      </c>
      <c r="P401" s="26" t="s">
        <v>6282</v>
      </c>
      <c r="Q401" s="26" t="s">
        <v>736</v>
      </c>
      <c r="R401" s="26" t="s">
        <v>6123</v>
      </c>
      <c r="S401" s="26" t="s">
        <v>6283</v>
      </c>
      <c r="T401" s="26" t="s">
        <v>6123</v>
      </c>
      <c r="U401" s="26" t="s">
        <v>6283</v>
      </c>
      <c r="V401" s="26" t="s">
        <v>6284</v>
      </c>
      <c r="W401" s="26" t="s">
        <v>6285</v>
      </c>
      <c r="X401" s="26" t="s">
        <v>1919</v>
      </c>
      <c r="Y401" s="27">
        <v>2</v>
      </c>
      <c r="Z401" s="26" t="s">
        <v>736</v>
      </c>
      <c r="AA401" s="26" t="s">
        <v>736</v>
      </c>
      <c r="AB401" s="26" t="s">
        <v>736</v>
      </c>
      <c r="AC401" s="26" t="s">
        <v>736</v>
      </c>
      <c r="AD401" s="26" t="s">
        <v>736</v>
      </c>
      <c r="AE401" s="26" t="s">
        <v>736</v>
      </c>
      <c r="AF401" s="27" t="s">
        <v>741</v>
      </c>
    </row>
    <row r="402" spans="1:32">
      <c r="A402" s="26" t="s">
        <v>4758</v>
      </c>
      <c r="B402" s="26" t="s">
        <v>742</v>
      </c>
      <c r="C402" s="27">
        <v>400</v>
      </c>
      <c r="D402" s="26" t="s">
        <v>6286</v>
      </c>
      <c r="E402" s="26" t="s">
        <v>6287</v>
      </c>
      <c r="F402" s="27">
        <v>293</v>
      </c>
      <c r="G402" s="27">
        <v>0</v>
      </c>
      <c r="H402" s="27">
        <v>0</v>
      </c>
      <c r="I402" s="27">
        <v>293</v>
      </c>
      <c r="J402" s="27">
        <v>0</v>
      </c>
      <c r="K402" s="26" t="s">
        <v>6288</v>
      </c>
      <c r="L402" s="26" t="s">
        <v>736</v>
      </c>
      <c r="M402" s="26" t="s">
        <v>192</v>
      </c>
      <c r="N402" s="26" t="s">
        <v>3301</v>
      </c>
      <c r="O402" s="26" t="s">
        <v>6289</v>
      </c>
      <c r="P402" s="26" t="s">
        <v>6290</v>
      </c>
      <c r="Q402" s="26" t="s">
        <v>6291</v>
      </c>
      <c r="R402" s="26" t="s">
        <v>3493</v>
      </c>
      <c r="S402" s="26" t="s">
        <v>6292</v>
      </c>
      <c r="T402" s="26" t="s">
        <v>3493</v>
      </c>
      <c r="U402" s="26" t="s">
        <v>6292</v>
      </c>
      <c r="V402" s="26" t="s">
        <v>6293</v>
      </c>
      <c r="W402" s="26" t="s">
        <v>6294</v>
      </c>
      <c r="X402" s="26" t="s">
        <v>6295</v>
      </c>
      <c r="Y402" s="27">
        <v>293</v>
      </c>
      <c r="Z402" s="26" t="s">
        <v>736</v>
      </c>
      <c r="AA402" s="26" t="s">
        <v>736</v>
      </c>
      <c r="AB402" s="26" t="s">
        <v>736</v>
      </c>
      <c r="AC402" s="26" t="s">
        <v>736</v>
      </c>
      <c r="AD402" s="26" t="s">
        <v>736</v>
      </c>
      <c r="AE402" s="26" t="s">
        <v>736</v>
      </c>
      <c r="AF402" s="27" t="s">
        <v>741</v>
      </c>
    </row>
    <row r="403" spans="1:32" ht="15" customHeight="1">
      <c r="A403" s="26" t="s">
        <v>4758</v>
      </c>
      <c r="B403" s="26" t="s">
        <v>742</v>
      </c>
      <c r="C403" s="27">
        <v>401</v>
      </c>
      <c r="D403" s="26" t="s">
        <v>1263</v>
      </c>
      <c r="E403" s="26" t="s">
        <v>2689</v>
      </c>
      <c r="F403" s="27">
        <v>960</v>
      </c>
      <c r="G403" s="27">
        <v>0</v>
      </c>
      <c r="H403" s="27">
        <v>0</v>
      </c>
      <c r="I403" s="27">
        <v>960</v>
      </c>
      <c r="J403" s="27">
        <v>0</v>
      </c>
      <c r="K403" s="26" t="s">
        <v>2690</v>
      </c>
      <c r="L403" s="26" t="s">
        <v>736</v>
      </c>
      <c r="M403" s="26" t="s">
        <v>205</v>
      </c>
      <c r="N403" s="26" t="s">
        <v>206</v>
      </c>
      <c r="O403" s="26" t="s">
        <v>73</v>
      </c>
      <c r="P403" s="26" t="s">
        <v>1264</v>
      </c>
      <c r="Q403" s="26" t="s">
        <v>208</v>
      </c>
      <c r="R403" s="26" t="s">
        <v>791</v>
      </c>
      <c r="S403" s="26" t="s">
        <v>1638</v>
      </c>
      <c r="T403" s="26" t="s">
        <v>791</v>
      </c>
      <c r="U403" s="26" t="s">
        <v>1638</v>
      </c>
      <c r="V403" s="26" t="s">
        <v>736</v>
      </c>
      <c r="W403" s="26" t="s">
        <v>553</v>
      </c>
      <c r="X403" s="26" t="s">
        <v>1946</v>
      </c>
      <c r="Y403" s="27">
        <v>960</v>
      </c>
      <c r="Z403" s="26" t="s">
        <v>736</v>
      </c>
      <c r="AA403" s="26" t="s">
        <v>736</v>
      </c>
      <c r="AB403" s="26" t="s">
        <v>736</v>
      </c>
      <c r="AC403" s="26" t="s">
        <v>736</v>
      </c>
      <c r="AD403" s="26" t="s">
        <v>736</v>
      </c>
      <c r="AE403" s="26" t="s">
        <v>736</v>
      </c>
      <c r="AF403" s="27" t="s">
        <v>741</v>
      </c>
    </row>
    <row r="404" spans="1:32">
      <c r="A404" s="26" t="s">
        <v>4758</v>
      </c>
      <c r="B404" s="26" t="s">
        <v>742</v>
      </c>
      <c r="C404" s="27">
        <v>402</v>
      </c>
      <c r="D404" s="26" t="s">
        <v>1843</v>
      </c>
      <c r="E404" s="26" t="s">
        <v>2037</v>
      </c>
      <c r="F404" s="27">
        <v>24</v>
      </c>
      <c r="G404" s="27">
        <v>0</v>
      </c>
      <c r="H404" s="27">
        <v>0</v>
      </c>
      <c r="I404" s="27">
        <v>24</v>
      </c>
      <c r="J404" s="27">
        <v>0</v>
      </c>
      <c r="K404" s="26" t="s">
        <v>2038</v>
      </c>
      <c r="L404" s="26" t="s">
        <v>736</v>
      </c>
      <c r="M404" s="26" t="s">
        <v>1928</v>
      </c>
      <c r="N404" s="26" t="s">
        <v>1929</v>
      </c>
      <c r="O404" s="26" t="s">
        <v>2039</v>
      </c>
      <c r="P404" s="26" t="s">
        <v>2040</v>
      </c>
      <c r="Q404" s="26" t="s">
        <v>736</v>
      </c>
      <c r="R404" s="26" t="s">
        <v>1844</v>
      </c>
      <c r="S404" s="26" t="s">
        <v>2691</v>
      </c>
      <c r="T404" s="26" t="s">
        <v>1844</v>
      </c>
      <c r="U404" s="26" t="s">
        <v>2691</v>
      </c>
      <c r="V404" s="26" t="s">
        <v>1845</v>
      </c>
      <c r="W404" s="26" t="s">
        <v>1846</v>
      </c>
      <c r="X404" s="26" t="s">
        <v>2041</v>
      </c>
      <c r="Y404" s="27">
        <v>24</v>
      </c>
      <c r="Z404" s="26" t="s">
        <v>1847</v>
      </c>
      <c r="AA404" s="26" t="s">
        <v>1848</v>
      </c>
      <c r="AB404" s="26" t="s">
        <v>736</v>
      </c>
      <c r="AC404" s="26" t="s">
        <v>736</v>
      </c>
      <c r="AD404" s="26" t="s">
        <v>736</v>
      </c>
      <c r="AE404" s="26" t="s">
        <v>1849</v>
      </c>
      <c r="AF404" s="27" t="s">
        <v>741</v>
      </c>
    </row>
    <row r="405" spans="1:32">
      <c r="A405" s="26" t="s">
        <v>4758</v>
      </c>
      <c r="B405" s="26" t="s">
        <v>742</v>
      </c>
      <c r="C405" s="27">
        <v>403</v>
      </c>
      <c r="D405" s="26" t="s">
        <v>6296</v>
      </c>
      <c r="E405" s="26" t="s">
        <v>6297</v>
      </c>
      <c r="F405" s="27">
        <v>162</v>
      </c>
      <c r="G405" s="27">
        <v>0</v>
      </c>
      <c r="H405" s="27">
        <v>0</v>
      </c>
      <c r="I405" s="27">
        <v>162</v>
      </c>
      <c r="J405" s="27">
        <v>0</v>
      </c>
      <c r="K405" s="26" t="s">
        <v>6298</v>
      </c>
      <c r="L405" s="26" t="s">
        <v>736</v>
      </c>
      <c r="M405" s="26" t="s">
        <v>1928</v>
      </c>
      <c r="N405" s="26" t="s">
        <v>1929</v>
      </c>
      <c r="O405" s="26" t="s">
        <v>6299</v>
      </c>
      <c r="P405" s="26" t="s">
        <v>6300</v>
      </c>
      <c r="Q405" s="26" t="s">
        <v>736</v>
      </c>
      <c r="R405" s="26" t="s">
        <v>4046</v>
      </c>
      <c r="S405" s="26" t="s">
        <v>6301</v>
      </c>
      <c r="T405" s="26" t="s">
        <v>4046</v>
      </c>
      <c r="U405" s="26" t="s">
        <v>6301</v>
      </c>
      <c r="V405" s="26" t="s">
        <v>6302</v>
      </c>
      <c r="W405" s="26" t="s">
        <v>6303</v>
      </c>
      <c r="X405" s="26" t="s">
        <v>6304</v>
      </c>
      <c r="Y405" s="27">
        <v>162</v>
      </c>
      <c r="Z405" s="26" t="s">
        <v>736</v>
      </c>
      <c r="AA405" s="26" t="s">
        <v>736</v>
      </c>
      <c r="AB405" s="26" t="s">
        <v>736</v>
      </c>
      <c r="AC405" s="26" t="s">
        <v>736</v>
      </c>
      <c r="AD405" s="26" t="s">
        <v>736</v>
      </c>
      <c r="AE405" s="26" t="s">
        <v>736</v>
      </c>
      <c r="AF405" s="27" t="s">
        <v>741</v>
      </c>
    </row>
    <row r="406" spans="1:32">
      <c r="A406" s="26" t="s">
        <v>4758</v>
      </c>
      <c r="B406" s="26" t="s">
        <v>742</v>
      </c>
      <c r="C406" s="27">
        <v>404</v>
      </c>
      <c r="D406" s="26" t="s">
        <v>2054</v>
      </c>
      <c r="E406" s="26" t="s">
        <v>2692</v>
      </c>
      <c r="F406" s="27">
        <v>4800</v>
      </c>
      <c r="G406" s="27">
        <v>0</v>
      </c>
      <c r="H406" s="27">
        <v>0</v>
      </c>
      <c r="I406" s="27">
        <v>4800</v>
      </c>
      <c r="J406" s="27">
        <v>0</v>
      </c>
      <c r="K406" s="26" t="s">
        <v>2693</v>
      </c>
      <c r="L406" s="26" t="s">
        <v>736</v>
      </c>
      <c r="M406" s="26" t="s">
        <v>1928</v>
      </c>
      <c r="N406" s="26" t="s">
        <v>1929</v>
      </c>
      <c r="O406" s="26" t="s">
        <v>3657</v>
      </c>
      <c r="P406" s="26" t="s">
        <v>3285</v>
      </c>
      <c r="Q406" s="26" t="s">
        <v>736</v>
      </c>
      <c r="R406" s="26" t="s">
        <v>791</v>
      </c>
      <c r="S406" s="26" t="s">
        <v>3658</v>
      </c>
      <c r="T406" s="26" t="s">
        <v>791</v>
      </c>
      <c r="U406" s="26" t="s">
        <v>3658</v>
      </c>
      <c r="V406" s="26" t="s">
        <v>2055</v>
      </c>
      <c r="W406" s="26" t="s">
        <v>741</v>
      </c>
      <c r="X406" s="26" t="s">
        <v>1959</v>
      </c>
      <c r="Y406" s="27">
        <v>4800</v>
      </c>
      <c r="Z406" s="26" t="s">
        <v>736</v>
      </c>
      <c r="AA406" s="26" t="s">
        <v>736</v>
      </c>
      <c r="AB406" s="26" t="s">
        <v>736</v>
      </c>
      <c r="AC406" s="26" t="s">
        <v>736</v>
      </c>
      <c r="AD406" s="26" t="s">
        <v>736</v>
      </c>
      <c r="AE406" s="26" t="s">
        <v>736</v>
      </c>
      <c r="AF406" s="27" t="s">
        <v>741</v>
      </c>
    </row>
    <row r="407" spans="1:32">
      <c r="A407" s="26" t="s">
        <v>4758</v>
      </c>
      <c r="B407" s="26" t="s">
        <v>742</v>
      </c>
      <c r="C407" s="27">
        <v>405</v>
      </c>
      <c r="D407" s="26" t="s">
        <v>6305</v>
      </c>
      <c r="E407" s="26" t="s">
        <v>6306</v>
      </c>
      <c r="F407" s="27">
        <v>6</v>
      </c>
      <c r="G407" s="27">
        <v>0</v>
      </c>
      <c r="H407" s="27">
        <v>0</v>
      </c>
      <c r="I407" s="27">
        <v>6</v>
      </c>
      <c r="J407" s="27">
        <v>0</v>
      </c>
      <c r="K407" s="26" t="s">
        <v>6307</v>
      </c>
      <c r="L407" s="26" t="s">
        <v>736</v>
      </c>
      <c r="M407" s="26" t="s">
        <v>1928</v>
      </c>
      <c r="N407" s="26" t="s">
        <v>1929</v>
      </c>
      <c r="O407" s="26" t="s">
        <v>6308</v>
      </c>
      <c r="P407" s="26" t="s">
        <v>6309</v>
      </c>
      <c r="Q407" s="26" t="s">
        <v>736</v>
      </c>
      <c r="R407" s="26" t="s">
        <v>5663</v>
      </c>
      <c r="S407" s="26" t="s">
        <v>6310</v>
      </c>
      <c r="T407" s="26" t="s">
        <v>5663</v>
      </c>
      <c r="U407" s="26" t="s">
        <v>6310</v>
      </c>
      <c r="V407" s="26" t="s">
        <v>6311</v>
      </c>
      <c r="W407" s="26" t="s">
        <v>6312</v>
      </c>
      <c r="X407" s="26" t="s">
        <v>1996</v>
      </c>
      <c r="Y407" s="27">
        <v>6</v>
      </c>
      <c r="Z407" s="26" t="s">
        <v>736</v>
      </c>
      <c r="AA407" s="26" t="s">
        <v>736</v>
      </c>
      <c r="AB407" s="26" t="s">
        <v>736</v>
      </c>
      <c r="AC407" s="26" t="s">
        <v>736</v>
      </c>
      <c r="AD407" s="26" t="s">
        <v>736</v>
      </c>
      <c r="AE407" s="26" t="s">
        <v>736</v>
      </c>
      <c r="AF407" s="27" t="s">
        <v>741</v>
      </c>
    </row>
    <row r="408" spans="1:32" ht="15" customHeight="1">
      <c r="A408" s="26" t="s">
        <v>4758</v>
      </c>
      <c r="B408" s="26" t="s">
        <v>742</v>
      </c>
      <c r="C408" s="27">
        <v>406</v>
      </c>
      <c r="D408" s="26" t="s">
        <v>879</v>
      </c>
      <c r="E408" s="26" t="s">
        <v>2694</v>
      </c>
      <c r="F408" s="27">
        <v>5600</v>
      </c>
      <c r="G408" s="27">
        <v>0</v>
      </c>
      <c r="H408" s="27">
        <v>0</v>
      </c>
      <c r="I408" s="27">
        <v>5600</v>
      </c>
      <c r="J408" s="27">
        <v>0</v>
      </c>
      <c r="K408" s="26" t="s">
        <v>2695</v>
      </c>
      <c r="L408" s="26" t="s">
        <v>736</v>
      </c>
      <c r="M408" s="26" t="s">
        <v>1928</v>
      </c>
      <c r="N408" s="26" t="s">
        <v>1929</v>
      </c>
      <c r="O408" s="26" t="s">
        <v>3659</v>
      </c>
      <c r="P408" s="26" t="s">
        <v>2255</v>
      </c>
      <c r="Q408" s="26" t="s">
        <v>736</v>
      </c>
      <c r="R408" s="26" t="s">
        <v>195</v>
      </c>
      <c r="S408" s="26" t="s">
        <v>3660</v>
      </c>
      <c r="T408" s="26" t="s">
        <v>195</v>
      </c>
      <c r="U408" s="26" t="s">
        <v>3660</v>
      </c>
      <c r="V408" s="26" t="s">
        <v>3661</v>
      </c>
      <c r="W408" s="26" t="s">
        <v>406</v>
      </c>
      <c r="X408" s="26" t="s">
        <v>2056</v>
      </c>
      <c r="Y408" s="27">
        <v>5600</v>
      </c>
      <c r="Z408" s="26" t="s">
        <v>736</v>
      </c>
      <c r="AA408" s="26" t="s">
        <v>736</v>
      </c>
      <c r="AB408" s="26" t="s">
        <v>736</v>
      </c>
      <c r="AC408" s="26" t="s">
        <v>736</v>
      </c>
      <c r="AD408" s="26" t="s">
        <v>736</v>
      </c>
      <c r="AE408" s="26" t="s">
        <v>736</v>
      </c>
      <c r="AF408" s="27" t="s">
        <v>741</v>
      </c>
    </row>
    <row r="409" spans="1:32" ht="15" customHeight="1">
      <c r="A409" s="26" t="s">
        <v>4758</v>
      </c>
      <c r="B409" s="26" t="s">
        <v>742</v>
      </c>
      <c r="C409" s="27">
        <v>407</v>
      </c>
      <c r="D409" s="26" t="s">
        <v>3662</v>
      </c>
      <c r="E409" s="26" t="s">
        <v>3663</v>
      </c>
      <c r="F409" s="27">
        <v>160</v>
      </c>
      <c r="G409" s="27">
        <v>0</v>
      </c>
      <c r="H409" s="27">
        <v>0</v>
      </c>
      <c r="I409" s="27">
        <v>160</v>
      </c>
      <c r="J409" s="27">
        <v>0</v>
      </c>
      <c r="K409" s="26" t="s">
        <v>3664</v>
      </c>
      <c r="L409" s="26" t="s">
        <v>736</v>
      </c>
      <c r="M409" s="26" t="s">
        <v>1928</v>
      </c>
      <c r="N409" s="26" t="s">
        <v>4099</v>
      </c>
      <c r="O409" s="26" t="s">
        <v>6313</v>
      </c>
      <c r="P409" s="26" t="s">
        <v>6314</v>
      </c>
      <c r="Q409" s="26" t="s">
        <v>736</v>
      </c>
      <c r="R409" s="26" t="s">
        <v>195</v>
      </c>
      <c r="S409" s="26" t="s">
        <v>6315</v>
      </c>
      <c r="T409" s="26" t="s">
        <v>195</v>
      </c>
      <c r="U409" s="26" t="s">
        <v>6315</v>
      </c>
      <c r="V409" s="26" t="s">
        <v>6316</v>
      </c>
      <c r="W409" s="26" t="s">
        <v>741</v>
      </c>
      <c r="X409" s="26" t="s">
        <v>1945</v>
      </c>
      <c r="Y409" s="27">
        <v>160</v>
      </c>
      <c r="Z409" s="26" t="s">
        <v>736</v>
      </c>
      <c r="AA409" s="26" t="s">
        <v>736</v>
      </c>
      <c r="AB409" s="26" t="s">
        <v>736</v>
      </c>
      <c r="AC409" s="26" t="s">
        <v>736</v>
      </c>
      <c r="AD409" s="26" t="s">
        <v>736</v>
      </c>
      <c r="AE409" s="26" t="s">
        <v>736</v>
      </c>
      <c r="AF409" s="27" t="s">
        <v>741</v>
      </c>
    </row>
    <row r="410" spans="1:32">
      <c r="A410" s="26" t="s">
        <v>4758</v>
      </c>
      <c r="B410" s="26" t="s">
        <v>742</v>
      </c>
      <c r="C410" s="27">
        <v>408</v>
      </c>
      <c r="D410" s="26" t="s">
        <v>6317</v>
      </c>
      <c r="E410" s="26" t="s">
        <v>6318</v>
      </c>
      <c r="F410" s="27">
        <v>32</v>
      </c>
      <c r="G410" s="27">
        <v>0</v>
      </c>
      <c r="H410" s="27">
        <v>0</v>
      </c>
      <c r="I410" s="27">
        <v>32</v>
      </c>
      <c r="J410" s="27">
        <v>0</v>
      </c>
      <c r="K410" s="26" t="s">
        <v>6319</v>
      </c>
      <c r="L410" s="26" t="s">
        <v>736</v>
      </c>
      <c r="M410" s="26" t="s">
        <v>1928</v>
      </c>
      <c r="N410" s="26" t="s">
        <v>1929</v>
      </c>
      <c r="O410" s="26" t="s">
        <v>6320</v>
      </c>
      <c r="P410" s="26" t="s">
        <v>2735</v>
      </c>
      <c r="Q410" s="26" t="s">
        <v>736</v>
      </c>
      <c r="R410" s="26" t="s">
        <v>6321</v>
      </c>
      <c r="S410" s="26" t="s">
        <v>6322</v>
      </c>
      <c r="T410" s="26" t="s">
        <v>6321</v>
      </c>
      <c r="U410" s="26" t="s">
        <v>6322</v>
      </c>
      <c r="V410" s="26" t="s">
        <v>6323</v>
      </c>
      <c r="W410" s="26" t="s">
        <v>6324</v>
      </c>
      <c r="X410" s="26" t="s">
        <v>4864</v>
      </c>
      <c r="Y410" s="27">
        <v>32</v>
      </c>
      <c r="Z410" s="26" t="s">
        <v>736</v>
      </c>
      <c r="AA410" s="26" t="s">
        <v>736</v>
      </c>
      <c r="AB410" s="26" t="s">
        <v>736</v>
      </c>
      <c r="AC410" s="26" t="s">
        <v>736</v>
      </c>
      <c r="AD410" s="26" t="s">
        <v>736</v>
      </c>
      <c r="AE410" s="26" t="s">
        <v>736</v>
      </c>
      <c r="AF410" s="27" t="s">
        <v>741</v>
      </c>
    </row>
    <row r="411" spans="1:32">
      <c r="A411" s="26" t="s">
        <v>4758</v>
      </c>
      <c r="B411" s="26" t="s">
        <v>742</v>
      </c>
      <c r="C411" s="27">
        <v>409</v>
      </c>
      <c r="D411" s="26" t="s">
        <v>880</v>
      </c>
      <c r="E411" s="26" t="s">
        <v>2696</v>
      </c>
      <c r="F411" s="27">
        <v>2400</v>
      </c>
      <c r="G411" s="27">
        <v>0</v>
      </c>
      <c r="H411" s="27">
        <v>0</v>
      </c>
      <c r="I411" s="27">
        <v>2400</v>
      </c>
      <c r="J411" s="27">
        <v>0</v>
      </c>
      <c r="K411" s="26" t="s">
        <v>2697</v>
      </c>
      <c r="L411" s="26" t="s">
        <v>736</v>
      </c>
      <c r="M411" s="26" t="s">
        <v>1928</v>
      </c>
      <c r="N411" s="26" t="s">
        <v>1929</v>
      </c>
      <c r="O411" s="26" t="s">
        <v>3665</v>
      </c>
      <c r="P411" s="26" t="s">
        <v>3666</v>
      </c>
      <c r="Q411" s="26" t="s">
        <v>736</v>
      </c>
      <c r="R411" s="26" t="s">
        <v>791</v>
      </c>
      <c r="S411" s="26" t="s">
        <v>3667</v>
      </c>
      <c r="T411" s="26" t="s">
        <v>791</v>
      </c>
      <c r="U411" s="26" t="s">
        <v>3667</v>
      </c>
      <c r="V411" s="26" t="s">
        <v>3668</v>
      </c>
      <c r="W411" s="26" t="s">
        <v>555</v>
      </c>
      <c r="X411" s="26" t="s">
        <v>1953</v>
      </c>
      <c r="Y411" s="27">
        <v>2400</v>
      </c>
      <c r="Z411" s="26" t="s">
        <v>736</v>
      </c>
      <c r="AA411" s="26" t="s">
        <v>736</v>
      </c>
      <c r="AB411" s="26" t="s">
        <v>736</v>
      </c>
      <c r="AC411" s="26" t="s">
        <v>736</v>
      </c>
      <c r="AD411" s="26" t="s">
        <v>736</v>
      </c>
      <c r="AE411" s="26" t="s">
        <v>736</v>
      </c>
      <c r="AF411" s="27" t="s">
        <v>741</v>
      </c>
    </row>
    <row r="412" spans="1:32" ht="15" customHeight="1">
      <c r="A412" s="26" t="s">
        <v>4758</v>
      </c>
      <c r="B412" s="26" t="s">
        <v>742</v>
      </c>
      <c r="C412" s="27">
        <v>410</v>
      </c>
      <c r="D412" s="26" t="s">
        <v>881</v>
      </c>
      <c r="E412" s="26" t="s">
        <v>2698</v>
      </c>
      <c r="F412" s="27">
        <v>1920</v>
      </c>
      <c r="G412" s="27">
        <v>0</v>
      </c>
      <c r="H412" s="27">
        <v>0</v>
      </c>
      <c r="I412" s="27">
        <v>1920</v>
      </c>
      <c r="J412" s="27">
        <v>0</v>
      </c>
      <c r="K412" s="26" t="s">
        <v>2699</v>
      </c>
      <c r="L412" s="26" t="s">
        <v>736</v>
      </c>
      <c r="M412" s="26" t="s">
        <v>192</v>
      </c>
      <c r="N412" s="26" t="s">
        <v>1929</v>
      </c>
      <c r="O412" s="26" t="s">
        <v>4352</v>
      </c>
      <c r="P412" s="26" t="s">
        <v>4353</v>
      </c>
      <c r="Q412" s="26" t="s">
        <v>736</v>
      </c>
      <c r="R412" s="26" t="s">
        <v>195</v>
      </c>
      <c r="S412" s="26" t="s">
        <v>882</v>
      </c>
      <c r="T412" s="26" t="s">
        <v>195</v>
      </c>
      <c r="U412" s="26" t="s">
        <v>882</v>
      </c>
      <c r="V412" s="26" t="s">
        <v>883</v>
      </c>
      <c r="W412" s="26" t="s">
        <v>556</v>
      </c>
      <c r="X412" s="26" t="s">
        <v>1972</v>
      </c>
      <c r="Y412" s="27">
        <v>1920</v>
      </c>
      <c r="Z412" s="26" t="s">
        <v>736</v>
      </c>
      <c r="AA412" s="26" t="s">
        <v>736</v>
      </c>
      <c r="AB412" s="26" t="s">
        <v>736</v>
      </c>
      <c r="AC412" s="26" t="s">
        <v>736</v>
      </c>
      <c r="AD412" s="26" t="s">
        <v>736</v>
      </c>
      <c r="AE412" s="26" t="s">
        <v>736</v>
      </c>
      <c r="AF412" s="27" t="s">
        <v>741</v>
      </c>
    </row>
    <row r="413" spans="1:32">
      <c r="A413" s="26" t="s">
        <v>4758</v>
      </c>
      <c r="B413" s="26" t="s">
        <v>742</v>
      </c>
      <c r="C413" s="27">
        <v>411</v>
      </c>
      <c r="D413" s="26" t="s">
        <v>6325</v>
      </c>
      <c r="E413" s="26" t="s">
        <v>6326</v>
      </c>
      <c r="F413" s="27">
        <v>1</v>
      </c>
      <c r="G413" s="27">
        <v>0</v>
      </c>
      <c r="H413" s="27">
        <v>0</v>
      </c>
      <c r="I413" s="27">
        <v>1</v>
      </c>
      <c r="J413" s="27">
        <v>0</v>
      </c>
      <c r="K413" s="26" t="s">
        <v>6327</v>
      </c>
      <c r="L413" s="26" t="s">
        <v>736</v>
      </c>
      <c r="M413" s="26" t="s">
        <v>192</v>
      </c>
      <c r="N413" s="26" t="s">
        <v>361</v>
      </c>
      <c r="O413" s="26" t="s">
        <v>6328</v>
      </c>
      <c r="P413" s="26" t="s">
        <v>6329</v>
      </c>
      <c r="Q413" s="26" t="s">
        <v>736</v>
      </c>
      <c r="R413" s="26" t="s">
        <v>252</v>
      </c>
      <c r="S413" s="26" t="s">
        <v>6330</v>
      </c>
      <c r="T413" s="26" t="s">
        <v>252</v>
      </c>
      <c r="U413" s="26" t="s">
        <v>6330</v>
      </c>
      <c r="V413" s="26" t="s">
        <v>6331</v>
      </c>
      <c r="W413" s="26" t="s">
        <v>6332</v>
      </c>
      <c r="X413" s="26" t="s">
        <v>2256</v>
      </c>
      <c r="Y413" s="27">
        <v>1</v>
      </c>
      <c r="Z413" s="26" t="s">
        <v>736</v>
      </c>
      <c r="AA413" s="26" t="s">
        <v>736</v>
      </c>
      <c r="AB413" s="26" t="s">
        <v>736</v>
      </c>
      <c r="AC413" s="26" t="s">
        <v>736</v>
      </c>
      <c r="AD413" s="26" t="s">
        <v>736</v>
      </c>
      <c r="AE413" s="26" t="s">
        <v>736</v>
      </c>
      <c r="AF413" s="27" t="s">
        <v>741</v>
      </c>
    </row>
    <row r="414" spans="1:32">
      <c r="A414" s="26" t="s">
        <v>4758</v>
      </c>
      <c r="B414" s="26" t="s">
        <v>742</v>
      </c>
      <c r="C414" s="27">
        <v>412</v>
      </c>
      <c r="D414" s="26" t="s">
        <v>1268</v>
      </c>
      <c r="E414" s="26" t="s">
        <v>2700</v>
      </c>
      <c r="F414" s="27">
        <v>8400</v>
      </c>
      <c r="G414" s="27">
        <v>0</v>
      </c>
      <c r="H414" s="27">
        <v>0</v>
      </c>
      <c r="I414" s="27">
        <v>8400</v>
      </c>
      <c r="J414" s="27">
        <v>0</v>
      </c>
      <c r="K414" s="26" t="s">
        <v>2701</v>
      </c>
      <c r="L414" s="26" t="s">
        <v>736</v>
      </c>
      <c r="M414" s="26" t="s">
        <v>1928</v>
      </c>
      <c r="N414" s="26" t="s">
        <v>1929</v>
      </c>
      <c r="O414" s="26" t="s">
        <v>3669</v>
      </c>
      <c r="P414" s="26" t="s">
        <v>3324</v>
      </c>
      <c r="Q414" s="26" t="s">
        <v>736</v>
      </c>
      <c r="R414" s="26" t="s">
        <v>195</v>
      </c>
      <c r="S414" s="26" t="s">
        <v>3670</v>
      </c>
      <c r="T414" s="26" t="s">
        <v>195</v>
      </c>
      <c r="U414" s="26" t="s">
        <v>3670</v>
      </c>
      <c r="V414" s="26" t="s">
        <v>2702</v>
      </c>
      <c r="W414" s="26" t="s">
        <v>558</v>
      </c>
      <c r="X414" s="26" t="s">
        <v>2057</v>
      </c>
      <c r="Y414" s="27">
        <v>8400</v>
      </c>
      <c r="Z414" s="26" t="s">
        <v>736</v>
      </c>
      <c r="AA414" s="26" t="s">
        <v>736</v>
      </c>
      <c r="AB414" s="26" t="s">
        <v>736</v>
      </c>
      <c r="AC414" s="26" t="s">
        <v>736</v>
      </c>
      <c r="AD414" s="26" t="s">
        <v>736</v>
      </c>
      <c r="AE414" s="26" t="s">
        <v>736</v>
      </c>
      <c r="AF414" s="27" t="s">
        <v>741</v>
      </c>
    </row>
    <row r="415" spans="1:32">
      <c r="A415" s="26" t="s">
        <v>4758</v>
      </c>
      <c r="B415" s="26" t="s">
        <v>742</v>
      </c>
      <c r="C415" s="27">
        <v>413</v>
      </c>
      <c r="D415" s="26" t="s">
        <v>3377</v>
      </c>
      <c r="E415" s="26" t="s">
        <v>4354</v>
      </c>
      <c r="F415" s="27">
        <v>250</v>
      </c>
      <c r="G415" s="27">
        <v>0</v>
      </c>
      <c r="H415" s="27">
        <v>0</v>
      </c>
      <c r="I415" s="27">
        <v>250</v>
      </c>
      <c r="J415" s="27">
        <v>0</v>
      </c>
      <c r="K415" s="26" t="s">
        <v>4355</v>
      </c>
      <c r="L415" s="26" t="s">
        <v>736</v>
      </c>
      <c r="M415" s="26" t="s">
        <v>1928</v>
      </c>
      <c r="N415" s="26" t="s">
        <v>1929</v>
      </c>
      <c r="O415" s="26" t="s">
        <v>4356</v>
      </c>
      <c r="P415" s="26" t="s">
        <v>4357</v>
      </c>
      <c r="Q415" s="26" t="s">
        <v>736</v>
      </c>
      <c r="R415" s="26" t="s">
        <v>278</v>
      </c>
      <c r="S415" s="26" t="s">
        <v>3378</v>
      </c>
      <c r="T415" s="26" t="s">
        <v>278</v>
      </c>
      <c r="U415" s="26" t="s">
        <v>3378</v>
      </c>
      <c r="V415" s="26" t="s">
        <v>4358</v>
      </c>
      <c r="W415" s="26" t="s">
        <v>3379</v>
      </c>
      <c r="X415" s="26" t="s">
        <v>3380</v>
      </c>
      <c r="Y415" s="27">
        <v>250</v>
      </c>
      <c r="Z415" s="26" t="s">
        <v>3381</v>
      </c>
      <c r="AA415" s="26" t="s">
        <v>3382</v>
      </c>
      <c r="AB415" s="26" t="s">
        <v>3383</v>
      </c>
      <c r="AC415" s="26" t="s">
        <v>736</v>
      </c>
      <c r="AD415" s="26" t="s">
        <v>736</v>
      </c>
      <c r="AE415" s="26" t="s">
        <v>3384</v>
      </c>
      <c r="AF415" s="27" t="s">
        <v>741</v>
      </c>
    </row>
    <row r="416" spans="1:32">
      <c r="A416" s="26" t="s">
        <v>4758</v>
      </c>
      <c r="B416" s="26" t="s">
        <v>742</v>
      </c>
      <c r="C416" s="27">
        <v>414</v>
      </c>
      <c r="D416" s="26" t="s">
        <v>884</v>
      </c>
      <c r="E416" s="26" t="s">
        <v>2703</v>
      </c>
      <c r="F416" s="27">
        <v>1600</v>
      </c>
      <c r="G416" s="27">
        <v>0</v>
      </c>
      <c r="H416" s="27">
        <v>0</v>
      </c>
      <c r="I416" s="27">
        <v>1600</v>
      </c>
      <c r="J416" s="27">
        <v>0</v>
      </c>
      <c r="K416" s="26" t="s">
        <v>2704</v>
      </c>
      <c r="L416" s="26" t="s">
        <v>736</v>
      </c>
      <c r="M416" s="26" t="s">
        <v>192</v>
      </c>
      <c r="N416" s="26" t="s">
        <v>193</v>
      </c>
      <c r="O416" s="26" t="s">
        <v>885</v>
      </c>
      <c r="P416" s="26" t="s">
        <v>886</v>
      </c>
      <c r="Q416" s="26" t="s">
        <v>405</v>
      </c>
      <c r="R416" s="26" t="s">
        <v>195</v>
      </c>
      <c r="S416" s="26" t="s">
        <v>6333</v>
      </c>
      <c r="T416" s="26" t="s">
        <v>195</v>
      </c>
      <c r="U416" s="26" t="s">
        <v>6333</v>
      </c>
      <c r="V416" s="26" t="s">
        <v>6334</v>
      </c>
      <c r="W416" s="26" t="s">
        <v>557</v>
      </c>
      <c r="X416" s="26" t="s">
        <v>1918</v>
      </c>
      <c r="Y416" s="27">
        <v>1600</v>
      </c>
      <c r="Z416" s="26" t="s">
        <v>736</v>
      </c>
      <c r="AA416" s="26" t="s">
        <v>736</v>
      </c>
      <c r="AB416" s="26" t="s">
        <v>736</v>
      </c>
      <c r="AC416" s="26" t="s">
        <v>736</v>
      </c>
      <c r="AD416" s="26" t="s">
        <v>736</v>
      </c>
      <c r="AE416" s="26" t="s">
        <v>736</v>
      </c>
      <c r="AF416" s="27" t="s">
        <v>741</v>
      </c>
    </row>
    <row r="417" spans="1:32">
      <c r="A417" s="26" t="s">
        <v>4758</v>
      </c>
      <c r="B417" s="26" t="s">
        <v>742</v>
      </c>
      <c r="C417" s="27">
        <v>415</v>
      </c>
      <c r="D417" s="26" t="s">
        <v>1702</v>
      </c>
      <c r="E417" s="26" t="s">
        <v>2043</v>
      </c>
      <c r="F417" s="27">
        <v>4880</v>
      </c>
      <c r="G417" s="27">
        <v>0</v>
      </c>
      <c r="H417" s="27">
        <v>0</v>
      </c>
      <c r="I417" s="27">
        <v>4880</v>
      </c>
      <c r="J417" s="27">
        <v>0</v>
      </c>
      <c r="K417" s="26" t="s">
        <v>2044</v>
      </c>
      <c r="L417" s="26" t="s">
        <v>736</v>
      </c>
      <c r="M417" s="26" t="s">
        <v>192</v>
      </c>
      <c r="N417" s="26" t="s">
        <v>361</v>
      </c>
      <c r="O417" s="26" t="s">
        <v>1703</v>
      </c>
      <c r="P417" s="26" t="s">
        <v>1704</v>
      </c>
      <c r="Q417" s="26" t="s">
        <v>1705</v>
      </c>
      <c r="R417" s="26" t="s">
        <v>278</v>
      </c>
      <c r="S417" s="26" t="s">
        <v>6335</v>
      </c>
      <c r="T417" s="26" t="s">
        <v>278</v>
      </c>
      <c r="U417" s="26" t="s">
        <v>6335</v>
      </c>
      <c r="V417" s="26" t="s">
        <v>2705</v>
      </c>
      <c r="W417" s="26" t="s">
        <v>1706</v>
      </c>
      <c r="X417" s="26" t="s">
        <v>6336</v>
      </c>
      <c r="Y417" s="27">
        <v>4880</v>
      </c>
      <c r="Z417" s="26" t="s">
        <v>6337</v>
      </c>
      <c r="AA417" s="26" t="s">
        <v>2181</v>
      </c>
      <c r="AB417" s="26" t="s">
        <v>6338</v>
      </c>
      <c r="AC417" s="26" t="s">
        <v>6339</v>
      </c>
      <c r="AD417" s="26" t="s">
        <v>6340</v>
      </c>
      <c r="AE417" s="26" t="s">
        <v>1713</v>
      </c>
      <c r="AF417" s="27" t="s">
        <v>741</v>
      </c>
    </row>
    <row r="418" spans="1:32">
      <c r="A418" s="26" t="s">
        <v>4758</v>
      </c>
      <c r="B418" s="26" t="s">
        <v>742</v>
      </c>
      <c r="C418" s="27">
        <v>416</v>
      </c>
      <c r="D418" s="26" t="s">
        <v>4359</v>
      </c>
      <c r="E418" s="26" t="s">
        <v>4360</v>
      </c>
      <c r="F418" s="27">
        <v>2800</v>
      </c>
      <c r="G418" s="27">
        <v>0</v>
      </c>
      <c r="H418" s="27">
        <v>0</v>
      </c>
      <c r="I418" s="27">
        <v>2800</v>
      </c>
      <c r="J418" s="27">
        <v>0</v>
      </c>
      <c r="K418" s="26" t="s">
        <v>4361</v>
      </c>
      <c r="L418" s="26" t="s">
        <v>736</v>
      </c>
      <c r="M418" s="26" t="s">
        <v>1928</v>
      </c>
      <c r="N418" s="26" t="s">
        <v>736</v>
      </c>
      <c r="O418" s="26" t="s">
        <v>6341</v>
      </c>
      <c r="P418" s="26" t="s">
        <v>6342</v>
      </c>
      <c r="Q418" s="26" t="s">
        <v>6343</v>
      </c>
      <c r="R418" s="26" t="s">
        <v>252</v>
      </c>
      <c r="S418" s="26" t="s">
        <v>6344</v>
      </c>
      <c r="T418" s="26" t="s">
        <v>252</v>
      </c>
      <c r="U418" s="26" t="s">
        <v>6344</v>
      </c>
      <c r="V418" s="26" t="s">
        <v>6345</v>
      </c>
      <c r="W418" s="26" t="s">
        <v>6346</v>
      </c>
      <c r="X418" s="26" t="s">
        <v>4363</v>
      </c>
      <c r="Y418" s="27">
        <v>2800</v>
      </c>
      <c r="Z418" s="26" t="s">
        <v>736</v>
      </c>
      <c r="AA418" s="26" t="s">
        <v>736</v>
      </c>
      <c r="AB418" s="26" t="s">
        <v>736</v>
      </c>
      <c r="AC418" s="26" t="s">
        <v>736</v>
      </c>
      <c r="AD418" s="26" t="s">
        <v>736</v>
      </c>
      <c r="AE418" s="26" t="s">
        <v>736</v>
      </c>
      <c r="AF418" s="27" t="s">
        <v>741</v>
      </c>
    </row>
    <row r="419" spans="1:32">
      <c r="A419" s="26" t="s">
        <v>4758</v>
      </c>
      <c r="B419" s="26" t="s">
        <v>742</v>
      </c>
      <c r="C419" s="27">
        <v>417</v>
      </c>
      <c r="D419" s="26" t="s">
        <v>1588</v>
      </c>
      <c r="E419" s="26" t="s">
        <v>2706</v>
      </c>
      <c r="F419" s="27">
        <v>8000</v>
      </c>
      <c r="G419" s="27">
        <v>0</v>
      </c>
      <c r="H419" s="27">
        <v>0</v>
      </c>
      <c r="I419" s="27">
        <v>8000</v>
      </c>
      <c r="J419" s="27">
        <v>0</v>
      </c>
      <c r="K419" s="26" t="s">
        <v>2707</v>
      </c>
      <c r="L419" s="26" t="s">
        <v>736</v>
      </c>
      <c r="M419" s="26" t="s">
        <v>1928</v>
      </c>
      <c r="N419" s="26" t="s">
        <v>1929</v>
      </c>
      <c r="O419" s="26" t="s">
        <v>6347</v>
      </c>
      <c r="P419" s="26" t="s">
        <v>6348</v>
      </c>
      <c r="Q419" s="26" t="s">
        <v>736</v>
      </c>
      <c r="R419" s="26" t="s">
        <v>191</v>
      </c>
      <c r="S419" s="26" t="s">
        <v>2708</v>
      </c>
      <c r="T419" s="26" t="s">
        <v>191</v>
      </c>
      <c r="U419" s="26" t="s">
        <v>2708</v>
      </c>
      <c r="V419" s="26" t="s">
        <v>2709</v>
      </c>
      <c r="W419" s="26" t="s">
        <v>6349</v>
      </c>
      <c r="X419" s="26" t="s">
        <v>1963</v>
      </c>
      <c r="Y419" s="27">
        <v>8000</v>
      </c>
      <c r="Z419" s="26" t="s">
        <v>736</v>
      </c>
      <c r="AA419" s="26" t="s">
        <v>736</v>
      </c>
      <c r="AB419" s="26" t="s">
        <v>736</v>
      </c>
      <c r="AC419" s="26" t="s">
        <v>736</v>
      </c>
      <c r="AD419" s="26" t="s">
        <v>736</v>
      </c>
      <c r="AE419" s="26" t="s">
        <v>736</v>
      </c>
      <c r="AF419" s="27" t="s">
        <v>741</v>
      </c>
    </row>
    <row r="420" spans="1:32">
      <c r="A420" s="26" t="s">
        <v>4758</v>
      </c>
      <c r="B420" s="26" t="s">
        <v>742</v>
      </c>
      <c r="C420" s="27">
        <v>418</v>
      </c>
      <c r="D420" s="26" t="s">
        <v>6350</v>
      </c>
      <c r="E420" s="26" t="s">
        <v>6351</v>
      </c>
      <c r="F420" s="27">
        <v>13</v>
      </c>
      <c r="G420" s="27">
        <v>0</v>
      </c>
      <c r="H420" s="27">
        <v>0</v>
      </c>
      <c r="I420" s="27">
        <v>13</v>
      </c>
      <c r="J420" s="27">
        <v>0</v>
      </c>
      <c r="K420" s="26" t="s">
        <v>6352</v>
      </c>
      <c r="L420" s="26" t="s">
        <v>736</v>
      </c>
      <c r="M420" s="26" t="s">
        <v>1928</v>
      </c>
      <c r="N420" s="26" t="s">
        <v>1929</v>
      </c>
      <c r="O420" s="26" t="s">
        <v>6353</v>
      </c>
      <c r="P420" s="26" t="s">
        <v>6354</v>
      </c>
      <c r="Q420" s="26" t="s">
        <v>736</v>
      </c>
      <c r="R420" s="26" t="s">
        <v>5940</v>
      </c>
      <c r="S420" s="26" t="s">
        <v>6355</v>
      </c>
      <c r="T420" s="26" t="s">
        <v>5940</v>
      </c>
      <c r="U420" s="26" t="s">
        <v>6355</v>
      </c>
      <c r="V420" s="26" t="s">
        <v>6356</v>
      </c>
      <c r="W420" s="26" t="s">
        <v>6357</v>
      </c>
      <c r="X420" s="26" t="s">
        <v>5926</v>
      </c>
      <c r="Y420" s="27">
        <v>13</v>
      </c>
      <c r="Z420" s="26" t="s">
        <v>736</v>
      </c>
      <c r="AA420" s="26" t="s">
        <v>736</v>
      </c>
      <c r="AB420" s="26" t="s">
        <v>736</v>
      </c>
      <c r="AC420" s="26" t="s">
        <v>736</v>
      </c>
      <c r="AD420" s="26" t="s">
        <v>736</v>
      </c>
      <c r="AE420" s="26" t="s">
        <v>736</v>
      </c>
      <c r="AF420" s="27" t="s">
        <v>741</v>
      </c>
    </row>
    <row r="421" spans="1:32">
      <c r="A421" s="26" t="s">
        <v>4758</v>
      </c>
      <c r="B421" s="26" t="s">
        <v>742</v>
      </c>
      <c r="C421" s="27">
        <v>419</v>
      </c>
      <c r="D421" s="26" t="s">
        <v>1269</v>
      </c>
      <c r="E421" s="26" t="s">
        <v>2711</v>
      </c>
      <c r="F421" s="27">
        <v>480</v>
      </c>
      <c r="G421" s="27">
        <v>0</v>
      </c>
      <c r="H421" s="27">
        <v>0</v>
      </c>
      <c r="I421" s="27">
        <v>480</v>
      </c>
      <c r="J421" s="27">
        <v>0</v>
      </c>
      <c r="K421" s="26" t="s">
        <v>2712</v>
      </c>
      <c r="L421" s="26" t="s">
        <v>736</v>
      </c>
      <c r="M421" s="26" t="s">
        <v>1928</v>
      </c>
      <c r="N421" s="26" t="s">
        <v>736</v>
      </c>
      <c r="O421" s="26" t="s">
        <v>6358</v>
      </c>
      <c r="P421" s="26" t="s">
        <v>6359</v>
      </c>
      <c r="Q421" s="26" t="s">
        <v>4798</v>
      </c>
      <c r="R421" s="26" t="s">
        <v>195</v>
      </c>
      <c r="S421" s="26" t="s">
        <v>6360</v>
      </c>
      <c r="T421" s="26" t="s">
        <v>195</v>
      </c>
      <c r="U421" s="26" t="s">
        <v>6360</v>
      </c>
      <c r="V421" s="26" t="s">
        <v>6361</v>
      </c>
      <c r="W421" s="26" t="s">
        <v>6362</v>
      </c>
      <c r="X421" s="26" t="s">
        <v>1956</v>
      </c>
      <c r="Y421" s="27">
        <v>480</v>
      </c>
      <c r="Z421" s="26" t="s">
        <v>736</v>
      </c>
      <c r="AA421" s="26" t="s">
        <v>736</v>
      </c>
      <c r="AB421" s="26" t="s">
        <v>736</v>
      </c>
      <c r="AC421" s="26" t="s">
        <v>736</v>
      </c>
      <c r="AD421" s="26" t="s">
        <v>736</v>
      </c>
      <c r="AE421" s="26" t="s">
        <v>736</v>
      </c>
      <c r="AF421" s="27" t="s">
        <v>741</v>
      </c>
    </row>
    <row r="422" spans="1:32" ht="15" customHeight="1">
      <c r="A422" s="26" t="s">
        <v>4758</v>
      </c>
      <c r="B422" s="26" t="s">
        <v>742</v>
      </c>
      <c r="C422" s="27">
        <v>420</v>
      </c>
      <c r="D422" s="26" t="s">
        <v>1270</v>
      </c>
      <c r="E422" s="26" t="s">
        <v>2713</v>
      </c>
      <c r="F422" s="27">
        <v>2720</v>
      </c>
      <c r="G422" s="27">
        <v>0</v>
      </c>
      <c r="H422" s="27">
        <v>0</v>
      </c>
      <c r="I422" s="27">
        <v>2720</v>
      </c>
      <c r="J422" s="27">
        <v>0</v>
      </c>
      <c r="K422" s="26" t="s">
        <v>2714</v>
      </c>
      <c r="L422" s="26" t="s">
        <v>736</v>
      </c>
      <c r="M422" s="26" t="s">
        <v>192</v>
      </c>
      <c r="N422" s="26" t="s">
        <v>361</v>
      </c>
      <c r="O422" s="26" t="s">
        <v>2058</v>
      </c>
      <c r="P422" s="26" t="s">
        <v>2059</v>
      </c>
      <c r="Q422" s="26" t="s">
        <v>405</v>
      </c>
      <c r="R422" s="26" t="s">
        <v>195</v>
      </c>
      <c r="S422" s="26" t="s">
        <v>1271</v>
      </c>
      <c r="T422" s="26" t="s">
        <v>195</v>
      </c>
      <c r="U422" s="26" t="s">
        <v>1271</v>
      </c>
      <c r="V422" s="26" t="s">
        <v>2060</v>
      </c>
      <c r="W422" s="26" t="s">
        <v>559</v>
      </c>
      <c r="X422" s="26" t="s">
        <v>2061</v>
      </c>
      <c r="Y422" s="27">
        <v>2720</v>
      </c>
      <c r="Z422" s="26" t="s">
        <v>736</v>
      </c>
      <c r="AA422" s="26" t="s">
        <v>736</v>
      </c>
      <c r="AB422" s="26" t="s">
        <v>736</v>
      </c>
      <c r="AC422" s="26" t="s">
        <v>736</v>
      </c>
      <c r="AD422" s="26" t="s">
        <v>736</v>
      </c>
      <c r="AE422" s="26" t="s">
        <v>736</v>
      </c>
      <c r="AF422" s="27" t="s">
        <v>741</v>
      </c>
    </row>
    <row r="423" spans="1:32">
      <c r="A423" s="26" t="s">
        <v>4758</v>
      </c>
      <c r="B423" s="26" t="s">
        <v>742</v>
      </c>
      <c r="C423" s="27">
        <v>421</v>
      </c>
      <c r="D423" s="26" t="s">
        <v>1272</v>
      </c>
      <c r="E423" s="26" t="s">
        <v>2715</v>
      </c>
      <c r="F423" s="27">
        <v>12800</v>
      </c>
      <c r="G423" s="27">
        <v>0</v>
      </c>
      <c r="H423" s="27">
        <v>0</v>
      </c>
      <c r="I423" s="27">
        <v>12800</v>
      </c>
      <c r="J423" s="27">
        <v>0</v>
      </c>
      <c r="K423" s="26" t="s">
        <v>2716</v>
      </c>
      <c r="L423" s="26" t="s">
        <v>736</v>
      </c>
      <c r="M423" s="26" t="s">
        <v>1928</v>
      </c>
      <c r="N423" s="26" t="s">
        <v>1929</v>
      </c>
      <c r="O423" s="26" t="s">
        <v>2717</v>
      </c>
      <c r="P423" s="26" t="s">
        <v>2718</v>
      </c>
      <c r="Q423" s="26" t="s">
        <v>1932</v>
      </c>
      <c r="R423" s="26" t="s">
        <v>195</v>
      </c>
      <c r="S423" s="26" t="s">
        <v>2719</v>
      </c>
      <c r="T423" s="26" t="s">
        <v>195</v>
      </c>
      <c r="U423" s="26" t="s">
        <v>2719</v>
      </c>
      <c r="V423" s="26" t="s">
        <v>2720</v>
      </c>
      <c r="W423" s="26" t="s">
        <v>741</v>
      </c>
      <c r="X423" s="26" t="s">
        <v>2159</v>
      </c>
      <c r="Y423" s="27">
        <v>12800</v>
      </c>
      <c r="Z423" s="26" t="s">
        <v>736</v>
      </c>
      <c r="AA423" s="26" t="s">
        <v>736</v>
      </c>
      <c r="AB423" s="26" t="s">
        <v>736</v>
      </c>
      <c r="AC423" s="26" t="s">
        <v>736</v>
      </c>
      <c r="AD423" s="26" t="s">
        <v>736</v>
      </c>
      <c r="AE423" s="26" t="s">
        <v>736</v>
      </c>
      <c r="AF423" s="27" t="s">
        <v>741</v>
      </c>
    </row>
    <row r="424" spans="1:32">
      <c r="A424" s="26" t="s">
        <v>4758</v>
      </c>
      <c r="B424" s="26" t="s">
        <v>742</v>
      </c>
      <c r="C424" s="27">
        <v>422</v>
      </c>
      <c r="D424" s="26" t="s">
        <v>6363</v>
      </c>
      <c r="E424" s="26" t="s">
        <v>6364</v>
      </c>
      <c r="F424" s="27">
        <v>1280</v>
      </c>
      <c r="G424" s="27">
        <v>0</v>
      </c>
      <c r="H424" s="27">
        <v>0</v>
      </c>
      <c r="I424" s="27">
        <v>1280</v>
      </c>
      <c r="J424" s="27">
        <v>0</v>
      </c>
      <c r="K424" s="26" t="s">
        <v>6365</v>
      </c>
      <c r="L424" s="26" t="s">
        <v>736</v>
      </c>
      <c r="M424" s="26" t="s">
        <v>249</v>
      </c>
      <c r="N424" s="26" t="s">
        <v>6366</v>
      </c>
      <c r="O424" s="26" t="s">
        <v>6365</v>
      </c>
      <c r="P424" s="26" t="s">
        <v>6367</v>
      </c>
      <c r="Q424" s="26" t="s">
        <v>736</v>
      </c>
      <c r="R424" s="26" t="s">
        <v>195</v>
      </c>
      <c r="S424" s="26" t="s">
        <v>6368</v>
      </c>
      <c r="T424" s="26" t="s">
        <v>195</v>
      </c>
      <c r="U424" s="26" t="s">
        <v>6368</v>
      </c>
      <c r="V424" s="26" t="s">
        <v>6369</v>
      </c>
      <c r="W424" s="26" t="s">
        <v>741</v>
      </c>
      <c r="X424" s="26" t="s">
        <v>1976</v>
      </c>
      <c r="Y424" s="27">
        <v>1280</v>
      </c>
      <c r="Z424" s="26" t="s">
        <v>736</v>
      </c>
      <c r="AA424" s="26" t="s">
        <v>736</v>
      </c>
      <c r="AB424" s="26" t="s">
        <v>736</v>
      </c>
      <c r="AC424" s="26" t="s">
        <v>736</v>
      </c>
      <c r="AD424" s="26" t="s">
        <v>736</v>
      </c>
      <c r="AE424" s="26" t="s">
        <v>736</v>
      </c>
      <c r="AF424" s="27" t="s">
        <v>741</v>
      </c>
    </row>
    <row r="425" spans="1:32" ht="15" customHeight="1">
      <c r="A425" s="26" t="s">
        <v>4758</v>
      </c>
      <c r="B425" s="26" t="s">
        <v>742</v>
      </c>
      <c r="C425" s="27">
        <v>423</v>
      </c>
      <c r="D425" s="26" t="s">
        <v>887</v>
      </c>
      <c r="E425" s="26" t="s">
        <v>2721</v>
      </c>
      <c r="F425" s="27">
        <v>1600</v>
      </c>
      <c r="G425" s="27">
        <v>0</v>
      </c>
      <c r="H425" s="27">
        <v>0</v>
      </c>
      <c r="I425" s="27">
        <v>1600</v>
      </c>
      <c r="J425" s="27">
        <v>0</v>
      </c>
      <c r="K425" s="26" t="s">
        <v>2722</v>
      </c>
      <c r="L425" s="26" t="s">
        <v>736</v>
      </c>
      <c r="M425" s="26" t="s">
        <v>1928</v>
      </c>
      <c r="N425" s="26" t="s">
        <v>1929</v>
      </c>
      <c r="O425" s="26" t="s">
        <v>4364</v>
      </c>
      <c r="P425" s="26" t="s">
        <v>3782</v>
      </c>
      <c r="Q425" s="26" t="s">
        <v>736</v>
      </c>
      <c r="R425" s="26" t="s">
        <v>195</v>
      </c>
      <c r="S425" s="26" t="s">
        <v>4365</v>
      </c>
      <c r="T425" s="26" t="s">
        <v>195</v>
      </c>
      <c r="U425" s="26" t="s">
        <v>4365</v>
      </c>
      <c r="V425" s="26" t="s">
        <v>4366</v>
      </c>
      <c r="W425" s="26" t="s">
        <v>560</v>
      </c>
      <c r="X425" s="26" t="s">
        <v>1918</v>
      </c>
      <c r="Y425" s="27">
        <v>1600</v>
      </c>
      <c r="Z425" s="26" t="s">
        <v>736</v>
      </c>
      <c r="AA425" s="26" t="s">
        <v>736</v>
      </c>
      <c r="AB425" s="26" t="s">
        <v>736</v>
      </c>
      <c r="AC425" s="26" t="s">
        <v>736</v>
      </c>
      <c r="AD425" s="26" t="s">
        <v>736</v>
      </c>
      <c r="AE425" s="26" t="s">
        <v>736</v>
      </c>
      <c r="AF425" s="27" t="s">
        <v>741</v>
      </c>
    </row>
    <row r="426" spans="1:32" ht="15" customHeight="1">
      <c r="A426" s="26" t="s">
        <v>4758</v>
      </c>
      <c r="B426" s="26" t="s">
        <v>742</v>
      </c>
      <c r="C426" s="27">
        <v>424</v>
      </c>
      <c r="D426" s="26" t="s">
        <v>1273</v>
      </c>
      <c r="E426" s="26" t="s">
        <v>2723</v>
      </c>
      <c r="F426" s="27">
        <v>3200</v>
      </c>
      <c r="G426" s="27">
        <v>0</v>
      </c>
      <c r="H426" s="27">
        <v>0</v>
      </c>
      <c r="I426" s="27">
        <v>3200</v>
      </c>
      <c r="J426" s="27">
        <v>0</v>
      </c>
      <c r="K426" s="26" t="s">
        <v>2724</v>
      </c>
      <c r="L426" s="26" t="s">
        <v>736</v>
      </c>
      <c r="M426" s="26" t="s">
        <v>1928</v>
      </c>
      <c r="N426" s="26" t="s">
        <v>1929</v>
      </c>
      <c r="O426" s="26" t="s">
        <v>3671</v>
      </c>
      <c r="P426" s="26" t="s">
        <v>3672</v>
      </c>
      <c r="Q426" s="26" t="s">
        <v>736</v>
      </c>
      <c r="R426" s="26" t="s">
        <v>195</v>
      </c>
      <c r="S426" s="26" t="s">
        <v>3673</v>
      </c>
      <c r="T426" s="26" t="s">
        <v>195</v>
      </c>
      <c r="U426" s="26" t="s">
        <v>3673</v>
      </c>
      <c r="V426" s="26" t="s">
        <v>741</v>
      </c>
      <c r="W426" s="26" t="s">
        <v>741</v>
      </c>
      <c r="X426" s="26" t="s">
        <v>1952</v>
      </c>
      <c r="Y426" s="27">
        <v>3200</v>
      </c>
      <c r="Z426" s="26" t="s">
        <v>736</v>
      </c>
      <c r="AA426" s="26" t="s">
        <v>736</v>
      </c>
      <c r="AB426" s="26" t="s">
        <v>736</v>
      </c>
      <c r="AC426" s="26" t="s">
        <v>736</v>
      </c>
      <c r="AD426" s="26" t="s">
        <v>736</v>
      </c>
      <c r="AE426" s="26" t="s">
        <v>736</v>
      </c>
      <c r="AF426" s="27" t="s">
        <v>741</v>
      </c>
    </row>
    <row r="427" spans="1:32">
      <c r="A427" s="26" t="s">
        <v>4758</v>
      </c>
      <c r="B427" s="26" t="s">
        <v>742</v>
      </c>
      <c r="C427" s="27">
        <v>425</v>
      </c>
      <c r="D427" s="26" t="s">
        <v>1589</v>
      </c>
      <c r="E427" s="26" t="s">
        <v>2725</v>
      </c>
      <c r="F427" s="27">
        <v>440</v>
      </c>
      <c r="G427" s="27">
        <v>0</v>
      </c>
      <c r="H427" s="27">
        <v>0</v>
      </c>
      <c r="I427" s="27">
        <v>440</v>
      </c>
      <c r="J427" s="27">
        <v>0</v>
      </c>
      <c r="K427" s="26" t="s">
        <v>2726</v>
      </c>
      <c r="L427" s="26" t="s">
        <v>736</v>
      </c>
      <c r="M427" s="26" t="s">
        <v>1928</v>
      </c>
      <c r="N427" s="26" t="s">
        <v>1929</v>
      </c>
      <c r="O427" s="26" t="s">
        <v>2727</v>
      </c>
      <c r="P427" s="26" t="s">
        <v>2728</v>
      </c>
      <c r="Q427" s="26" t="s">
        <v>736</v>
      </c>
      <c r="R427" s="26" t="s">
        <v>791</v>
      </c>
      <c r="S427" s="26" t="s">
        <v>3674</v>
      </c>
      <c r="T427" s="26" t="s">
        <v>791</v>
      </c>
      <c r="U427" s="26" t="s">
        <v>3674</v>
      </c>
      <c r="V427" s="26" t="s">
        <v>2729</v>
      </c>
      <c r="W427" s="26" t="s">
        <v>2730</v>
      </c>
      <c r="X427" s="26" t="s">
        <v>2731</v>
      </c>
      <c r="Y427" s="27">
        <v>440</v>
      </c>
      <c r="Z427" s="26" t="s">
        <v>1668</v>
      </c>
      <c r="AA427" s="26" t="s">
        <v>1925</v>
      </c>
      <c r="AB427" s="26" t="s">
        <v>2732</v>
      </c>
      <c r="AC427" s="26" t="s">
        <v>2733</v>
      </c>
      <c r="AD427" s="26" t="s">
        <v>2734</v>
      </c>
      <c r="AE427" s="26" t="s">
        <v>1669</v>
      </c>
      <c r="AF427" s="27" t="s">
        <v>741</v>
      </c>
    </row>
    <row r="428" spans="1:32">
      <c r="A428" s="26" t="s">
        <v>4758</v>
      </c>
      <c r="B428" s="26" t="s">
        <v>742</v>
      </c>
      <c r="C428" s="27">
        <v>426</v>
      </c>
      <c r="D428" s="26" t="s">
        <v>1274</v>
      </c>
      <c r="E428" s="26" t="s">
        <v>6370</v>
      </c>
      <c r="F428" s="27">
        <v>160</v>
      </c>
      <c r="G428" s="27">
        <v>0</v>
      </c>
      <c r="H428" s="27">
        <v>0</v>
      </c>
      <c r="I428" s="27">
        <v>160</v>
      </c>
      <c r="J428" s="27">
        <v>0</v>
      </c>
      <c r="K428" s="26" t="s">
        <v>6371</v>
      </c>
      <c r="L428" s="26" t="s">
        <v>736</v>
      </c>
      <c r="M428" s="26" t="s">
        <v>1928</v>
      </c>
      <c r="N428" s="26" t="s">
        <v>1929</v>
      </c>
      <c r="O428" s="26" t="s">
        <v>6372</v>
      </c>
      <c r="P428" s="26" t="s">
        <v>6373</v>
      </c>
      <c r="Q428" s="26" t="s">
        <v>736</v>
      </c>
      <c r="R428" s="26" t="s">
        <v>195</v>
      </c>
      <c r="S428" s="26" t="s">
        <v>6374</v>
      </c>
      <c r="T428" s="26" t="s">
        <v>195</v>
      </c>
      <c r="U428" s="26" t="s">
        <v>6374</v>
      </c>
      <c r="V428" s="26" t="s">
        <v>6375</v>
      </c>
      <c r="W428" s="26" t="s">
        <v>561</v>
      </c>
      <c r="X428" s="26" t="s">
        <v>1945</v>
      </c>
      <c r="Y428" s="27">
        <v>160</v>
      </c>
      <c r="Z428" s="26" t="s">
        <v>736</v>
      </c>
      <c r="AA428" s="26" t="s">
        <v>736</v>
      </c>
      <c r="AB428" s="26" t="s">
        <v>736</v>
      </c>
      <c r="AC428" s="26" t="s">
        <v>736</v>
      </c>
      <c r="AD428" s="26" t="s">
        <v>736</v>
      </c>
      <c r="AE428" s="26" t="s">
        <v>736</v>
      </c>
      <c r="AF428" s="27" t="s">
        <v>741</v>
      </c>
    </row>
    <row r="429" spans="1:32">
      <c r="A429" s="26" t="s">
        <v>4758</v>
      </c>
      <c r="B429" s="26" t="s">
        <v>742</v>
      </c>
      <c r="C429" s="27">
        <v>427</v>
      </c>
      <c r="D429" s="26" t="s">
        <v>6376</v>
      </c>
      <c r="E429" s="26" t="s">
        <v>6377</v>
      </c>
      <c r="F429" s="27">
        <v>1</v>
      </c>
      <c r="G429" s="27">
        <v>0</v>
      </c>
      <c r="H429" s="27">
        <v>0</v>
      </c>
      <c r="I429" s="27">
        <v>1</v>
      </c>
      <c r="J429" s="27">
        <v>0</v>
      </c>
      <c r="K429" s="26" t="s">
        <v>6378</v>
      </c>
      <c r="L429" s="26" t="s">
        <v>736</v>
      </c>
      <c r="M429" s="26" t="s">
        <v>1928</v>
      </c>
      <c r="N429" s="26" t="s">
        <v>1929</v>
      </c>
      <c r="O429" s="26" t="s">
        <v>6379</v>
      </c>
      <c r="P429" s="26" t="s">
        <v>6380</v>
      </c>
      <c r="Q429" s="26" t="s">
        <v>736</v>
      </c>
      <c r="R429" s="26" t="s">
        <v>191</v>
      </c>
      <c r="S429" s="26" t="s">
        <v>6381</v>
      </c>
      <c r="T429" s="26" t="s">
        <v>191</v>
      </c>
      <c r="U429" s="26" t="s">
        <v>6381</v>
      </c>
      <c r="V429" s="26" t="s">
        <v>6382</v>
      </c>
      <c r="W429" s="26" t="s">
        <v>6383</v>
      </c>
      <c r="X429" s="26" t="s">
        <v>2256</v>
      </c>
      <c r="Y429" s="27">
        <v>1</v>
      </c>
      <c r="Z429" s="26" t="s">
        <v>736</v>
      </c>
      <c r="AA429" s="26" t="s">
        <v>736</v>
      </c>
      <c r="AB429" s="26" t="s">
        <v>736</v>
      </c>
      <c r="AC429" s="26" t="s">
        <v>736</v>
      </c>
      <c r="AD429" s="26" t="s">
        <v>736</v>
      </c>
      <c r="AE429" s="26" t="s">
        <v>736</v>
      </c>
      <c r="AF429" s="27" t="s">
        <v>741</v>
      </c>
    </row>
    <row r="430" spans="1:32">
      <c r="A430" s="26" t="s">
        <v>4758</v>
      </c>
      <c r="B430" s="26" t="s">
        <v>742</v>
      </c>
      <c r="C430" s="27">
        <v>428</v>
      </c>
      <c r="D430" s="26" t="s">
        <v>6384</v>
      </c>
      <c r="E430" s="26" t="s">
        <v>6385</v>
      </c>
      <c r="F430" s="27">
        <v>30</v>
      </c>
      <c r="G430" s="27">
        <v>0</v>
      </c>
      <c r="H430" s="27">
        <v>0</v>
      </c>
      <c r="I430" s="27">
        <v>30</v>
      </c>
      <c r="J430" s="27">
        <v>0</v>
      </c>
      <c r="K430" s="26" t="s">
        <v>6386</v>
      </c>
      <c r="L430" s="26" t="s">
        <v>736</v>
      </c>
      <c r="M430" s="26" t="s">
        <v>1928</v>
      </c>
      <c r="N430" s="26" t="s">
        <v>1929</v>
      </c>
      <c r="O430" s="26" t="s">
        <v>6387</v>
      </c>
      <c r="P430" s="26" t="s">
        <v>3406</v>
      </c>
      <c r="Q430" s="26" t="s">
        <v>1932</v>
      </c>
      <c r="R430" s="26" t="s">
        <v>199</v>
      </c>
      <c r="S430" s="26" t="s">
        <v>6388</v>
      </c>
      <c r="T430" s="26" t="s">
        <v>199</v>
      </c>
      <c r="U430" s="26" t="s">
        <v>6388</v>
      </c>
      <c r="V430" s="26" t="s">
        <v>6389</v>
      </c>
      <c r="W430" s="26" t="s">
        <v>6390</v>
      </c>
      <c r="X430" s="26" t="s">
        <v>3792</v>
      </c>
      <c r="Y430" s="27">
        <v>30</v>
      </c>
      <c r="Z430" s="26" t="s">
        <v>736</v>
      </c>
      <c r="AA430" s="26" t="s">
        <v>736</v>
      </c>
      <c r="AB430" s="26" t="s">
        <v>736</v>
      </c>
      <c r="AC430" s="26" t="s">
        <v>736</v>
      </c>
      <c r="AD430" s="26" t="s">
        <v>736</v>
      </c>
      <c r="AE430" s="26" t="s">
        <v>736</v>
      </c>
      <c r="AF430" s="27" t="s">
        <v>741</v>
      </c>
    </row>
    <row r="431" spans="1:32" ht="15" customHeight="1">
      <c r="A431" s="26" t="s">
        <v>4758</v>
      </c>
      <c r="B431" s="26" t="s">
        <v>742</v>
      </c>
      <c r="C431" s="27">
        <v>429</v>
      </c>
      <c r="D431" s="26" t="s">
        <v>888</v>
      </c>
      <c r="E431" s="26" t="s">
        <v>2736</v>
      </c>
      <c r="F431" s="27">
        <v>84800</v>
      </c>
      <c r="G431" s="27">
        <v>0</v>
      </c>
      <c r="H431" s="27">
        <v>0</v>
      </c>
      <c r="I431" s="27">
        <v>84800</v>
      </c>
      <c r="J431" s="27">
        <v>0</v>
      </c>
      <c r="K431" s="26" t="s">
        <v>2737</v>
      </c>
      <c r="L431" s="26" t="s">
        <v>736</v>
      </c>
      <c r="M431" s="26" t="s">
        <v>192</v>
      </c>
      <c r="N431" s="26" t="s">
        <v>193</v>
      </c>
      <c r="O431" s="26" t="s">
        <v>328</v>
      </c>
      <c r="P431" s="26" t="s">
        <v>837</v>
      </c>
      <c r="Q431" s="26" t="s">
        <v>316</v>
      </c>
      <c r="R431" s="26" t="s">
        <v>195</v>
      </c>
      <c r="S431" s="26" t="s">
        <v>2738</v>
      </c>
      <c r="T431" s="26" t="s">
        <v>195</v>
      </c>
      <c r="U431" s="26" t="s">
        <v>2738</v>
      </c>
      <c r="V431" s="26" t="s">
        <v>2739</v>
      </c>
      <c r="W431" s="26" t="s">
        <v>407</v>
      </c>
      <c r="X431" s="26" t="s">
        <v>2062</v>
      </c>
      <c r="Y431" s="27">
        <v>84800</v>
      </c>
      <c r="Z431" s="26" t="s">
        <v>736</v>
      </c>
      <c r="AA431" s="26" t="s">
        <v>736</v>
      </c>
      <c r="AB431" s="26" t="s">
        <v>736</v>
      </c>
      <c r="AC431" s="26" t="s">
        <v>736</v>
      </c>
      <c r="AD431" s="26" t="s">
        <v>736</v>
      </c>
      <c r="AE431" s="26" t="s">
        <v>736</v>
      </c>
      <c r="AF431" s="27" t="s">
        <v>741</v>
      </c>
    </row>
    <row r="432" spans="1:32">
      <c r="A432" s="26" t="s">
        <v>4758</v>
      </c>
      <c r="B432" s="26" t="s">
        <v>742</v>
      </c>
      <c r="C432" s="27">
        <v>430</v>
      </c>
      <c r="D432" s="26" t="s">
        <v>889</v>
      </c>
      <c r="E432" s="26" t="s">
        <v>2740</v>
      </c>
      <c r="F432" s="27">
        <v>24800</v>
      </c>
      <c r="G432" s="27">
        <v>0</v>
      </c>
      <c r="H432" s="27">
        <v>0</v>
      </c>
      <c r="I432" s="27">
        <v>24800</v>
      </c>
      <c r="J432" s="27">
        <v>0</v>
      </c>
      <c r="K432" s="26" t="s">
        <v>2741</v>
      </c>
      <c r="L432" s="26" t="s">
        <v>736</v>
      </c>
      <c r="M432" s="26" t="s">
        <v>192</v>
      </c>
      <c r="N432" s="26" t="s">
        <v>193</v>
      </c>
      <c r="O432" s="26" t="s">
        <v>329</v>
      </c>
      <c r="P432" s="26" t="s">
        <v>890</v>
      </c>
      <c r="Q432" s="26" t="s">
        <v>330</v>
      </c>
      <c r="R432" s="26" t="s">
        <v>190</v>
      </c>
      <c r="S432" s="26" t="s">
        <v>2742</v>
      </c>
      <c r="T432" s="26" t="s">
        <v>190</v>
      </c>
      <c r="U432" s="26" t="s">
        <v>2742</v>
      </c>
      <c r="V432" s="26" t="s">
        <v>736</v>
      </c>
      <c r="W432" s="26" t="s">
        <v>408</v>
      </c>
      <c r="X432" s="26" t="s">
        <v>2063</v>
      </c>
      <c r="Y432" s="27">
        <v>24800</v>
      </c>
      <c r="Z432" s="26" t="s">
        <v>736</v>
      </c>
      <c r="AA432" s="26" t="s">
        <v>736</v>
      </c>
      <c r="AB432" s="26" t="s">
        <v>736</v>
      </c>
      <c r="AC432" s="26" t="s">
        <v>736</v>
      </c>
      <c r="AD432" s="26" t="s">
        <v>736</v>
      </c>
      <c r="AE432" s="26" t="s">
        <v>736</v>
      </c>
      <c r="AF432" s="27" t="s">
        <v>741</v>
      </c>
    </row>
    <row r="433" spans="1:32">
      <c r="A433" s="26" t="s">
        <v>4758</v>
      </c>
      <c r="B433" s="26" t="s">
        <v>742</v>
      </c>
      <c r="C433" s="27">
        <v>431</v>
      </c>
      <c r="D433" s="26" t="s">
        <v>1764</v>
      </c>
      <c r="E433" s="26" t="s">
        <v>2743</v>
      </c>
      <c r="F433" s="27">
        <v>800</v>
      </c>
      <c r="G433" s="27">
        <v>0</v>
      </c>
      <c r="H433" s="27">
        <v>0</v>
      </c>
      <c r="I433" s="27">
        <v>800</v>
      </c>
      <c r="J433" s="27">
        <v>0</v>
      </c>
      <c r="K433" s="26" t="s">
        <v>2744</v>
      </c>
      <c r="L433" s="26" t="s">
        <v>736</v>
      </c>
      <c r="M433" s="26" t="s">
        <v>192</v>
      </c>
      <c r="N433" s="26" t="s">
        <v>193</v>
      </c>
      <c r="O433" s="26" t="s">
        <v>1765</v>
      </c>
      <c r="P433" s="26" t="s">
        <v>1766</v>
      </c>
      <c r="Q433" s="26" t="s">
        <v>1767</v>
      </c>
      <c r="R433" s="26" t="s">
        <v>1768</v>
      </c>
      <c r="S433" s="26" t="s">
        <v>2745</v>
      </c>
      <c r="T433" s="26" t="s">
        <v>1768</v>
      </c>
      <c r="U433" s="26" t="s">
        <v>2745</v>
      </c>
      <c r="V433" s="26" t="s">
        <v>1769</v>
      </c>
      <c r="W433" s="26" t="s">
        <v>741</v>
      </c>
      <c r="X433" s="26" t="s">
        <v>1948</v>
      </c>
      <c r="Y433" s="27">
        <v>800</v>
      </c>
      <c r="Z433" s="26" t="s">
        <v>736</v>
      </c>
      <c r="AA433" s="26" t="s">
        <v>736</v>
      </c>
      <c r="AB433" s="26" t="s">
        <v>736</v>
      </c>
      <c r="AC433" s="26" t="s">
        <v>736</v>
      </c>
      <c r="AD433" s="26" t="s">
        <v>736</v>
      </c>
      <c r="AE433" s="26" t="s">
        <v>736</v>
      </c>
      <c r="AF433" s="27" t="s">
        <v>741</v>
      </c>
    </row>
    <row r="434" spans="1:32">
      <c r="A434" s="26" t="s">
        <v>4758</v>
      </c>
      <c r="B434" s="26" t="s">
        <v>742</v>
      </c>
      <c r="C434" s="27">
        <v>432</v>
      </c>
      <c r="D434" s="26" t="s">
        <v>1287</v>
      </c>
      <c r="E434" s="26" t="s">
        <v>2746</v>
      </c>
      <c r="F434" s="27">
        <v>160</v>
      </c>
      <c r="G434" s="27">
        <v>0</v>
      </c>
      <c r="H434" s="27">
        <v>0</v>
      </c>
      <c r="I434" s="27">
        <v>160</v>
      </c>
      <c r="J434" s="27">
        <v>0</v>
      </c>
      <c r="K434" s="26" t="s">
        <v>2747</v>
      </c>
      <c r="L434" s="26" t="s">
        <v>736</v>
      </c>
      <c r="M434" s="26" t="s">
        <v>205</v>
      </c>
      <c r="N434" s="26" t="s">
        <v>206</v>
      </c>
      <c r="O434" s="26" t="s">
        <v>85</v>
      </c>
      <c r="P434" s="26" t="s">
        <v>1288</v>
      </c>
      <c r="Q434" s="26" t="s">
        <v>208</v>
      </c>
      <c r="R434" s="26" t="s">
        <v>791</v>
      </c>
      <c r="S434" s="26" t="s">
        <v>2748</v>
      </c>
      <c r="T434" s="26" t="s">
        <v>791</v>
      </c>
      <c r="U434" s="26" t="s">
        <v>2748</v>
      </c>
      <c r="V434" s="26" t="s">
        <v>736</v>
      </c>
      <c r="W434" s="26" t="s">
        <v>566</v>
      </c>
      <c r="X434" s="26" t="s">
        <v>1945</v>
      </c>
      <c r="Y434" s="27">
        <v>160</v>
      </c>
      <c r="Z434" s="26" t="s">
        <v>736</v>
      </c>
      <c r="AA434" s="26" t="s">
        <v>736</v>
      </c>
      <c r="AB434" s="26" t="s">
        <v>736</v>
      </c>
      <c r="AC434" s="26" t="s">
        <v>736</v>
      </c>
      <c r="AD434" s="26" t="s">
        <v>736</v>
      </c>
      <c r="AE434" s="26" t="s">
        <v>736</v>
      </c>
      <c r="AF434" s="27" t="s">
        <v>741</v>
      </c>
    </row>
    <row r="435" spans="1:32" ht="15" customHeight="1">
      <c r="A435" s="26" t="s">
        <v>4758</v>
      </c>
      <c r="B435" s="26" t="s">
        <v>742</v>
      </c>
      <c r="C435" s="27">
        <v>433</v>
      </c>
      <c r="D435" s="26" t="s">
        <v>1728</v>
      </c>
      <c r="E435" s="26" t="s">
        <v>2045</v>
      </c>
      <c r="F435" s="27">
        <v>244</v>
      </c>
      <c r="G435" s="27">
        <v>0</v>
      </c>
      <c r="H435" s="27">
        <v>0</v>
      </c>
      <c r="I435" s="27">
        <v>244</v>
      </c>
      <c r="J435" s="27">
        <v>0</v>
      </c>
      <c r="K435" s="26" t="s">
        <v>2046</v>
      </c>
      <c r="L435" s="26" t="s">
        <v>736</v>
      </c>
      <c r="M435" s="26" t="s">
        <v>125</v>
      </c>
      <c r="N435" s="26" t="s">
        <v>2047</v>
      </c>
      <c r="O435" s="26" t="s">
        <v>2749</v>
      </c>
      <c r="P435" s="26" t="s">
        <v>2750</v>
      </c>
      <c r="Q435" s="26" t="s">
        <v>6391</v>
      </c>
      <c r="R435" s="26" t="s">
        <v>278</v>
      </c>
      <c r="S435" s="26" t="s">
        <v>3675</v>
      </c>
      <c r="T435" s="26" t="s">
        <v>278</v>
      </c>
      <c r="U435" s="26" t="s">
        <v>3675</v>
      </c>
      <c r="V435" s="26" t="s">
        <v>6392</v>
      </c>
      <c r="W435" s="26" t="s">
        <v>3676</v>
      </c>
      <c r="X435" s="26" t="s">
        <v>5615</v>
      </c>
      <c r="Y435" s="27">
        <v>244</v>
      </c>
      <c r="Z435" s="26" t="s">
        <v>4367</v>
      </c>
      <c r="AA435" s="26" t="s">
        <v>1962</v>
      </c>
      <c r="AB435" s="26" t="s">
        <v>6393</v>
      </c>
      <c r="AC435" s="26" t="s">
        <v>6394</v>
      </c>
      <c r="AD435" s="26" t="s">
        <v>6395</v>
      </c>
      <c r="AE435" s="26" t="s">
        <v>1536</v>
      </c>
      <c r="AF435" s="27" t="s">
        <v>741</v>
      </c>
    </row>
    <row r="436" spans="1:32">
      <c r="A436" s="26" t="s">
        <v>4758</v>
      </c>
      <c r="B436" s="26" t="s">
        <v>742</v>
      </c>
      <c r="C436" s="27">
        <v>434</v>
      </c>
      <c r="D436" s="26" t="s">
        <v>3677</v>
      </c>
      <c r="E436" s="26" t="s">
        <v>3678</v>
      </c>
      <c r="F436" s="27">
        <v>1</v>
      </c>
      <c r="G436" s="27">
        <v>0</v>
      </c>
      <c r="H436" s="27">
        <v>0</v>
      </c>
      <c r="I436" s="27">
        <v>1</v>
      </c>
      <c r="J436" s="27">
        <v>0</v>
      </c>
      <c r="K436" s="26" t="s">
        <v>3679</v>
      </c>
      <c r="L436" s="26" t="s">
        <v>736</v>
      </c>
      <c r="M436" s="26" t="s">
        <v>1928</v>
      </c>
      <c r="N436" s="26" t="s">
        <v>1929</v>
      </c>
      <c r="O436" s="26" t="s">
        <v>3680</v>
      </c>
      <c r="P436" s="26" t="s">
        <v>3393</v>
      </c>
      <c r="Q436" s="26" t="s">
        <v>736</v>
      </c>
      <c r="R436" s="26" t="s">
        <v>133</v>
      </c>
      <c r="S436" s="26" t="s">
        <v>3681</v>
      </c>
      <c r="T436" s="26" t="s">
        <v>133</v>
      </c>
      <c r="U436" s="26" t="s">
        <v>3681</v>
      </c>
      <c r="V436" s="26" t="s">
        <v>6396</v>
      </c>
      <c r="W436" s="26" t="s">
        <v>3682</v>
      </c>
      <c r="X436" s="26" t="s">
        <v>2256</v>
      </c>
      <c r="Y436" s="27">
        <v>1</v>
      </c>
      <c r="Z436" s="26" t="s">
        <v>736</v>
      </c>
      <c r="AA436" s="26" t="s">
        <v>736</v>
      </c>
      <c r="AB436" s="26" t="s">
        <v>736</v>
      </c>
      <c r="AC436" s="26" t="s">
        <v>736</v>
      </c>
      <c r="AD436" s="26" t="s">
        <v>736</v>
      </c>
      <c r="AE436" s="26" t="s">
        <v>736</v>
      </c>
      <c r="AF436" s="27" t="s">
        <v>741</v>
      </c>
    </row>
    <row r="437" spans="1:32" ht="15" customHeight="1">
      <c r="A437" s="26" t="s">
        <v>4758</v>
      </c>
      <c r="B437" s="26" t="s">
        <v>742</v>
      </c>
      <c r="C437" s="27">
        <v>435</v>
      </c>
      <c r="D437" s="26" t="s">
        <v>3683</v>
      </c>
      <c r="E437" s="26" t="s">
        <v>3684</v>
      </c>
      <c r="F437" s="27">
        <v>1</v>
      </c>
      <c r="G437" s="27">
        <v>0</v>
      </c>
      <c r="H437" s="27">
        <v>0</v>
      </c>
      <c r="I437" s="27">
        <v>1</v>
      </c>
      <c r="J437" s="27">
        <v>0</v>
      </c>
      <c r="K437" s="26" t="s">
        <v>3685</v>
      </c>
      <c r="L437" s="26" t="s">
        <v>736</v>
      </c>
      <c r="M437" s="26" t="s">
        <v>1928</v>
      </c>
      <c r="N437" s="26" t="s">
        <v>1929</v>
      </c>
      <c r="O437" s="26" t="s">
        <v>3686</v>
      </c>
      <c r="P437" s="26" t="s">
        <v>3687</v>
      </c>
      <c r="Q437" s="26" t="s">
        <v>736</v>
      </c>
      <c r="R437" s="26" t="s">
        <v>3449</v>
      </c>
      <c r="S437" s="26" t="s">
        <v>3688</v>
      </c>
      <c r="T437" s="26" t="s">
        <v>3449</v>
      </c>
      <c r="U437" s="26" t="s">
        <v>3688</v>
      </c>
      <c r="V437" s="26" t="s">
        <v>3689</v>
      </c>
      <c r="W437" s="26" t="s">
        <v>3690</v>
      </c>
      <c r="X437" s="26" t="s">
        <v>2256</v>
      </c>
      <c r="Y437" s="27">
        <v>1</v>
      </c>
      <c r="Z437" s="26" t="s">
        <v>736</v>
      </c>
      <c r="AA437" s="26" t="s">
        <v>736</v>
      </c>
      <c r="AB437" s="26" t="s">
        <v>736</v>
      </c>
      <c r="AC437" s="26" t="s">
        <v>736</v>
      </c>
      <c r="AD437" s="26" t="s">
        <v>736</v>
      </c>
      <c r="AE437" s="26" t="s">
        <v>736</v>
      </c>
      <c r="AF437" s="27" t="s">
        <v>741</v>
      </c>
    </row>
    <row r="438" spans="1:32" ht="15" customHeight="1">
      <c r="A438" s="26" t="s">
        <v>4758</v>
      </c>
      <c r="B438" s="26" t="s">
        <v>742</v>
      </c>
      <c r="C438" s="27">
        <v>436</v>
      </c>
      <c r="D438" s="26" t="s">
        <v>6397</v>
      </c>
      <c r="E438" s="26" t="s">
        <v>6398</v>
      </c>
      <c r="F438" s="27">
        <v>1</v>
      </c>
      <c r="G438" s="27">
        <v>0</v>
      </c>
      <c r="H438" s="27">
        <v>0</v>
      </c>
      <c r="I438" s="27">
        <v>1</v>
      </c>
      <c r="J438" s="27">
        <v>0</v>
      </c>
      <c r="K438" s="26" t="s">
        <v>6399</v>
      </c>
      <c r="L438" s="26" t="s">
        <v>736</v>
      </c>
      <c r="M438" s="26" t="s">
        <v>1928</v>
      </c>
      <c r="N438" s="26" t="s">
        <v>1929</v>
      </c>
      <c r="O438" s="26" t="s">
        <v>6400</v>
      </c>
      <c r="P438" s="26" t="s">
        <v>6401</v>
      </c>
      <c r="Q438" s="26" t="s">
        <v>736</v>
      </c>
      <c r="R438" s="26" t="s">
        <v>5530</v>
      </c>
      <c r="S438" s="26" t="s">
        <v>6402</v>
      </c>
      <c r="T438" s="26" t="s">
        <v>5530</v>
      </c>
      <c r="U438" s="26" t="s">
        <v>6402</v>
      </c>
      <c r="V438" s="26" t="s">
        <v>6403</v>
      </c>
      <c r="W438" s="26" t="s">
        <v>6404</v>
      </c>
      <c r="X438" s="26" t="s">
        <v>2256</v>
      </c>
      <c r="Y438" s="27">
        <v>1</v>
      </c>
      <c r="Z438" s="26" t="s">
        <v>736</v>
      </c>
      <c r="AA438" s="26" t="s">
        <v>736</v>
      </c>
      <c r="AB438" s="26" t="s">
        <v>736</v>
      </c>
      <c r="AC438" s="26" t="s">
        <v>736</v>
      </c>
      <c r="AD438" s="26" t="s">
        <v>736</v>
      </c>
      <c r="AE438" s="26" t="s">
        <v>736</v>
      </c>
      <c r="AF438" s="27" t="s">
        <v>741</v>
      </c>
    </row>
    <row r="439" spans="1:32">
      <c r="A439" s="26" t="s">
        <v>4758</v>
      </c>
      <c r="B439" s="26" t="s">
        <v>742</v>
      </c>
      <c r="C439" s="27">
        <v>437</v>
      </c>
      <c r="D439" s="26" t="s">
        <v>891</v>
      </c>
      <c r="E439" s="26" t="s">
        <v>2751</v>
      </c>
      <c r="F439" s="27">
        <v>3200</v>
      </c>
      <c r="G439" s="27">
        <v>0</v>
      </c>
      <c r="H439" s="27">
        <v>0</v>
      </c>
      <c r="I439" s="27">
        <v>3200</v>
      </c>
      <c r="J439" s="27">
        <v>0</v>
      </c>
      <c r="K439" s="26" t="s">
        <v>2752</v>
      </c>
      <c r="L439" s="26" t="s">
        <v>736</v>
      </c>
      <c r="M439" s="26" t="s">
        <v>1928</v>
      </c>
      <c r="N439" s="26" t="s">
        <v>1929</v>
      </c>
      <c r="O439" s="26" t="s">
        <v>4368</v>
      </c>
      <c r="P439" s="26" t="s">
        <v>4369</v>
      </c>
      <c r="Q439" s="26" t="s">
        <v>736</v>
      </c>
      <c r="R439" s="26" t="s">
        <v>791</v>
      </c>
      <c r="S439" s="26" t="s">
        <v>2753</v>
      </c>
      <c r="T439" s="26" t="s">
        <v>791</v>
      </c>
      <c r="U439" s="26" t="s">
        <v>2753</v>
      </c>
      <c r="V439" s="26" t="s">
        <v>4370</v>
      </c>
      <c r="W439" s="26" t="s">
        <v>741</v>
      </c>
      <c r="X439" s="26" t="s">
        <v>1952</v>
      </c>
      <c r="Y439" s="27">
        <v>3200</v>
      </c>
      <c r="Z439" s="26" t="s">
        <v>736</v>
      </c>
      <c r="AA439" s="26" t="s">
        <v>736</v>
      </c>
      <c r="AB439" s="26" t="s">
        <v>736</v>
      </c>
      <c r="AC439" s="26" t="s">
        <v>736</v>
      </c>
      <c r="AD439" s="26" t="s">
        <v>736</v>
      </c>
      <c r="AE439" s="26" t="s">
        <v>736</v>
      </c>
      <c r="AF439" s="27" t="s">
        <v>741</v>
      </c>
    </row>
    <row r="440" spans="1:32" ht="15" customHeight="1">
      <c r="A440" s="26" t="s">
        <v>4758</v>
      </c>
      <c r="B440" s="26" t="s">
        <v>742</v>
      </c>
      <c r="C440" s="27">
        <v>438</v>
      </c>
      <c r="D440" s="26" t="s">
        <v>892</v>
      </c>
      <c r="E440" s="26" t="s">
        <v>2048</v>
      </c>
      <c r="F440" s="27">
        <v>4160</v>
      </c>
      <c r="G440" s="27">
        <v>0</v>
      </c>
      <c r="H440" s="27">
        <v>0</v>
      </c>
      <c r="I440" s="27">
        <v>4160</v>
      </c>
      <c r="J440" s="27">
        <v>0</v>
      </c>
      <c r="K440" s="26" t="s">
        <v>2049</v>
      </c>
      <c r="L440" s="26" t="s">
        <v>736</v>
      </c>
      <c r="M440" s="26" t="s">
        <v>192</v>
      </c>
      <c r="N440" s="26" t="s">
        <v>193</v>
      </c>
      <c r="O440" s="26" t="s">
        <v>331</v>
      </c>
      <c r="P440" s="26" t="s">
        <v>893</v>
      </c>
      <c r="Q440" s="26" t="s">
        <v>327</v>
      </c>
      <c r="R440" s="26" t="s">
        <v>791</v>
      </c>
      <c r="S440" s="26" t="s">
        <v>2754</v>
      </c>
      <c r="T440" s="26" t="s">
        <v>791</v>
      </c>
      <c r="U440" s="26" t="s">
        <v>2754</v>
      </c>
      <c r="V440" s="26" t="s">
        <v>741</v>
      </c>
      <c r="W440" s="26" t="s">
        <v>409</v>
      </c>
      <c r="X440" s="26" t="s">
        <v>2002</v>
      </c>
      <c r="Y440" s="27">
        <v>4160</v>
      </c>
      <c r="Z440" s="26" t="s">
        <v>736</v>
      </c>
      <c r="AA440" s="26" t="s">
        <v>736</v>
      </c>
      <c r="AB440" s="26" t="s">
        <v>736</v>
      </c>
      <c r="AC440" s="26" t="s">
        <v>736</v>
      </c>
      <c r="AD440" s="26" t="s">
        <v>736</v>
      </c>
      <c r="AE440" s="26" t="s">
        <v>736</v>
      </c>
      <c r="AF440" s="27" t="s">
        <v>741</v>
      </c>
    </row>
    <row r="441" spans="1:32" ht="15" customHeight="1">
      <c r="A441" s="26" t="s">
        <v>4758</v>
      </c>
      <c r="B441" s="26" t="s">
        <v>742</v>
      </c>
      <c r="C441" s="27">
        <v>439</v>
      </c>
      <c r="D441" s="26" t="s">
        <v>6405</v>
      </c>
      <c r="E441" s="26" t="s">
        <v>6406</v>
      </c>
      <c r="F441" s="27">
        <v>17</v>
      </c>
      <c r="G441" s="27">
        <v>0</v>
      </c>
      <c r="H441" s="27">
        <v>0</v>
      </c>
      <c r="I441" s="27">
        <v>17</v>
      </c>
      <c r="J441" s="27">
        <v>0</v>
      </c>
      <c r="K441" s="26" t="s">
        <v>6407</v>
      </c>
      <c r="L441" s="26" t="s">
        <v>736</v>
      </c>
      <c r="M441" s="26" t="s">
        <v>1928</v>
      </c>
      <c r="N441" s="26" t="s">
        <v>4099</v>
      </c>
      <c r="O441" s="26" t="s">
        <v>6408</v>
      </c>
      <c r="P441" s="26" t="s">
        <v>6409</v>
      </c>
      <c r="Q441" s="26" t="s">
        <v>736</v>
      </c>
      <c r="R441" s="26" t="s">
        <v>252</v>
      </c>
      <c r="S441" s="26" t="s">
        <v>6410</v>
      </c>
      <c r="T441" s="26" t="s">
        <v>252</v>
      </c>
      <c r="U441" s="26" t="s">
        <v>6410</v>
      </c>
      <c r="V441" s="26" t="s">
        <v>6411</v>
      </c>
      <c r="W441" s="26" t="s">
        <v>6412</v>
      </c>
      <c r="X441" s="26" t="s">
        <v>3644</v>
      </c>
      <c r="Y441" s="27">
        <v>17</v>
      </c>
      <c r="Z441" s="26" t="s">
        <v>736</v>
      </c>
      <c r="AA441" s="26" t="s">
        <v>736</v>
      </c>
      <c r="AB441" s="26" t="s">
        <v>736</v>
      </c>
      <c r="AC441" s="26" t="s">
        <v>736</v>
      </c>
      <c r="AD441" s="26" t="s">
        <v>736</v>
      </c>
      <c r="AE441" s="26" t="s">
        <v>736</v>
      </c>
      <c r="AF441" s="27" t="s">
        <v>741</v>
      </c>
    </row>
    <row r="442" spans="1:32" ht="15" customHeight="1">
      <c r="A442" s="26" t="s">
        <v>4758</v>
      </c>
      <c r="B442" s="26" t="s">
        <v>742</v>
      </c>
      <c r="C442" s="27">
        <v>440</v>
      </c>
      <c r="D442" s="26" t="s">
        <v>894</v>
      </c>
      <c r="E442" s="26" t="s">
        <v>2755</v>
      </c>
      <c r="F442" s="27">
        <v>1600</v>
      </c>
      <c r="G442" s="27">
        <v>0</v>
      </c>
      <c r="H442" s="27">
        <v>0</v>
      </c>
      <c r="I442" s="27">
        <v>1600</v>
      </c>
      <c r="J442" s="27">
        <v>0</v>
      </c>
      <c r="K442" s="26" t="s">
        <v>2756</v>
      </c>
      <c r="L442" s="26" t="s">
        <v>736</v>
      </c>
      <c r="M442" s="26" t="s">
        <v>192</v>
      </c>
      <c r="N442" s="26" t="s">
        <v>193</v>
      </c>
      <c r="O442" s="26" t="s">
        <v>332</v>
      </c>
      <c r="P442" s="26" t="s">
        <v>818</v>
      </c>
      <c r="Q442" s="26" t="s">
        <v>324</v>
      </c>
      <c r="R442" s="26" t="s">
        <v>195</v>
      </c>
      <c r="S442" s="26" t="s">
        <v>2757</v>
      </c>
      <c r="T442" s="26" t="s">
        <v>195</v>
      </c>
      <c r="U442" s="26" t="s">
        <v>2757</v>
      </c>
      <c r="V442" s="26" t="s">
        <v>736</v>
      </c>
      <c r="W442" s="26" t="s">
        <v>410</v>
      </c>
      <c r="X442" s="26" t="s">
        <v>1918</v>
      </c>
      <c r="Y442" s="27">
        <v>1600</v>
      </c>
      <c r="Z442" s="26" t="s">
        <v>736</v>
      </c>
      <c r="AA442" s="26" t="s">
        <v>736</v>
      </c>
      <c r="AB442" s="26" t="s">
        <v>736</v>
      </c>
      <c r="AC442" s="26" t="s">
        <v>736</v>
      </c>
      <c r="AD442" s="26" t="s">
        <v>736</v>
      </c>
      <c r="AE442" s="26" t="s">
        <v>736</v>
      </c>
      <c r="AF442" s="27" t="s">
        <v>741</v>
      </c>
    </row>
    <row r="443" spans="1:32">
      <c r="A443" s="26" t="s">
        <v>4758</v>
      </c>
      <c r="B443" s="26" t="s">
        <v>742</v>
      </c>
      <c r="C443" s="27">
        <v>441</v>
      </c>
      <c r="D443" s="26" t="s">
        <v>3691</v>
      </c>
      <c r="E443" s="26" t="s">
        <v>3692</v>
      </c>
      <c r="F443" s="27">
        <v>3</v>
      </c>
      <c r="G443" s="27">
        <v>0</v>
      </c>
      <c r="H443" s="27">
        <v>0</v>
      </c>
      <c r="I443" s="27">
        <v>3</v>
      </c>
      <c r="J443" s="27">
        <v>0</v>
      </c>
      <c r="K443" s="26" t="s">
        <v>3693</v>
      </c>
      <c r="L443" s="26" t="s">
        <v>736</v>
      </c>
      <c r="M443" s="26" t="s">
        <v>1928</v>
      </c>
      <c r="N443" s="26" t="s">
        <v>1929</v>
      </c>
      <c r="O443" s="26" t="s">
        <v>3694</v>
      </c>
      <c r="P443" s="26" t="s">
        <v>3695</v>
      </c>
      <c r="Q443" s="26" t="s">
        <v>736</v>
      </c>
      <c r="R443" s="26" t="s">
        <v>3696</v>
      </c>
      <c r="S443" s="26" t="s">
        <v>3697</v>
      </c>
      <c r="T443" s="26" t="s">
        <v>3696</v>
      </c>
      <c r="U443" s="26" t="s">
        <v>3697</v>
      </c>
      <c r="V443" s="26" t="s">
        <v>3698</v>
      </c>
      <c r="W443" s="26" t="s">
        <v>3699</v>
      </c>
      <c r="X443" s="26" t="s">
        <v>2710</v>
      </c>
      <c r="Y443" s="27">
        <v>3</v>
      </c>
      <c r="Z443" s="26" t="s">
        <v>736</v>
      </c>
      <c r="AA443" s="26" t="s">
        <v>736</v>
      </c>
      <c r="AB443" s="26" t="s">
        <v>736</v>
      </c>
      <c r="AC443" s="26" t="s">
        <v>736</v>
      </c>
      <c r="AD443" s="26" t="s">
        <v>736</v>
      </c>
      <c r="AE443" s="26" t="s">
        <v>736</v>
      </c>
      <c r="AF443" s="27" t="s">
        <v>741</v>
      </c>
    </row>
    <row r="444" spans="1:32">
      <c r="A444" s="26" t="s">
        <v>4758</v>
      </c>
      <c r="B444" s="26" t="s">
        <v>742</v>
      </c>
      <c r="C444" s="27">
        <v>442</v>
      </c>
      <c r="D444" s="26" t="s">
        <v>895</v>
      </c>
      <c r="E444" s="26" t="s">
        <v>2758</v>
      </c>
      <c r="F444" s="27">
        <v>6400</v>
      </c>
      <c r="G444" s="27">
        <v>0</v>
      </c>
      <c r="H444" s="27">
        <v>0</v>
      </c>
      <c r="I444" s="27">
        <v>6400</v>
      </c>
      <c r="J444" s="27">
        <v>0</v>
      </c>
      <c r="K444" s="26" t="s">
        <v>2759</v>
      </c>
      <c r="L444" s="26" t="s">
        <v>736</v>
      </c>
      <c r="M444" s="26" t="s">
        <v>192</v>
      </c>
      <c r="N444" s="26" t="s">
        <v>193</v>
      </c>
      <c r="O444" s="26" t="s">
        <v>896</v>
      </c>
      <c r="P444" s="26" t="s">
        <v>844</v>
      </c>
      <c r="Q444" s="26" t="s">
        <v>405</v>
      </c>
      <c r="R444" s="26" t="s">
        <v>195</v>
      </c>
      <c r="S444" s="26" t="s">
        <v>2760</v>
      </c>
      <c r="T444" s="26" t="s">
        <v>195</v>
      </c>
      <c r="U444" s="26" t="s">
        <v>2760</v>
      </c>
      <c r="V444" s="26" t="s">
        <v>897</v>
      </c>
      <c r="W444" s="26" t="s">
        <v>898</v>
      </c>
      <c r="X444" s="26" t="s">
        <v>1960</v>
      </c>
      <c r="Y444" s="27">
        <v>6400</v>
      </c>
      <c r="Z444" s="26" t="s">
        <v>736</v>
      </c>
      <c r="AA444" s="26" t="s">
        <v>736</v>
      </c>
      <c r="AB444" s="26" t="s">
        <v>736</v>
      </c>
      <c r="AC444" s="26" t="s">
        <v>736</v>
      </c>
      <c r="AD444" s="26" t="s">
        <v>736</v>
      </c>
      <c r="AE444" s="26" t="s">
        <v>736</v>
      </c>
      <c r="AF444" s="27" t="s">
        <v>741</v>
      </c>
    </row>
    <row r="445" spans="1:32">
      <c r="A445" s="26" t="s">
        <v>4758</v>
      </c>
      <c r="B445" s="26" t="s">
        <v>742</v>
      </c>
      <c r="C445" s="27">
        <v>443</v>
      </c>
      <c r="D445" s="26" t="s">
        <v>6413</v>
      </c>
      <c r="E445" s="26" t="s">
        <v>6414</v>
      </c>
      <c r="F445" s="27">
        <v>5</v>
      </c>
      <c r="G445" s="27">
        <v>0</v>
      </c>
      <c r="H445" s="27">
        <v>0</v>
      </c>
      <c r="I445" s="27">
        <v>5</v>
      </c>
      <c r="J445" s="27">
        <v>0</v>
      </c>
      <c r="K445" s="26" t="s">
        <v>6415</v>
      </c>
      <c r="L445" s="26" t="s">
        <v>736</v>
      </c>
      <c r="M445" s="26" t="s">
        <v>1928</v>
      </c>
      <c r="N445" s="26" t="s">
        <v>1929</v>
      </c>
      <c r="O445" s="26" t="s">
        <v>6416</v>
      </c>
      <c r="P445" s="26" t="s">
        <v>4373</v>
      </c>
      <c r="Q445" s="26" t="s">
        <v>736</v>
      </c>
      <c r="R445" s="26" t="s">
        <v>6417</v>
      </c>
      <c r="S445" s="26" t="s">
        <v>6418</v>
      </c>
      <c r="T445" s="26" t="s">
        <v>6417</v>
      </c>
      <c r="U445" s="26" t="s">
        <v>6418</v>
      </c>
      <c r="V445" s="26" t="s">
        <v>6419</v>
      </c>
      <c r="W445" s="26" t="s">
        <v>6420</v>
      </c>
      <c r="X445" s="26" t="s">
        <v>3478</v>
      </c>
      <c r="Y445" s="27">
        <v>5</v>
      </c>
      <c r="Z445" s="26" t="s">
        <v>736</v>
      </c>
      <c r="AA445" s="26" t="s">
        <v>736</v>
      </c>
      <c r="AB445" s="26" t="s">
        <v>736</v>
      </c>
      <c r="AC445" s="26" t="s">
        <v>736</v>
      </c>
      <c r="AD445" s="26" t="s">
        <v>736</v>
      </c>
      <c r="AE445" s="26" t="s">
        <v>736</v>
      </c>
      <c r="AF445" s="27" t="s">
        <v>741</v>
      </c>
    </row>
    <row r="446" spans="1:32" ht="15" customHeight="1">
      <c r="A446" s="26" t="s">
        <v>4758</v>
      </c>
      <c r="B446" s="26" t="s">
        <v>742</v>
      </c>
      <c r="C446" s="27">
        <v>444</v>
      </c>
      <c r="D446" s="26" t="s">
        <v>1299</v>
      </c>
      <c r="E446" s="26" t="s">
        <v>2761</v>
      </c>
      <c r="F446" s="27">
        <v>800</v>
      </c>
      <c r="G446" s="27">
        <v>0</v>
      </c>
      <c r="H446" s="27">
        <v>0</v>
      </c>
      <c r="I446" s="27">
        <v>800</v>
      </c>
      <c r="J446" s="27">
        <v>0</v>
      </c>
      <c r="K446" s="26" t="s">
        <v>2762</v>
      </c>
      <c r="L446" s="26" t="s">
        <v>736</v>
      </c>
      <c r="M446" s="26" t="s">
        <v>192</v>
      </c>
      <c r="N446" s="26" t="s">
        <v>361</v>
      </c>
      <c r="O446" s="26" t="s">
        <v>1590</v>
      </c>
      <c r="P446" s="26" t="s">
        <v>1591</v>
      </c>
      <c r="Q446" s="26" t="s">
        <v>405</v>
      </c>
      <c r="R446" s="26" t="s">
        <v>791</v>
      </c>
      <c r="S446" s="26" t="s">
        <v>2763</v>
      </c>
      <c r="T446" s="26" t="s">
        <v>791</v>
      </c>
      <c r="U446" s="26" t="s">
        <v>2763</v>
      </c>
      <c r="V446" s="26" t="s">
        <v>1592</v>
      </c>
      <c r="W446" s="26" t="s">
        <v>569</v>
      </c>
      <c r="X446" s="26" t="s">
        <v>1948</v>
      </c>
      <c r="Y446" s="27">
        <v>800</v>
      </c>
      <c r="Z446" s="26" t="s">
        <v>736</v>
      </c>
      <c r="AA446" s="26" t="s">
        <v>736</v>
      </c>
      <c r="AB446" s="26" t="s">
        <v>736</v>
      </c>
      <c r="AC446" s="26" t="s">
        <v>736</v>
      </c>
      <c r="AD446" s="26" t="s">
        <v>736</v>
      </c>
      <c r="AE446" s="26" t="s">
        <v>736</v>
      </c>
      <c r="AF446" s="27" t="s">
        <v>741</v>
      </c>
    </row>
    <row r="447" spans="1:32">
      <c r="A447" s="26" t="s">
        <v>4758</v>
      </c>
      <c r="B447" s="26" t="s">
        <v>742</v>
      </c>
      <c r="C447" s="27">
        <v>445</v>
      </c>
      <c r="D447" s="26" t="s">
        <v>1770</v>
      </c>
      <c r="E447" s="26" t="s">
        <v>2764</v>
      </c>
      <c r="F447" s="27">
        <v>1760</v>
      </c>
      <c r="G447" s="27">
        <v>0</v>
      </c>
      <c r="H447" s="27">
        <v>0</v>
      </c>
      <c r="I447" s="27">
        <v>1760</v>
      </c>
      <c r="J447" s="27">
        <v>0</v>
      </c>
      <c r="K447" s="26" t="s">
        <v>2765</v>
      </c>
      <c r="L447" s="26" t="s">
        <v>736</v>
      </c>
      <c r="M447" s="26" t="s">
        <v>192</v>
      </c>
      <c r="N447" s="26" t="s">
        <v>1771</v>
      </c>
      <c r="O447" s="26" t="s">
        <v>1772</v>
      </c>
      <c r="P447" s="26" t="s">
        <v>1773</v>
      </c>
      <c r="Q447" s="26" t="s">
        <v>405</v>
      </c>
      <c r="R447" s="26" t="s">
        <v>195</v>
      </c>
      <c r="S447" s="26" t="s">
        <v>2766</v>
      </c>
      <c r="T447" s="26" t="s">
        <v>195</v>
      </c>
      <c r="U447" s="26" t="s">
        <v>2766</v>
      </c>
      <c r="V447" s="26" t="s">
        <v>1774</v>
      </c>
      <c r="W447" s="26" t="s">
        <v>741</v>
      </c>
      <c r="X447" s="26" t="s">
        <v>2064</v>
      </c>
      <c r="Y447" s="27">
        <v>1760</v>
      </c>
      <c r="Z447" s="26" t="s">
        <v>736</v>
      </c>
      <c r="AA447" s="26" t="s">
        <v>736</v>
      </c>
      <c r="AB447" s="26" t="s">
        <v>736</v>
      </c>
      <c r="AC447" s="26" t="s">
        <v>736</v>
      </c>
      <c r="AD447" s="26" t="s">
        <v>736</v>
      </c>
      <c r="AE447" s="26" t="s">
        <v>736</v>
      </c>
      <c r="AF447" s="27" t="s">
        <v>741</v>
      </c>
    </row>
    <row r="448" spans="1:32">
      <c r="A448" s="26" t="s">
        <v>4758</v>
      </c>
      <c r="B448" s="26" t="s">
        <v>742</v>
      </c>
      <c r="C448" s="27">
        <v>446</v>
      </c>
      <c r="D448" s="26" t="s">
        <v>1775</v>
      </c>
      <c r="E448" s="26" t="s">
        <v>2767</v>
      </c>
      <c r="F448" s="27">
        <v>1760</v>
      </c>
      <c r="G448" s="27">
        <v>0</v>
      </c>
      <c r="H448" s="27">
        <v>0</v>
      </c>
      <c r="I448" s="27">
        <v>1760</v>
      </c>
      <c r="J448" s="27">
        <v>0</v>
      </c>
      <c r="K448" s="26" t="s">
        <v>2768</v>
      </c>
      <c r="L448" s="26" t="s">
        <v>736</v>
      </c>
      <c r="M448" s="26" t="s">
        <v>1928</v>
      </c>
      <c r="N448" s="26" t="s">
        <v>1929</v>
      </c>
      <c r="O448" s="26" t="s">
        <v>3700</v>
      </c>
      <c r="P448" s="26" t="s">
        <v>3701</v>
      </c>
      <c r="Q448" s="26" t="s">
        <v>736</v>
      </c>
      <c r="R448" s="26" t="s">
        <v>195</v>
      </c>
      <c r="S448" s="26" t="s">
        <v>3702</v>
      </c>
      <c r="T448" s="26" t="s">
        <v>195</v>
      </c>
      <c r="U448" s="26" t="s">
        <v>3702</v>
      </c>
      <c r="V448" s="26" t="s">
        <v>3703</v>
      </c>
      <c r="W448" s="26" t="s">
        <v>3704</v>
      </c>
      <c r="X448" s="26" t="s">
        <v>2064</v>
      </c>
      <c r="Y448" s="27">
        <v>1760</v>
      </c>
      <c r="Z448" s="26" t="s">
        <v>736</v>
      </c>
      <c r="AA448" s="26" t="s">
        <v>736</v>
      </c>
      <c r="AB448" s="26" t="s">
        <v>736</v>
      </c>
      <c r="AC448" s="26" t="s">
        <v>736</v>
      </c>
      <c r="AD448" s="26" t="s">
        <v>736</v>
      </c>
      <c r="AE448" s="26" t="s">
        <v>736</v>
      </c>
      <c r="AF448" s="27" t="s">
        <v>741</v>
      </c>
    </row>
    <row r="449" spans="1:32">
      <c r="A449" s="26" t="s">
        <v>4758</v>
      </c>
      <c r="B449" s="26" t="s">
        <v>742</v>
      </c>
      <c r="C449" s="27">
        <v>447</v>
      </c>
      <c r="D449" s="26" t="s">
        <v>899</v>
      </c>
      <c r="E449" s="26" t="s">
        <v>2769</v>
      </c>
      <c r="F449" s="27">
        <v>41920</v>
      </c>
      <c r="G449" s="27">
        <v>0</v>
      </c>
      <c r="H449" s="27">
        <v>0</v>
      </c>
      <c r="I449" s="27">
        <v>41920</v>
      </c>
      <c r="J449" s="27">
        <v>0</v>
      </c>
      <c r="K449" s="26" t="s">
        <v>2770</v>
      </c>
      <c r="L449" s="26" t="s">
        <v>736</v>
      </c>
      <c r="M449" s="26" t="s">
        <v>1928</v>
      </c>
      <c r="N449" s="26" t="s">
        <v>4099</v>
      </c>
      <c r="O449" s="26" t="s">
        <v>6421</v>
      </c>
      <c r="P449" s="26" t="s">
        <v>6422</v>
      </c>
      <c r="Q449" s="26" t="s">
        <v>4432</v>
      </c>
      <c r="R449" s="26" t="s">
        <v>191</v>
      </c>
      <c r="S449" s="26" t="s">
        <v>2771</v>
      </c>
      <c r="T449" s="26" t="s">
        <v>191</v>
      </c>
      <c r="U449" s="26" t="s">
        <v>2771</v>
      </c>
      <c r="V449" s="26" t="s">
        <v>6423</v>
      </c>
      <c r="W449" s="26" t="s">
        <v>570</v>
      </c>
      <c r="X449" s="26" t="s">
        <v>2065</v>
      </c>
      <c r="Y449" s="27">
        <v>41920</v>
      </c>
      <c r="Z449" s="26" t="s">
        <v>736</v>
      </c>
      <c r="AA449" s="26" t="s">
        <v>736</v>
      </c>
      <c r="AB449" s="26" t="s">
        <v>736</v>
      </c>
      <c r="AC449" s="26" t="s">
        <v>736</v>
      </c>
      <c r="AD449" s="26" t="s">
        <v>736</v>
      </c>
      <c r="AE449" s="26" t="s">
        <v>736</v>
      </c>
      <c r="AF449" s="27" t="s">
        <v>741</v>
      </c>
    </row>
    <row r="450" spans="1:32">
      <c r="A450" s="26" t="s">
        <v>4758</v>
      </c>
      <c r="B450" s="26" t="s">
        <v>742</v>
      </c>
      <c r="C450" s="27">
        <v>448</v>
      </c>
      <c r="D450" s="26" t="s">
        <v>1852</v>
      </c>
      <c r="E450" s="26" t="s">
        <v>4371</v>
      </c>
      <c r="F450" s="27">
        <v>4800</v>
      </c>
      <c r="G450" s="27">
        <v>0</v>
      </c>
      <c r="H450" s="27">
        <v>0</v>
      </c>
      <c r="I450" s="27">
        <v>4800</v>
      </c>
      <c r="J450" s="27">
        <v>0</v>
      </c>
      <c r="K450" s="26" t="s">
        <v>4372</v>
      </c>
      <c r="L450" s="26" t="s">
        <v>736</v>
      </c>
      <c r="M450" s="26" t="s">
        <v>1928</v>
      </c>
      <c r="N450" s="26" t="s">
        <v>4099</v>
      </c>
      <c r="O450" s="26" t="s">
        <v>6424</v>
      </c>
      <c r="P450" s="26" t="s">
        <v>6425</v>
      </c>
      <c r="Q450" s="26" t="s">
        <v>736</v>
      </c>
      <c r="R450" s="26" t="s">
        <v>1080</v>
      </c>
      <c r="S450" s="26" t="s">
        <v>6426</v>
      </c>
      <c r="T450" s="26" t="s">
        <v>1080</v>
      </c>
      <c r="U450" s="26" t="s">
        <v>6426</v>
      </c>
      <c r="V450" s="26" t="s">
        <v>6427</v>
      </c>
      <c r="W450" s="26" t="s">
        <v>1855</v>
      </c>
      <c r="X450" s="26" t="s">
        <v>1959</v>
      </c>
      <c r="Y450" s="27">
        <v>4800</v>
      </c>
      <c r="Z450" s="26" t="s">
        <v>736</v>
      </c>
      <c r="AA450" s="26" t="s">
        <v>736</v>
      </c>
      <c r="AB450" s="26" t="s">
        <v>736</v>
      </c>
      <c r="AC450" s="26" t="s">
        <v>736</v>
      </c>
      <c r="AD450" s="26" t="s">
        <v>736</v>
      </c>
      <c r="AE450" s="26" t="s">
        <v>736</v>
      </c>
      <c r="AF450" s="27" t="s">
        <v>741</v>
      </c>
    </row>
    <row r="451" spans="1:32">
      <c r="A451" s="26" t="s">
        <v>4758</v>
      </c>
      <c r="B451" s="26" t="s">
        <v>742</v>
      </c>
      <c r="C451" s="27">
        <v>449</v>
      </c>
      <c r="D451" s="26" t="s">
        <v>1300</v>
      </c>
      <c r="E451" s="26" t="s">
        <v>2772</v>
      </c>
      <c r="F451" s="27">
        <v>800</v>
      </c>
      <c r="G451" s="27">
        <v>0</v>
      </c>
      <c r="H451" s="27">
        <v>0</v>
      </c>
      <c r="I451" s="27">
        <v>800</v>
      </c>
      <c r="J451" s="27">
        <v>0</v>
      </c>
      <c r="K451" s="26" t="s">
        <v>2773</v>
      </c>
      <c r="L451" s="26" t="s">
        <v>736</v>
      </c>
      <c r="M451" s="26" t="s">
        <v>192</v>
      </c>
      <c r="N451" s="26" t="s">
        <v>193</v>
      </c>
      <c r="O451" s="26" t="s">
        <v>1707</v>
      </c>
      <c r="P451" s="26" t="s">
        <v>1708</v>
      </c>
      <c r="Q451" s="26" t="s">
        <v>405</v>
      </c>
      <c r="R451" s="26" t="s">
        <v>791</v>
      </c>
      <c r="S451" s="26" t="s">
        <v>2774</v>
      </c>
      <c r="T451" s="26" t="s">
        <v>791</v>
      </c>
      <c r="U451" s="26" t="s">
        <v>2774</v>
      </c>
      <c r="V451" s="26" t="s">
        <v>1709</v>
      </c>
      <c r="W451" s="26" t="s">
        <v>741</v>
      </c>
      <c r="X451" s="26" t="s">
        <v>1948</v>
      </c>
      <c r="Y451" s="27">
        <v>800</v>
      </c>
      <c r="Z451" s="26" t="s">
        <v>736</v>
      </c>
      <c r="AA451" s="26" t="s">
        <v>736</v>
      </c>
      <c r="AB451" s="26" t="s">
        <v>736</v>
      </c>
      <c r="AC451" s="26" t="s">
        <v>736</v>
      </c>
      <c r="AD451" s="26" t="s">
        <v>736</v>
      </c>
      <c r="AE451" s="26" t="s">
        <v>736</v>
      </c>
      <c r="AF451" s="27" t="s">
        <v>741</v>
      </c>
    </row>
    <row r="452" spans="1:32" ht="15" customHeight="1">
      <c r="A452" s="26" t="s">
        <v>4758</v>
      </c>
      <c r="B452" s="26" t="s">
        <v>742</v>
      </c>
      <c r="C452" s="27">
        <v>450</v>
      </c>
      <c r="D452" s="26" t="s">
        <v>4374</v>
      </c>
      <c r="E452" s="26" t="s">
        <v>4375</v>
      </c>
      <c r="F452" s="27">
        <v>110</v>
      </c>
      <c r="G452" s="27">
        <v>0</v>
      </c>
      <c r="H452" s="27">
        <v>0</v>
      </c>
      <c r="I452" s="27">
        <v>110</v>
      </c>
      <c r="J452" s="27">
        <v>0</v>
      </c>
      <c r="K452" s="26" t="s">
        <v>4376</v>
      </c>
      <c r="L452" s="26" t="s">
        <v>736</v>
      </c>
      <c r="M452" s="26" t="s">
        <v>1623</v>
      </c>
      <c r="N452" s="26" t="s">
        <v>4377</v>
      </c>
      <c r="O452" s="26" t="s">
        <v>4378</v>
      </c>
      <c r="P452" s="26" t="s">
        <v>4379</v>
      </c>
      <c r="Q452" s="26" t="s">
        <v>736</v>
      </c>
      <c r="R452" s="26" t="s">
        <v>736</v>
      </c>
      <c r="S452" s="26" t="s">
        <v>4380</v>
      </c>
      <c r="T452" s="26" t="s">
        <v>736</v>
      </c>
      <c r="U452" s="26" t="s">
        <v>4380</v>
      </c>
      <c r="V452" s="26" t="s">
        <v>4381</v>
      </c>
      <c r="W452" s="26" t="s">
        <v>4382</v>
      </c>
      <c r="X452" s="26" t="s">
        <v>4383</v>
      </c>
      <c r="Y452" s="27">
        <v>110</v>
      </c>
      <c r="Z452" s="26" t="s">
        <v>4384</v>
      </c>
      <c r="AA452" s="26" t="s">
        <v>736</v>
      </c>
      <c r="AB452" s="26" t="s">
        <v>736</v>
      </c>
      <c r="AC452" s="26" t="s">
        <v>736</v>
      </c>
      <c r="AD452" s="26" t="s">
        <v>736</v>
      </c>
      <c r="AE452" s="26" t="s">
        <v>4385</v>
      </c>
      <c r="AF452" s="27" t="s">
        <v>741</v>
      </c>
    </row>
    <row r="453" spans="1:32" ht="15" customHeight="1">
      <c r="A453" s="26" t="s">
        <v>4758</v>
      </c>
      <c r="B453" s="26" t="s">
        <v>742</v>
      </c>
      <c r="C453" s="27">
        <v>451</v>
      </c>
      <c r="D453" s="26" t="s">
        <v>1856</v>
      </c>
      <c r="E453" s="26" t="s">
        <v>1857</v>
      </c>
      <c r="F453" s="27">
        <v>1600</v>
      </c>
      <c r="G453" s="27">
        <v>0</v>
      </c>
      <c r="H453" s="27">
        <v>0</v>
      </c>
      <c r="I453" s="27">
        <v>1600</v>
      </c>
      <c r="J453" s="27">
        <v>0</v>
      </c>
      <c r="K453" s="26" t="s">
        <v>1858</v>
      </c>
      <c r="L453" s="26" t="s">
        <v>736</v>
      </c>
      <c r="M453" s="26" t="s">
        <v>249</v>
      </c>
      <c r="N453" s="26" t="s">
        <v>1859</v>
      </c>
      <c r="O453" s="26" t="s">
        <v>1860</v>
      </c>
      <c r="P453" s="26" t="s">
        <v>1861</v>
      </c>
      <c r="Q453" s="26" t="s">
        <v>1862</v>
      </c>
      <c r="R453" s="26" t="s">
        <v>200</v>
      </c>
      <c r="S453" s="26" t="s">
        <v>1853</v>
      </c>
      <c r="T453" s="26" t="s">
        <v>200</v>
      </c>
      <c r="U453" s="26" t="s">
        <v>1853</v>
      </c>
      <c r="V453" s="26" t="s">
        <v>1854</v>
      </c>
      <c r="W453" s="26" t="s">
        <v>1855</v>
      </c>
      <c r="X453" s="26" t="s">
        <v>1918</v>
      </c>
      <c r="Y453" s="27">
        <v>1600</v>
      </c>
      <c r="Z453" s="26" t="s">
        <v>736</v>
      </c>
      <c r="AA453" s="26" t="s">
        <v>736</v>
      </c>
      <c r="AB453" s="26" t="s">
        <v>736</v>
      </c>
      <c r="AC453" s="26" t="s">
        <v>736</v>
      </c>
      <c r="AD453" s="26" t="s">
        <v>736</v>
      </c>
      <c r="AE453" s="26" t="s">
        <v>736</v>
      </c>
      <c r="AF453" s="27" t="s">
        <v>741</v>
      </c>
    </row>
    <row r="454" spans="1:32">
      <c r="A454" s="26" t="s">
        <v>4758</v>
      </c>
      <c r="B454" s="26" t="s">
        <v>742</v>
      </c>
      <c r="C454" s="27">
        <v>452</v>
      </c>
      <c r="D454" s="26" t="s">
        <v>901</v>
      </c>
      <c r="E454" s="26" t="s">
        <v>2775</v>
      </c>
      <c r="F454" s="27">
        <v>1600</v>
      </c>
      <c r="G454" s="27">
        <v>0</v>
      </c>
      <c r="H454" s="27">
        <v>0</v>
      </c>
      <c r="I454" s="27">
        <v>1600</v>
      </c>
      <c r="J454" s="27">
        <v>0</v>
      </c>
      <c r="K454" s="26" t="s">
        <v>2776</v>
      </c>
      <c r="L454" s="26" t="s">
        <v>736</v>
      </c>
      <c r="M454" s="26" t="s">
        <v>1928</v>
      </c>
      <c r="N454" s="26" t="s">
        <v>736</v>
      </c>
      <c r="O454" s="26" t="s">
        <v>6428</v>
      </c>
      <c r="P454" s="26" t="s">
        <v>4386</v>
      </c>
      <c r="Q454" s="26" t="s">
        <v>736</v>
      </c>
      <c r="R454" s="26" t="s">
        <v>195</v>
      </c>
      <c r="S454" s="26" t="s">
        <v>4387</v>
      </c>
      <c r="T454" s="26" t="s">
        <v>195</v>
      </c>
      <c r="U454" s="26" t="s">
        <v>4387</v>
      </c>
      <c r="V454" s="26" t="s">
        <v>4388</v>
      </c>
      <c r="W454" s="26" t="s">
        <v>411</v>
      </c>
      <c r="X454" s="26" t="s">
        <v>1918</v>
      </c>
      <c r="Y454" s="27">
        <v>1600</v>
      </c>
      <c r="Z454" s="26" t="s">
        <v>736</v>
      </c>
      <c r="AA454" s="26" t="s">
        <v>736</v>
      </c>
      <c r="AB454" s="26" t="s">
        <v>736</v>
      </c>
      <c r="AC454" s="26" t="s">
        <v>736</v>
      </c>
      <c r="AD454" s="26" t="s">
        <v>736</v>
      </c>
      <c r="AE454" s="26" t="s">
        <v>736</v>
      </c>
      <c r="AF454" s="27" t="s">
        <v>741</v>
      </c>
    </row>
    <row r="455" spans="1:32">
      <c r="A455" s="26" t="s">
        <v>4758</v>
      </c>
      <c r="B455" s="26" t="s">
        <v>742</v>
      </c>
      <c r="C455" s="27">
        <v>453</v>
      </c>
      <c r="D455" s="26" t="s">
        <v>1302</v>
      </c>
      <c r="E455" s="26" t="s">
        <v>2777</v>
      </c>
      <c r="F455" s="27">
        <v>320</v>
      </c>
      <c r="G455" s="27">
        <v>0</v>
      </c>
      <c r="H455" s="27">
        <v>0</v>
      </c>
      <c r="I455" s="27">
        <v>320</v>
      </c>
      <c r="J455" s="27">
        <v>0</v>
      </c>
      <c r="K455" s="26" t="s">
        <v>2778</v>
      </c>
      <c r="L455" s="26" t="s">
        <v>736</v>
      </c>
      <c r="M455" s="26" t="s">
        <v>205</v>
      </c>
      <c r="N455" s="26" t="s">
        <v>206</v>
      </c>
      <c r="O455" s="26" t="s">
        <v>232</v>
      </c>
      <c r="P455" s="26" t="s">
        <v>1303</v>
      </c>
      <c r="Q455" s="26" t="s">
        <v>227</v>
      </c>
      <c r="R455" s="26" t="s">
        <v>195</v>
      </c>
      <c r="S455" s="26" t="s">
        <v>2779</v>
      </c>
      <c r="T455" s="26" t="s">
        <v>195</v>
      </c>
      <c r="U455" s="26" t="s">
        <v>2779</v>
      </c>
      <c r="V455" s="26" t="s">
        <v>736</v>
      </c>
      <c r="W455" s="26" t="s">
        <v>571</v>
      </c>
      <c r="X455" s="26" t="s">
        <v>1949</v>
      </c>
      <c r="Y455" s="27">
        <v>320</v>
      </c>
      <c r="Z455" s="26" t="s">
        <v>736</v>
      </c>
      <c r="AA455" s="26" t="s">
        <v>736</v>
      </c>
      <c r="AB455" s="26" t="s">
        <v>736</v>
      </c>
      <c r="AC455" s="26" t="s">
        <v>736</v>
      </c>
      <c r="AD455" s="26" t="s">
        <v>736</v>
      </c>
      <c r="AE455" s="26" t="s">
        <v>736</v>
      </c>
      <c r="AF455" s="27" t="s">
        <v>741</v>
      </c>
    </row>
    <row r="456" spans="1:32">
      <c r="A456" s="26" t="s">
        <v>4758</v>
      </c>
      <c r="B456" s="26" t="s">
        <v>742</v>
      </c>
      <c r="C456" s="27">
        <v>454</v>
      </c>
      <c r="D456" s="26" t="s">
        <v>1304</v>
      </c>
      <c r="E456" s="26" t="s">
        <v>3705</v>
      </c>
      <c r="F456" s="27">
        <v>960</v>
      </c>
      <c r="G456" s="27">
        <v>0</v>
      </c>
      <c r="H456" s="27">
        <v>0</v>
      </c>
      <c r="I456" s="27">
        <v>960</v>
      </c>
      <c r="J456" s="27">
        <v>0</v>
      </c>
      <c r="K456" s="26" t="s">
        <v>3706</v>
      </c>
      <c r="L456" s="26" t="s">
        <v>736</v>
      </c>
      <c r="M456" s="26" t="s">
        <v>1928</v>
      </c>
      <c r="N456" s="26" t="s">
        <v>1929</v>
      </c>
      <c r="O456" s="26" t="s">
        <v>6429</v>
      </c>
      <c r="P456" s="26" t="s">
        <v>6430</v>
      </c>
      <c r="Q456" s="26" t="s">
        <v>736</v>
      </c>
      <c r="R456" s="26" t="s">
        <v>195</v>
      </c>
      <c r="S456" s="26" t="s">
        <v>6431</v>
      </c>
      <c r="T456" s="26" t="s">
        <v>195</v>
      </c>
      <c r="U456" s="26" t="s">
        <v>6431</v>
      </c>
      <c r="V456" s="26" t="s">
        <v>6432</v>
      </c>
      <c r="W456" s="26" t="s">
        <v>6433</v>
      </c>
      <c r="X456" s="26" t="s">
        <v>1946</v>
      </c>
      <c r="Y456" s="27">
        <v>960</v>
      </c>
      <c r="Z456" s="26" t="s">
        <v>736</v>
      </c>
      <c r="AA456" s="26" t="s">
        <v>736</v>
      </c>
      <c r="AB456" s="26" t="s">
        <v>736</v>
      </c>
      <c r="AC456" s="26" t="s">
        <v>736</v>
      </c>
      <c r="AD456" s="26" t="s">
        <v>736</v>
      </c>
      <c r="AE456" s="26" t="s">
        <v>736</v>
      </c>
      <c r="AF456" s="27" t="s">
        <v>741</v>
      </c>
    </row>
    <row r="457" spans="1:32">
      <c r="A457" s="26" t="s">
        <v>4758</v>
      </c>
      <c r="B457" s="26" t="s">
        <v>742</v>
      </c>
      <c r="C457" s="27">
        <v>455</v>
      </c>
      <c r="D457" s="26" t="s">
        <v>6434</v>
      </c>
      <c r="E457" s="26" t="s">
        <v>6435</v>
      </c>
      <c r="F457" s="27">
        <v>70</v>
      </c>
      <c r="G457" s="27">
        <v>0</v>
      </c>
      <c r="H457" s="27">
        <v>0</v>
      </c>
      <c r="I457" s="27">
        <v>70</v>
      </c>
      <c r="J457" s="27">
        <v>0</v>
      </c>
      <c r="K457" s="26" t="s">
        <v>6436</v>
      </c>
      <c r="L457" s="26" t="s">
        <v>736</v>
      </c>
      <c r="M457" s="26" t="s">
        <v>192</v>
      </c>
      <c r="N457" s="26" t="s">
        <v>361</v>
      </c>
      <c r="O457" s="26" t="s">
        <v>6437</v>
      </c>
      <c r="P457" s="26" t="s">
        <v>6438</v>
      </c>
      <c r="Q457" s="26" t="s">
        <v>736</v>
      </c>
      <c r="R457" s="26" t="s">
        <v>6021</v>
      </c>
      <c r="S457" s="26" t="s">
        <v>6439</v>
      </c>
      <c r="T457" s="26" t="s">
        <v>6021</v>
      </c>
      <c r="U457" s="26" t="s">
        <v>6439</v>
      </c>
      <c r="V457" s="26" t="s">
        <v>6440</v>
      </c>
      <c r="W457" s="26" t="s">
        <v>6441</v>
      </c>
      <c r="X457" s="26" t="s">
        <v>6442</v>
      </c>
      <c r="Y457" s="27">
        <v>70</v>
      </c>
      <c r="Z457" s="26" t="s">
        <v>736</v>
      </c>
      <c r="AA457" s="26" t="s">
        <v>736</v>
      </c>
      <c r="AB457" s="26" t="s">
        <v>736</v>
      </c>
      <c r="AC457" s="26" t="s">
        <v>736</v>
      </c>
      <c r="AD457" s="26" t="s">
        <v>736</v>
      </c>
      <c r="AE457" s="26" t="s">
        <v>736</v>
      </c>
      <c r="AF457" s="27" t="s">
        <v>741</v>
      </c>
    </row>
    <row r="458" spans="1:32">
      <c r="A458" s="26" t="s">
        <v>4758</v>
      </c>
      <c r="B458" s="26" t="s">
        <v>742</v>
      </c>
      <c r="C458" s="27">
        <v>456</v>
      </c>
      <c r="D458" s="26" t="s">
        <v>4389</v>
      </c>
      <c r="E458" s="26" t="s">
        <v>4390</v>
      </c>
      <c r="F458" s="27">
        <v>5</v>
      </c>
      <c r="G458" s="27">
        <v>0</v>
      </c>
      <c r="H458" s="27">
        <v>0</v>
      </c>
      <c r="I458" s="27">
        <v>5</v>
      </c>
      <c r="J458" s="27">
        <v>0</v>
      </c>
      <c r="K458" s="26" t="s">
        <v>4391</v>
      </c>
      <c r="L458" s="26" t="s">
        <v>736</v>
      </c>
      <c r="M458" s="26" t="s">
        <v>192</v>
      </c>
      <c r="N458" s="26" t="s">
        <v>193</v>
      </c>
      <c r="O458" s="26" t="s">
        <v>4392</v>
      </c>
      <c r="P458" s="26" t="s">
        <v>4393</v>
      </c>
      <c r="Q458" s="26" t="s">
        <v>736</v>
      </c>
      <c r="R458" s="26" t="s">
        <v>1711</v>
      </c>
      <c r="S458" s="26" t="s">
        <v>4394</v>
      </c>
      <c r="T458" s="26" t="s">
        <v>1711</v>
      </c>
      <c r="U458" s="26" t="s">
        <v>4394</v>
      </c>
      <c r="V458" s="26" t="s">
        <v>4395</v>
      </c>
      <c r="W458" s="26" t="s">
        <v>4396</v>
      </c>
      <c r="X458" s="26" t="s">
        <v>3478</v>
      </c>
      <c r="Y458" s="27">
        <v>5</v>
      </c>
      <c r="Z458" s="26" t="s">
        <v>736</v>
      </c>
      <c r="AA458" s="26" t="s">
        <v>736</v>
      </c>
      <c r="AB458" s="26" t="s">
        <v>736</v>
      </c>
      <c r="AC458" s="26" t="s">
        <v>736</v>
      </c>
      <c r="AD458" s="26" t="s">
        <v>736</v>
      </c>
      <c r="AE458" s="26" t="s">
        <v>736</v>
      </c>
      <c r="AF458" s="27" t="s">
        <v>741</v>
      </c>
    </row>
    <row r="459" spans="1:32">
      <c r="A459" s="26" t="s">
        <v>4758</v>
      </c>
      <c r="B459" s="26" t="s">
        <v>742</v>
      </c>
      <c r="C459" s="27">
        <v>457</v>
      </c>
      <c r="D459" s="26" t="s">
        <v>1593</v>
      </c>
      <c r="E459" s="26" t="s">
        <v>2780</v>
      </c>
      <c r="F459" s="27">
        <v>2400</v>
      </c>
      <c r="G459" s="27">
        <v>0</v>
      </c>
      <c r="H459" s="27">
        <v>0</v>
      </c>
      <c r="I459" s="27">
        <v>2400</v>
      </c>
      <c r="J459" s="27">
        <v>0</v>
      </c>
      <c r="K459" s="26" t="s">
        <v>2781</v>
      </c>
      <c r="L459" s="26" t="s">
        <v>736</v>
      </c>
      <c r="M459" s="26" t="s">
        <v>192</v>
      </c>
      <c r="N459" s="26" t="s">
        <v>193</v>
      </c>
      <c r="O459" s="26" t="s">
        <v>1594</v>
      </c>
      <c r="P459" s="26" t="s">
        <v>1595</v>
      </c>
      <c r="Q459" s="26" t="s">
        <v>1710</v>
      </c>
      <c r="R459" s="26" t="s">
        <v>867</v>
      </c>
      <c r="S459" s="26" t="s">
        <v>2782</v>
      </c>
      <c r="T459" s="26" t="s">
        <v>867</v>
      </c>
      <c r="U459" s="26" t="s">
        <v>2782</v>
      </c>
      <c r="V459" s="26" t="s">
        <v>2783</v>
      </c>
      <c r="W459" s="26" t="s">
        <v>1572</v>
      </c>
      <c r="X459" s="26" t="s">
        <v>1953</v>
      </c>
      <c r="Y459" s="27">
        <v>2400</v>
      </c>
      <c r="Z459" s="26" t="s">
        <v>736</v>
      </c>
      <c r="AA459" s="26" t="s">
        <v>736</v>
      </c>
      <c r="AB459" s="26" t="s">
        <v>736</v>
      </c>
      <c r="AC459" s="26" t="s">
        <v>736</v>
      </c>
      <c r="AD459" s="26" t="s">
        <v>736</v>
      </c>
      <c r="AE459" s="26" t="s">
        <v>736</v>
      </c>
      <c r="AF459" s="27" t="s">
        <v>741</v>
      </c>
    </row>
    <row r="460" spans="1:32">
      <c r="A460" s="26" t="s">
        <v>4758</v>
      </c>
      <c r="B460" s="26" t="s">
        <v>742</v>
      </c>
      <c r="C460" s="27">
        <v>458</v>
      </c>
      <c r="D460" s="26" t="s">
        <v>6443</v>
      </c>
      <c r="E460" s="26" t="s">
        <v>6444</v>
      </c>
      <c r="F460" s="27">
        <v>4610</v>
      </c>
      <c r="G460" s="27">
        <v>0</v>
      </c>
      <c r="H460" s="27">
        <v>0</v>
      </c>
      <c r="I460" s="27">
        <v>4610</v>
      </c>
      <c r="J460" s="27">
        <v>0</v>
      </c>
      <c r="K460" s="26" t="s">
        <v>6445</v>
      </c>
      <c r="L460" s="26" t="s">
        <v>736</v>
      </c>
      <c r="M460" s="26" t="s">
        <v>1928</v>
      </c>
      <c r="N460" s="26" t="s">
        <v>1929</v>
      </c>
      <c r="O460" s="26" t="s">
        <v>6446</v>
      </c>
      <c r="P460" s="26" t="s">
        <v>3647</v>
      </c>
      <c r="Q460" s="26" t="s">
        <v>736</v>
      </c>
      <c r="R460" s="26" t="s">
        <v>278</v>
      </c>
      <c r="S460" s="26" t="s">
        <v>6447</v>
      </c>
      <c r="T460" s="26" t="s">
        <v>278</v>
      </c>
      <c r="U460" s="26" t="s">
        <v>6447</v>
      </c>
      <c r="V460" s="26" t="s">
        <v>6448</v>
      </c>
      <c r="W460" s="26" t="s">
        <v>6449</v>
      </c>
      <c r="X460" s="26" t="s">
        <v>6450</v>
      </c>
      <c r="Y460" s="27">
        <v>4610</v>
      </c>
      <c r="Z460" s="26" t="s">
        <v>736</v>
      </c>
      <c r="AA460" s="26" t="s">
        <v>736</v>
      </c>
      <c r="AB460" s="26" t="s">
        <v>736</v>
      </c>
      <c r="AC460" s="26" t="s">
        <v>736</v>
      </c>
      <c r="AD460" s="26" t="s">
        <v>736</v>
      </c>
      <c r="AE460" s="26" t="s">
        <v>736</v>
      </c>
      <c r="AF460" s="27" t="s">
        <v>741</v>
      </c>
    </row>
    <row r="461" spans="1:32">
      <c r="A461" s="26" t="s">
        <v>4758</v>
      </c>
      <c r="B461" s="26" t="s">
        <v>742</v>
      </c>
      <c r="C461" s="27">
        <v>459</v>
      </c>
      <c r="D461" s="26" t="s">
        <v>2784</v>
      </c>
      <c r="E461" s="26" t="s">
        <v>2785</v>
      </c>
      <c r="F461" s="27">
        <v>2</v>
      </c>
      <c r="G461" s="27">
        <v>0</v>
      </c>
      <c r="H461" s="27">
        <v>0</v>
      </c>
      <c r="I461" s="27">
        <v>2</v>
      </c>
      <c r="J461" s="27">
        <v>0</v>
      </c>
      <c r="K461" s="26" t="s">
        <v>2786</v>
      </c>
      <c r="L461" s="26" t="s">
        <v>736</v>
      </c>
      <c r="M461" s="26" t="s">
        <v>192</v>
      </c>
      <c r="N461" s="26" t="s">
        <v>361</v>
      </c>
      <c r="O461" s="26" t="s">
        <v>2787</v>
      </c>
      <c r="P461" s="26" t="s">
        <v>2788</v>
      </c>
      <c r="Q461" s="26" t="s">
        <v>736</v>
      </c>
      <c r="R461" s="26" t="s">
        <v>191</v>
      </c>
      <c r="S461" s="26" t="s">
        <v>2789</v>
      </c>
      <c r="T461" s="26" t="s">
        <v>191</v>
      </c>
      <c r="U461" s="26" t="s">
        <v>2789</v>
      </c>
      <c r="V461" s="26" t="s">
        <v>2790</v>
      </c>
      <c r="W461" s="26" t="s">
        <v>2791</v>
      </c>
      <c r="X461" s="26" t="s">
        <v>1919</v>
      </c>
      <c r="Y461" s="27">
        <v>2</v>
      </c>
      <c r="Z461" s="26" t="s">
        <v>736</v>
      </c>
      <c r="AA461" s="26" t="s">
        <v>736</v>
      </c>
      <c r="AB461" s="26" t="s">
        <v>736</v>
      </c>
      <c r="AC461" s="26" t="s">
        <v>736</v>
      </c>
      <c r="AD461" s="26" t="s">
        <v>736</v>
      </c>
      <c r="AE461" s="26" t="s">
        <v>736</v>
      </c>
      <c r="AF461" s="27" t="s">
        <v>741</v>
      </c>
    </row>
    <row r="462" spans="1:32">
      <c r="A462" s="26" t="s">
        <v>4758</v>
      </c>
      <c r="B462" s="26" t="s">
        <v>742</v>
      </c>
      <c r="C462" s="27">
        <v>460</v>
      </c>
      <c r="D462" s="26" t="s">
        <v>6451</v>
      </c>
      <c r="E462" s="26" t="s">
        <v>6452</v>
      </c>
      <c r="F462" s="27">
        <v>11</v>
      </c>
      <c r="G462" s="27">
        <v>0</v>
      </c>
      <c r="H462" s="27">
        <v>0</v>
      </c>
      <c r="I462" s="27">
        <v>11</v>
      </c>
      <c r="J462" s="27">
        <v>0</v>
      </c>
      <c r="K462" s="26" t="s">
        <v>6453</v>
      </c>
      <c r="L462" s="26" t="s">
        <v>736</v>
      </c>
      <c r="M462" s="26" t="s">
        <v>1928</v>
      </c>
      <c r="N462" s="26" t="s">
        <v>4099</v>
      </c>
      <c r="O462" s="26" t="s">
        <v>6454</v>
      </c>
      <c r="P462" s="26" t="s">
        <v>6455</v>
      </c>
      <c r="Q462" s="26" t="s">
        <v>736</v>
      </c>
      <c r="R462" s="26" t="s">
        <v>6456</v>
      </c>
      <c r="S462" s="26" t="s">
        <v>736</v>
      </c>
      <c r="T462" s="26" t="s">
        <v>6456</v>
      </c>
      <c r="U462" s="26" t="s">
        <v>736</v>
      </c>
      <c r="V462" s="26" t="s">
        <v>6457</v>
      </c>
      <c r="W462" s="26" t="s">
        <v>6458</v>
      </c>
      <c r="X462" s="26" t="s">
        <v>3791</v>
      </c>
      <c r="Y462" s="27">
        <v>11</v>
      </c>
      <c r="Z462" s="26" t="s">
        <v>736</v>
      </c>
      <c r="AA462" s="26" t="s">
        <v>736</v>
      </c>
      <c r="AB462" s="26" t="s">
        <v>736</v>
      </c>
      <c r="AC462" s="26" t="s">
        <v>736</v>
      </c>
      <c r="AD462" s="26" t="s">
        <v>736</v>
      </c>
      <c r="AE462" s="26" t="s">
        <v>736</v>
      </c>
      <c r="AF462" s="27" t="s">
        <v>741</v>
      </c>
    </row>
    <row r="463" spans="1:32">
      <c r="A463" s="26" t="s">
        <v>4758</v>
      </c>
      <c r="B463" s="26" t="s">
        <v>742</v>
      </c>
      <c r="C463" s="27">
        <v>461</v>
      </c>
      <c r="D463" s="26" t="s">
        <v>6459</v>
      </c>
      <c r="E463" s="26" t="s">
        <v>6460</v>
      </c>
      <c r="F463" s="27">
        <v>7</v>
      </c>
      <c r="G463" s="27">
        <v>0</v>
      </c>
      <c r="H463" s="27">
        <v>0</v>
      </c>
      <c r="I463" s="27">
        <v>7</v>
      </c>
      <c r="J463" s="27">
        <v>0</v>
      </c>
      <c r="K463" s="26" t="s">
        <v>6461</v>
      </c>
      <c r="L463" s="26" t="s">
        <v>736</v>
      </c>
      <c r="M463" s="26" t="s">
        <v>192</v>
      </c>
      <c r="N463" s="26" t="s">
        <v>193</v>
      </c>
      <c r="O463" s="26" t="s">
        <v>6462</v>
      </c>
      <c r="P463" s="26" t="s">
        <v>6463</v>
      </c>
      <c r="Q463" s="26" t="s">
        <v>736</v>
      </c>
      <c r="R463" s="26" t="s">
        <v>6464</v>
      </c>
      <c r="S463" s="26" t="s">
        <v>6465</v>
      </c>
      <c r="T463" s="26" t="s">
        <v>6464</v>
      </c>
      <c r="U463" s="26" t="s">
        <v>6465</v>
      </c>
      <c r="V463" s="26" t="s">
        <v>6466</v>
      </c>
      <c r="W463" s="26" t="s">
        <v>6467</v>
      </c>
      <c r="X463" s="26" t="s">
        <v>2871</v>
      </c>
      <c r="Y463" s="27">
        <v>7</v>
      </c>
      <c r="Z463" s="26" t="s">
        <v>736</v>
      </c>
      <c r="AA463" s="26" t="s">
        <v>736</v>
      </c>
      <c r="AB463" s="26" t="s">
        <v>736</v>
      </c>
      <c r="AC463" s="26" t="s">
        <v>736</v>
      </c>
      <c r="AD463" s="26" t="s">
        <v>736</v>
      </c>
      <c r="AE463" s="26" t="s">
        <v>736</v>
      </c>
      <c r="AF463" s="27" t="s">
        <v>741</v>
      </c>
    </row>
    <row r="464" spans="1:32">
      <c r="A464" s="26" t="s">
        <v>4758</v>
      </c>
      <c r="B464" s="26" t="s">
        <v>742</v>
      </c>
      <c r="C464" s="27">
        <v>462</v>
      </c>
      <c r="D464" s="26" t="s">
        <v>4397</v>
      </c>
      <c r="E464" s="26" t="s">
        <v>4398</v>
      </c>
      <c r="F464" s="27">
        <v>1</v>
      </c>
      <c r="G464" s="27">
        <v>0</v>
      </c>
      <c r="H464" s="27">
        <v>0</v>
      </c>
      <c r="I464" s="27">
        <v>1</v>
      </c>
      <c r="J464" s="27">
        <v>0</v>
      </c>
      <c r="K464" s="26" t="s">
        <v>4399</v>
      </c>
      <c r="L464" s="26" t="s">
        <v>736</v>
      </c>
      <c r="M464" s="26" t="s">
        <v>192</v>
      </c>
      <c r="N464" s="26" t="s">
        <v>361</v>
      </c>
      <c r="O464" s="26" t="s">
        <v>4400</v>
      </c>
      <c r="P464" s="26" t="s">
        <v>4401</v>
      </c>
      <c r="Q464" s="26" t="s">
        <v>736</v>
      </c>
      <c r="R464" s="26" t="s">
        <v>1993</v>
      </c>
      <c r="S464" s="26" t="s">
        <v>4402</v>
      </c>
      <c r="T464" s="26" t="s">
        <v>1993</v>
      </c>
      <c r="U464" s="26" t="s">
        <v>4402</v>
      </c>
      <c r="V464" s="26" t="s">
        <v>4403</v>
      </c>
      <c r="W464" s="26" t="s">
        <v>4404</v>
      </c>
      <c r="X464" s="26" t="s">
        <v>2256</v>
      </c>
      <c r="Y464" s="27">
        <v>1</v>
      </c>
      <c r="Z464" s="26" t="s">
        <v>736</v>
      </c>
      <c r="AA464" s="26" t="s">
        <v>736</v>
      </c>
      <c r="AB464" s="26" t="s">
        <v>736</v>
      </c>
      <c r="AC464" s="26" t="s">
        <v>736</v>
      </c>
      <c r="AD464" s="26" t="s">
        <v>736</v>
      </c>
      <c r="AE464" s="26" t="s">
        <v>736</v>
      </c>
      <c r="AF464" s="27" t="s">
        <v>741</v>
      </c>
    </row>
    <row r="465" spans="1:32">
      <c r="A465" s="26" t="s">
        <v>4758</v>
      </c>
      <c r="B465" s="26" t="s">
        <v>742</v>
      </c>
      <c r="C465" s="27">
        <v>463</v>
      </c>
      <c r="D465" s="26" t="s">
        <v>3708</v>
      </c>
      <c r="E465" s="26" t="s">
        <v>3709</v>
      </c>
      <c r="F465" s="27">
        <v>522</v>
      </c>
      <c r="G465" s="27">
        <v>0</v>
      </c>
      <c r="H465" s="27">
        <v>0</v>
      </c>
      <c r="I465" s="27">
        <v>522</v>
      </c>
      <c r="J465" s="27">
        <v>0</v>
      </c>
      <c r="K465" s="26" t="s">
        <v>3710</v>
      </c>
      <c r="L465" s="26" t="s">
        <v>736</v>
      </c>
      <c r="M465" s="26" t="s">
        <v>192</v>
      </c>
      <c r="N465" s="26" t="s">
        <v>361</v>
      </c>
      <c r="O465" s="26" t="s">
        <v>3711</v>
      </c>
      <c r="P465" s="26" t="s">
        <v>3712</v>
      </c>
      <c r="Q465" s="26" t="s">
        <v>6468</v>
      </c>
      <c r="R465" s="26" t="s">
        <v>3656</v>
      </c>
      <c r="S465" s="26" t="s">
        <v>6469</v>
      </c>
      <c r="T465" s="26" t="s">
        <v>3656</v>
      </c>
      <c r="U465" s="26" t="s">
        <v>6469</v>
      </c>
      <c r="V465" s="26" t="s">
        <v>6470</v>
      </c>
      <c r="W465" s="26" t="s">
        <v>3714</v>
      </c>
      <c r="X465" s="26" t="s">
        <v>4405</v>
      </c>
      <c r="Y465" s="27">
        <v>522</v>
      </c>
      <c r="Z465" s="26" t="s">
        <v>736</v>
      </c>
      <c r="AA465" s="26" t="s">
        <v>2674</v>
      </c>
      <c r="AB465" s="26" t="s">
        <v>736</v>
      </c>
      <c r="AC465" s="26" t="s">
        <v>736</v>
      </c>
      <c r="AD465" s="26" t="s">
        <v>736</v>
      </c>
      <c r="AE465" s="26" t="s">
        <v>2675</v>
      </c>
      <c r="AF465" s="27" t="s">
        <v>741</v>
      </c>
    </row>
    <row r="466" spans="1:32">
      <c r="A466" s="26" t="s">
        <v>4758</v>
      </c>
      <c r="B466" s="26" t="s">
        <v>742</v>
      </c>
      <c r="C466" s="27">
        <v>464</v>
      </c>
      <c r="D466" s="26" t="s">
        <v>902</v>
      </c>
      <c r="E466" s="26" t="s">
        <v>2792</v>
      </c>
      <c r="F466" s="27">
        <v>3200</v>
      </c>
      <c r="G466" s="27">
        <v>0</v>
      </c>
      <c r="H466" s="27">
        <v>0</v>
      </c>
      <c r="I466" s="27">
        <v>3200</v>
      </c>
      <c r="J466" s="27">
        <v>0</v>
      </c>
      <c r="K466" s="26" t="s">
        <v>2793</v>
      </c>
      <c r="L466" s="26" t="s">
        <v>736</v>
      </c>
      <c r="M466" s="26" t="s">
        <v>1928</v>
      </c>
      <c r="N466" s="26" t="s">
        <v>1929</v>
      </c>
      <c r="O466" s="26" t="s">
        <v>3715</v>
      </c>
      <c r="P466" s="26" t="s">
        <v>3460</v>
      </c>
      <c r="Q466" s="26" t="s">
        <v>736</v>
      </c>
      <c r="R466" s="26" t="s">
        <v>3716</v>
      </c>
      <c r="S466" s="26" t="s">
        <v>3717</v>
      </c>
      <c r="T466" s="26" t="s">
        <v>3716</v>
      </c>
      <c r="U466" s="26" t="s">
        <v>3717</v>
      </c>
      <c r="V466" s="26" t="s">
        <v>741</v>
      </c>
      <c r="W466" s="26" t="s">
        <v>412</v>
      </c>
      <c r="X466" s="26" t="s">
        <v>1952</v>
      </c>
      <c r="Y466" s="27">
        <v>3200</v>
      </c>
      <c r="Z466" s="26" t="s">
        <v>736</v>
      </c>
      <c r="AA466" s="26" t="s">
        <v>736</v>
      </c>
      <c r="AB466" s="26" t="s">
        <v>736</v>
      </c>
      <c r="AC466" s="26" t="s">
        <v>736</v>
      </c>
      <c r="AD466" s="26" t="s">
        <v>736</v>
      </c>
      <c r="AE466" s="26" t="s">
        <v>736</v>
      </c>
      <c r="AF466" s="27" t="s">
        <v>741</v>
      </c>
    </row>
    <row r="467" spans="1:32">
      <c r="A467" s="26" t="s">
        <v>4758</v>
      </c>
      <c r="B467" s="26" t="s">
        <v>742</v>
      </c>
      <c r="C467" s="27">
        <v>465</v>
      </c>
      <c r="D467" s="26" t="s">
        <v>903</v>
      </c>
      <c r="E467" s="26" t="s">
        <v>2794</v>
      </c>
      <c r="F467" s="27">
        <v>640</v>
      </c>
      <c r="G467" s="27">
        <v>0</v>
      </c>
      <c r="H467" s="27">
        <v>0</v>
      </c>
      <c r="I467" s="27">
        <v>640</v>
      </c>
      <c r="J467" s="27">
        <v>0</v>
      </c>
      <c r="K467" s="26" t="s">
        <v>2795</v>
      </c>
      <c r="L467" s="26" t="s">
        <v>736</v>
      </c>
      <c r="M467" s="26" t="s">
        <v>1928</v>
      </c>
      <c r="N467" s="26" t="s">
        <v>1929</v>
      </c>
      <c r="O467" s="26" t="s">
        <v>3718</v>
      </c>
      <c r="P467" s="26" t="s">
        <v>2255</v>
      </c>
      <c r="Q467" s="26" t="s">
        <v>1932</v>
      </c>
      <c r="R467" s="26" t="s">
        <v>195</v>
      </c>
      <c r="S467" s="26" t="s">
        <v>3719</v>
      </c>
      <c r="T467" s="26" t="s">
        <v>195</v>
      </c>
      <c r="U467" s="26" t="s">
        <v>3719</v>
      </c>
      <c r="V467" s="26" t="s">
        <v>741</v>
      </c>
      <c r="W467" s="26" t="s">
        <v>413</v>
      </c>
      <c r="X467" s="26" t="s">
        <v>1955</v>
      </c>
      <c r="Y467" s="27">
        <v>640</v>
      </c>
      <c r="Z467" s="26" t="s">
        <v>736</v>
      </c>
      <c r="AA467" s="26" t="s">
        <v>736</v>
      </c>
      <c r="AB467" s="26" t="s">
        <v>736</v>
      </c>
      <c r="AC467" s="26" t="s">
        <v>736</v>
      </c>
      <c r="AD467" s="26" t="s">
        <v>736</v>
      </c>
      <c r="AE467" s="26" t="s">
        <v>736</v>
      </c>
      <c r="AF467" s="27" t="s">
        <v>741</v>
      </c>
    </row>
    <row r="468" spans="1:32">
      <c r="A468" s="26" t="s">
        <v>4758</v>
      </c>
      <c r="B468" s="26" t="s">
        <v>742</v>
      </c>
      <c r="C468" s="27">
        <v>466</v>
      </c>
      <c r="D468" s="26" t="s">
        <v>1315</v>
      </c>
      <c r="E468" s="26" t="s">
        <v>2796</v>
      </c>
      <c r="F468" s="27">
        <v>3200</v>
      </c>
      <c r="G468" s="27">
        <v>0</v>
      </c>
      <c r="H468" s="27">
        <v>0</v>
      </c>
      <c r="I468" s="27">
        <v>3200</v>
      </c>
      <c r="J468" s="27">
        <v>0</v>
      </c>
      <c r="K468" s="26" t="s">
        <v>2797</v>
      </c>
      <c r="L468" s="26" t="s">
        <v>736</v>
      </c>
      <c r="M468" s="26" t="s">
        <v>1928</v>
      </c>
      <c r="N468" s="26" t="s">
        <v>1929</v>
      </c>
      <c r="O468" s="26" t="s">
        <v>6471</v>
      </c>
      <c r="P468" s="26" t="s">
        <v>6472</v>
      </c>
      <c r="Q468" s="26" t="s">
        <v>736</v>
      </c>
      <c r="R468" s="26" t="s">
        <v>195</v>
      </c>
      <c r="S468" s="26" t="s">
        <v>2798</v>
      </c>
      <c r="T468" s="26" t="s">
        <v>195</v>
      </c>
      <c r="U468" s="26" t="s">
        <v>2798</v>
      </c>
      <c r="V468" s="26" t="s">
        <v>6473</v>
      </c>
      <c r="W468" s="26" t="s">
        <v>6474</v>
      </c>
      <c r="X468" s="26" t="s">
        <v>1952</v>
      </c>
      <c r="Y468" s="27">
        <v>3200</v>
      </c>
      <c r="Z468" s="26" t="s">
        <v>736</v>
      </c>
      <c r="AA468" s="26" t="s">
        <v>736</v>
      </c>
      <c r="AB468" s="26" t="s">
        <v>736</v>
      </c>
      <c r="AC468" s="26" t="s">
        <v>736</v>
      </c>
      <c r="AD468" s="26" t="s">
        <v>736</v>
      </c>
      <c r="AE468" s="26" t="s">
        <v>736</v>
      </c>
      <c r="AF468" s="27" t="s">
        <v>741</v>
      </c>
    </row>
    <row r="469" spans="1:32" ht="15" customHeight="1">
      <c r="A469" s="26" t="s">
        <v>4758</v>
      </c>
      <c r="B469" s="26" t="s">
        <v>742</v>
      </c>
      <c r="C469" s="27">
        <v>467</v>
      </c>
      <c r="D469" s="26" t="s">
        <v>1316</v>
      </c>
      <c r="E469" s="26" t="s">
        <v>3720</v>
      </c>
      <c r="F469" s="27">
        <v>1280</v>
      </c>
      <c r="G469" s="27">
        <v>0</v>
      </c>
      <c r="H469" s="27">
        <v>0</v>
      </c>
      <c r="I469" s="27">
        <v>1280</v>
      </c>
      <c r="J469" s="27">
        <v>0</v>
      </c>
      <c r="K469" s="26" t="s">
        <v>3721</v>
      </c>
      <c r="L469" s="26" t="s">
        <v>736</v>
      </c>
      <c r="M469" s="26" t="s">
        <v>1928</v>
      </c>
      <c r="N469" s="26" t="s">
        <v>1929</v>
      </c>
      <c r="O469" s="26" t="s">
        <v>3722</v>
      </c>
      <c r="P469" s="26" t="s">
        <v>2234</v>
      </c>
      <c r="Q469" s="26" t="s">
        <v>1932</v>
      </c>
      <c r="R469" s="26" t="s">
        <v>791</v>
      </c>
      <c r="S469" s="26" t="s">
        <v>3723</v>
      </c>
      <c r="T469" s="26" t="s">
        <v>791</v>
      </c>
      <c r="U469" s="26" t="s">
        <v>3723</v>
      </c>
      <c r="V469" s="26" t="s">
        <v>3724</v>
      </c>
      <c r="W469" s="26" t="s">
        <v>576</v>
      </c>
      <c r="X469" s="26" t="s">
        <v>1976</v>
      </c>
      <c r="Y469" s="27">
        <v>1280</v>
      </c>
      <c r="Z469" s="26" t="s">
        <v>736</v>
      </c>
      <c r="AA469" s="26" t="s">
        <v>736</v>
      </c>
      <c r="AB469" s="26" t="s">
        <v>736</v>
      </c>
      <c r="AC469" s="26" t="s">
        <v>736</v>
      </c>
      <c r="AD469" s="26" t="s">
        <v>736</v>
      </c>
      <c r="AE469" s="26" t="s">
        <v>736</v>
      </c>
      <c r="AF469" s="27" t="s">
        <v>741</v>
      </c>
    </row>
    <row r="470" spans="1:32" ht="15" customHeight="1">
      <c r="A470" s="26" t="s">
        <v>4758</v>
      </c>
      <c r="B470" s="26" t="s">
        <v>742</v>
      </c>
      <c r="C470" s="27">
        <v>468</v>
      </c>
      <c r="D470" s="26" t="s">
        <v>1317</v>
      </c>
      <c r="E470" s="26" t="s">
        <v>2799</v>
      </c>
      <c r="F470" s="27">
        <v>160</v>
      </c>
      <c r="G470" s="27">
        <v>0</v>
      </c>
      <c r="H470" s="27">
        <v>0</v>
      </c>
      <c r="I470" s="27">
        <v>160</v>
      </c>
      <c r="J470" s="27">
        <v>0</v>
      </c>
      <c r="K470" s="26" t="s">
        <v>2800</v>
      </c>
      <c r="L470" s="26" t="s">
        <v>736</v>
      </c>
      <c r="M470" s="26" t="s">
        <v>1928</v>
      </c>
      <c r="N470" s="26" t="s">
        <v>736</v>
      </c>
      <c r="O470" s="26" t="s">
        <v>6475</v>
      </c>
      <c r="P470" s="26" t="s">
        <v>4797</v>
      </c>
      <c r="Q470" s="26" t="s">
        <v>4798</v>
      </c>
      <c r="R470" s="26" t="s">
        <v>195</v>
      </c>
      <c r="S470" s="26" t="s">
        <v>6476</v>
      </c>
      <c r="T470" s="26" t="s">
        <v>195</v>
      </c>
      <c r="U470" s="26" t="s">
        <v>6476</v>
      </c>
      <c r="V470" s="26" t="s">
        <v>6477</v>
      </c>
      <c r="W470" s="26" t="s">
        <v>577</v>
      </c>
      <c r="X470" s="26" t="s">
        <v>1945</v>
      </c>
      <c r="Y470" s="27">
        <v>160</v>
      </c>
      <c r="Z470" s="26" t="s">
        <v>736</v>
      </c>
      <c r="AA470" s="26" t="s">
        <v>736</v>
      </c>
      <c r="AB470" s="26" t="s">
        <v>736</v>
      </c>
      <c r="AC470" s="26" t="s">
        <v>736</v>
      </c>
      <c r="AD470" s="26" t="s">
        <v>736</v>
      </c>
      <c r="AE470" s="26" t="s">
        <v>736</v>
      </c>
      <c r="AF470" s="27" t="s">
        <v>741</v>
      </c>
    </row>
    <row r="471" spans="1:32">
      <c r="A471" s="26" t="s">
        <v>4758</v>
      </c>
      <c r="B471" s="26" t="s">
        <v>742</v>
      </c>
      <c r="C471" s="27">
        <v>469</v>
      </c>
      <c r="D471" s="26" t="s">
        <v>1324</v>
      </c>
      <c r="E471" s="26" t="s">
        <v>6478</v>
      </c>
      <c r="F471" s="27">
        <v>800</v>
      </c>
      <c r="G471" s="27">
        <v>0</v>
      </c>
      <c r="H471" s="27">
        <v>0</v>
      </c>
      <c r="I471" s="27">
        <v>800</v>
      </c>
      <c r="J471" s="27">
        <v>0</v>
      </c>
      <c r="K471" s="26" t="s">
        <v>6479</v>
      </c>
      <c r="L471" s="26" t="s">
        <v>736</v>
      </c>
      <c r="M471" s="26" t="s">
        <v>1928</v>
      </c>
      <c r="N471" s="26" t="s">
        <v>4099</v>
      </c>
      <c r="O471" s="26" t="s">
        <v>6480</v>
      </c>
      <c r="P471" s="26" t="s">
        <v>4295</v>
      </c>
      <c r="Q471" s="26" t="s">
        <v>736</v>
      </c>
      <c r="R471" s="26" t="s">
        <v>195</v>
      </c>
      <c r="S471" s="26" t="s">
        <v>1325</v>
      </c>
      <c r="T471" s="26" t="s">
        <v>195</v>
      </c>
      <c r="U471" s="26" t="s">
        <v>1325</v>
      </c>
      <c r="V471" s="26" t="s">
        <v>6481</v>
      </c>
      <c r="W471" s="26" t="s">
        <v>581</v>
      </c>
      <c r="X471" s="26" t="s">
        <v>1948</v>
      </c>
      <c r="Y471" s="27">
        <v>800</v>
      </c>
      <c r="Z471" s="26" t="s">
        <v>736</v>
      </c>
      <c r="AA471" s="26" t="s">
        <v>736</v>
      </c>
      <c r="AB471" s="26" t="s">
        <v>736</v>
      </c>
      <c r="AC471" s="26" t="s">
        <v>736</v>
      </c>
      <c r="AD471" s="26" t="s">
        <v>736</v>
      </c>
      <c r="AE471" s="26" t="s">
        <v>736</v>
      </c>
      <c r="AF471" s="27" t="s">
        <v>741</v>
      </c>
    </row>
    <row r="472" spans="1:32">
      <c r="A472" s="26" t="s">
        <v>4758</v>
      </c>
      <c r="B472" s="26" t="s">
        <v>742</v>
      </c>
      <c r="C472" s="27">
        <v>470</v>
      </c>
      <c r="D472" s="26" t="s">
        <v>1321</v>
      </c>
      <c r="E472" s="26" t="s">
        <v>2801</v>
      </c>
      <c r="F472" s="27">
        <v>480</v>
      </c>
      <c r="G472" s="27">
        <v>0</v>
      </c>
      <c r="H472" s="27">
        <v>0</v>
      </c>
      <c r="I472" s="27">
        <v>480</v>
      </c>
      <c r="J472" s="27">
        <v>0</v>
      </c>
      <c r="K472" s="26" t="s">
        <v>2802</v>
      </c>
      <c r="L472" s="26" t="s">
        <v>736</v>
      </c>
      <c r="M472" s="26" t="s">
        <v>205</v>
      </c>
      <c r="N472" s="26" t="s">
        <v>206</v>
      </c>
      <c r="O472" s="26" t="s">
        <v>241</v>
      </c>
      <c r="P472" s="26" t="s">
        <v>1322</v>
      </c>
      <c r="Q472" s="26" t="s">
        <v>204</v>
      </c>
      <c r="R472" s="26" t="s">
        <v>195</v>
      </c>
      <c r="S472" s="26" t="s">
        <v>2803</v>
      </c>
      <c r="T472" s="26" t="s">
        <v>195</v>
      </c>
      <c r="U472" s="26" t="s">
        <v>2803</v>
      </c>
      <c r="V472" s="26" t="s">
        <v>736</v>
      </c>
      <c r="W472" s="26" t="s">
        <v>579</v>
      </c>
      <c r="X472" s="26" t="s">
        <v>1956</v>
      </c>
      <c r="Y472" s="27">
        <v>480</v>
      </c>
      <c r="Z472" s="26" t="s">
        <v>736</v>
      </c>
      <c r="AA472" s="26" t="s">
        <v>736</v>
      </c>
      <c r="AB472" s="26" t="s">
        <v>736</v>
      </c>
      <c r="AC472" s="26" t="s">
        <v>736</v>
      </c>
      <c r="AD472" s="26" t="s">
        <v>736</v>
      </c>
      <c r="AE472" s="26" t="s">
        <v>736</v>
      </c>
      <c r="AF472" s="27" t="s">
        <v>741</v>
      </c>
    </row>
    <row r="473" spans="1:32">
      <c r="A473" s="26" t="s">
        <v>4758</v>
      </c>
      <c r="B473" s="26" t="s">
        <v>742</v>
      </c>
      <c r="C473" s="27">
        <v>471</v>
      </c>
      <c r="D473" s="26" t="s">
        <v>1323</v>
      </c>
      <c r="E473" s="26" t="s">
        <v>2804</v>
      </c>
      <c r="F473" s="27">
        <v>960</v>
      </c>
      <c r="G473" s="27">
        <v>0</v>
      </c>
      <c r="H473" s="27">
        <v>0</v>
      </c>
      <c r="I473" s="27">
        <v>960</v>
      </c>
      <c r="J473" s="27">
        <v>0</v>
      </c>
      <c r="K473" s="26" t="s">
        <v>6482</v>
      </c>
      <c r="L473" s="26" t="s">
        <v>736</v>
      </c>
      <c r="M473" s="26" t="s">
        <v>1928</v>
      </c>
      <c r="N473" s="26" t="s">
        <v>4099</v>
      </c>
      <c r="O473" s="26" t="s">
        <v>6483</v>
      </c>
      <c r="P473" s="26" t="s">
        <v>4295</v>
      </c>
      <c r="Q473" s="26" t="s">
        <v>4798</v>
      </c>
      <c r="R473" s="26" t="s">
        <v>195</v>
      </c>
      <c r="S473" s="26" t="s">
        <v>2805</v>
      </c>
      <c r="T473" s="26" t="s">
        <v>195</v>
      </c>
      <c r="U473" s="26" t="s">
        <v>2805</v>
      </c>
      <c r="V473" s="26" t="s">
        <v>6484</v>
      </c>
      <c r="W473" s="26" t="s">
        <v>580</v>
      </c>
      <c r="X473" s="26" t="s">
        <v>1946</v>
      </c>
      <c r="Y473" s="27">
        <v>960</v>
      </c>
      <c r="Z473" s="26" t="s">
        <v>736</v>
      </c>
      <c r="AA473" s="26" t="s">
        <v>736</v>
      </c>
      <c r="AB473" s="26" t="s">
        <v>736</v>
      </c>
      <c r="AC473" s="26" t="s">
        <v>736</v>
      </c>
      <c r="AD473" s="26" t="s">
        <v>736</v>
      </c>
      <c r="AE473" s="26" t="s">
        <v>736</v>
      </c>
      <c r="AF473" s="27" t="s">
        <v>741</v>
      </c>
    </row>
    <row r="474" spans="1:32">
      <c r="A474" s="26" t="s">
        <v>4758</v>
      </c>
      <c r="B474" s="26" t="s">
        <v>742</v>
      </c>
      <c r="C474" s="27">
        <v>472</v>
      </c>
      <c r="D474" s="26" t="s">
        <v>904</v>
      </c>
      <c r="E474" s="26" t="s">
        <v>2806</v>
      </c>
      <c r="F474" s="27">
        <v>160</v>
      </c>
      <c r="G474" s="27">
        <v>0</v>
      </c>
      <c r="H474" s="27">
        <v>0</v>
      </c>
      <c r="I474" s="27">
        <v>160</v>
      </c>
      <c r="J474" s="27">
        <v>0</v>
      </c>
      <c r="K474" s="26" t="s">
        <v>2807</v>
      </c>
      <c r="L474" s="26" t="s">
        <v>736</v>
      </c>
      <c r="M474" s="26" t="s">
        <v>192</v>
      </c>
      <c r="N474" s="26" t="s">
        <v>193</v>
      </c>
      <c r="O474" s="26" t="s">
        <v>905</v>
      </c>
      <c r="P474" s="26" t="s">
        <v>906</v>
      </c>
      <c r="Q474" s="26" t="s">
        <v>762</v>
      </c>
      <c r="R474" s="26" t="s">
        <v>195</v>
      </c>
      <c r="S474" s="26" t="s">
        <v>2808</v>
      </c>
      <c r="T474" s="26" t="s">
        <v>195</v>
      </c>
      <c r="U474" s="26" t="s">
        <v>2808</v>
      </c>
      <c r="V474" s="26" t="s">
        <v>841</v>
      </c>
      <c r="W474" s="26" t="s">
        <v>582</v>
      </c>
      <c r="X474" s="26" t="s">
        <v>1945</v>
      </c>
      <c r="Y474" s="27">
        <v>160</v>
      </c>
      <c r="Z474" s="26" t="s">
        <v>736</v>
      </c>
      <c r="AA474" s="26" t="s">
        <v>736</v>
      </c>
      <c r="AB474" s="26" t="s">
        <v>736</v>
      </c>
      <c r="AC474" s="26" t="s">
        <v>736</v>
      </c>
      <c r="AD474" s="26" t="s">
        <v>736</v>
      </c>
      <c r="AE474" s="26" t="s">
        <v>736</v>
      </c>
      <c r="AF474" s="27" t="s">
        <v>741</v>
      </c>
    </row>
    <row r="475" spans="1:32">
      <c r="A475" s="26" t="s">
        <v>4758</v>
      </c>
      <c r="B475" s="26" t="s">
        <v>742</v>
      </c>
      <c r="C475" s="27">
        <v>473</v>
      </c>
      <c r="D475" s="26" t="s">
        <v>4406</v>
      </c>
      <c r="E475" s="26" t="s">
        <v>4407</v>
      </c>
      <c r="F475" s="27">
        <v>37</v>
      </c>
      <c r="G475" s="27">
        <v>0</v>
      </c>
      <c r="H475" s="27">
        <v>0</v>
      </c>
      <c r="I475" s="27">
        <v>37</v>
      </c>
      <c r="J475" s="27">
        <v>0</v>
      </c>
      <c r="K475" s="26" t="s">
        <v>4408</v>
      </c>
      <c r="L475" s="26" t="s">
        <v>736</v>
      </c>
      <c r="M475" s="26" t="s">
        <v>1928</v>
      </c>
      <c r="N475" s="26" t="s">
        <v>1929</v>
      </c>
      <c r="O475" s="26" t="s">
        <v>4409</v>
      </c>
      <c r="P475" s="26" t="s">
        <v>4410</v>
      </c>
      <c r="Q475" s="26" t="s">
        <v>736</v>
      </c>
      <c r="R475" s="26" t="s">
        <v>4411</v>
      </c>
      <c r="S475" s="26" t="s">
        <v>4412</v>
      </c>
      <c r="T475" s="26" t="s">
        <v>4411</v>
      </c>
      <c r="U475" s="26" t="s">
        <v>4412</v>
      </c>
      <c r="V475" s="26" t="s">
        <v>4413</v>
      </c>
      <c r="W475" s="26" t="s">
        <v>4414</v>
      </c>
      <c r="X475" s="26" t="s">
        <v>6485</v>
      </c>
      <c r="Y475" s="27">
        <v>37</v>
      </c>
      <c r="Z475" s="26" t="s">
        <v>736</v>
      </c>
      <c r="AA475" s="26" t="s">
        <v>736</v>
      </c>
      <c r="AB475" s="26" t="s">
        <v>736</v>
      </c>
      <c r="AC475" s="26" t="s">
        <v>736</v>
      </c>
      <c r="AD475" s="26" t="s">
        <v>736</v>
      </c>
      <c r="AE475" s="26" t="s">
        <v>736</v>
      </c>
      <c r="AF475" s="27" t="s">
        <v>741</v>
      </c>
    </row>
    <row r="476" spans="1:32">
      <c r="A476" s="26" t="s">
        <v>4758</v>
      </c>
      <c r="B476" s="26" t="s">
        <v>742</v>
      </c>
      <c r="C476" s="27">
        <v>474</v>
      </c>
      <c r="D476" s="26" t="s">
        <v>1314</v>
      </c>
      <c r="E476" s="26" t="s">
        <v>6486</v>
      </c>
      <c r="F476" s="27">
        <v>480</v>
      </c>
      <c r="G476" s="27">
        <v>0</v>
      </c>
      <c r="H476" s="27">
        <v>0</v>
      </c>
      <c r="I476" s="27">
        <v>480</v>
      </c>
      <c r="J476" s="27">
        <v>0</v>
      </c>
      <c r="K476" s="26" t="s">
        <v>6487</v>
      </c>
      <c r="L476" s="26" t="s">
        <v>736</v>
      </c>
      <c r="M476" s="26" t="s">
        <v>1928</v>
      </c>
      <c r="N476" s="26" t="s">
        <v>1929</v>
      </c>
      <c r="O476" s="26" t="s">
        <v>6488</v>
      </c>
      <c r="P476" s="26" t="s">
        <v>6489</v>
      </c>
      <c r="Q476" s="26" t="s">
        <v>6490</v>
      </c>
      <c r="R476" s="26" t="s">
        <v>195</v>
      </c>
      <c r="S476" s="26" t="s">
        <v>6491</v>
      </c>
      <c r="T476" s="26" t="s">
        <v>195</v>
      </c>
      <c r="U476" s="26" t="s">
        <v>6491</v>
      </c>
      <c r="V476" s="26" t="s">
        <v>6492</v>
      </c>
      <c r="W476" s="26" t="s">
        <v>575</v>
      </c>
      <c r="X476" s="26" t="s">
        <v>1956</v>
      </c>
      <c r="Y476" s="27">
        <v>480</v>
      </c>
      <c r="Z476" s="26" t="s">
        <v>736</v>
      </c>
      <c r="AA476" s="26" t="s">
        <v>736</v>
      </c>
      <c r="AB476" s="26" t="s">
        <v>736</v>
      </c>
      <c r="AC476" s="26" t="s">
        <v>736</v>
      </c>
      <c r="AD476" s="26" t="s">
        <v>736</v>
      </c>
      <c r="AE476" s="26" t="s">
        <v>736</v>
      </c>
      <c r="AF476" s="27" t="s">
        <v>741</v>
      </c>
    </row>
    <row r="477" spans="1:32" ht="15" customHeight="1">
      <c r="A477" s="26" t="s">
        <v>4758</v>
      </c>
      <c r="B477" s="26" t="s">
        <v>742</v>
      </c>
      <c r="C477" s="27">
        <v>475</v>
      </c>
      <c r="D477" s="26" t="s">
        <v>2066</v>
      </c>
      <c r="E477" s="26" t="s">
        <v>2809</v>
      </c>
      <c r="F477" s="27">
        <v>640</v>
      </c>
      <c r="G477" s="27">
        <v>0</v>
      </c>
      <c r="H477" s="27">
        <v>0</v>
      </c>
      <c r="I477" s="27">
        <v>640</v>
      </c>
      <c r="J477" s="27">
        <v>0</v>
      </c>
      <c r="K477" s="26" t="s">
        <v>2810</v>
      </c>
      <c r="L477" s="26" t="s">
        <v>736</v>
      </c>
      <c r="M477" s="26" t="s">
        <v>1928</v>
      </c>
      <c r="N477" s="26" t="s">
        <v>1929</v>
      </c>
      <c r="O477" s="26" t="s">
        <v>6493</v>
      </c>
      <c r="P477" s="26" t="s">
        <v>6494</v>
      </c>
      <c r="Q477" s="26" t="s">
        <v>4798</v>
      </c>
      <c r="R477" s="26" t="s">
        <v>195</v>
      </c>
      <c r="S477" s="26" t="s">
        <v>6495</v>
      </c>
      <c r="T477" s="26" t="s">
        <v>195</v>
      </c>
      <c r="U477" s="26" t="s">
        <v>6495</v>
      </c>
      <c r="V477" s="26" t="s">
        <v>6496</v>
      </c>
      <c r="W477" s="26" t="s">
        <v>736</v>
      </c>
      <c r="X477" s="26" t="s">
        <v>1955</v>
      </c>
      <c r="Y477" s="27">
        <v>640</v>
      </c>
      <c r="Z477" s="26" t="s">
        <v>736</v>
      </c>
      <c r="AA477" s="26" t="s">
        <v>736</v>
      </c>
      <c r="AB477" s="26" t="s">
        <v>736</v>
      </c>
      <c r="AC477" s="26" t="s">
        <v>736</v>
      </c>
      <c r="AD477" s="26" t="s">
        <v>736</v>
      </c>
      <c r="AE477" s="26" t="s">
        <v>736</v>
      </c>
      <c r="AF477" s="27" t="s">
        <v>741</v>
      </c>
    </row>
    <row r="478" spans="1:32" ht="15" customHeight="1">
      <c r="A478" s="26" t="s">
        <v>4758</v>
      </c>
      <c r="B478" s="26" t="s">
        <v>742</v>
      </c>
      <c r="C478" s="27">
        <v>476</v>
      </c>
      <c r="D478" s="26" t="s">
        <v>907</v>
      </c>
      <c r="E478" s="26" t="s">
        <v>2811</v>
      </c>
      <c r="F478" s="27">
        <v>14400</v>
      </c>
      <c r="G478" s="27">
        <v>0</v>
      </c>
      <c r="H478" s="27">
        <v>0</v>
      </c>
      <c r="I478" s="27">
        <v>14400</v>
      </c>
      <c r="J478" s="27">
        <v>0</v>
      </c>
      <c r="K478" s="26" t="s">
        <v>2812</v>
      </c>
      <c r="L478" s="26" t="s">
        <v>736</v>
      </c>
      <c r="M478" s="26" t="s">
        <v>1928</v>
      </c>
      <c r="N478" s="26" t="s">
        <v>1929</v>
      </c>
      <c r="O478" s="26" t="s">
        <v>3725</v>
      </c>
      <c r="P478" s="26" t="s">
        <v>3460</v>
      </c>
      <c r="Q478" s="26" t="s">
        <v>736</v>
      </c>
      <c r="R478" s="26" t="s">
        <v>791</v>
      </c>
      <c r="S478" s="26" t="s">
        <v>3726</v>
      </c>
      <c r="T478" s="26" t="s">
        <v>791</v>
      </c>
      <c r="U478" s="26" t="s">
        <v>3726</v>
      </c>
      <c r="V478" s="26" t="s">
        <v>2813</v>
      </c>
      <c r="W478" s="26" t="s">
        <v>414</v>
      </c>
      <c r="X478" s="26" t="s">
        <v>2067</v>
      </c>
      <c r="Y478" s="27">
        <v>14400</v>
      </c>
      <c r="Z478" s="26" t="s">
        <v>736</v>
      </c>
      <c r="AA478" s="26" t="s">
        <v>736</v>
      </c>
      <c r="AB478" s="26" t="s">
        <v>736</v>
      </c>
      <c r="AC478" s="26" t="s">
        <v>736</v>
      </c>
      <c r="AD478" s="26" t="s">
        <v>736</v>
      </c>
      <c r="AE478" s="26" t="s">
        <v>736</v>
      </c>
      <c r="AF478" s="27" t="s">
        <v>741</v>
      </c>
    </row>
    <row r="479" spans="1:32" ht="15" customHeight="1">
      <c r="A479" s="26" t="s">
        <v>4758</v>
      </c>
      <c r="B479" s="26" t="s">
        <v>742</v>
      </c>
      <c r="C479" s="27">
        <v>477</v>
      </c>
      <c r="D479" s="26" t="s">
        <v>6497</v>
      </c>
      <c r="E479" s="26" t="s">
        <v>6498</v>
      </c>
      <c r="F479" s="27">
        <v>2</v>
      </c>
      <c r="G479" s="27">
        <v>0</v>
      </c>
      <c r="H479" s="27">
        <v>0</v>
      </c>
      <c r="I479" s="27">
        <v>2</v>
      </c>
      <c r="J479" s="27">
        <v>0</v>
      </c>
      <c r="K479" s="26" t="s">
        <v>6499</v>
      </c>
      <c r="L479" s="26" t="s">
        <v>736</v>
      </c>
      <c r="M479" s="26" t="s">
        <v>1928</v>
      </c>
      <c r="N479" s="26" t="s">
        <v>1929</v>
      </c>
      <c r="O479" s="26" t="s">
        <v>6500</v>
      </c>
      <c r="P479" s="26" t="s">
        <v>6501</v>
      </c>
      <c r="Q479" s="26" t="s">
        <v>736</v>
      </c>
      <c r="R479" s="26" t="s">
        <v>6502</v>
      </c>
      <c r="S479" s="26" t="s">
        <v>6503</v>
      </c>
      <c r="T479" s="26" t="s">
        <v>6502</v>
      </c>
      <c r="U479" s="26" t="s">
        <v>6503</v>
      </c>
      <c r="V479" s="26" t="s">
        <v>6504</v>
      </c>
      <c r="W479" s="26" t="s">
        <v>6505</v>
      </c>
      <c r="X479" s="26" t="s">
        <v>1919</v>
      </c>
      <c r="Y479" s="27">
        <v>2</v>
      </c>
      <c r="Z479" s="26" t="s">
        <v>736</v>
      </c>
      <c r="AA479" s="26" t="s">
        <v>736</v>
      </c>
      <c r="AB479" s="26" t="s">
        <v>736</v>
      </c>
      <c r="AC479" s="26" t="s">
        <v>736</v>
      </c>
      <c r="AD479" s="26" t="s">
        <v>736</v>
      </c>
      <c r="AE479" s="26" t="s">
        <v>736</v>
      </c>
      <c r="AF479" s="27" t="s">
        <v>741</v>
      </c>
    </row>
    <row r="480" spans="1:32">
      <c r="A480" s="26" t="s">
        <v>4758</v>
      </c>
      <c r="B480" s="26" t="s">
        <v>742</v>
      </c>
      <c r="C480" s="27">
        <v>478</v>
      </c>
      <c r="D480" s="26" t="s">
        <v>908</v>
      </c>
      <c r="E480" s="26" t="s">
        <v>2814</v>
      </c>
      <c r="F480" s="27">
        <v>800</v>
      </c>
      <c r="G480" s="27">
        <v>0</v>
      </c>
      <c r="H480" s="27">
        <v>0</v>
      </c>
      <c r="I480" s="27">
        <v>800</v>
      </c>
      <c r="J480" s="27">
        <v>0</v>
      </c>
      <c r="K480" s="26" t="s">
        <v>2815</v>
      </c>
      <c r="L480" s="26" t="s">
        <v>736</v>
      </c>
      <c r="M480" s="26" t="s">
        <v>192</v>
      </c>
      <c r="N480" s="26" t="s">
        <v>193</v>
      </c>
      <c r="O480" s="26" t="s">
        <v>415</v>
      </c>
      <c r="P480" s="26" t="s">
        <v>861</v>
      </c>
      <c r="Q480" s="26" t="s">
        <v>348</v>
      </c>
      <c r="R480" s="26" t="s">
        <v>195</v>
      </c>
      <c r="S480" s="26" t="s">
        <v>2816</v>
      </c>
      <c r="T480" s="26" t="s">
        <v>195</v>
      </c>
      <c r="U480" s="26" t="s">
        <v>2816</v>
      </c>
      <c r="V480" s="26" t="s">
        <v>736</v>
      </c>
      <c r="W480" s="26" t="s">
        <v>417</v>
      </c>
      <c r="X480" s="26" t="s">
        <v>1948</v>
      </c>
      <c r="Y480" s="27">
        <v>800</v>
      </c>
      <c r="Z480" s="26" t="s">
        <v>736</v>
      </c>
      <c r="AA480" s="26" t="s">
        <v>736</v>
      </c>
      <c r="AB480" s="26" t="s">
        <v>736</v>
      </c>
      <c r="AC480" s="26" t="s">
        <v>736</v>
      </c>
      <c r="AD480" s="26" t="s">
        <v>736</v>
      </c>
      <c r="AE480" s="26" t="s">
        <v>736</v>
      </c>
      <c r="AF480" s="27" t="s">
        <v>741</v>
      </c>
    </row>
    <row r="481" spans="1:32">
      <c r="A481" s="26" t="s">
        <v>4758</v>
      </c>
      <c r="B481" s="26" t="s">
        <v>742</v>
      </c>
      <c r="C481" s="27">
        <v>479</v>
      </c>
      <c r="D481" s="26" t="s">
        <v>1863</v>
      </c>
      <c r="E481" s="26" t="s">
        <v>2817</v>
      </c>
      <c r="F481" s="27">
        <v>1600</v>
      </c>
      <c r="G481" s="27">
        <v>0</v>
      </c>
      <c r="H481" s="27">
        <v>0</v>
      </c>
      <c r="I481" s="27">
        <v>1600</v>
      </c>
      <c r="J481" s="27">
        <v>0</v>
      </c>
      <c r="K481" s="26" t="s">
        <v>2818</v>
      </c>
      <c r="L481" s="26" t="s">
        <v>736</v>
      </c>
      <c r="M481" s="26" t="s">
        <v>1928</v>
      </c>
      <c r="N481" s="26" t="s">
        <v>1929</v>
      </c>
      <c r="O481" s="26" t="s">
        <v>6506</v>
      </c>
      <c r="P481" s="26" t="s">
        <v>6507</v>
      </c>
      <c r="Q481" s="26" t="s">
        <v>736</v>
      </c>
      <c r="R481" s="26" t="s">
        <v>791</v>
      </c>
      <c r="S481" s="26" t="s">
        <v>6508</v>
      </c>
      <c r="T481" s="26" t="s">
        <v>791</v>
      </c>
      <c r="U481" s="26" t="s">
        <v>6508</v>
      </c>
      <c r="V481" s="26" t="s">
        <v>6509</v>
      </c>
      <c r="W481" s="26" t="s">
        <v>6510</v>
      </c>
      <c r="X481" s="26" t="s">
        <v>1918</v>
      </c>
      <c r="Y481" s="27">
        <v>1600</v>
      </c>
      <c r="Z481" s="26" t="s">
        <v>736</v>
      </c>
      <c r="AA481" s="26" t="s">
        <v>736</v>
      </c>
      <c r="AB481" s="26" t="s">
        <v>736</v>
      </c>
      <c r="AC481" s="26" t="s">
        <v>736</v>
      </c>
      <c r="AD481" s="26" t="s">
        <v>736</v>
      </c>
      <c r="AE481" s="26" t="s">
        <v>736</v>
      </c>
      <c r="AF481" s="27" t="s">
        <v>741</v>
      </c>
    </row>
    <row r="482" spans="1:32">
      <c r="A482" s="26" t="s">
        <v>4758</v>
      </c>
      <c r="B482" s="26" t="s">
        <v>742</v>
      </c>
      <c r="C482" s="27">
        <v>480</v>
      </c>
      <c r="D482" s="26" t="s">
        <v>909</v>
      </c>
      <c r="E482" s="26" t="s">
        <v>2819</v>
      </c>
      <c r="F482" s="27">
        <v>800</v>
      </c>
      <c r="G482" s="27">
        <v>0</v>
      </c>
      <c r="H482" s="27">
        <v>0</v>
      </c>
      <c r="I482" s="27">
        <v>800</v>
      </c>
      <c r="J482" s="27">
        <v>0</v>
      </c>
      <c r="K482" s="26" t="s">
        <v>2820</v>
      </c>
      <c r="L482" s="26" t="s">
        <v>736</v>
      </c>
      <c r="M482" s="26" t="s">
        <v>192</v>
      </c>
      <c r="N482" s="26" t="s">
        <v>193</v>
      </c>
      <c r="O482" s="26" t="s">
        <v>910</v>
      </c>
      <c r="P482" s="26" t="s">
        <v>911</v>
      </c>
      <c r="Q482" s="26" t="s">
        <v>405</v>
      </c>
      <c r="R482" s="26" t="s">
        <v>195</v>
      </c>
      <c r="S482" s="26" t="s">
        <v>2821</v>
      </c>
      <c r="T482" s="26" t="s">
        <v>195</v>
      </c>
      <c r="U482" s="26" t="s">
        <v>2821</v>
      </c>
      <c r="V482" s="26" t="s">
        <v>2822</v>
      </c>
      <c r="W482" s="26" t="s">
        <v>584</v>
      </c>
      <c r="X482" s="26" t="s">
        <v>1948</v>
      </c>
      <c r="Y482" s="27">
        <v>800</v>
      </c>
      <c r="Z482" s="26" t="s">
        <v>736</v>
      </c>
      <c r="AA482" s="26" t="s">
        <v>736</v>
      </c>
      <c r="AB482" s="26" t="s">
        <v>736</v>
      </c>
      <c r="AC482" s="26" t="s">
        <v>736</v>
      </c>
      <c r="AD482" s="26" t="s">
        <v>736</v>
      </c>
      <c r="AE482" s="26" t="s">
        <v>736</v>
      </c>
      <c r="AF482" s="27" t="s">
        <v>741</v>
      </c>
    </row>
    <row r="483" spans="1:32" ht="15" customHeight="1">
      <c r="A483" s="26" t="s">
        <v>4758</v>
      </c>
      <c r="B483" s="26" t="s">
        <v>742</v>
      </c>
      <c r="C483" s="27">
        <v>481</v>
      </c>
      <c r="D483" s="26" t="s">
        <v>1326</v>
      </c>
      <c r="E483" s="26" t="s">
        <v>2823</v>
      </c>
      <c r="F483" s="27">
        <v>640</v>
      </c>
      <c r="G483" s="27">
        <v>0</v>
      </c>
      <c r="H483" s="27">
        <v>0</v>
      </c>
      <c r="I483" s="27">
        <v>640</v>
      </c>
      <c r="J483" s="27">
        <v>0</v>
      </c>
      <c r="K483" s="26" t="s">
        <v>2824</v>
      </c>
      <c r="L483" s="26" t="s">
        <v>736</v>
      </c>
      <c r="M483" s="26" t="s">
        <v>1928</v>
      </c>
      <c r="N483" s="26" t="s">
        <v>736</v>
      </c>
      <c r="O483" s="26" t="s">
        <v>6511</v>
      </c>
      <c r="P483" s="26" t="s">
        <v>6512</v>
      </c>
      <c r="Q483" s="26" t="s">
        <v>4798</v>
      </c>
      <c r="R483" s="26" t="s">
        <v>195</v>
      </c>
      <c r="S483" s="26" t="s">
        <v>6513</v>
      </c>
      <c r="T483" s="26" t="s">
        <v>195</v>
      </c>
      <c r="U483" s="26" t="s">
        <v>6513</v>
      </c>
      <c r="V483" s="26" t="s">
        <v>6514</v>
      </c>
      <c r="W483" s="26" t="s">
        <v>6515</v>
      </c>
      <c r="X483" s="26" t="s">
        <v>1955</v>
      </c>
      <c r="Y483" s="27">
        <v>640</v>
      </c>
      <c r="Z483" s="26" t="s">
        <v>736</v>
      </c>
      <c r="AA483" s="26" t="s">
        <v>736</v>
      </c>
      <c r="AB483" s="26" t="s">
        <v>736</v>
      </c>
      <c r="AC483" s="26" t="s">
        <v>736</v>
      </c>
      <c r="AD483" s="26" t="s">
        <v>736</v>
      </c>
      <c r="AE483" s="26" t="s">
        <v>736</v>
      </c>
      <c r="AF483" s="27" t="s">
        <v>741</v>
      </c>
    </row>
    <row r="484" spans="1:32">
      <c r="A484" s="26" t="s">
        <v>4758</v>
      </c>
      <c r="B484" s="26" t="s">
        <v>742</v>
      </c>
      <c r="C484" s="27">
        <v>482</v>
      </c>
      <c r="D484" s="26" t="s">
        <v>912</v>
      </c>
      <c r="E484" s="26" t="s">
        <v>2825</v>
      </c>
      <c r="F484" s="27">
        <v>480</v>
      </c>
      <c r="G484" s="27">
        <v>0</v>
      </c>
      <c r="H484" s="27">
        <v>0</v>
      </c>
      <c r="I484" s="27">
        <v>480</v>
      </c>
      <c r="J484" s="27">
        <v>0</v>
      </c>
      <c r="K484" s="26" t="s">
        <v>2826</v>
      </c>
      <c r="L484" s="26" t="s">
        <v>736</v>
      </c>
      <c r="M484" s="26" t="s">
        <v>192</v>
      </c>
      <c r="N484" s="26" t="s">
        <v>361</v>
      </c>
      <c r="O484" s="26" t="s">
        <v>913</v>
      </c>
      <c r="P484" s="26" t="s">
        <v>754</v>
      </c>
      <c r="Q484" s="26" t="s">
        <v>762</v>
      </c>
      <c r="R484" s="26" t="s">
        <v>195</v>
      </c>
      <c r="S484" s="26" t="s">
        <v>2827</v>
      </c>
      <c r="T484" s="26" t="s">
        <v>195</v>
      </c>
      <c r="U484" s="26" t="s">
        <v>2827</v>
      </c>
      <c r="V484" s="26" t="s">
        <v>2828</v>
      </c>
      <c r="W484" s="26" t="s">
        <v>585</v>
      </c>
      <c r="X484" s="26" t="s">
        <v>1956</v>
      </c>
      <c r="Y484" s="27">
        <v>480</v>
      </c>
      <c r="Z484" s="26" t="s">
        <v>736</v>
      </c>
      <c r="AA484" s="26" t="s">
        <v>736</v>
      </c>
      <c r="AB484" s="26" t="s">
        <v>736</v>
      </c>
      <c r="AC484" s="26" t="s">
        <v>736</v>
      </c>
      <c r="AD484" s="26" t="s">
        <v>736</v>
      </c>
      <c r="AE484" s="26" t="s">
        <v>736</v>
      </c>
      <c r="AF484" s="27" t="s">
        <v>741</v>
      </c>
    </row>
    <row r="485" spans="1:32">
      <c r="A485" s="26" t="s">
        <v>4758</v>
      </c>
      <c r="B485" s="26" t="s">
        <v>742</v>
      </c>
      <c r="C485" s="27">
        <v>483</v>
      </c>
      <c r="D485" s="26" t="s">
        <v>1327</v>
      </c>
      <c r="E485" s="26" t="s">
        <v>2829</v>
      </c>
      <c r="F485" s="27">
        <v>640</v>
      </c>
      <c r="G485" s="27">
        <v>0</v>
      </c>
      <c r="H485" s="27">
        <v>0</v>
      </c>
      <c r="I485" s="27">
        <v>640</v>
      </c>
      <c r="J485" s="27">
        <v>0</v>
      </c>
      <c r="K485" s="26" t="s">
        <v>2830</v>
      </c>
      <c r="L485" s="26" t="s">
        <v>736</v>
      </c>
      <c r="M485" s="26" t="s">
        <v>205</v>
      </c>
      <c r="N485" s="26" t="s">
        <v>206</v>
      </c>
      <c r="O485" s="26" t="s">
        <v>242</v>
      </c>
      <c r="P485" s="26" t="s">
        <v>1328</v>
      </c>
      <c r="Q485" s="26" t="s">
        <v>263</v>
      </c>
      <c r="R485" s="26" t="s">
        <v>195</v>
      </c>
      <c r="S485" s="26" t="s">
        <v>2831</v>
      </c>
      <c r="T485" s="26" t="s">
        <v>195</v>
      </c>
      <c r="U485" s="26" t="s">
        <v>2831</v>
      </c>
      <c r="V485" s="26" t="s">
        <v>736</v>
      </c>
      <c r="W485" s="26" t="s">
        <v>586</v>
      </c>
      <c r="X485" s="26" t="s">
        <v>1955</v>
      </c>
      <c r="Y485" s="27">
        <v>640</v>
      </c>
      <c r="Z485" s="26" t="s">
        <v>736</v>
      </c>
      <c r="AA485" s="26" t="s">
        <v>736</v>
      </c>
      <c r="AB485" s="26" t="s">
        <v>736</v>
      </c>
      <c r="AC485" s="26" t="s">
        <v>736</v>
      </c>
      <c r="AD485" s="26" t="s">
        <v>736</v>
      </c>
      <c r="AE485" s="26" t="s">
        <v>736</v>
      </c>
      <c r="AF485" s="27" t="s">
        <v>741</v>
      </c>
    </row>
    <row r="486" spans="1:32">
      <c r="A486" s="26" t="s">
        <v>4758</v>
      </c>
      <c r="B486" s="26" t="s">
        <v>742</v>
      </c>
      <c r="C486" s="27">
        <v>484</v>
      </c>
      <c r="D486" s="26" t="s">
        <v>914</v>
      </c>
      <c r="E486" s="26" t="s">
        <v>2832</v>
      </c>
      <c r="F486" s="27">
        <v>1600</v>
      </c>
      <c r="G486" s="27">
        <v>0</v>
      </c>
      <c r="H486" s="27">
        <v>0</v>
      </c>
      <c r="I486" s="27">
        <v>1600</v>
      </c>
      <c r="J486" s="27">
        <v>0</v>
      </c>
      <c r="K486" s="26" t="s">
        <v>2833</v>
      </c>
      <c r="L486" s="26" t="s">
        <v>736</v>
      </c>
      <c r="M486" s="26" t="s">
        <v>192</v>
      </c>
      <c r="N486" s="26" t="s">
        <v>193</v>
      </c>
      <c r="O486" s="26" t="s">
        <v>915</v>
      </c>
      <c r="P486" s="26" t="s">
        <v>861</v>
      </c>
      <c r="Q486" s="26" t="s">
        <v>405</v>
      </c>
      <c r="R486" s="26" t="s">
        <v>791</v>
      </c>
      <c r="S486" s="26" t="s">
        <v>2834</v>
      </c>
      <c r="T486" s="26" t="s">
        <v>791</v>
      </c>
      <c r="U486" s="26" t="s">
        <v>2834</v>
      </c>
      <c r="V486" s="26" t="s">
        <v>916</v>
      </c>
      <c r="W486" s="26" t="s">
        <v>583</v>
      </c>
      <c r="X486" s="26" t="s">
        <v>1918</v>
      </c>
      <c r="Y486" s="27">
        <v>1600</v>
      </c>
      <c r="Z486" s="26" t="s">
        <v>736</v>
      </c>
      <c r="AA486" s="26" t="s">
        <v>736</v>
      </c>
      <c r="AB486" s="26" t="s">
        <v>736</v>
      </c>
      <c r="AC486" s="26" t="s">
        <v>736</v>
      </c>
      <c r="AD486" s="26" t="s">
        <v>736</v>
      </c>
      <c r="AE486" s="26" t="s">
        <v>736</v>
      </c>
      <c r="AF486" s="27" t="s">
        <v>741</v>
      </c>
    </row>
    <row r="487" spans="1:32" ht="15" customHeight="1">
      <c r="A487" s="26" t="s">
        <v>4758</v>
      </c>
      <c r="B487" s="26" t="s">
        <v>742</v>
      </c>
      <c r="C487" s="27">
        <v>485</v>
      </c>
      <c r="D487" s="26" t="s">
        <v>6516</v>
      </c>
      <c r="E487" s="26" t="s">
        <v>6517</v>
      </c>
      <c r="F487" s="27">
        <v>1</v>
      </c>
      <c r="G487" s="27">
        <v>0</v>
      </c>
      <c r="H487" s="27">
        <v>0</v>
      </c>
      <c r="I487" s="27">
        <v>1</v>
      </c>
      <c r="J487" s="27">
        <v>0</v>
      </c>
      <c r="K487" s="26" t="s">
        <v>6518</v>
      </c>
      <c r="L487" s="26" t="s">
        <v>736</v>
      </c>
      <c r="M487" s="26" t="s">
        <v>1928</v>
      </c>
      <c r="N487" s="26" t="s">
        <v>4099</v>
      </c>
      <c r="O487" s="26" t="s">
        <v>6519</v>
      </c>
      <c r="P487" s="26" t="s">
        <v>6102</v>
      </c>
      <c r="Q487" s="26" t="s">
        <v>736</v>
      </c>
      <c r="R487" s="26" t="s">
        <v>1711</v>
      </c>
      <c r="S487" s="26" t="s">
        <v>6520</v>
      </c>
      <c r="T487" s="26" t="s">
        <v>1711</v>
      </c>
      <c r="U487" s="26" t="s">
        <v>6520</v>
      </c>
      <c r="V487" s="26" t="s">
        <v>6521</v>
      </c>
      <c r="W487" s="26" t="s">
        <v>6522</v>
      </c>
      <c r="X487" s="26" t="s">
        <v>2256</v>
      </c>
      <c r="Y487" s="27">
        <v>1</v>
      </c>
      <c r="Z487" s="26" t="s">
        <v>736</v>
      </c>
      <c r="AA487" s="26" t="s">
        <v>736</v>
      </c>
      <c r="AB487" s="26" t="s">
        <v>736</v>
      </c>
      <c r="AC487" s="26" t="s">
        <v>736</v>
      </c>
      <c r="AD487" s="26" t="s">
        <v>736</v>
      </c>
      <c r="AE487" s="26" t="s">
        <v>736</v>
      </c>
      <c r="AF487" s="27" t="s">
        <v>741</v>
      </c>
    </row>
    <row r="488" spans="1:32">
      <c r="A488" s="26" t="s">
        <v>4758</v>
      </c>
      <c r="B488" s="26" t="s">
        <v>742</v>
      </c>
      <c r="C488" s="27">
        <v>486</v>
      </c>
      <c r="D488" s="26" t="s">
        <v>3727</v>
      </c>
      <c r="E488" s="26" t="s">
        <v>3728</v>
      </c>
      <c r="F488" s="27">
        <v>9600</v>
      </c>
      <c r="G488" s="27">
        <v>0</v>
      </c>
      <c r="H488" s="27">
        <v>0</v>
      </c>
      <c r="I488" s="27">
        <v>9600</v>
      </c>
      <c r="J488" s="27">
        <v>0</v>
      </c>
      <c r="K488" s="26" t="s">
        <v>3729</v>
      </c>
      <c r="L488" s="26" t="s">
        <v>736</v>
      </c>
      <c r="M488" s="26" t="s">
        <v>192</v>
      </c>
      <c r="N488" s="26" t="s">
        <v>193</v>
      </c>
      <c r="O488" s="26" t="s">
        <v>3730</v>
      </c>
      <c r="P488" s="26" t="s">
        <v>3375</v>
      </c>
      <c r="Q488" s="26" t="s">
        <v>736</v>
      </c>
      <c r="R488" s="26" t="s">
        <v>191</v>
      </c>
      <c r="S488" s="26" t="s">
        <v>3731</v>
      </c>
      <c r="T488" s="26" t="s">
        <v>191</v>
      </c>
      <c r="U488" s="26" t="s">
        <v>3731</v>
      </c>
      <c r="V488" s="26" t="s">
        <v>3732</v>
      </c>
      <c r="W488" s="26" t="s">
        <v>3733</v>
      </c>
      <c r="X488" s="26" t="s">
        <v>2068</v>
      </c>
      <c r="Y488" s="27">
        <v>9600</v>
      </c>
      <c r="Z488" s="26" t="s">
        <v>736</v>
      </c>
      <c r="AA488" s="26" t="s">
        <v>736</v>
      </c>
      <c r="AB488" s="26" t="s">
        <v>736</v>
      </c>
      <c r="AC488" s="26" t="s">
        <v>736</v>
      </c>
      <c r="AD488" s="26" t="s">
        <v>736</v>
      </c>
      <c r="AE488" s="26" t="s">
        <v>736</v>
      </c>
      <c r="AF488" s="27" t="s">
        <v>741</v>
      </c>
    </row>
    <row r="489" spans="1:32" ht="15" customHeight="1">
      <c r="A489" s="26" t="s">
        <v>4758</v>
      </c>
      <c r="B489" s="26" t="s">
        <v>742</v>
      </c>
      <c r="C489" s="27">
        <v>487</v>
      </c>
      <c r="D489" s="26" t="s">
        <v>6523</v>
      </c>
      <c r="E489" s="26" t="s">
        <v>6524</v>
      </c>
      <c r="F489" s="27">
        <v>7</v>
      </c>
      <c r="G489" s="27">
        <v>0</v>
      </c>
      <c r="H489" s="27">
        <v>0</v>
      </c>
      <c r="I489" s="27">
        <v>7</v>
      </c>
      <c r="J489" s="27">
        <v>0</v>
      </c>
      <c r="K489" s="26" t="s">
        <v>6525</v>
      </c>
      <c r="L489" s="26" t="s">
        <v>736</v>
      </c>
      <c r="M489" s="26" t="s">
        <v>1928</v>
      </c>
      <c r="N489" s="26" t="s">
        <v>736</v>
      </c>
      <c r="O489" s="26" t="s">
        <v>6526</v>
      </c>
      <c r="P489" s="26" t="s">
        <v>6527</v>
      </c>
      <c r="Q489" s="26" t="s">
        <v>6528</v>
      </c>
      <c r="R489" s="26" t="s">
        <v>6529</v>
      </c>
      <c r="S489" s="26" t="s">
        <v>6530</v>
      </c>
      <c r="T489" s="26" t="s">
        <v>6529</v>
      </c>
      <c r="U489" s="26" t="s">
        <v>6530</v>
      </c>
      <c r="V489" s="26" t="s">
        <v>6531</v>
      </c>
      <c r="W489" s="26" t="s">
        <v>6532</v>
      </c>
      <c r="X489" s="26" t="s">
        <v>2871</v>
      </c>
      <c r="Y489" s="27">
        <v>7</v>
      </c>
      <c r="Z489" s="26" t="s">
        <v>6533</v>
      </c>
      <c r="AA489" s="26" t="s">
        <v>6534</v>
      </c>
      <c r="AB489" s="26" t="s">
        <v>6535</v>
      </c>
      <c r="AC489" s="26" t="s">
        <v>736</v>
      </c>
      <c r="AD489" s="26" t="s">
        <v>736</v>
      </c>
      <c r="AE489" s="26" t="s">
        <v>6536</v>
      </c>
      <c r="AF489" s="27" t="s">
        <v>741</v>
      </c>
    </row>
    <row r="490" spans="1:32">
      <c r="A490" s="26" t="s">
        <v>4758</v>
      </c>
      <c r="B490" s="26" t="s">
        <v>742</v>
      </c>
      <c r="C490" s="27">
        <v>488</v>
      </c>
      <c r="D490" s="26" t="s">
        <v>1334</v>
      </c>
      <c r="E490" s="26" t="s">
        <v>2835</v>
      </c>
      <c r="F490" s="27">
        <v>3200</v>
      </c>
      <c r="G490" s="27">
        <v>0</v>
      </c>
      <c r="H490" s="27">
        <v>0</v>
      </c>
      <c r="I490" s="27">
        <v>3200</v>
      </c>
      <c r="J490" s="27">
        <v>0</v>
      </c>
      <c r="K490" s="26" t="s">
        <v>2836</v>
      </c>
      <c r="L490" s="26" t="s">
        <v>736</v>
      </c>
      <c r="M490" s="26" t="s">
        <v>1928</v>
      </c>
      <c r="N490" s="26" t="s">
        <v>1929</v>
      </c>
      <c r="O490" s="26" t="s">
        <v>3734</v>
      </c>
      <c r="P490" s="26" t="s">
        <v>2338</v>
      </c>
      <c r="Q490" s="26" t="s">
        <v>736</v>
      </c>
      <c r="R490" s="26" t="s">
        <v>791</v>
      </c>
      <c r="S490" s="26" t="s">
        <v>3735</v>
      </c>
      <c r="T490" s="26" t="s">
        <v>791</v>
      </c>
      <c r="U490" s="26" t="s">
        <v>3735</v>
      </c>
      <c r="V490" s="26" t="s">
        <v>3736</v>
      </c>
      <c r="W490" s="26" t="s">
        <v>589</v>
      </c>
      <c r="X490" s="26" t="s">
        <v>1952</v>
      </c>
      <c r="Y490" s="27">
        <v>3200</v>
      </c>
      <c r="Z490" s="26" t="s">
        <v>736</v>
      </c>
      <c r="AA490" s="26" t="s">
        <v>736</v>
      </c>
      <c r="AB490" s="26" t="s">
        <v>736</v>
      </c>
      <c r="AC490" s="26" t="s">
        <v>736</v>
      </c>
      <c r="AD490" s="26" t="s">
        <v>736</v>
      </c>
      <c r="AE490" s="26" t="s">
        <v>736</v>
      </c>
      <c r="AF490" s="27" t="s">
        <v>741</v>
      </c>
    </row>
    <row r="491" spans="1:32">
      <c r="A491" s="26" t="s">
        <v>4758</v>
      </c>
      <c r="B491" s="26" t="s">
        <v>742</v>
      </c>
      <c r="C491" s="27">
        <v>489</v>
      </c>
      <c r="D491" s="26" t="s">
        <v>917</v>
      </c>
      <c r="E491" s="26" t="s">
        <v>2837</v>
      </c>
      <c r="F491" s="27">
        <v>800</v>
      </c>
      <c r="G491" s="27">
        <v>0</v>
      </c>
      <c r="H491" s="27">
        <v>0</v>
      </c>
      <c r="I491" s="27">
        <v>800</v>
      </c>
      <c r="J491" s="27">
        <v>0</v>
      </c>
      <c r="K491" s="26" t="s">
        <v>2838</v>
      </c>
      <c r="L491" s="26" t="s">
        <v>736</v>
      </c>
      <c r="M491" s="26" t="s">
        <v>1928</v>
      </c>
      <c r="N491" s="26" t="s">
        <v>1929</v>
      </c>
      <c r="O491" s="26" t="s">
        <v>3737</v>
      </c>
      <c r="P491" s="26" t="s">
        <v>3738</v>
      </c>
      <c r="Q491" s="26" t="s">
        <v>736</v>
      </c>
      <c r="R491" s="26" t="s">
        <v>791</v>
      </c>
      <c r="S491" s="26" t="s">
        <v>3739</v>
      </c>
      <c r="T491" s="26" t="s">
        <v>791</v>
      </c>
      <c r="U491" s="26" t="s">
        <v>3739</v>
      </c>
      <c r="V491" s="26" t="s">
        <v>3740</v>
      </c>
      <c r="W491" s="26" t="s">
        <v>590</v>
      </c>
      <c r="X491" s="26" t="s">
        <v>1948</v>
      </c>
      <c r="Y491" s="27">
        <v>800</v>
      </c>
      <c r="Z491" s="26" t="s">
        <v>736</v>
      </c>
      <c r="AA491" s="26" t="s">
        <v>736</v>
      </c>
      <c r="AB491" s="26" t="s">
        <v>736</v>
      </c>
      <c r="AC491" s="26" t="s">
        <v>736</v>
      </c>
      <c r="AD491" s="26" t="s">
        <v>736</v>
      </c>
      <c r="AE491" s="26" t="s">
        <v>736</v>
      </c>
      <c r="AF491" s="27" t="s">
        <v>741</v>
      </c>
    </row>
    <row r="492" spans="1:32">
      <c r="A492" s="26" t="s">
        <v>4758</v>
      </c>
      <c r="B492" s="26" t="s">
        <v>742</v>
      </c>
      <c r="C492" s="27">
        <v>490</v>
      </c>
      <c r="D492" s="26" t="s">
        <v>918</v>
      </c>
      <c r="E492" s="26" t="s">
        <v>2839</v>
      </c>
      <c r="F492" s="27">
        <v>800</v>
      </c>
      <c r="G492" s="27">
        <v>0</v>
      </c>
      <c r="H492" s="27">
        <v>0</v>
      </c>
      <c r="I492" s="27">
        <v>800</v>
      </c>
      <c r="J492" s="27">
        <v>0</v>
      </c>
      <c r="K492" s="26" t="s">
        <v>2840</v>
      </c>
      <c r="L492" s="26" t="s">
        <v>736</v>
      </c>
      <c r="M492" s="26" t="s">
        <v>1928</v>
      </c>
      <c r="N492" s="26" t="s">
        <v>1929</v>
      </c>
      <c r="O492" s="26" t="s">
        <v>3741</v>
      </c>
      <c r="P492" s="26" t="s">
        <v>3742</v>
      </c>
      <c r="Q492" s="26" t="s">
        <v>736</v>
      </c>
      <c r="R492" s="26" t="s">
        <v>195</v>
      </c>
      <c r="S492" s="26" t="s">
        <v>3743</v>
      </c>
      <c r="T492" s="26" t="s">
        <v>195</v>
      </c>
      <c r="U492" s="26" t="s">
        <v>3743</v>
      </c>
      <c r="V492" s="26" t="s">
        <v>3744</v>
      </c>
      <c r="W492" s="26" t="s">
        <v>418</v>
      </c>
      <c r="X492" s="26" t="s">
        <v>1948</v>
      </c>
      <c r="Y492" s="27">
        <v>800</v>
      </c>
      <c r="Z492" s="26" t="s">
        <v>736</v>
      </c>
      <c r="AA492" s="26" t="s">
        <v>736</v>
      </c>
      <c r="AB492" s="26" t="s">
        <v>736</v>
      </c>
      <c r="AC492" s="26" t="s">
        <v>736</v>
      </c>
      <c r="AD492" s="26" t="s">
        <v>736</v>
      </c>
      <c r="AE492" s="26" t="s">
        <v>736</v>
      </c>
      <c r="AF492" s="27" t="s">
        <v>741</v>
      </c>
    </row>
    <row r="493" spans="1:32">
      <c r="A493" s="26" t="s">
        <v>4758</v>
      </c>
      <c r="B493" s="26" t="s">
        <v>742</v>
      </c>
      <c r="C493" s="27">
        <v>491</v>
      </c>
      <c r="D493" s="26" t="s">
        <v>919</v>
      </c>
      <c r="E493" s="26" t="s">
        <v>2841</v>
      </c>
      <c r="F493" s="27">
        <v>960</v>
      </c>
      <c r="G493" s="27">
        <v>0</v>
      </c>
      <c r="H493" s="27">
        <v>0</v>
      </c>
      <c r="I493" s="27">
        <v>960</v>
      </c>
      <c r="J493" s="27">
        <v>0</v>
      </c>
      <c r="K493" s="26" t="s">
        <v>2842</v>
      </c>
      <c r="L493" s="26" t="s">
        <v>736</v>
      </c>
      <c r="M493" s="26" t="s">
        <v>1928</v>
      </c>
      <c r="N493" s="26" t="s">
        <v>1929</v>
      </c>
      <c r="O493" s="26" t="s">
        <v>3745</v>
      </c>
      <c r="P493" s="26" t="s">
        <v>3746</v>
      </c>
      <c r="Q493" s="26" t="s">
        <v>736</v>
      </c>
      <c r="R493" s="26" t="s">
        <v>195</v>
      </c>
      <c r="S493" s="26" t="s">
        <v>3747</v>
      </c>
      <c r="T493" s="26" t="s">
        <v>195</v>
      </c>
      <c r="U493" s="26" t="s">
        <v>3747</v>
      </c>
      <c r="V493" s="26" t="s">
        <v>3707</v>
      </c>
      <c r="W493" s="26" t="s">
        <v>3748</v>
      </c>
      <c r="X493" s="26" t="s">
        <v>1946</v>
      </c>
      <c r="Y493" s="27">
        <v>960</v>
      </c>
      <c r="Z493" s="26" t="s">
        <v>736</v>
      </c>
      <c r="AA493" s="26" t="s">
        <v>736</v>
      </c>
      <c r="AB493" s="26" t="s">
        <v>736</v>
      </c>
      <c r="AC493" s="26" t="s">
        <v>736</v>
      </c>
      <c r="AD493" s="26" t="s">
        <v>736</v>
      </c>
      <c r="AE493" s="26" t="s">
        <v>736</v>
      </c>
      <c r="AF493" s="27" t="s">
        <v>741</v>
      </c>
    </row>
    <row r="494" spans="1:32">
      <c r="A494" s="26" t="s">
        <v>4758</v>
      </c>
      <c r="B494" s="26" t="s">
        <v>742</v>
      </c>
      <c r="C494" s="27">
        <v>492</v>
      </c>
      <c r="D494" s="26" t="s">
        <v>6537</v>
      </c>
      <c r="E494" s="26" t="s">
        <v>6538</v>
      </c>
      <c r="F494" s="27">
        <v>20</v>
      </c>
      <c r="G494" s="27">
        <v>0</v>
      </c>
      <c r="H494" s="27">
        <v>0</v>
      </c>
      <c r="I494" s="27">
        <v>20</v>
      </c>
      <c r="J494" s="27">
        <v>0</v>
      </c>
      <c r="K494" s="26" t="s">
        <v>6539</v>
      </c>
      <c r="L494" s="26" t="s">
        <v>736</v>
      </c>
      <c r="M494" s="26" t="s">
        <v>1928</v>
      </c>
      <c r="N494" s="26" t="s">
        <v>1929</v>
      </c>
      <c r="O494" s="26" t="s">
        <v>6540</v>
      </c>
      <c r="P494" s="26" t="s">
        <v>6541</v>
      </c>
      <c r="Q494" s="26" t="s">
        <v>6542</v>
      </c>
      <c r="R494" s="26" t="s">
        <v>4046</v>
      </c>
      <c r="S494" s="26" t="s">
        <v>6543</v>
      </c>
      <c r="T494" s="26" t="s">
        <v>4046</v>
      </c>
      <c r="U494" s="26" t="s">
        <v>6543</v>
      </c>
      <c r="V494" s="26" t="s">
        <v>6544</v>
      </c>
      <c r="W494" s="26" t="s">
        <v>6545</v>
      </c>
      <c r="X494" s="26" t="s">
        <v>3633</v>
      </c>
      <c r="Y494" s="27">
        <v>20</v>
      </c>
      <c r="Z494" s="26" t="s">
        <v>736</v>
      </c>
      <c r="AA494" s="26" t="s">
        <v>736</v>
      </c>
      <c r="AB494" s="26" t="s">
        <v>736</v>
      </c>
      <c r="AC494" s="26" t="s">
        <v>736</v>
      </c>
      <c r="AD494" s="26" t="s">
        <v>736</v>
      </c>
      <c r="AE494" s="26" t="s">
        <v>736</v>
      </c>
      <c r="AF494" s="27" t="s">
        <v>741</v>
      </c>
    </row>
    <row r="495" spans="1:32">
      <c r="A495" s="26" t="s">
        <v>4758</v>
      </c>
      <c r="B495" s="26" t="s">
        <v>742</v>
      </c>
      <c r="C495" s="27">
        <v>493</v>
      </c>
      <c r="D495" s="26" t="s">
        <v>6546</v>
      </c>
      <c r="E495" s="26" t="s">
        <v>6547</v>
      </c>
      <c r="F495" s="27">
        <v>1</v>
      </c>
      <c r="G495" s="27">
        <v>0</v>
      </c>
      <c r="H495" s="27">
        <v>0</v>
      </c>
      <c r="I495" s="27">
        <v>1</v>
      </c>
      <c r="J495" s="27">
        <v>0</v>
      </c>
      <c r="K495" s="26" t="s">
        <v>6548</v>
      </c>
      <c r="L495" s="26" t="s">
        <v>736</v>
      </c>
      <c r="M495" s="26" t="s">
        <v>1928</v>
      </c>
      <c r="N495" s="26" t="s">
        <v>1929</v>
      </c>
      <c r="O495" s="26" t="s">
        <v>6549</v>
      </c>
      <c r="P495" s="26" t="s">
        <v>6550</v>
      </c>
      <c r="Q495" s="26" t="s">
        <v>736</v>
      </c>
      <c r="R495" s="26" t="s">
        <v>4720</v>
      </c>
      <c r="S495" s="26" t="s">
        <v>6551</v>
      </c>
      <c r="T495" s="26" t="s">
        <v>4720</v>
      </c>
      <c r="U495" s="26" t="s">
        <v>6551</v>
      </c>
      <c r="V495" s="26" t="s">
        <v>6552</v>
      </c>
      <c r="W495" s="26" t="s">
        <v>6553</v>
      </c>
      <c r="X495" s="26" t="s">
        <v>2256</v>
      </c>
      <c r="Y495" s="27">
        <v>1</v>
      </c>
      <c r="Z495" s="26" t="s">
        <v>736</v>
      </c>
      <c r="AA495" s="26" t="s">
        <v>736</v>
      </c>
      <c r="AB495" s="26" t="s">
        <v>736</v>
      </c>
      <c r="AC495" s="26" t="s">
        <v>736</v>
      </c>
      <c r="AD495" s="26" t="s">
        <v>736</v>
      </c>
      <c r="AE495" s="26" t="s">
        <v>736</v>
      </c>
      <c r="AF495" s="27" t="s">
        <v>741</v>
      </c>
    </row>
    <row r="496" spans="1:32">
      <c r="A496" s="26" t="s">
        <v>4758</v>
      </c>
      <c r="B496" s="26" t="s">
        <v>742</v>
      </c>
      <c r="C496" s="27">
        <v>494</v>
      </c>
      <c r="D496" s="26" t="s">
        <v>3749</v>
      </c>
      <c r="E496" s="26" t="s">
        <v>3750</v>
      </c>
      <c r="F496" s="27">
        <v>4000</v>
      </c>
      <c r="G496" s="27">
        <v>0</v>
      </c>
      <c r="H496" s="27">
        <v>0</v>
      </c>
      <c r="I496" s="27">
        <v>4000</v>
      </c>
      <c r="J496" s="27">
        <v>0</v>
      </c>
      <c r="K496" s="26" t="s">
        <v>3751</v>
      </c>
      <c r="L496" s="26" t="s">
        <v>736</v>
      </c>
      <c r="M496" s="26" t="s">
        <v>1928</v>
      </c>
      <c r="N496" s="26" t="s">
        <v>1929</v>
      </c>
      <c r="O496" s="26" t="s">
        <v>3752</v>
      </c>
      <c r="P496" s="26" t="s">
        <v>3753</v>
      </c>
      <c r="Q496" s="26" t="s">
        <v>736</v>
      </c>
      <c r="R496" s="26" t="s">
        <v>195</v>
      </c>
      <c r="S496" s="26" t="s">
        <v>3754</v>
      </c>
      <c r="T496" s="26" t="s">
        <v>195</v>
      </c>
      <c r="U496" s="26" t="s">
        <v>3754</v>
      </c>
      <c r="V496" s="26" t="s">
        <v>3755</v>
      </c>
      <c r="W496" s="26" t="s">
        <v>3756</v>
      </c>
      <c r="X496" s="26" t="s">
        <v>1954</v>
      </c>
      <c r="Y496" s="27">
        <v>4000</v>
      </c>
      <c r="Z496" s="26" t="s">
        <v>736</v>
      </c>
      <c r="AA496" s="26" t="s">
        <v>736</v>
      </c>
      <c r="AB496" s="26" t="s">
        <v>736</v>
      </c>
      <c r="AC496" s="26" t="s">
        <v>736</v>
      </c>
      <c r="AD496" s="26" t="s">
        <v>736</v>
      </c>
      <c r="AE496" s="26" t="s">
        <v>736</v>
      </c>
      <c r="AF496" s="27" t="s">
        <v>741</v>
      </c>
    </row>
    <row r="497" spans="1:32" ht="15" customHeight="1">
      <c r="A497" s="26" t="s">
        <v>4758</v>
      </c>
      <c r="B497" s="26" t="s">
        <v>742</v>
      </c>
      <c r="C497" s="27">
        <v>495</v>
      </c>
      <c r="D497" s="26" t="s">
        <v>4415</v>
      </c>
      <c r="E497" s="26" t="s">
        <v>4416</v>
      </c>
      <c r="F497" s="27">
        <v>550</v>
      </c>
      <c r="G497" s="27">
        <v>0</v>
      </c>
      <c r="H497" s="27">
        <v>0</v>
      </c>
      <c r="I497" s="27">
        <v>550</v>
      </c>
      <c r="J497" s="27">
        <v>0</v>
      </c>
      <c r="K497" s="26" t="s">
        <v>6554</v>
      </c>
      <c r="L497" s="26" t="s">
        <v>736</v>
      </c>
      <c r="M497" s="26" t="s">
        <v>1623</v>
      </c>
      <c r="N497" s="26" t="s">
        <v>4417</v>
      </c>
      <c r="O497" s="26" t="s">
        <v>6555</v>
      </c>
      <c r="P497" s="26" t="s">
        <v>4418</v>
      </c>
      <c r="Q497" s="26" t="s">
        <v>736</v>
      </c>
      <c r="R497" s="26" t="s">
        <v>736</v>
      </c>
      <c r="S497" s="26" t="s">
        <v>4419</v>
      </c>
      <c r="T497" s="26" t="s">
        <v>736</v>
      </c>
      <c r="U497" s="26" t="s">
        <v>4419</v>
      </c>
      <c r="V497" s="26" t="s">
        <v>6556</v>
      </c>
      <c r="W497" s="26" t="s">
        <v>4420</v>
      </c>
      <c r="X497" s="26" t="s">
        <v>4421</v>
      </c>
      <c r="Y497" s="27">
        <v>550</v>
      </c>
      <c r="Z497" s="26" t="s">
        <v>736</v>
      </c>
      <c r="AA497" s="26" t="s">
        <v>736</v>
      </c>
      <c r="AB497" s="26" t="s">
        <v>736</v>
      </c>
      <c r="AC497" s="26" t="s">
        <v>736</v>
      </c>
      <c r="AD497" s="26" t="s">
        <v>736</v>
      </c>
      <c r="AE497" s="26" t="s">
        <v>736</v>
      </c>
      <c r="AF497" s="27" t="s">
        <v>741</v>
      </c>
    </row>
    <row r="498" spans="1:32">
      <c r="A498" s="26" t="s">
        <v>4758</v>
      </c>
      <c r="B498" s="26" t="s">
        <v>742</v>
      </c>
      <c r="C498" s="27">
        <v>496</v>
      </c>
      <c r="D498" s="26" t="s">
        <v>6557</v>
      </c>
      <c r="E498" s="26" t="s">
        <v>6558</v>
      </c>
      <c r="F498" s="27">
        <v>21</v>
      </c>
      <c r="G498" s="27">
        <v>0</v>
      </c>
      <c r="H498" s="27">
        <v>0</v>
      </c>
      <c r="I498" s="27">
        <v>21</v>
      </c>
      <c r="J498" s="27">
        <v>0</v>
      </c>
      <c r="K498" s="26" t="s">
        <v>6559</v>
      </c>
      <c r="L498" s="26" t="s">
        <v>736</v>
      </c>
      <c r="M498" s="26" t="s">
        <v>1928</v>
      </c>
      <c r="N498" s="26" t="s">
        <v>1929</v>
      </c>
      <c r="O498" s="26" t="s">
        <v>6560</v>
      </c>
      <c r="P498" s="26" t="s">
        <v>4669</v>
      </c>
      <c r="Q498" s="26" t="s">
        <v>6561</v>
      </c>
      <c r="R498" s="26" t="s">
        <v>2949</v>
      </c>
      <c r="S498" s="26" t="s">
        <v>6562</v>
      </c>
      <c r="T498" s="26" t="s">
        <v>2949</v>
      </c>
      <c r="U498" s="26" t="s">
        <v>6562</v>
      </c>
      <c r="V498" s="26" t="s">
        <v>6563</v>
      </c>
      <c r="W498" s="26" t="s">
        <v>6564</v>
      </c>
      <c r="X498" s="26" t="s">
        <v>3895</v>
      </c>
      <c r="Y498" s="27">
        <v>21</v>
      </c>
      <c r="Z498" s="26" t="s">
        <v>736</v>
      </c>
      <c r="AA498" s="26" t="s">
        <v>736</v>
      </c>
      <c r="AB498" s="26" t="s">
        <v>736</v>
      </c>
      <c r="AC498" s="26" t="s">
        <v>736</v>
      </c>
      <c r="AD498" s="26" t="s">
        <v>736</v>
      </c>
      <c r="AE498" s="26" t="s">
        <v>736</v>
      </c>
      <c r="AF498" s="27" t="s">
        <v>741</v>
      </c>
    </row>
    <row r="499" spans="1:32">
      <c r="A499" s="26" t="s">
        <v>4758</v>
      </c>
      <c r="B499" s="26" t="s">
        <v>742</v>
      </c>
      <c r="C499" s="27">
        <v>497</v>
      </c>
      <c r="D499" s="26" t="s">
        <v>6565</v>
      </c>
      <c r="E499" s="26" t="s">
        <v>6566</v>
      </c>
      <c r="F499" s="27">
        <v>1</v>
      </c>
      <c r="G499" s="27">
        <v>0</v>
      </c>
      <c r="H499" s="27">
        <v>0</v>
      </c>
      <c r="I499" s="27">
        <v>1</v>
      </c>
      <c r="J499" s="27">
        <v>0</v>
      </c>
      <c r="K499" s="26" t="s">
        <v>6567</v>
      </c>
      <c r="L499" s="26" t="s">
        <v>736</v>
      </c>
      <c r="M499" s="26" t="s">
        <v>1928</v>
      </c>
      <c r="N499" s="26" t="s">
        <v>1929</v>
      </c>
      <c r="O499" s="26" t="s">
        <v>6568</v>
      </c>
      <c r="P499" s="26" t="s">
        <v>5184</v>
      </c>
      <c r="Q499" s="26" t="s">
        <v>736</v>
      </c>
      <c r="R499" s="26" t="s">
        <v>4171</v>
      </c>
      <c r="S499" s="26" t="s">
        <v>6569</v>
      </c>
      <c r="T499" s="26" t="s">
        <v>4171</v>
      </c>
      <c r="U499" s="26" t="s">
        <v>6569</v>
      </c>
      <c r="V499" s="26" t="s">
        <v>6570</v>
      </c>
      <c r="W499" s="26" t="s">
        <v>6571</v>
      </c>
      <c r="X499" s="26" t="s">
        <v>2256</v>
      </c>
      <c r="Y499" s="27">
        <v>1</v>
      </c>
      <c r="Z499" s="26" t="s">
        <v>736</v>
      </c>
      <c r="AA499" s="26" t="s">
        <v>736</v>
      </c>
      <c r="AB499" s="26" t="s">
        <v>736</v>
      </c>
      <c r="AC499" s="26" t="s">
        <v>736</v>
      </c>
      <c r="AD499" s="26" t="s">
        <v>736</v>
      </c>
      <c r="AE499" s="26" t="s">
        <v>736</v>
      </c>
      <c r="AF499" s="27" t="s">
        <v>741</v>
      </c>
    </row>
    <row r="500" spans="1:32" ht="15" customHeight="1">
      <c r="A500" s="26" t="s">
        <v>4758</v>
      </c>
      <c r="B500" s="26" t="s">
        <v>742</v>
      </c>
      <c r="C500" s="27">
        <v>498</v>
      </c>
      <c r="D500" s="26" t="s">
        <v>3757</v>
      </c>
      <c r="E500" s="26" t="s">
        <v>3758</v>
      </c>
      <c r="F500" s="27">
        <v>6</v>
      </c>
      <c r="G500" s="27">
        <v>0</v>
      </c>
      <c r="H500" s="27">
        <v>0</v>
      </c>
      <c r="I500" s="27">
        <v>6</v>
      </c>
      <c r="J500" s="27">
        <v>0</v>
      </c>
      <c r="K500" s="26" t="s">
        <v>3759</v>
      </c>
      <c r="L500" s="26" t="s">
        <v>736</v>
      </c>
      <c r="M500" s="26" t="s">
        <v>1928</v>
      </c>
      <c r="N500" s="26" t="s">
        <v>1929</v>
      </c>
      <c r="O500" s="26" t="s">
        <v>3760</v>
      </c>
      <c r="P500" s="26" t="s">
        <v>3761</v>
      </c>
      <c r="Q500" s="26" t="s">
        <v>736</v>
      </c>
      <c r="R500" s="26" t="s">
        <v>3762</v>
      </c>
      <c r="S500" s="26" t="s">
        <v>3763</v>
      </c>
      <c r="T500" s="26" t="s">
        <v>3762</v>
      </c>
      <c r="U500" s="26" t="s">
        <v>3763</v>
      </c>
      <c r="V500" s="26" t="s">
        <v>3764</v>
      </c>
      <c r="W500" s="26" t="s">
        <v>3765</v>
      </c>
      <c r="X500" s="26" t="s">
        <v>1996</v>
      </c>
      <c r="Y500" s="27">
        <v>6</v>
      </c>
      <c r="Z500" s="26" t="s">
        <v>736</v>
      </c>
      <c r="AA500" s="26" t="s">
        <v>736</v>
      </c>
      <c r="AB500" s="26" t="s">
        <v>736</v>
      </c>
      <c r="AC500" s="26" t="s">
        <v>736</v>
      </c>
      <c r="AD500" s="26" t="s">
        <v>736</v>
      </c>
      <c r="AE500" s="26" t="s">
        <v>736</v>
      </c>
      <c r="AF500" s="27" t="s">
        <v>741</v>
      </c>
    </row>
    <row r="501" spans="1:32">
      <c r="A501" s="26" t="s">
        <v>4758</v>
      </c>
      <c r="B501" s="26" t="s">
        <v>742</v>
      </c>
      <c r="C501" s="27">
        <v>499</v>
      </c>
      <c r="D501" s="26" t="s">
        <v>1343</v>
      </c>
      <c r="E501" s="26" t="s">
        <v>2843</v>
      </c>
      <c r="F501" s="27">
        <v>3840</v>
      </c>
      <c r="G501" s="27">
        <v>0</v>
      </c>
      <c r="H501" s="27">
        <v>0</v>
      </c>
      <c r="I501" s="27">
        <v>3840</v>
      </c>
      <c r="J501" s="27">
        <v>0</v>
      </c>
      <c r="K501" s="26" t="s">
        <v>2844</v>
      </c>
      <c r="L501" s="26" t="s">
        <v>736</v>
      </c>
      <c r="M501" s="26" t="s">
        <v>1928</v>
      </c>
      <c r="N501" s="26" t="s">
        <v>1929</v>
      </c>
      <c r="O501" s="26" t="s">
        <v>6572</v>
      </c>
      <c r="P501" s="26" t="s">
        <v>5439</v>
      </c>
      <c r="Q501" s="26" t="s">
        <v>736</v>
      </c>
      <c r="R501" s="26" t="s">
        <v>791</v>
      </c>
      <c r="S501" s="26" t="s">
        <v>6573</v>
      </c>
      <c r="T501" s="26" t="s">
        <v>791</v>
      </c>
      <c r="U501" s="26" t="s">
        <v>6573</v>
      </c>
      <c r="V501" s="26" t="s">
        <v>6574</v>
      </c>
      <c r="W501" s="26" t="s">
        <v>6575</v>
      </c>
      <c r="X501" s="26" t="s">
        <v>1947</v>
      </c>
      <c r="Y501" s="27">
        <v>3840</v>
      </c>
      <c r="Z501" s="26" t="s">
        <v>736</v>
      </c>
      <c r="AA501" s="26" t="s">
        <v>736</v>
      </c>
      <c r="AB501" s="26" t="s">
        <v>736</v>
      </c>
      <c r="AC501" s="26" t="s">
        <v>736</v>
      </c>
      <c r="AD501" s="26" t="s">
        <v>736</v>
      </c>
      <c r="AE501" s="26" t="s">
        <v>736</v>
      </c>
      <c r="AF501" s="27" t="s">
        <v>741</v>
      </c>
    </row>
    <row r="502" spans="1:32" ht="15" customHeight="1">
      <c r="A502" s="26" t="s">
        <v>4758</v>
      </c>
      <c r="B502" s="26" t="s">
        <v>742</v>
      </c>
      <c r="C502" s="27">
        <v>500</v>
      </c>
      <c r="D502" s="26" t="s">
        <v>6576</v>
      </c>
      <c r="E502" s="26" t="s">
        <v>6577</v>
      </c>
      <c r="F502" s="27">
        <v>7</v>
      </c>
      <c r="G502" s="27">
        <v>0</v>
      </c>
      <c r="H502" s="27">
        <v>0</v>
      </c>
      <c r="I502" s="27">
        <v>7</v>
      </c>
      <c r="J502" s="27">
        <v>0</v>
      </c>
      <c r="K502" s="26" t="s">
        <v>6578</v>
      </c>
      <c r="L502" s="26" t="s">
        <v>736</v>
      </c>
      <c r="M502" s="26" t="s">
        <v>1928</v>
      </c>
      <c r="N502" s="26" t="s">
        <v>1929</v>
      </c>
      <c r="O502" s="26" t="s">
        <v>6579</v>
      </c>
      <c r="P502" s="26" t="s">
        <v>6580</v>
      </c>
      <c r="Q502" s="26" t="s">
        <v>736</v>
      </c>
      <c r="R502" s="26" t="s">
        <v>167</v>
      </c>
      <c r="S502" s="26" t="s">
        <v>6581</v>
      </c>
      <c r="T502" s="26" t="s">
        <v>167</v>
      </c>
      <c r="U502" s="26" t="s">
        <v>6581</v>
      </c>
      <c r="V502" s="26" t="s">
        <v>6582</v>
      </c>
      <c r="W502" s="26" t="s">
        <v>6583</v>
      </c>
      <c r="X502" s="26" t="s">
        <v>2871</v>
      </c>
      <c r="Y502" s="27">
        <v>7</v>
      </c>
      <c r="Z502" s="26" t="s">
        <v>736</v>
      </c>
      <c r="AA502" s="26" t="s">
        <v>736</v>
      </c>
      <c r="AB502" s="26" t="s">
        <v>736</v>
      </c>
      <c r="AC502" s="26" t="s">
        <v>736</v>
      </c>
      <c r="AD502" s="26" t="s">
        <v>736</v>
      </c>
      <c r="AE502" s="26" t="s">
        <v>736</v>
      </c>
      <c r="AF502" s="27" t="s">
        <v>741</v>
      </c>
    </row>
    <row r="503" spans="1:32">
      <c r="A503" s="26" t="s">
        <v>4758</v>
      </c>
      <c r="B503" s="26" t="s">
        <v>742</v>
      </c>
      <c r="C503" s="27">
        <v>501</v>
      </c>
      <c r="D503" s="26" t="s">
        <v>6584</v>
      </c>
      <c r="E503" s="26" t="s">
        <v>6585</v>
      </c>
      <c r="F503" s="27">
        <v>2</v>
      </c>
      <c r="G503" s="27">
        <v>0</v>
      </c>
      <c r="H503" s="27">
        <v>0</v>
      </c>
      <c r="I503" s="27">
        <v>2</v>
      </c>
      <c r="J503" s="27">
        <v>0</v>
      </c>
      <c r="K503" s="26" t="s">
        <v>6586</v>
      </c>
      <c r="L503" s="26" t="s">
        <v>736</v>
      </c>
      <c r="M503" s="26" t="s">
        <v>1928</v>
      </c>
      <c r="N503" s="26" t="s">
        <v>1929</v>
      </c>
      <c r="O503" s="26" t="s">
        <v>6587</v>
      </c>
      <c r="P503" s="26" t="s">
        <v>4622</v>
      </c>
      <c r="Q503" s="26" t="s">
        <v>736</v>
      </c>
      <c r="R503" s="26" t="s">
        <v>5707</v>
      </c>
      <c r="S503" s="26" t="s">
        <v>6588</v>
      </c>
      <c r="T503" s="26" t="s">
        <v>5707</v>
      </c>
      <c r="U503" s="26" t="s">
        <v>6588</v>
      </c>
      <c r="V503" s="26" t="s">
        <v>6589</v>
      </c>
      <c r="W503" s="26" t="s">
        <v>6590</v>
      </c>
      <c r="X503" s="26" t="s">
        <v>1919</v>
      </c>
      <c r="Y503" s="27">
        <v>2</v>
      </c>
      <c r="Z503" s="26" t="s">
        <v>736</v>
      </c>
      <c r="AA503" s="26" t="s">
        <v>736</v>
      </c>
      <c r="AB503" s="26" t="s">
        <v>736</v>
      </c>
      <c r="AC503" s="26" t="s">
        <v>736</v>
      </c>
      <c r="AD503" s="26" t="s">
        <v>736</v>
      </c>
      <c r="AE503" s="26" t="s">
        <v>736</v>
      </c>
      <c r="AF503" s="27" t="s">
        <v>741</v>
      </c>
    </row>
    <row r="504" spans="1:32" ht="15" customHeight="1">
      <c r="A504" s="26" t="s">
        <v>4758</v>
      </c>
      <c r="B504" s="26" t="s">
        <v>742</v>
      </c>
      <c r="C504" s="27">
        <v>502</v>
      </c>
      <c r="D504" s="26" t="s">
        <v>6591</v>
      </c>
      <c r="E504" s="26" t="s">
        <v>6592</v>
      </c>
      <c r="F504" s="27">
        <v>1</v>
      </c>
      <c r="G504" s="27">
        <v>0</v>
      </c>
      <c r="H504" s="27">
        <v>0</v>
      </c>
      <c r="I504" s="27">
        <v>1</v>
      </c>
      <c r="J504" s="27">
        <v>0</v>
      </c>
      <c r="K504" s="26" t="s">
        <v>6593</v>
      </c>
      <c r="L504" s="26" t="s">
        <v>736</v>
      </c>
      <c r="M504" s="26" t="s">
        <v>192</v>
      </c>
      <c r="N504" s="26" t="s">
        <v>361</v>
      </c>
      <c r="O504" s="26" t="s">
        <v>6594</v>
      </c>
      <c r="P504" s="26" t="s">
        <v>957</v>
      </c>
      <c r="Q504" s="26" t="s">
        <v>736</v>
      </c>
      <c r="R504" s="26" t="s">
        <v>6059</v>
      </c>
      <c r="S504" s="26" t="s">
        <v>6595</v>
      </c>
      <c r="T504" s="26" t="s">
        <v>6059</v>
      </c>
      <c r="U504" s="26" t="s">
        <v>6595</v>
      </c>
      <c r="V504" s="26" t="s">
        <v>6596</v>
      </c>
      <c r="W504" s="26" t="s">
        <v>6597</v>
      </c>
      <c r="X504" s="26" t="s">
        <v>2256</v>
      </c>
      <c r="Y504" s="27">
        <v>1</v>
      </c>
      <c r="Z504" s="26" t="s">
        <v>736</v>
      </c>
      <c r="AA504" s="26" t="s">
        <v>736</v>
      </c>
      <c r="AB504" s="26" t="s">
        <v>736</v>
      </c>
      <c r="AC504" s="26" t="s">
        <v>736</v>
      </c>
      <c r="AD504" s="26" t="s">
        <v>736</v>
      </c>
      <c r="AE504" s="26" t="s">
        <v>736</v>
      </c>
      <c r="AF504" s="27" t="s">
        <v>741</v>
      </c>
    </row>
    <row r="505" spans="1:32">
      <c r="A505" s="26" t="s">
        <v>4758</v>
      </c>
      <c r="B505" s="26" t="s">
        <v>742</v>
      </c>
      <c r="C505" s="27">
        <v>503</v>
      </c>
      <c r="D505" s="26" t="s">
        <v>920</v>
      </c>
      <c r="E505" s="26" t="s">
        <v>2845</v>
      </c>
      <c r="F505" s="27">
        <v>320</v>
      </c>
      <c r="G505" s="27">
        <v>0</v>
      </c>
      <c r="H505" s="27">
        <v>0</v>
      </c>
      <c r="I505" s="27">
        <v>320</v>
      </c>
      <c r="J505" s="27">
        <v>0</v>
      </c>
      <c r="K505" s="26" t="s">
        <v>2846</v>
      </c>
      <c r="L505" s="26" t="s">
        <v>736</v>
      </c>
      <c r="M505" s="26" t="s">
        <v>1928</v>
      </c>
      <c r="N505" s="26" t="s">
        <v>1929</v>
      </c>
      <c r="O505" s="26" t="s">
        <v>3766</v>
      </c>
      <c r="P505" s="26" t="s">
        <v>3767</v>
      </c>
      <c r="Q505" s="26" t="s">
        <v>736</v>
      </c>
      <c r="R505" s="26" t="s">
        <v>791</v>
      </c>
      <c r="S505" s="26" t="s">
        <v>3768</v>
      </c>
      <c r="T505" s="26" t="s">
        <v>791</v>
      </c>
      <c r="U505" s="26" t="s">
        <v>3768</v>
      </c>
      <c r="V505" s="26" t="s">
        <v>3769</v>
      </c>
      <c r="W505" s="26" t="s">
        <v>419</v>
      </c>
      <c r="X505" s="26" t="s">
        <v>1949</v>
      </c>
      <c r="Y505" s="27">
        <v>320</v>
      </c>
      <c r="Z505" s="26" t="s">
        <v>736</v>
      </c>
      <c r="AA505" s="26" t="s">
        <v>736</v>
      </c>
      <c r="AB505" s="26" t="s">
        <v>736</v>
      </c>
      <c r="AC505" s="26" t="s">
        <v>736</v>
      </c>
      <c r="AD505" s="26" t="s">
        <v>736</v>
      </c>
      <c r="AE505" s="26" t="s">
        <v>736</v>
      </c>
      <c r="AF505" s="27" t="s">
        <v>741</v>
      </c>
    </row>
    <row r="506" spans="1:32">
      <c r="A506" s="26" t="s">
        <v>4758</v>
      </c>
      <c r="B506" s="26" t="s">
        <v>742</v>
      </c>
      <c r="C506" s="27">
        <v>504</v>
      </c>
      <c r="D506" s="26" t="s">
        <v>921</v>
      </c>
      <c r="E506" s="26" t="s">
        <v>2847</v>
      </c>
      <c r="F506" s="27">
        <v>6240</v>
      </c>
      <c r="G506" s="27">
        <v>0</v>
      </c>
      <c r="H506" s="27">
        <v>0</v>
      </c>
      <c r="I506" s="27">
        <v>6240</v>
      </c>
      <c r="J506" s="27">
        <v>0</v>
      </c>
      <c r="K506" s="26" t="s">
        <v>2848</v>
      </c>
      <c r="L506" s="26" t="s">
        <v>736</v>
      </c>
      <c r="M506" s="26" t="s">
        <v>1928</v>
      </c>
      <c r="N506" s="26" t="s">
        <v>1929</v>
      </c>
      <c r="O506" s="26" t="s">
        <v>3770</v>
      </c>
      <c r="P506" s="26" t="s">
        <v>3285</v>
      </c>
      <c r="Q506" s="26" t="s">
        <v>736</v>
      </c>
      <c r="R506" s="26" t="s">
        <v>791</v>
      </c>
      <c r="S506" s="26" t="s">
        <v>2849</v>
      </c>
      <c r="T506" s="26" t="s">
        <v>791</v>
      </c>
      <c r="U506" s="26" t="s">
        <v>2849</v>
      </c>
      <c r="V506" s="26" t="s">
        <v>2069</v>
      </c>
      <c r="W506" s="26" t="s">
        <v>420</v>
      </c>
      <c r="X506" s="26" t="s">
        <v>6598</v>
      </c>
      <c r="Y506" s="27">
        <v>6240</v>
      </c>
      <c r="Z506" s="26" t="s">
        <v>736</v>
      </c>
      <c r="AA506" s="26" t="s">
        <v>736</v>
      </c>
      <c r="AB506" s="26" t="s">
        <v>736</v>
      </c>
      <c r="AC506" s="26" t="s">
        <v>736</v>
      </c>
      <c r="AD506" s="26" t="s">
        <v>736</v>
      </c>
      <c r="AE506" s="26" t="s">
        <v>736</v>
      </c>
      <c r="AF506" s="27" t="s">
        <v>741</v>
      </c>
    </row>
    <row r="507" spans="1:32">
      <c r="A507" s="26" t="s">
        <v>4758</v>
      </c>
      <c r="B507" s="26" t="s">
        <v>742</v>
      </c>
      <c r="C507" s="27">
        <v>505</v>
      </c>
      <c r="D507" s="26" t="s">
        <v>6599</v>
      </c>
      <c r="E507" s="26" t="s">
        <v>6600</v>
      </c>
      <c r="F507" s="27">
        <v>2</v>
      </c>
      <c r="G507" s="27">
        <v>0</v>
      </c>
      <c r="H507" s="27">
        <v>0</v>
      </c>
      <c r="I507" s="27">
        <v>2</v>
      </c>
      <c r="J507" s="27">
        <v>0</v>
      </c>
      <c r="K507" s="26" t="s">
        <v>6601</v>
      </c>
      <c r="L507" s="26" t="s">
        <v>736</v>
      </c>
      <c r="M507" s="26" t="s">
        <v>192</v>
      </c>
      <c r="N507" s="26" t="s">
        <v>361</v>
      </c>
      <c r="O507" s="26" t="s">
        <v>6602</v>
      </c>
      <c r="P507" s="26" t="s">
        <v>6603</v>
      </c>
      <c r="Q507" s="26" t="s">
        <v>736</v>
      </c>
      <c r="R507" s="26" t="s">
        <v>6604</v>
      </c>
      <c r="S507" s="26" t="s">
        <v>6605</v>
      </c>
      <c r="T507" s="26" t="s">
        <v>6604</v>
      </c>
      <c r="U507" s="26" t="s">
        <v>6605</v>
      </c>
      <c r="V507" s="26" t="s">
        <v>6606</v>
      </c>
      <c r="W507" s="26" t="s">
        <v>6607</v>
      </c>
      <c r="X507" s="26" t="s">
        <v>1919</v>
      </c>
      <c r="Y507" s="27">
        <v>2</v>
      </c>
      <c r="Z507" s="26" t="s">
        <v>736</v>
      </c>
      <c r="AA507" s="26" t="s">
        <v>736</v>
      </c>
      <c r="AB507" s="26" t="s">
        <v>736</v>
      </c>
      <c r="AC507" s="26" t="s">
        <v>736</v>
      </c>
      <c r="AD507" s="26" t="s">
        <v>736</v>
      </c>
      <c r="AE507" s="26" t="s">
        <v>736</v>
      </c>
      <c r="AF507" s="27" t="s">
        <v>741</v>
      </c>
    </row>
    <row r="508" spans="1:32">
      <c r="A508" s="26" t="s">
        <v>4758</v>
      </c>
      <c r="B508" s="26" t="s">
        <v>742</v>
      </c>
      <c r="C508" s="27">
        <v>506</v>
      </c>
      <c r="D508" s="26" t="s">
        <v>1338</v>
      </c>
      <c r="E508" s="26" t="s">
        <v>2850</v>
      </c>
      <c r="F508" s="27">
        <v>1600</v>
      </c>
      <c r="G508" s="27">
        <v>0</v>
      </c>
      <c r="H508" s="27">
        <v>0</v>
      </c>
      <c r="I508" s="27">
        <v>1600</v>
      </c>
      <c r="J508" s="27">
        <v>0</v>
      </c>
      <c r="K508" s="26" t="s">
        <v>2851</v>
      </c>
      <c r="L508" s="26" t="s">
        <v>736</v>
      </c>
      <c r="M508" s="26" t="s">
        <v>205</v>
      </c>
      <c r="N508" s="26" t="s">
        <v>226</v>
      </c>
      <c r="O508" s="26" t="s">
        <v>114</v>
      </c>
      <c r="P508" s="26" t="s">
        <v>1339</v>
      </c>
      <c r="Q508" s="26" t="s">
        <v>137</v>
      </c>
      <c r="R508" s="26" t="s">
        <v>152</v>
      </c>
      <c r="S508" s="26" t="s">
        <v>1340</v>
      </c>
      <c r="T508" s="26" t="s">
        <v>152</v>
      </c>
      <c r="U508" s="26" t="s">
        <v>1340</v>
      </c>
      <c r="V508" s="26" t="s">
        <v>736</v>
      </c>
      <c r="W508" s="26" t="s">
        <v>592</v>
      </c>
      <c r="X508" s="26" t="s">
        <v>1918</v>
      </c>
      <c r="Y508" s="27">
        <v>1600</v>
      </c>
      <c r="Z508" s="26" t="s">
        <v>736</v>
      </c>
      <c r="AA508" s="26" t="s">
        <v>736</v>
      </c>
      <c r="AB508" s="26" t="s">
        <v>736</v>
      </c>
      <c r="AC508" s="26" t="s">
        <v>736</v>
      </c>
      <c r="AD508" s="26" t="s">
        <v>736</v>
      </c>
      <c r="AE508" s="26" t="s">
        <v>736</v>
      </c>
      <c r="AF508" s="27" t="s">
        <v>741</v>
      </c>
    </row>
    <row r="509" spans="1:32" ht="15" customHeight="1">
      <c r="A509" s="26" t="s">
        <v>4758</v>
      </c>
      <c r="B509" s="26" t="s">
        <v>742</v>
      </c>
      <c r="C509" s="27">
        <v>507</v>
      </c>
      <c r="D509" s="26" t="s">
        <v>6608</v>
      </c>
      <c r="E509" s="26" t="s">
        <v>6609</v>
      </c>
      <c r="F509" s="27">
        <v>1</v>
      </c>
      <c r="G509" s="27">
        <v>0</v>
      </c>
      <c r="H509" s="27">
        <v>0</v>
      </c>
      <c r="I509" s="27">
        <v>1</v>
      </c>
      <c r="J509" s="27">
        <v>0</v>
      </c>
      <c r="K509" s="26" t="s">
        <v>6610</v>
      </c>
      <c r="L509" s="26" t="s">
        <v>736</v>
      </c>
      <c r="M509" s="26" t="s">
        <v>1928</v>
      </c>
      <c r="N509" s="26" t="s">
        <v>1929</v>
      </c>
      <c r="O509" s="26" t="s">
        <v>6611</v>
      </c>
      <c r="P509" s="26" t="s">
        <v>5333</v>
      </c>
      <c r="Q509" s="26" t="s">
        <v>736</v>
      </c>
      <c r="R509" s="26" t="s">
        <v>6612</v>
      </c>
      <c r="S509" s="26" t="s">
        <v>6613</v>
      </c>
      <c r="T509" s="26" t="s">
        <v>6612</v>
      </c>
      <c r="U509" s="26" t="s">
        <v>6613</v>
      </c>
      <c r="V509" s="26" t="s">
        <v>6614</v>
      </c>
      <c r="W509" s="26" t="s">
        <v>6615</v>
      </c>
      <c r="X509" s="26" t="s">
        <v>2256</v>
      </c>
      <c r="Y509" s="27">
        <v>1</v>
      </c>
      <c r="Z509" s="26" t="s">
        <v>736</v>
      </c>
      <c r="AA509" s="26" t="s">
        <v>736</v>
      </c>
      <c r="AB509" s="26" t="s">
        <v>736</v>
      </c>
      <c r="AC509" s="26" t="s">
        <v>736</v>
      </c>
      <c r="AD509" s="26" t="s">
        <v>736</v>
      </c>
      <c r="AE509" s="26" t="s">
        <v>736</v>
      </c>
      <c r="AF509" s="27" t="s">
        <v>741</v>
      </c>
    </row>
    <row r="510" spans="1:32" ht="15" customHeight="1">
      <c r="A510" s="26" t="s">
        <v>4758</v>
      </c>
      <c r="B510" s="26" t="s">
        <v>742</v>
      </c>
      <c r="C510" s="27">
        <v>508</v>
      </c>
      <c r="D510" s="26" t="s">
        <v>4422</v>
      </c>
      <c r="E510" s="26" t="s">
        <v>4423</v>
      </c>
      <c r="F510" s="27">
        <v>31</v>
      </c>
      <c r="G510" s="27">
        <v>0</v>
      </c>
      <c r="H510" s="27">
        <v>0</v>
      </c>
      <c r="I510" s="27">
        <v>31</v>
      </c>
      <c r="J510" s="27">
        <v>0</v>
      </c>
      <c r="K510" s="26" t="s">
        <v>4424</v>
      </c>
      <c r="L510" s="26" t="s">
        <v>736</v>
      </c>
      <c r="M510" s="26" t="s">
        <v>1928</v>
      </c>
      <c r="N510" s="26" t="s">
        <v>1929</v>
      </c>
      <c r="O510" s="26" t="s">
        <v>4425</v>
      </c>
      <c r="P510" s="26" t="s">
        <v>4426</v>
      </c>
      <c r="Q510" s="26" t="s">
        <v>736</v>
      </c>
      <c r="R510" s="26" t="s">
        <v>278</v>
      </c>
      <c r="S510" s="26" t="s">
        <v>4427</v>
      </c>
      <c r="T510" s="26" t="s">
        <v>278</v>
      </c>
      <c r="U510" s="26" t="s">
        <v>4427</v>
      </c>
      <c r="V510" s="26" t="s">
        <v>4428</v>
      </c>
      <c r="W510" s="26" t="s">
        <v>4429</v>
      </c>
      <c r="X510" s="26" t="s">
        <v>3450</v>
      </c>
      <c r="Y510" s="27">
        <v>31</v>
      </c>
      <c r="Z510" s="26" t="s">
        <v>736</v>
      </c>
      <c r="AA510" s="26" t="s">
        <v>736</v>
      </c>
      <c r="AB510" s="26" t="s">
        <v>736</v>
      </c>
      <c r="AC510" s="26" t="s">
        <v>736</v>
      </c>
      <c r="AD510" s="26" t="s">
        <v>736</v>
      </c>
      <c r="AE510" s="26" t="s">
        <v>736</v>
      </c>
      <c r="AF510" s="27" t="s">
        <v>741</v>
      </c>
    </row>
    <row r="511" spans="1:32" ht="15" customHeight="1">
      <c r="A511" s="26" t="s">
        <v>4758</v>
      </c>
      <c r="B511" s="26" t="s">
        <v>742</v>
      </c>
      <c r="C511" s="27">
        <v>509</v>
      </c>
      <c r="D511" s="26" t="s">
        <v>6616</v>
      </c>
      <c r="E511" s="26" t="s">
        <v>6617</v>
      </c>
      <c r="F511" s="27">
        <v>5</v>
      </c>
      <c r="G511" s="27">
        <v>0</v>
      </c>
      <c r="H511" s="27">
        <v>0</v>
      </c>
      <c r="I511" s="27">
        <v>5</v>
      </c>
      <c r="J511" s="27">
        <v>0</v>
      </c>
      <c r="K511" s="26" t="s">
        <v>6618</v>
      </c>
      <c r="L511" s="26" t="s">
        <v>736</v>
      </c>
      <c r="M511" s="26" t="s">
        <v>1928</v>
      </c>
      <c r="N511" s="26" t="s">
        <v>1929</v>
      </c>
      <c r="O511" s="26" t="s">
        <v>6619</v>
      </c>
      <c r="P511" s="26" t="s">
        <v>6620</v>
      </c>
      <c r="Q511" s="26" t="s">
        <v>736</v>
      </c>
      <c r="R511" s="26" t="s">
        <v>4450</v>
      </c>
      <c r="S511" s="26" t="s">
        <v>6621</v>
      </c>
      <c r="T511" s="26" t="s">
        <v>4450</v>
      </c>
      <c r="U511" s="26" t="s">
        <v>6621</v>
      </c>
      <c r="V511" s="26" t="s">
        <v>6622</v>
      </c>
      <c r="W511" s="26" t="s">
        <v>6623</v>
      </c>
      <c r="X511" s="26" t="s">
        <v>3478</v>
      </c>
      <c r="Y511" s="27">
        <v>5</v>
      </c>
      <c r="Z511" s="26" t="s">
        <v>736</v>
      </c>
      <c r="AA511" s="26" t="s">
        <v>736</v>
      </c>
      <c r="AB511" s="26" t="s">
        <v>736</v>
      </c>
      <c r="AC511" s="26" t="s">
        <v>736</v>
      </c>
      <c r="AD511" s="26" t="s">
        <v>736</v>
      </c>
      <c r="AE511" s="26" t="s">
        <v>736</v>
      </c>
      <c r="AF511" s="27" t="s">
        <v>741</v>
      </c>
    </row>
    <row r="512" spans="1:32" ht="15" customHeight="1">
      <c r="A512" s="26" t="s">
        <v>4758</v>
      </c>
      <c r="B512" s="26" t="s">
        <v>742</v>
      </c>
      <c r="C512" s="27">
        <v>510</v>
      </c>
      <c r="D512" s="26" t="s">
        <v>6624</v>
      </c>
      <c r="E512" s="26" t="s">
        <v>6625</v>
      </c>
      <c r="F512" s="27">
        <v>960</v>
      </c>
      <c r="G512" s="27">
        <v>0</v>
      </c>
      <c r="H512" s="27">
        <v>0</v>
      </c>
      <c r="I512" s="27">
        <v>960</v>
      </c>
      <c r="J512" s="27">
        <v>0</v>
      </c>
      <c r="K512" s="26" t="s">
        <v>6626</v>
      </c>
      <c r="L512" s="26" t="s">
        <v>736</v>
      </c>
      <c r="M512" s="26" t="s">
        <v>1928</v>
      </c>
      <c r="N512" s="26" t="s">
        <v>736</v>
      </c>
      <c r="O512" s="26" t="s">
        <v>6627</v>
      </c>
      <c r="P512" s="26" t="s">
        <v>6628</v>
      </c>
      <c r="Q512" s="26" t="s">
        <v>4835</v>
      </c>
      <c r="R512" s="26" t="s">
        <v>4051</v>
      </c>
      <c r="S512" s="26" t="s">
        <v>6629</v>
      </c>
      <c r="T512" s="26" t="s">
        <v>4051</v>
      </c>
      <c r="U512" s="26" t="s">
        <v>6629</v>
      </c>
      <c r="V512" s="26" t="s">
        <v>6630</v>
      </c>
      <c r="W512" s="26" t="s">
        <v>6631</v>
      </c>
      <c r="X512" s="26" t="s">
        <v>1946</v>
      </c>
      <c r="Y512" s="27">
        <v>960</v>
      </c>
      <c r="Z512" s="26" t="s">
        <v>736</v>
      </c>
      <c r="AA512" s="26" t="s">
        <v>736</v>
      </c>
      <c r="AB512" s="26" t="s">
        <v>736</v>
      </c>
      <c r="AC512" s="26" t="s">
        <v>736</v>
      </c>
      <c r="AD512" s="26" t="s">
        <v>736</v>
      </c>
      <c r="AE512" s="26" t="s">
        <v>736</v>
      </c>
      <c r="AF512" s="27" t="s">
        <v>741</v>
      </c>
    </row>
    <row r="513" spans="1:32" ht="15" customHeight="1">
      <c r="A513" s="26" t="s">
        <v>4758</v>
      </c>
      <c r="B513" s="26" t="s">
        <v>742</v>
      </c>
      <c r="C513" s="27">
        <v>511</v>
      </c>
      <c r="D513" s="26" t="s">
        <v>6632</v>
      </c>
      <c r="E513" s="26" t="s">
        <v>6633</v>
      </c>
      <c r="F513" s="27">
        <v>10</v>
      </c>
      <c r="G513" s="27">
        <v>0</v>
      </c>
      <c r="H513" s="27">
        <v>0</v>
      </c>
      <c r="I513" s="27">
        <v>10</v>
      </c>
      <c r="J513" s="27">
        <v>0</v>
      </c>
      <c r="K513" s="26" t="s">
        <v>6634</v>
      </c>
      <c r="L513" s="26" t="s">
        <v>736</v>
      </c>
      <c r="M513" s="26" t="s">
        <v>192</v>
      </c>
      <c r="N513" s="26" t="s">
        <v>193</v>
      </c>
      <c r="O513" s="26" t="s">
        <v>6635</v>
      </c>
      <c r="P513" s="26" t="s">
        <v>6636</v>
      </c>
      <c r="Q513" s="26" t="s">
        <v>736</v>
      </c>
      <c r="R513" s="26" t="s">
        <v>6637</v>
      </c>
      <c r="S513" s="26" t="s">
        <v>6638</v>
      </c>
      <c r="T513" s="26" t="s">
        <v>6637</v>
      </c>
      <c r="U513" s="26" t="s">
        <v>6638</v>
      </c>
      <c r="V513" s="26" t="s">
        <v>6639</v>
      </c>
      <c r="W513" s="26" t="s">
        <v>6640</v>
      </c>
      <c r="X513" s="26" t="s">
        <v>2008</v>
      </c>
      <c r="Y513" s="27">
        <v>10</v>
      </c>
      <c r="Z513" s="26" t="s">
        <v>736</v>
      </c>
      <c r="AA513" s="26" t="s">
        <v>736</v>
      </c>
      <c r="AB513" s="26" t="s">
        <v>736</v>
      </c>
      <c r="AC513" s="26" t="s">
        <v>736</v>
      </c>
      <c r="AD513" s="26" t="s">
        <v>736</v>
      </c>
      <c r="AE513" s="26" t="s">
        <v>736</v>
      </c>
      <c r="AF513" s="27" t="s">
        <v>741</v>
      </c>
    </row>
    <row r="514" spans="1:32" ht="15" customHeight="1">
      <c r="A514" s="26" t="s">
        <v>4758</v>
      </c>
      <c r="B514" s="26" t="s">
        <v>742</v>
      </c>
      <c r="C514" s="27">
        <v>512</v>
      </c>
      <c r="D514" s="26" t="s">
        <v>6641</v>
      </c>
      <c r="E514" s="26" t="s">
        <v>6642</v>
      </c>
      <c r="F514" s="27">
        <v>2</v>
      </c>
      <c r="G514" s="27">
        <v>0</v>
      </c>
      <c r="H514" s="27">
        <v>0</v>
      </c>
      <c r="I514" s="27">
        <v>2</v>
      </c>
      <c r="J514" s="27">
        <v>0</v>
      </c>
      <c r="K514" s="26" t="s">
        <v>6643</v>
      </c>
      <c r="L514" s="26" t="s">
        <v>736</v>
      </c>
      <c r="M514" s="26" t="s">
        <v>1928</v>
      </c>
      <c r="N514" s="26" t="s">
        <v>4099</v>
      </c>
      <c r="O514" s="26" t="s">
        <v>6644</v>
      </c>
      <c r="P514" s="26" t="s">
        <v>6645</v>
      </c>
      <c r="Q514" s="26" t="s">
        <v>736</v>
      </c>
      <c r="R514" s="26" t="s">
        <v>6160</v>
      </c>
      <c r="S514" s="26" t="s">
        <v>6646</v>
      </c>
      <c r="T514" s="26" t="s">
        <v>6160</v>
      </c>
      <c r="U514" s="26" t="s">
        <v>6646</v>
      </c>
      <c r="V514" s="26" t="s">
        <v>6647</v>
      </c>
      <c r="W514" s="26" t="s">
        <v>6648</v>
      </c>
      <c r="X514" s="26" t="s">
        <v>1919</v>
      </c>
      <c r="Y514" s="27">
        <v>2</v>
      </c>
      <c r="Z514" s="26" t="s">
        <v>736</v>
      </c>
      <c r="AA514" s="26" t="s">
        <v>736</v>
      </c>
      <c r="AB514" s="26" t="s">
        <v>736</v>
      </c>
      <c r="AC514" s="26" t="s">
        <v>736</v>
      </c>
      <c r="AD514" s="26" t="s">
        <v>736</v>
      </c>
      <c r="AE514" s="26" t="s">
        <v>736</v>
      </c>
      <c r="AF514" s="27" t="s">
        <v>741</v>
      </c>
    </row>
    <row r="515" spans="1:32" ht="15" customHeight="1">
      <c r="A515" s="26" t="s">
        <v>4758</v>
      </c>
      <c r="B515" s="26" t="s">
        <v>742</v>
      </c>
      <c r="C515" s="27">
        <v>513</v>
      </c>
      <c r="D515" s="26" t="s">
        <v>1341</v>
      </c>
      <c r="E515" s="26" t="s">
        <v>6649</v>
      </c>
      <c r="F515" s="27">
        <v>160</v>
      </c>
      <c r="G515" s="27">
        <v>0</v>
      </c>
      <c r="H515" s="27">
        <v>0</v>
      </c>
      <c r="I515" s="27">
        <v>160</v>
      </c>
      <c r="J515" s="27">
        <v>0</v>
      </c>
      <c r="K515" s="26" t="s">
        <v>6650</v>
      </c>
      <c r="L515" s="26" t="s">
        <v>736</v>
      </c>
      <c r="M515" s="26" t="s">
        <v>1928</v>
      </c>
      <c r="N515" s="26" t="s">
        <v>361</v>
      </c>
      <c r="O515" s="26" t="s">
        <v>6651</v>
      </c>
      <c r="P515" s="26" t="s">
        <v>6652</v>
      </c>
      <c r="Q515" s="26" t="s">
        <v>4798</v>
      </c>
      <c r="R515" s="26" t="s">
        <v>195</v>
      </c>
      <c r="S515" s="26" t="s">
        <v>6653</v>
      </c>
      <c r="T515" s="26" t="s">
        <v>195</v>
      </c>
      <c r="U515" s="26" t="s">
        <v>6653</v>
      </c>
      <c r="V515" s="26" t="s">
        <v>6654</v>
      </c>
      <c r="W515" s="26" t="s">
        <v>6655</v>
      </c>
      <c r="X515" s="26" t="s">
        <v>1945</v>
      </c>
      <c r="Y515" s="27">
        <v>160</v>
      </c>
      <c r="Z515" s="26" t="s">
        <v>736</v>
      </c>
      <c r="AA515" s="26" t="s">
        <v>736</v>
      </c>
      <c r="AB515" s="26" t="s">
        <v>736</v>
      </c>
      <c r="AC515" s="26" t="s">
        <v>736</v>
      </c>
      <c r="AD515" s="26" t="s">
        <v>736</v>
      </c>
      <c r="AE515" s="26" t="s">
        <v>736</v>
      </c>
      <c r="AF515" s="27" t="s">
        <v>741</v>
      </c>
    </row>
    <row r="516" spans="1:32" ht="15" customHeight="1">
      <c r="A516" s="26" t="s">
        <v>4758</v>
      </c>
      <c r="B516" s="26" t="s">
        <v>742</v>
      </c>
      <c r="C516" s="27">
        <v>514</v>
      </c>
      <c r="D516" s="26" t="s">
        <v>1864</v>
      </c>
      <c r="E516" s="26" t="s">
        <v>2852</v>
      </c>
      <c r="F516" s="27">
        <v>320</v>
      </c>
      <c r="G516" s="27">
        <v>0</v>
      </c>
      <c r="H516" s="27">
        <v>0</v>
      </c>
      <c r="I516" s="27">
        <v>320</v>
      </c>
      <c r="J516" s="27">
        <v>0</v>
      </c>
      <c r="K516" s="26" t="s">
        <v>2853</v>
      </c>
      <c r="L516" s="26" t="s">
        <v>736</v>
      </c>
      <c r="M516" s="26" t="s">
        <v>1928</v>
      </c>
      <c r="N516" s="26" t="s">
        <v>1929</v>
      </c>
      <c r="O516" s="26" t="s">
        <v>3771</v>
      </c>
      <c r="P516" s="26" t="s">
        <v>3772</v>
      </c>
      <c r="Q516" s="26" t="s">
        <v>736</v>
      </c>
      <c r="R516" s="26" t="s">
        <v>133</v>
      </c>
      <c r="S516" s="26" t="s">
        <v>3773</v>
      </c>
      <c r="T516" s="26" t="s">
        <v>133</v>
      </c>
      <c r="U516" s="26" t="s">
        <v>3773</v>
      </c>
      <c r="V516" s="26" t="s">
        <v>3774</v>
      </c>
      <c r="W516" s="26" t="s">
        <v>1865</v>
      </c>
      <c r="X516" s="26" t="s">
        <v>1949</v>
      </c>
      <c r="Y516" s="27">
        <v>320</v>
      </c>
      <c r="Z516" s="26" t="s">
        <v>736</v>
      </c>
      <c r="AA516" s="26" t="s">
        <v>736</v>
      </c>
      <c r="AB516" s="26" t="s">
        <v>736</v>
      </c>
      <c r="AC516" s="26" t="s">
        <v>736</v>
      </c>
      <c r="AD516" s="26" t="s">
        <v>736</v>
      </c>
      <c r="AE516" s="26" t="s">
        <v>736</v>
      </c>
      <c r="AF516" s="27" t="s">
        <v>741</v>
      </c>
    </row>
    <row r="517" spans="1:32" ht="15" customHeight="1">
      <c r="A517" s="26" t="s">
        <v>4758</v>
      </c>
      <c r="B517" s="26" t="s">
        <v>742</v>
      </c>
      <c r="C517" s="27">
        <v>515</v>
      </c>
      <c r="D517" s="26" t="s">
        <v>3775</v>
      </c>
      <c r="E517" s="26" t="s">
        <v>3776</v>
      </c>
      <c r="F517" s="27">
        <v>188</v>
      </c>
      <c r="G517" s="27">
        <v>0</v>
      </c>
      <c r="H517" s="27">
        <v>0</v>
      </c>
      <c r="I517" s="27">
        <v>188</v>
      </c>
      <c r="J517" s="27">
        <v>0</v>
      </c>
      <c r="K517" s="26" t="s">
        <v>3777</v>
      </c>
      <c r="L517" s="26" t="s">
        <v>736</v>
      </c>
      <c r="M517" s="26" t="s">
        <v>1928</v>
      </c>
      <c r="N517" s="26" t="s">
        <v>1929</v>
      </c>
      <c r="O517" s="26" t="s">
        <v>4430</v>
      </c>
      <c r="P517" s="26" t="s">
        <v>4431</v>
      </c>
      <c r="Q517" s="26" t="s">
        <v>4432</v>
      </c>
      <c r="R517" s="26" t="s">
        <v>200</v>
      </c>
      <c r="S517" s="26" t="s">
        <v>6656</v>
      </c>
      <c r="T517" s="26" t="s">
        <v>200</v>
      </c>
      <c r="U517" s="26" t="s">
        <v>6656</v>
      </c>
      <c r="V517" s="26" t="s">
        <v>6657</v>
      </c>
      <c r="W517" s="26" t="s">
        <v>6658</v>
      </c>
      <c r="X517" s="26" t="s">
        <v>6659</v>
      </c>
      <c r="Y517" s="27">
        <v>188</v>
      </c>
      <c r="Z517" s="26" t="s">
        <v>736</v>
      </c>
      <c r="AA517" s="26" t="s">
        <v>736</v>
      </c>
      <c r="AB517" s="26" t="s">
        <v>736</v>
      </c>
      <c r="AC517" s="26" t="s">
        <v>736</v>
      </c>
      <c r="AD517" s="26" t="s">
        <v>736</v>
      </c>
      <c r="AE517" s="26" t="s">
        <v>736</v>
      </c>
      <c r="AF517" s="27" t="s">
        <v>741</v>
      </c>
    </row>
    <row r="518" spans="1:32" ht="15" customHeight="1">
      <c r="A518" s="26" t="s">
        <v>4758</v>
      </c>
      <c r="B518" s="26" t="s">
        <v>742</v>
      </c>
      <c r="C518" s="27">
        <v>516</v>
      </c>
      <c r="D518" s="26" t="s">
        <v>1346</v>
      </c>
      <c r="E518" s="26" t="s">
        <v>3778</v>
      </c>
      <c r="F518" s="27">
        <v>480</v>
      </c>
      <c r="G518" s="27">
        <v>0</v>
      </c>
      <c r="H518" s="27">
        <v>0</v>
      </c>
      <c r="I518" s="27">
        <v>480</v>
      </c>
      <c r="J518" s="27">
        <v>0</v>
      </c>
      <c r="K518" s="26" t="s">
        <v>3779</v>
      </c>
      <c r="L518" s="26" t="s">
        <v>736</v>
      </c>
      <c r="M518" s="26" t="s">
        <v>1928</v>
      </c>
      <c r="N518" s="26" t="s">
        <v>1929</v>
      </c>
      <c r="O518" s="26" t="s">
        <v>3780</v>
      </c>
      <c r="P518" s="26" t="s">
        <v>3324</v>
      </c>
      <c r="Q518" s="26" t="s">
        <v>736</v>
      </c>
      <c r="R518" s="26" t="s">
        <v>195</v>
      </c>
      <c r="S518" s="26" t="s">
        <v>3781</v>
      </c>
      <c r="T518" s="26" t="s">
        <v>195</v>
      </c>
      <c r="U518" s="26" t="s">
        <v>3781</v>
      </c>
      <c r="V518" s="26" t="s">
        <v>741</v>
      </c>
      <c r="W518" s="26" t="s">
        <v>594</v>
      </c>
      <c r="X518" s="26" t="s">
        <v>1956</v>
      </c>
      <c r="Y518" s="27">
        <v>480</v>
      </c>
      <c r="Z518" s="26" t="s">
        <v>736</v>
      </c>
      <c r="AA518" s="26" t="s">
        <v>736</v>
      </c>
      <c r="AB518" s="26" t="s">
        <v>736</v>
      </c>
      <c r="AC518" s="26" t="s">
        <v>736</v>
      </c>
      <c r="AD518" s="26" t="s">
        <v>736</v>
      </c>
      <c r="AE518" s="26" t="s">
        <v>736</v>
      </c>
      <c r="AF518" s="27" t="s">
        <v>741</v>
      </c>
    </row>
    <row r="519" spans="1:32" ht="15" customHeight="1">
      <c r="A519" s="26" t="s">
        <v>4758</v>
      </c>
      <c r="B519" s="26" t="s">
        <v>742</v>
      </c>
      <c r="C519" s="27">
        <v>517</v>
      </c>
      <c r="D519" s="26" t="s">
        <v>6660</v>
      </c>
      <c r="E519" s="26" t="s">
        <v>6661</v>
      </c>
      <c r="F519" s="27">
        <v>1</v>
      </c>
      <c r="G519" s="27">
        <v>0</v>
      </c>
      <c r="H519" s="27">
        <v>0</v>
      </c>
      <c r="I519" s="27">
        <v>1</v>
      </c>
      <c r="J519" s="27">
        <v>0</v>
      </c>
      <c r="K519" s="26" t="s">
        <v>6662</v>
      </c>
      <c r="L519" s="26" t="s">
        <v>736</v>
      </c>
      <c r="M519" s="26" t="s">
        <v>1928</v>
      </c>
      <c r="N519" s="26" t="s">
        <v>1929</v>
      </c>
      <c r="O519" s="26" t="s">
        <v>6663</v>
      </c>
      <c r="P519" s="26" t="s">
        <v>3782</v>
      </c>
      <c r="Q519" s="26" t="s">
        <v>736</v>
      </c>
      <c r="R519" s="26" t="s">
        <v>6664</v>
      </c>
      <c r="S519" s="26" t="s">
        <v>6665</v>
      </c>
      <c r="T519" s="26" t="s">
        <v>6664</v>
      </c>
      <c r="U519" s="26" t="s">
        <v>6665</v>
      </c>
      <c r="V519" s="26" t="s">
        <v>6666</v>
      </c>
      <c r="W519" s="26" t="s">
        <v>6667</v>
      </c>
      <c r="X519" s="26" t="s">
        <v>2256</v>
      </c>
      <c r="Y519" s="27">
        <v>1</v>
      </c>
      <c r="Z519" s="26" t="s">
        <v>6668</v>
      </c>
      <c r="AA519" s="26" t="s">
        <v>6669</v>
      </c>
      <c r="AB519" s="26" t="s">
        <v>6670</v>
      </c>
      <c r="AC519" s="26" t="s">
        <v>6671</v>
      </c>
      <c r="AD519" s="26" t="s">
        <v>6672</v>
      </c>
      <c r="AE519" s="26" t="s">
        <v>6673</v>
      </c>
      <c r="AF519" s="27" t="s">
        <v>741</v>
      </c>
    </row>
    <row r="520" spans="1:32" ht="15" customHeight="1">
      <c r="A520" s="26" t="s">
        <v>4758</v>
      </c>
      <c r="B520" s="26" t="s">
        <v>742</v>
      </c>
      <c r="C520" s="27">
        <v>518</v>
      </c>
      <c r="D520" s="26" t="s">
        <v>4433</v>
      </c>
      <c r="E520" s="26" t="s">
        <v>4434</v>
      </c>
      <c r="F520" s="27">
        <v>52</v>
      </c>
      <c r="G520" s="27">
        <v>0</v>
      </c>
      <c r="H520" s="27">
        <v>0</v>
      </c>
      <c r="I520" s="27">
        <v>52</v>
      </c>
      <c r="J520" s="27">
        <v>0</v>
      </c>
      <c r="K520" s="26" t="s">
        <v>4435</v>
      </c>
      <c r="L520" s="26" t="s">
        <v>736</v>
      </c>
      <c r="M520" s="26" t="s">
        <v>1928</v>
      </c>
      <c r="N520" s="26" t="s">
        <v>1929</v>
      </c>
      <c r="O520" s="26" t="s">
        <v>4436</v>
      </c>
      <c r="P520" s="26" t="s">
        <v>4437</v>
      </c>
      <c r="Q520" s="26" t="s">
        <v>736</v>
      </c>
      <c r="R520" s="26" t="s">
        <v>4438</v>
      </c>
      <c r="S520" s="26" t="s">
        <v>4439</v>
      </c>
      <c r="T520" s="26" t="s">
        <v>4438</v>
      </c>
      <c r="U520" s="26" t="s">
        <v>4439</v>
      </c>
      <c r="V520" s="26" t="s">
        <v>4440</v>
      </c>
      <c r="W520" s="26" t="s">
        <v>4441</v>
      </c>
      <c r="X520" s="26" t="s">
        <v>6674</v>
      </c>
      <c r="Y520" s="27">
        <v>52</v>
      </c>
      <c r="Z520" s="26" t="s">
        <v>736</v>
      </c>
      <c r="AA520" s="26" t="s">
        <v>736</v>
      </c>
      <c r="AB520" s="26" t="s">
        <v>736</v>
      </c>
      <c r="AC520" s="26" t="s">
        <v>736</v>
      </c>
      <c r="AD520" s="26" t="s">
        <v>736</v>
      </c>
      <c r="AE520" s="26" t="s">
        <v>736</v>
      </c>
      <c r="AF520" s="27" t="s">
        <v>741</v>
      </c>
    </row>
    <row r="521" spans="1:32">
      <c r="A521" s="26" t="s">
        <v>4758</v>
      </c>
      <c r="B521" s="26" t="s">
        <v>742</v>
      </c>
      <c r="C521" s="27">
        <v>519</v>
      </c>
      <c r="D521" s="26" t="s">
        <v>922</v>
      </c>
      <c r="E521" s="26" t="s">
        <v>2854</v>
      </c>
      <c r="F521" s="27">
        <v>8000</v>
      </c>
      <c r="G521" s="27">
        <v>0</v>
      </c>
      <c r="H521" s="27">
        <v>0</v>
      </c>
      <c r="I521" s="27">
        <v>8000</v>
      </c>
      <c r="J521" s="27">
        <v>0</v>
      </c>
      <c r="K521" s="26" t="s">
        <v>2855</v>
      </c>
      <c r="L521" s="26" t="s">
        <v>736</v>
      </c>
      <c r="M521" s="26" t="s">
        <v>192</v>
      </c>
      <c r="N521" s="26" t="s">
        <v>193</v>
      </c>
      <c r="O521" s="26" t="s">
        <v>421</v>
      </c>
      <c r="P521" s="26" t="s">
        <v>923</v>
      </c>
      <c r="Q521" s="26" t="s">
        <v>422</v>
      </c>
      <c r="R521" s="26" t="s">
        <v>278</v>
      </c>
      <c r="S521" s="26" t="s">
        <v>2856</v>
      </c>
      <c r="T521" s="26" t="s">
        <v>278</v>
      </c>
      <c r="U521" s="26" t="s">
        <v>2856</v>
      </c>
      <c r="V521" s="26" t="s">
        <v>736</v>
      </c>
      <c r="W521" s="26" t="s">
        <v>423</v>
      </c>
      <c r="X521" s="26" t="s">
        <v>1963</v>
      </c>
      <c r="Y521" s="27">
        <v>8000</v>
      </c>
      <c r="Z521" s="26" t="s">
        <v>736</v>
      </c>
      <c r="AA521" s="26" t="s">
        <v>736</v>
      </c>
      <c r="AB521" s="26" t="s">
        <v>736</v>
      </c>
      <c r="AC521" s="26" t="s">
        <v>736</v>
      </c>
      <c r="AD521" s="26" t="s">
        <v>736</v>
      </c>
      <c r="AE521" s="26" t="s">
        <v>736</v>
      </c>
      <c r="AF521" s="27" t="s">
        <v>741</v>
      </c>
    </row>
    <row r="522" spans="1:32" ht="15" customHeight="1">
      <c r="A522" s="26" t="s">
        <v>4758</v>
      </c>
      <c r="B522" s="26" t="s">
        <v>742</v>
      </c>
      <c r="C522" s="27">
        <v>520</v>
      </c>
      <c r="D522" s="26" t="s">
        <v>6675</v>
      </c>
      <c r="E522" s="26" t="s">
        <v>6676</v>
      </c>
      <c r="F522" s="27">
        <v>3</v>
      </c>
      <c r="G522" s="27">
        <v>0</v>
      </c>
      <c r="H522" s="27">
        <v>0</v>
      </c>
      <c r="I522" s="27">
        <v>3</v>
      </c>
      <c r="J522" s="27">
        <v>0</v>
      </c>
      <c r="K522" s="26" t="s">
        <v>6677</v>
      </c>
      <c r="L522" s="26" t="s">
        <v>736</v>
      </c>
      <c r="M522" s="26" t="s">
        <v>1928</v>
      </c>
      <c r="N522" s="26" t="s">
        <v>1929</v>
      </c>
      <c r="O522" s="26" t="s">
        <v>6678</v>
      </c>
      <c r="P522" s="26" t="s">
        <v>3900</v>
      </c>
      <c r="Q522" s="26" t="s">
        <v>736</v>
      </c>
      <c r="R522" s="26" t="s">
        <v>133</v>
      </c>
      <c r="S522" s="26" t="s">
        <v>6679</v>
      </c>
      <c r="T522" s="26" t="s">
        <v>133</v>
      </c>
      <c r="U522" s="26" t="s">
        <v>6679</v>
      </c>
      <c r="V522" s="26" t="s">
        <v>6680</v>
      </c>
      <c r="W522" s="26" t="s">
        <v>6681</v>
      </c>
      <c r="X522" s="26" t="s">
        <v>2710</v>
      </c>
      <c r="Y522" s="27">
        <v>3</v>
      </c>
      <c r="Z522" s="26" t="s">
        <v>736</v>
      </c>
      <c r="AA522" s="26" t="s">
        <v>736</v>
      </c>
      <c r="AB522" s="26" t="s">
        <v>736</v>
      </c>
      <c r="AC522" s="26" t="s">
        <v>736</v>
      </c>
      <c r="AD522" s="26" t="s">
        <v>736</v>
      </c>
      <c r="AE522" s="26" t="s">
        <v>736</v>
      </c>
      <c r="AF522" s="27" t="s">
        <v>741</v>
      </c>
    </row>
    <row r="523" spans="1:32" ht="15" customHeight="1">
      <c r="A523" s="26" t="s">
        <v>4758</v>
      </c>
      <c r="B523" s="26" t="s">
        <v>742</v>
      </c>
      <c r="C523" s="27">
        <v>521</v>
      </c>
      <c r="D523" s="26" t="s">
        <v>3783</v>
      </c>
      <c r="E523" s="26" t="s">
        <v>3784</v>
      </c>
      <c r="F523" s="27">
        <v>720</v>
      </c>
      <c r="G523" s="27">
        <v>0</v>
      </c>
      <c r="H523" s="27">
        <v>0</v>
      </c>
      <c r="I523" s="27">
        <v>720</v>
      </c>
      <c r="J523" s="27">
        <v>0</v>
      </c>
      <c r="K523" s="26" t="s">
        <v>3785</v>
      </c>
      <c r="L523" s="26" t="s">
        <v>736</v>
      </c>
      <c r="M523" s="26" t="s">
        <v>1928</v>
      </c>
      <c r="N523" s="26" t="s">
        <v>1929</v>
      </c>
      <c r="O523" s="26" t="s">
        <v>3786</v>
      </c>
      <c r="P523" s="26" t="s">
        <v>3787</v>
      </c>
      <c r="Q523" s="26" t="s">
        <v>736</v>
      </c>
      <c r="R523" s="26" t="s">
        <v>5250</v>
      </c>
      <c r="S523" s="26" t="s">
        <v>6682</v>
      </c>
      <c r="T523" s="26" t="s">
        <v>5250</v>
      </c>
      <c r="U523" s="26" t="s">
        <v>6682</v>
      </c>
      <c r="V523" s="26" t="s">
        <v>3788</v>
      </c>
      <c r="W523" s="26" t="s">
        <v>3789</v>
      </c>
      <c r="X523" s="26" t="s">
        <v>6683</v>
      </c>
      <c r="Y523" s="27">
        <v>720</v>
      </c>
      <c r="Z523" s="26" t="s">
        <v>3790</v>
      </c>
      <c r="AA523" s="26" t="s">
        <v>3259</v>
      </c>
      <c r="AB523" s="26" t="s">
        <v>6684</v>
      </c>
      <c r="AC523" s="26" t="s">
        <v>6685</v>
      </c>
      <c r="AD523" s="26" t="s">
        <v>6686</v>
      </c>
      <c r="AE523" s="26" t="s">
        <v>3260</v>
      </c>
      <c r="AF523" s="27" t="s">
        <v>741</v>
      </c>
    </row>
    <row r="524" spans="1:32" ht="15" customHeight="1">
      <c r="A524" s="26" t="s">
        <v>4758</v>
      </c>
      <c r="B524" s="26" t="s">
        <v>742</v>
      </c>
      <c r="C524" s="27">
        <v>522</v>
      </c>
      <c r="D524" s="26" t="s">
        <v>1350</v>
      </c>
      <c r="E524" s="26" t="s">
        <v>2857</v>
      </c>
      <c r="F524" s="27">
        <v>800</v>
      </c>
      <c r="G524" s="27">
        <v>0</v>
      </c>
      <c r="H524" s="27">
        <v>0</v>
      </c>
      <c r="I524" s="27">
        <v>800</v>
      </c>
      <c r="J524" s="27">
        <v>0</v>
      </c>
      <c r="K524" s="26" t="s">
        <v>2858</v>
      </c>
      <c r="L524" s="26" t="s">
        <v>736</v>
      </c>
      <c r="M524" s="26" t="s">
        <v>205</v>
      </c>
      <c r="N524" s="26" t="s">
        <v>206</v>
      </c>
      <c r="O524" s="26" t="s">
        <v>120</v>
      </c>
      <c r="P524" s="26" t="s">
        <v>1351</v>
      </c>
      <c r="Q524" s="26" t="s">
        <v>121</v>
      </c>
      <c r="R524" s="26" t="s">
        <v>791</v>
      </c>
      <c r="S524" s="26" t="s">
        <v>2859</v>
      </c>
      <c r="T524" s="26" t="s">
        <v>791</v>
      </c>
      <c r="U524" s="26" t="s">
        <v>2859</v>
      </c>
      <c r="V524" s="26" t="s">
        <v>736</v>
      </c>
      <c r="W524" s="26" t="s">
        <v>596</v>
      </c>
      <c r="X524" s="26" t="s">
        <v>1948</v>
      </c>
      <c r="Y524" s="27">
        <v>800</v>
      </c>
      <c r="Z524" s="26" t="s">
        <v>736</v>
      </c>
      <c r="AA524" s="26" t="s">
        <v>736</v>
      </c>
      <c r="AB524" s="26" t="s">
        <v>736</v>
      </c>
      <c r="AC524" s="26" t="s">
        <v>736</v>
      </c>
      <c r="AD524" s="26" t="s">
        <v>736</v>
      </c>
      <c r="AE524" s="26" t="s">
        <v>736</v>
      </c>
      <c r="AF524" s="27" t="s">
        <v>741</v>
      </c>
    </row>
    <row r="525" spans="1:32">
      <c r="A525" s="26" t="s">
        <v>4758</v>
      </c>
      <c r="B525" s="26" t="s">
        <v>742</v>
      </c>
      <c r="C525" s="27">
        <v>523</v>
      </c>
      <c r="D525" s="26" t="s">
        <v>1352</v>
      </c>
      <c r="E525" s="26" t="s">
        <v>2860</v>
      </c>
      <c r="F525" s="27">
        <v>1600</v>
      </c>
      <c r="G525" s="27">
        <v>0</v>
      </c>
      <c r="H525" s="27">
        <v>0</v>
      </c>
      <c r="I525" s="27">
        <v>1600</v>
      </c>
      <c r="J525" s="27">
        <v>0</v>
      </c>
      <c r="K525" s="26" t="s">
        <v>2861</v>
      </c>
      <c r="L525" s="26" t="s">
        <v>736</v>
      </c>
      <c r="M525" s="26" t="s">
        <v>205</v>
      </c>
      <c r="N525" s="26" t="s">
        <v>206</v>
      </c>
      <c r="O525" s="26" t="s">
        <v>122</v>
      </c>
      <c r="P525" s="26" t="s">
        <v>1353</v>
      </c>
      <c r="Q525" s="26" t="s">
        <v>208</v>
      </c>
      <c r="R525" s="26" t="s">
        <v>791</v>
      </c>
      <c r="S525" s="26" t="s">
        <v>1354</v>
      </c>
      <c r="T525" s="26" t="s">
        <v>791</v>
      </c>
      <c r="U525" s="26" t="s">
        <v>1354</v>
      </c>
      <c r="V525" s="26" t="s">
        <v>736</v>
      </c>
      <c r="W525" s="26" t="s">
        <v>597</v>
      </c>
      <c r="X525" s="26" t="s">
        <v>1918</v>
      </c>
      <c r="Y525" s="27">
        <v>1600</v>
      </c>
      <c r="Z525" s="26" t="s">
        <v>736</v>
      </c>
      <c r="AA525" s="26" t="s">
        <v>736</v>
      </c>
      <c r="AB525" s="26" t="s">
        <v>736</v>
      </c>
      <c r="AC525" s="26" t="s">
        <v>736</v>
      </c>
      <c r="AD525" s="26" t="s">
        <v>736</v>
      </c>
      <c r="AE525" s="26" t="s">
        <v>736</v>
      </c>
      <c r="AF525" s="27" t="s">
        <v>741</v>
      </c>
    </row>
    <row r="526" spans="1:32" ht="15" customHeight="1">
      <c r="A526" s="26" t="s">
        <v>4758</v>
      </c>
      <c r="B526" s="26" t="s">
        <v>742</v>
      </c>
      <c r="C526" s="27">
        <v>524</v>
      </c>
      <c r="D526" s="26" t="s">
        <v>1355</v>
      </c>
      <c r="E526" s="26" t="s">
        <v>2862</v>
      </c>
      <c r="F526" s="27">
        <v>960</v>
      </c>
      <c r="G526" s="27">
        <v>0</v>
      </c>
      <c r="H526" s="27">
        <v>0</v>
      </c>
      <c r="I526" s="27">
        <v>960</v>
      </c>
      <c r="J526" s="27">
        <v>0</v>
      </c>
      <c r="K526" s="26" t="s">
        <v>2863</v>
      </c>
      <c r="L526" s="26" t="s">
        <v>736</v>
      </c>
      <c r="M526" s="26" t="s">
        <v>192</v>
      </c>
      <c r="N526" s="26" t="s">
        <v>361</v>
      </c>
      <c r="O526" s="26" t="s">
        <v>1597</v>
      </c>
      <c r="P526" s="26" t="s">
        <v>1591</v>
      </c>
      <c r="Q526" s="26" t="s">
        <v>405</v>
      </c>
      <c r="R526" s="26" t="s">
        <v>791</v>
      </c>
      <c r="S526" s="26" t="s">
        <v>2864</v>
      </c>
      <c r="T526" s="26" t="s">
        <v>791</v>
      </c>
      <c r="U526" s="26" t="s">
        <v>2864</v>
      </c>
      <c r="V526" s="26" t="s">
        <v>1598</v>
      </c>
      <c r="W526" s="26" t="s">
        <v>598</v>
      </c>
      <c r="X526" s="26" t="s">
        <v>1946</v>
      </c>
      <c r="Y526" s="27">
        <v>960</v>
      </c>
      <c r="Z526" s="26" t="s">
        <v>736</v>
      </c>
      <c r="AA526" s="26" t="s">
        <v>736</v>
      </c>
      <c r="AB526" s="26" t="s">
        <v>736</v>
      </c>
      <c r="AC526" s="26" t="s">
        <v>736</v>
      </c>
      <c r="AD526" s="26" t="s">
        <v>736</v>
      </c>
      <c r="AE526" s="26" t="s">
        <v>736</v>
      </c>
      <c r="AF526" s="27" t="s">
        <v>741</v>
      </c>
    </row>
    <row r="527" spans="1:32" ht="15" customHeight="1">
      <c r="A527" s="26" t="s">
        <v>4758</v>
      </c>
      <c r="B527" s="26" t="s">
        <v>742</v>
      </c>
      <c r="C527" s="27">
        <v>525</v>
      </c>
      <c r="D527" s="26" t="s">
        <v>6687</v>
      </c>
      <c r="E527" s="26" t="s">
        <v>6688</v>
      </c>
      <c r="F527" s="27">
        <v>320</v>
      </c>
      <c r="G527" s="27">
        <v>0</v>
      </c>
      <c r="H527" s="27">
        <v>0</v>
      </c>
      <c r="I527" s="27">
        <v>320</v>
      </c>
      <c r="J527" s="27">
        <v>0</v>
      </c>
      <c r="K527" s="26" t="s">
        <v>6689</v>
      </c>
      <c r="L527" s="26" t="s">
        <v>736</v>
      </c>
      <c r="M527" s="26" t="s">
        <v>1928</v>
      </c>
      <c r="N527" s="26" t="s">
        <v>1929</v>
      </c>
      <c r="O527" s="26" t="s">
        <v>6690</v>
      </c>
      <c r="P527" s="26" t="s">
        <v>6691</v>
      </c>
      <c r="Q527" s="26" t="s">
        <v>6012</v>
      </c>
      <c r="R527" s="26" t="s">
        <v>199</v>
      </c>
      <c r="S527" s="26" t="s">
        <v>6692</v>
      </c>
      <c r="T527" s="26" t="s">
        <v>199</v>
      </c>
      <c r="U527" s="26" t="s">
        <v>6692</v>
      </c>
      <c r="V527" s="26" t="s">
        <v>6693</v>
      </c>
      <c r="W527" s="26" t="s">
        <v>6694</v>
      </c>
      <c r="X527" s="26" t="s">
        <v>1949</v>
      </c>
      <c r="Y527" s="27">
        <v>320</v>
      </c>
      <c r="Z527" s="26" t="s">
        <v>736</v>
      </c>
      <c r="AA527" s="26" t="s">
        <v>736</v>
      </c>
      <c r="AB527" s="26" t="s">
        <v>736</v>
      </c>
      <c r="AC527" s="26" t="s">
        <v>736</v>
      </c>
      <c r="AD527" s="26" t="s">
        <v>736</v>
      </c>
      <c r="AE527" s="26" t="s">
        <v>736</v>
      </c>
      <c r="AF527" s="27" t="s">
        <v>741</v>
      </c>
    </row>
    <row r="528" spans="1:32" ht="15" customHeight="1">
      <c r="A528" s="26" t="s">
        <v>4758</v>
      </c>
      <c r="B528" s="26" t="s">
        <v>742</v>
      </c>
      <c r="C528" s="27">
        <v>526</v>
      </c>
      <c r="D528" s="26" t="s">
        <v>924</v>
      </c>
      <c r="E528" s="26" t="s">
        <v>2865</v>
      </c>
      <c r="F528" s="27">
        <v>800</v>
      </c>
      <c r="G528" s="27">
        <v>0</v>
      </c>
      <c r="H528" s="27">
        <v>0</v>
      </c>
      <c r="I528" s="27">
        <v>800</v>
      </c>
      <c r="J528" s="27">
        <v>0</v>
      </c>
      <c r="K528" s="26" t="s">
        <v>2866</v>
      </c>
      <c r="L528" s="26" t="s">
        <v>736</v>
      </c>
      <c r="M528" s="26" t="s">
        <v>1928</v>
      </c>
      <c r="N528" s="26" t="s">
        <v>361</v>
      </c>
      <c r="O528" s="26" t="s">
        <v>925</v>
      </c>
      <c r="P528" s="26" t="s">
        <v>926</v>
      </c>
      <c r="Q528" s="26" t="s">
        <v>4845</v>
      </c>
      <c r="R528" s="26" t="s">
        <v>195</v>
      </c>
      <c r="S528" s="26" t="s">
        <v>2867</v>
      </c>
      <c r="T528" s="26" t="s">
        <v>195</v>
      </c>
      <c r="U528" s="26" t="s">
        <v>2867</v>
      </c>
      <c r="V528" s="26" t="s">
        <v>6695</v>
      </c>
      <c r="W528" s="26" t="s">
        <v>602</v>
      </c>
      <c r="X528" s="26" t="s">
        <v>1948</v>
      </c>
      <c r="Y528" s="27">
        <v>800</v>
      </c>
      <c r="Z528" s="26" t="s">
        <v>736</v>
      </c>
      <c r="AA528" s="26" t="s">
        <v>736</v>
      </c>
      <c r="AB528" s="26" t="s">
        <v>736</v>
      </c>
      <c r="AC528" s="26" t="s">
        <v>736</v>
      </c>
      <c r="AD528" s="26" t="s">
        <v>736</v>
      </c>
      <c r="AE528" s="26" t="s">
        <v>736</v>
      </c>
      <c r="AF528" s="27" t="s">
        <v>741</v>
      </c>
    </row>
    <row r="529" spans="1:32">
      <c r="A529" s="26" t="s">
        <v>4758</v>
      </c>
      <c r="B529" s="26" t="s">
        <v>742</v>
      </c>
      <c r="C529" s="27">
        <v>527</v>
      </c>
      <c r="D529" s="26" t="s">
        <v>2070</v>
      </c>
      <c r="E529" s="26" t="s">
        <v>2071</v>
      </c>
      <c r="F529" s="27">
        <v>13</v>
      </c>
      <c r="G529" s="27">
        <v>0</v>
      </c>
      <c r="H529" s="27">
        <v>0</v>
      </c>
      <c r="I529" s="27">
        <v>13</v>
      </c>
      <c r="J529" s="27">
        <v>0</v>
      </c>
      <c r="K529" s="26" t="s">
        <v>2072</v>
      </c>
      <c r="L529" s="26" t="s">
        <v>736</v>
      </c>
      <c r="M529" s="26" t="s">
        <v>192</v>
      </c>
      <c r="N529" s="26" t="s">
        <v>193</v>
      </c>
      <c r="O529" s="26" t="s">
        <v>2073</v>
      </c>
      <c r="P529" s="26" t="s">
        <v>2074</v>
      </c>
      <c r="Q529" s="26" t="s">
        <v>405</v>
      </c>
      <c r="R529" s="26" t="s">
        <v>195</v>
      </c>
      <c r="S529" s="26" t="s">
        <v>2075</v>
      </c>
      <c r="T529" s="26" t="s">
        <v>195</v>
      </c>
      <c r="U529" s="26" t="s">
        <v>2075</v>
      </c>
      <c r="V529" s="26" t="s">
        <v>6696</v>
      </c>
      <c r="W529" s="26" t="s">
        <v>6697</v>
      </c>
      <c r="X529" s="26" t="s">
        <v>5926</v>
      </c>
      <c r="Y529" s="27">
        <v>13</v>
      </c>
      <c r="Z529" s="26" t="s">
        <v>736</v>
      </c>
      <c r="AA529" s="26" t="s">
        <v>6698</v>
      </c>
      <c r="AB529" s="26" t="s">
        <v>736</v>
      </c>
      <c r="AC529" s="26" t="s">
        <v>736</v>
      </c>
      <c r="AD529" s="26" t="s">
        <v>736</v>
      </c>
      <c r="AE529" s="26" t="s">
        <v>6699</v>
      </c>
      <c r="AF529" s="27" t="s">
        <v>741</v>
      </c>
    </row>
    <row r="530" spans="1:32" ht="15" customHeight="1">
      <c r="A530" s="26" t="s">
        <v>4758</v>
      </c>
      <c r="B530" s="26" t="s">
        <v>742</v>
      </c>
      <c r="C530" s="27">
        <v>528</v>
      </c>
      <c r="D530" s="26" t="s">
        <v>2868</v>
      </c>
      <c r="E530" s="26" t="s">
        <v>2869</v>
      </c>
      <c r="F530" s="27">
        <v>50</v>
      </c>
      <c r="G530" s="27">
        <v>0</v>
      </c>
      <c r="H530" s="27">
        <v>0</v>
      </c>
      <c r="I530" s="27">
        <v>50</v>
      </c>
      <c r="J530" s="27">
        <v>0</v>
      </c>
      <c r="K530" s="26" t="s">
        <v>2870</v>
      </c>
      <c r="L530" s="26" t="s">
        <v>736</v>
      </c>
      <c r="M530" s="26" t="s">
        <v>1928</v>
      </c>
      <c r="N530" s="26" t="s">
        <v>4099</v>
      </c>
      <c r="O530" s="26" t="s">
        <v>6700</v>
      </c>
      <c r="P530" s="26" t="s">
        <v>6701</v>
      </c>
      <c r="Q530" s="26" t="s">
        <v>736</v>
      </c>
      <c r="R530" s="26" t="s">
        <v>191</v>
      </c>
      <c r="S530" s="26" t="s">
        <v>6702</v>
      </c>
      <c r="T530" s="26" t="s">
        <v>191</v>
      </c>
      <c r="U530" s="26" t="s">
        <v>6702</v>
      </c>
      <c r="V530" s="26" t="s">
        <v>6703</v>
      </c>
      <c r="W530" s="26" t="s">
        <v>6704</v>
      </c>
      <c r="X530" s="26" t="s">
        <v>2653</v>
      </c>
      <c r="Y530" s="27">
        <v>50</v>
      </c>
      <c r="Z530" s="26" t="s">
        <v>1668</v>
      </c>
      <c r="AA530" s="26" t="s">
        <v>1925</v>
      </c>
      <c r="AB530" s="26" t="s">
        <v>736</v>
      </c>
      <c r="AC530" s="26" t="s">
        <v>736</v>
      </c>
      <c r="AD530" s="26" t="s">
        <v>736</v>
      </c>
      <c r="AE530" s="26" t="s">
        <v>1669</v>
      </c>
      <c r="AF530" s="27" t="s">
        <v>741</v>
      </c>
    </row>
    <row r="531" spans="1:32">
      <c r="A531" s="26" t="s">
        <v>4758</v>
      </c>
      <c r="B531" s="26" t="s">
        <v>742</v>
      </c>
      <c r="C531" s="27">
        <v>529</v>
      </c>
      <c r="D531" s="26" t="s">
        <v>6705</v>
      </c>
      <c r="E531" s="26" t="s">
        <v>6706</v>
      </c>
      <c r="F531" s="27">
        <v>10</v>
      </c>
      <c r="G531" s="27">
        <v>0</v>
      </c>
      <c r="H531" s="27">
        <v>0</v>
      </c>
      <c r="I531" s="27">
        <v>10</v>
      </c>
      <c r="J531" s="27">
        <v>0</v>
      </c>
      <c r="K531" s="26" t="s">
        <v>6707</v>
      </c>
      <c r="L531" s="26" t="s">
        <v>736</v>
      </c>
      <c r="M531" s="26" t="s">
        <v>1928</v>
      </c>
      <c r="N531" s="26" t="s">
        <v>1929</v>
      </c>
      <c r="O531" s="26" t="s">
        <v>6708</v>
      </c>
      <c r="P531" s="26" t="s">
        <v>4746</v>
      </c>
      <c r="Q531" s="26" t="s">
        <v>736</v>
      </c>
      <c r="R531" s="26" t="s">
        <v>6709</v>
      </c>
      <c r="S531" s="26" t="s">
        <v>6710</v>
      </c>
      <c r="T531" s="26" t="s">
        <v>6709</v>
      </c>
      <c r="U531" s="26" t="s">
        <v>6710</v>
      </c>
      <c r="V531" s="26" t="s">
        <v>6711</v>
      </c>
      <c r="W531" s="26" t="s">
        <v>6712</v>
      </c>
      <c r="X531" s="26" t="s">
        <v>2008</v>
      </c>
      <c r="Y531" s="27">
        <v>10</v>
      </c>
      <c r="Z531" s="26" t="s">
        <v>736</v>
      </c>
      <c r="AA531" s="26" t="s">
        <v>736</v>
      </c>
      <c r="AB531" s="26" t="s">
        <v>736</v>
      </c>
      <c r="AC531" s="26" t="s">
        <v>736</v>
      </c>
      <c r="AD531" s="26" t="s">
        <v>736</v>
      </c>
      <c r="AE531" s="26" t="s">
        <v>736</v>
      </c>
      <c r="AF531" s="27" t="s">
        <v>741</v>
      </c>
    </row>
    <row r="532" spans="1:32" ht="15" customHeight="1">
      <c r="A532" s="26" t="s">
        <v>4758</v>
      </c>
      <c r="B532" s="26" t="s">
        <v>742</v>
      </c>
      <c r="C532" s="27">
        <v>530</v>
      </c>
      <c r="D532" s="26" t="s">
        <v>6713</v>
      </c>
      <c r="E532" s="26" t="s">
        <v>6714</v>
      </c>
      <c r="F532" s="27">
        <v>3</v>
      </c>
      <c r="G532" s="27">
        <v>0</v>
      </c>
      <c r="H532" s="27">
        <v>0</v>
      </c>
      <c r="I532" s="27">
        <v>3</v>
      </c>
      <c r="J532" s="27">
        <v>0</v>
      </c>
      <c r="K532" s="26" t="s">
        <v>6715</v>
      </c>
      <c r="L532" s="26" t="s">
        <v>736</v>
      </c>
      <c r="M532" s="26" t="s">
        <v>192</v>
      </c>
      <c r="N532" s="26" t="s">
        <v>361</v>
      </c>
      <c r="O532" s="26" t="s">
        <v>6716</v>
      </c>
      <c r="P532" s="26" t="s">
        <v>6717</v>
      </c>
      <c r="Q532" s="26" t="s">
        <v>6718</v>
      </c>
      <c r="R532" s="26" t="s">
        <v>6719</v>
      </c>
      <c r="S532" s="26" t="s">
        <v>6720</v>
      </c>
      <c r="T532" s="26" t="s">
        <v>6719</v>
      </c>
      <c r="U532" s="26" t="s">
        <v>6720</v>
      </c>
      <c r="V532" s="26" t="s">
        <v>6721</v>
      </c>
      <c r="W532" s="26" t="s">
        <v>6722</v>
      </c>
      <c r="X532" s="26" t="s">
        <v>2710</v>
      </c>
      <c r="Y532" s="27">
        <v>3</v>
      </c>
      <c r="Z532" s="26" t="s">
        <v>736</v>
      </c>
      <c r="AA532" s="26" t="s">
        <v>736</v>
      </c>
      <c r="AB532" s="26" t="s">
        <v>736</v>
      </c>
      <c r="AC532" s="26" t="s">
        <v>736</v>
      </c>
      <c r="AD532" s="26" t="s">
        <v>736</v>
      </c>
      <c r="AE532" s="26" t="s">
        <v>736</v>
      </c>
      <c r="AF532" s="27" t="s">
        <v>741</v>
      </c>
    </row>
    <row r="533" spans="1:32">
      <c r="A533" s="26" t="s">
        <v>4758</v>
      </c>
      <c r="B533" s="26" t="s">
        <v>742</v>
      </c>
      <c r="C533" s="27">
        <v>531</v>
      </c>
      <c r="D533" s="26" t="s">
        <v>6723</v>
      </c>
      <c r="E533" s="26" t="s">
        <v>6724</v>
      </c>
      <c r="F533" s="27">
        <v>5</v>
      </c>
      <c r="G533" s="27">
        <v>0</v>
      </c>
      <c r="H533" s="27">
        <v>0</v>
      </c>
      <c r="I533" s="27">
        <v>5</v>
      </c>
      <c r="J533" s="27">
        <v>0</v>
      </c>
      <c r="K533" s="26" t="s">
        <v>6725</v>
      </c>
      <c r="L533" s="26" t="s">
        <v>736</v>
      </c>
      <c r="M533" s="26" t="s">
        <v>1928</v>
      </c>
      <c r="N533" s="26" t="s">
        <v>1929</v>
      </c>
      <c r="O533" s="26" t="s">
        <v>6726</v>
      </c>
      <c r="P533" s="26" t="s">
        <v>6727</v>
      </c>
      <c r="Q533" s="26" t="s">
        <v>736</v>
      </c>
      <c r="R533" s="26" t="s">
        <v>6728</v>
      </c>
      <c r="S533" s="26" t="s">
        <v>6729</v>
      </c>
      <c r="T533" s="26" t="s">
        <v>6728</v>
      </c>
      <c r="U533" s="26" t="s">
        <v>6729</v>
      </c>
      <c r="V533" s="26" t="s">
        <v>6730</v>
      </c>
      <c r="W533" s="26" t="s">
        <v>6731</v>
      </c>
      <c r="X533" s="26" t="s">
        <v>3478</v>
      </c>
      <c r="Y533" s="27">
        <v>5</v>
      </c>
      <c r="Z533" s="26" t="s">
        <v>736</v>
      </c>
      <c r="AA533" s="26" t="s">
        <v>736</v>
      </c>
      <c r="AB533" s="26" t="s">
        <v>736</v>
      </c>
      <c r="AC533" s="26" t="s">
        <v>736</v>
      </c>
      <c r="AD533" s="26" t="s">
        <v>736</v>
      </c>
      <c r="AE533" s="26" t="s">
        <v>736</v>
      </c>
      <c r="AF533" s="27" t="s">
        <v>741</v>
      </c>
    </row>
    <row r="534" spans="1:32" ht="15" customHeight="1">
      <c r="A534" s="26" t="s">
        <v>4758</v>
      </c>
      <c r="B534" s="26" t="s">
        <v>742</v>
      </c>
      <c r="C534" s="27">
        <v>532</v>
      </c>
      <c r="D534" s="26" t="s">
        <v>3793</v>
      </c>
      <c r="E534" s="26" t="s">
        <v>3794</v>
      </c>
      <c r="F534" s="27">
        <v>4</v>
      </c>
      <c r="G534" s="27">
        <v>0</v>
      </c>
      <c r="H534" s="27">
        <v>0</v>
      </c>
      <c r="I534" s="27">
        <v>4</v>
      </c>
      <c r="J534" s="27">
        <v>0</v>
      </c>
      <c r="K534" s="26" t="s">
        <v>3795</v>
      </c>
      <c r="L534" s="26" t="s">
        <v>736</v>
      </c>
      <c r="M534" s="26" t="s">
        <v>1928</v>
      </c>
      <c r="N534" s="26" t="s">
        <v>1929</v>
      </c>
      <c r="O534" s="26" t="s">
        <v>3796</v>
      </c>
      <c r="P534" s="26" t="s">
        <v>3962</v>
      </c>
      <c r="Q534" s="26" t="s">
        <v>736</v>
      </c>
      <c r="R534" s="26" t="s">
        <v>4444</v>
      </c>
      <c r="S534" s="26" t="s">
        <v>736</v>
      </c>
      <c r="T534" s="26" t="s">
        <v>4444</v>
      </c>
      <c r="U534" s="26" t="s">
        <v>736</v>
      </c>
      <c r="V534" s="26" t="s">
        <v>3797</v>
      </c>
      <c r="W534" s="26" t="s">
        <v>3798</v>
      </c>
      <c r="X534" s="26" t="s">
        <v>1912</v>
      </c>
      <c r="Y534" s="27">
        <v>4</v>
      </c>
      <c r="Z534" s="26" t="s">
        <v>736</v>
      </c>
      <c r="AA534" s="26" t="s">
        <v>736</v>
      </c>
      <c r="AB534" s="26" t="s">
        <v>736</v>
      </c>
      <c r="AC534" s="26" t="s">
        <v>736</v>
      </c>
      <c r="AD534" s="26" t="s">
        <v>736</v>
      </c>
      <c r="AE534" s="26" t="s">
        <v>736</v>
      </c>
      <c r="AF534" s="27" t="s">
        <v>741</v>
      </c>
    </row>
    <row r="535" spans="1:32" ht="15" customHeight="1">
      <c r="A535" s="26" t="s">
        <v>4758</v>
      </c>
      <c r="B535" s="26" t="s">
        <v>742</v>
      </c>
      <c r="C535" s="27">
        <v>533</v>
      </c>
      <c r="D535" s="26" t="s">
        <v>6732</v>
      </c>
      <c r="E535" s="26" t="s">
        <v>6733</v>
      </c>
      <c r="F535" s="27">
        <v>2</v>
      </c>
      <c r="G535" s="27">
        <v>0</v>
      </c>
      <c r="H535" s="27">
        <v>0</v>
      </c>
      <c r="I535" s="27">
        <v>2</v>
      </c>
      <c r="J535" s="27">
        <v>0</v>
      </c>
      <c r="K535" s="26" t="s">
        <v>6734</v>
      </c>
      <c r="L535" s="26" t="s">
        <v>736</v>
      </c>
      <c r="M535" s="26" t="s">
        <v>1928</v>
      </c>
      <c r="N535" s="26" t="s">
        <v>1929</v>
      </c>
      <c r="O535" s="26" t="s">
        <v>6735</v>
      </c>
      <c r="P535" s="26" t="s">
        <v>6736</v>
      </c>
      <c r="Q535" s="26" t="s">
        <v>736</v>
      </c>
      <c r="R535" s="26" t="s">
        <v>4851</v>
      </c>
      <c r="S535" s="26" t="s">
        <v>6737</v>
      </c>
      <c r="T535" s="26" t="s">
        <v>4851</v>
      </c>
      <c r="U535" s="26" t="s">
        <v>6737</v>
      </c>
      <c r="V535" s="26" t="s">
        <v>6738</v>
      </c>
      <c r="W535" s="26" t="s">
        <v>6739</v>
      </c>
      <c r="X535" s="26" t="s">
        <v>1919</v>
      </c>
      <c r="Y535" s="27">
        <v>2</v>
      </c>
      <c r="Z535" s="26" t="s">
        <v>736</v>
      </c>
      <c r="AA535" s="26" t="s">
        <v>736</v>
      </c>
      <c r="AB535" s="26" t="s">
        <v>736</v>
      </c>
      <c r="AC535" s="26" t="s">
        <v>736</v>
      </c>
      <c r="AD535" s="26" t="s">
        <v>736</v>
      </c>
      <c r="AE535" s="26" t="s">
        <v>736</v>
      </c>
      <c r="AF535" s="27" t="s">
        <v>741</v>
      </c>
    </row>
    <row r="536" spans="1:32">
      <c r="A536" s="26" t="s">
        <v>4758</v>
      </c>
      <c r="B536" s="26" t="s">
        <v>742</v>
      </c>
      <c r="C536" s="27">
        <v>534</v>
      </c>
      <c r="D536" s="26" t="s">
        <v>6740</v>
      </c>
      <c r="E536" s="26" t="s">
        <v>6741</v>
      </c>
      <c r="F536" s="27">
        <v>10</v>
      </c>
      <c r="G536" s="27">
        <v>0</v>
      </c>
      <c r="H536" s="27">
        <v>0</v>
      </c>
      <c r="I536" s="27">
        <v>10</v>
      </c>
      <c r="J536" s="27">
        <v>0</v>
      </c>
      <c r="K536" s="26" t="s">
        <v>6742</v>
      </c>
      <c r="L536" s="26" t="s">
        <v>736</v>
      </c>
      <c r="M536" s="26" t="s">
        <v>1928</v>
      </c>
      <c r="N536" s="26" t="s">
        <v>1929</v>
      </c>
      <c r="O536" s="26" t="s">
        <v>6743</v>
      </c>
      <c r="P536" s="26" t="s">
        <v>3313</v>
      </c>
      <c r="Q536" s="26" t="s">
        <v>736</v>
      </c>
      <c r="R536" s="26" t="s">
        <v>3891</v>
      </c>
      <c r="S536" s="26" t="s">
        <v>6744</v>
      </c>
      <c r="T536" s="26" t="s">
        <v>3891</v>
      </c>
      <c r="U536" s="26" t="s">
        <v>6744</v>
      </c>
      <c r="V536" s="26" t="s">
        <v>6745</v>
      </c>
      <c r="W536" s="26" t="s">
        <v>6746</v>
      </c>
      <c r="X536" s="26" t="s">
        <v>2008</v>
      </c>
      <c r="Y536" s="27">
        <v>10</v>
      </c>
      <c r="Z536" s="26" t="s">
        <v>736</v>
      </c>
      <c r="AA536" s="26" t="s">
        <v>736</v>
      </c>
      <c r="AB536" s="26" t="s">
        <v>736</v>
      </c>
      <c r="AC536" s="26" t="s">
        <v>736</v>
      </c>
      <c r="AD536" s="26" t="s">
        <v>736</v>
      </c>
      <c r="AE536" s="26" t="s">
        <v>736</v>
      </c>
      <c r="AF536" s="27" t="s">
        <v>741</v>
      </c>
    </row>
    <row r="537" spans="1:32" ht="15" customHeight="1">
      <c r="A537" s="26" t="s">
        <v>4758</v>
      </c>
      <c r="B537" s="26" t="s">
        <v>742</v>
      </c>
      <c r="C537" s="27">
        <v>535</v>
      </c>
      <c r="D537" s="26" t="s">
        <v>2076</v>
      </c>
      <c r="E537" s="26" t="s">
        <v>2077</v>
      </c>
      <c r="F537" s="27">
        <v>3</v>
      </c>
      <c r="G537" s="27">
        <v>0</v>
      </c>
      <c r="H537" s="27">
        <v>0</v>
      </c>
      <c r="I537" s="27">
        <v>3</v>
      </c>
      <c r="J537" s="27">
        <v>0</v>
      </c>
      <c r="K537" s="26" t="s">
        <v>2078</v>
      </c>
      <c r="L537" s="26" t="s">
        <v>736</v>
      </c>
      <c r="M537" s="26" t="s">
        <v>1928</v>
      </c>
      <c r="N537" s="26" t="s">
        <v>1929</v>
      </c>
      <c r="O537" s="26" t="s">
        <v>2079</v>
      </c>
      <c r="P537" s="26" t="s">
        <v>2080</v>
      </c>
      <c r="Q537" s="26" t="s">
        <v>736</v>
      </c>
      <c r="R537" s="26" t="s">
        <v>278</v>
      </c>
      <c r="S537" s="26" t="s">
        <v>2081</v>
      </c>
      <c r="T537" s="26" t="s">
        <v>278</v>
      </c>
      <c r="U537" s="26" t="s">
        <v>2081</v>
      </c>
      <c r="V537" s="26" t="s">
        <v>2082</v>
      </c>
      <c r="W537" s="26" t="s">
        <v>2083</v>
      </c>
      <c r="X537" s="26" t="s">
        <v>2710</v>
      </c>
      <c r="Y537" s="27">
        <v>3</v>
      </c>
      <c r="Z537" s="26" t="s">
        <v>1540</v>
      </c>
      <c r="AA537" s="26" t="s">
        <v>2084</v>
      </c>
      <c r="AB537" s="26" t="s">
        <v>2085</v>
      </c>
      <c r="AC537" s="26" t="s">
        <v>736</v>
      </c>
      <c r="AD537" s="26" t="s">
        <v>2872</v>
      </c>
      <c r="AE537" s="26" t="s">
        <v>1539</v>
      </c>
      <c r="AF537" s="27" t="s">
        <v>741</v>
      </c>
    </row>
    <row r="538" spans="1:32" ht="15" customHeight="1">
      <c r="A538" s="26" t="s">
        <v>4758</v>
      </c>
      <c r="B538" s="26" t="s">
        <v>742</v>
      </c>
      <c r="C538" s="27">
        <v>536</v>
      </c>
      <c r="D538" s="26" t="s">
        <v>4445</v>
      </c>
      <c r="E538" s="26" t="s">
        <v>4446</v>
      </c>
      <c r="F538" s="27">
        <v>2</v>
      </c>
      <c r="G538" s="27">
        <v>0</v>
      </c>
      <c r="H538" s="27">
        <v>0</v>
      </c>
      <c r="I538" s="27">
        <v>2</v>
      </c>
      <c r="J538" s="27">
        <v>0</v>
      </c>
      <c r="K538" s="26" t="s">
        <v>4447</v>
      </c>
      <c r="L538" s="26" t="s">
        <v>736</v>
      </c>
      <c r="M538" s="26" t="s">
        <v>1928</v>
      </c>
      <c r="N538" s="26" t="s">
        <v>1929</v>
      </c>
      <c r="O538" s="26" t="s">
        <v>4448</v>
      </c>
      <c r="P538" s="26" t="s">
        <v>4449</v>
      </c>
      <c r="Q538" s="26" t="s">
        <v>736</v>
      </c>
      <c r="R538" s="26" t="s">
        <v>4450</v>
      </c>
      <c r="S538" s="26" t="s">
        <v>4451</v>
      </c>
      <c r="T538" s="26" t="s">
        <v>4450</v>
      </c>
      <c r="U538" s="26" t="s">
        <v>4451</v>
      </c>
      <c r="V538" s="26" t="s">
        <v>4452</v>
      </c>
      <c r="W538" s="26" t="s">
        <v>4453</v>
      </c>
      <c r="X538" s="26" t="s">
        <v>1919</v>
      </c>
      <c r="Y538" s="27">
        <v>2</v>
      </c>
      <c r="Z538" s="26" t="s">
        <v>736</v>
      </c>
      <c r="AA538" s="26" t="s">
        <v>736</v>
      </c>
      <c r="AB538" s="26" t="s">
        <v>736</v>
      </c>
      <c r="AC538" s="26" t="s">
        <v>736</v>
      </c>
      <c r="AD538" s="26" t="s">
        <v>736</v>
      </c>
      <c r="AE538" s="26" t="s">
        <v>736</v>
      </c>
      <c r="AF538" s="27" t="s">
        <v>741</v>
      </c>
    </row>
    <row r="539" spans="1:32" ht="15" customHeight="1">
      <c r="A539" s="26" t="s">
        <v>4758</v>
      </c>
      <c r="B539" s="26" t="s">
        <v>742</v>
      </c>
      <c r="C539" s="27">
        <v>537</v>
      </c>
      <c r="D539" s="26" t="s">
        <v>6747</v>
      </c>
      <c r="E539" s="26" t="s">
        <v>6748</v>
      </c>
      <c r="F539" s="27">
        <v>25</v>
      </c>
      <c r="G539" s="27">
        <v>0</v>
      </c>
      <c r="H539" s="27">
        <v>0</v>
      </c>
      <c r="I539" s="27">
        <v>25</v>
      </c>
      <c r="J539" s="27">
        <v>0</v>
      </c>
      <c r="K539" s="26" t="s">
        <v>6749</v>
      </c>
      <c r="L539" s="26" t="s">
        <v>736</v>
      </c>
      <c r="M539" s="26" t="s">
        <v>1928</v>
      </c>
      <c r="N539" s="26" t="s">
        <v>1929</v>
      </c>
      <c r="O539" s="26" t="s">
        <v>6750</v>
      </c>
      <c r="P539" s="26" t="s">
        <v>3863</v>
      </c>
      <c r="Q539" s="26" t="s">
        <v>736</v>
      </c>
      <c r="R539" s="26" t="s">
        <v>6751</v>
      </c>
      <c r="S539" s="26" t="s">
        <v>6752</v>
      </c>
      <c r="T539" s="26" t="s">
        <v>6751</v>
      </c>
      <c r="U539" s="26" t="s">
        <v>6752</v>
      </c>
      <c r="V539" s="26" t="s">
        <v>6753</v>
      </c>
      <c r="W539" s="26" t="s">
        <v>6754</v>
      </c>
      <c r="X539" s="26" t="s">
        <v>5137</v>
      </c>
      <c r="Y539" s="27">
        <v>25</v>
      </c>
      <c r="Z539" s="26" t="s">
        <v>736</v>
      </c>
      <c r="AA539" s="26" t="s">
        <v>736</v>
      </c>
      <c r="AB539" s="26" t="s">
        <v>736</v>
      </c>
      <c r="AC539" s="26" t="s">
        <v>736</v>
      </c>
      <c r="AD539" s="26" t="s">
        <v>736</v>
      </c>
      <c r="AE539" s="26" t="s">
        <v>736</v>
      </c>
      <c r="AF539" s="27" t="s">
        <v>741</v>
      </c>
    </row>
    <row r="540" spans="1:32" ht="15" customHeight="1">
      <c r="A540" s="26" t="s">
        <v>4758</v>
      </c>
      <c r="B540" s="26" t="s">
        <v>742</v>
      </c>
      <c r="C540" s="27">
        <v>538</v>
      </c>
      <c r="D540" s="26" t="s">
        <v>6755</v>
      </c>
      <c r="E540" s="26" t="s">
        <v>6756</v>
      </c>
      <c r="F540" s="27">
        <v>5</v>
      </c>
      <c r="G540" s="27">
        <v>0</v>
      </c>
      <c r="H540" s="27">
        <v>0</v>
      </c>
      <c r="I540" s="27">
        <v>5</v>
      </c>
      <c r="J540" s="27">
        <v>0</v>
      </c>
      <c r="K540" s="26" t="s">
        <v>6757</v>
      </c>
      <c r="L540" s="26" t="s">
        <v>736</v>
      </c>
      <c r="M540" s="26" t="s">
        <v>192</v>
      </c>
      <c r="N540" s="26" t="s">
        <v>361</v>
      </c>
      <c r="O540" s="26" t="s">
        <v>6758</v>
      </c>
      <c r="P540" s="26" t="s">
        <v>5538</v>
      </c>
      <c r="Q540" s="26" t="s">
        <v>6759</v>
      </c>
      <c r="R540" s="26" t="s">
        <v>5325</v>
      </c>
      <c r="S540" s="26" t="s">
        <v>6760</v>
      </c>
      <c r="T540" s="26" t="s">
        <v>5325</v>
      </c>
      <c r="U540" s="26" t="s">
        <v>6760</v>
      </c>
      <c r="V540" s="26" t="s">
        <v>6761</v>
      </c>
      <c r="W540" s="26" t="s">
        <v>6762</v>
      </c>
      <c r="X540" s="26" t="s">
        <v>3478</v>
      </c>
      <c r="Y540" s="27">
        <v>5</v>
      </c>
      <c r="Z540" s="26" t="s">
        <v>736</v>
      </c>
      <c r="AA540" s="26" t="s">
        <v>736</v>
      </c>
      <c r="AB540" s="26" t="s">
        <v>736</v>
      </c>
      <c r="AC540" s="26" t="s">
        <v>736</v>
      </c>
      <c r="AD540" s="26" t="s">
        <v>736</v>
      </c>
      <c r="AE540" s="26" t="s">
        <v>736</v>
      </c>
      <c r="AF540" s="27" t="s">
        <v>741</v>
      </c>
    </row>
    <row r="541" spans="1:32" ht="15" customHeight="1">
      <c r="A541" s="26" t="s">
        <v>4758</v>
      </c>
      <c r="B541" s="26" t="s">
        <v>742</v>
      </c>
      <c r="C541" s="27">
        <v>539</v>
      </c>
      <c r="D541" s="26" t="s">
        <v>6763</v>
      </c>
      <c r="E541" s="26" t="s">
        <v>6764</v>
      </c>
      <c r="F541" s="27">
        <v>60</v>
      </c>
      <c r="G541" s="27">
        <v>0</v>
      </c>
      <c r="H541" s="27">
        <v>0</v>
      </c>
      <c r="I541" s="27">
        <v>60</v>
      </c>
      <c r="J541" s="27">
        <v>0</v>
      </c>
      <c r="K541" s="26" t="s">
        <v>6765</v>
      </c>
      <c r="L541" s="26" t="s">
        <v>736</v>
      </c>
      <c r="M541" s="26" t="s">
        <v>1928</v>
      </c>
      <c r="N541" s="26" t="s">
        <v>736</v>
      </c>
      <c r="O541" s="26" t="s">
        <v>6766</v>
      </c>
      <c r="P541" s="26" t="s">
        <v>6767</v>
      </c>
      <c r="Q541" s="26" t="s">
        <v>6768</v>
      </c>
      <c r="R541" s="26" t="s">
        <v>3947</v>
      </c>
      <c r="S541" s="26" t="s">
        <v>6769</v>
      </c>
      <c r="T541" s="26" t="s">
        <v>3947</v>
      </c>
      <c r="U541" s="26" t="s">
        <v>6769</v>
      </c>
      <c r="V541" s="26" t="s">
        <v>6770</v>
      </c>
      <c r="W541" s="26" t="s">
        <v>6771</v>
      </c>
      <c r="X541" s="26" t="s">
        <v>4592</v>
      </c>
      <c r="Y541" s="27">
        <v>60</v>
      </c>
      <c r="Z541" s="26" t="s">
        <v>736</v>
      </c>
      <c r="AA541" s="26" t="s">
        <v>736</v>
      </c>
      <c r="AB541" s="26" t="s">
        <v>736</v>
      </c>
      <c r="AC541" s="26" t="s">
        <v>736</v>
      </c>
      <c r="AD541" s="26" t="s">
        <v>736</v>
      </c>
      <c r="AE541" s="26" t="s">
        <v>736</v>
      </c>
      <c r="AF541" s="27" t="s">
        <v>741</v>
      </c>
    </row>
    <row r="542" spans="1:32" ht="15" customHeight="1">
      <c r="A542" s="26" t="s">
        <v>4758</v>
      </c>
      <c r="B542" s="26" t="s">
        <v>742</v>
      </c>
      <c r="C542" s="27">
        <v>540</v>
      </c>
      <c r="D542" s="26" t="s">
        <v>4454</v>
      </c>
      <c r="E542" s="26" t="s">
        <v>4455</v>
      </c>
      <c r="F542" s="27">
        <v>5</v>
      </c>
      <c r="G542" s="27">
        <v>0</v>
      </c>
      <c r="H542" s="27">
        <v>0</v>
      </c>
      <c r="I542" s="27">
        <v>5</v>
      </c>
      <c r="J542" s="27">
        <v>0</v>
      </c>
      <c r="K542" s="26" t="s">
        <v>4456</v>
      </c>
      <c r="L542" s="26" t="s">
        <v>736</v>
      </c>
      <c r="M542" s="26" t="s">
        <v>1928</v>
      </c>
      <c r="N542" s="26" t="s">
        <v>1929</v>
      </c>
      <c r="O542" s="26" t="s">
        <v>4457</v>
      </c>
      <c r="P542" s="26" t="s">
        <v>4458</v>
      </c>
      <c r="Q542" s="26" t="s">
        <v>736</v>
      </c>
      <c r="R542" s="26" t="s">
        <v>278</v>
      </c>
      <c r="S542" s="26" t="s">
        <v>4459</v>
      </c>
      <c r="T542" s="26" t="s">
        <v>278</v>
      </c>
      <c r="U542" s="26" t="s">
        <v>4459</v>
      </c>
      <c r="V542" s="26" t="s">
        <v>4460</v>
      </c>
      <c r="W542" s="26" t="s">
        <v>4461</v>
      </c>
      <c r="X542" s="26" t="s">
        <v>3478</v>
      </c>
      <c r="Y542" s="27">
        <v>5</v>
      </c>
      <c r="Z542" s="26" t="s">
        <v>4462</v>
      </c>
      <c r="AA542" s="26" t="s">
        <v>4463</v>
      </c>
      <c r="AB542" s="26" t="s">
        <v>4464</v>
      </c>
      <c r="AC542" s="26" t="s">
        <v>736</v>
      </c>
      <c r="AD542" s="26" t="s">
        <v>4465</v>
      </c>
      <c r="AE542" s="26" t="s">
        <v>4466</v>
      </c>
      <c r="AF542" s="27" t="s">
        <v>741</v>
      </c>
    </row>
    <row r="543" spans="1:32" ht="15" customHeight="1">
      <c r="A543" s="26" t="s">
        <v>4758</v>
      </c>
      <c r="B543" s="26" t="s">
        <v>742</v>
      </c>
      <c r="C543" s="27">
        <v>541</v>
      </c>
      <c r="D543" s="26" t="s">
        <v>2873</v>
      </c>
      <c r="E543" s="26" t="s">
        <v>2874</v>
      </c>
      <c r="F543" s="27">
        <v>2</v>
      </c>
      <c r="G543" s="27">
        <v>0</v>
      </c>
      <c r="H543" s="27">
        <v>0</v>
      </c>
      <c r="I543" s="27">
        <v>2</v>
      </c>
      <c r="J543" s="27">
        <v>0</v>
      </c>
      <c r="K543" s="26" t="s">
        <v>2875</v>
      </c>
      <c r="L543" s="26" t="s">
        <v>736</v>
      </c>
      <c r="M543" s="26" t="s">
        <v>1928</v>
      </c>
      <c r="N543" s="26" t="s">
        <v>1929</v>
      </c>
      <c r="O543" s="26" t="s">
        <v>2876</v>
      </c>
      <c r="P543" s="26" t="s">
        <v>2877</v>
      </c>
      <c r="Q543" s="26" t="s">
        <v>736</v>
      </c>
      <c r="R543" s="26" t="s">
        <v>2878</v>
      </c>
      <c r="S543" s="26" t="s">
        <v>2879</v>
      </c>
      <c r="T543" s="26" t="s">
        <v>2878</v>
      </c>
      <c r="U543" s="26" t="s">
        <v>2879</v>
      </c>
      <c r="V543" s="26" t="s">
        <v>2880</v>
      </c>
      <c r="W543" s="26" t="s">
        <v>2881</v>
      </c>
      <c r="X543" s="26" t="s">
        <v>1919</v>
      </c>
      <c r="Y543" s="27">
        <v>2</v>
      </c>
      <c r="Z543" s="26" t="s">
        <v>736</v>
      </c>
      <c r="AA543" s="26" t="s">
        <v>736</v>
      </c>
      <c r="AB543" s="26" t="s">
        <v>736</v>
      </c>
      <c r="AC543" s="26" t="s">
        <v>736</v>
      </c>
      <c r="AD543" s="26" t="s">
        <v>736</v>
      </c>
      <c r="AE543" s="26" t="s">
        <v>736</v>
      </c>
      <c r="AF543" s="27" t="s">
        <v>741</v>
      </c>
    </row>
    <row r="544" spans="1:32">
      <c r="A544" s="26" t="s">
        <v>4758</v>
      </c>
      <c r="B544" s="26" t="s">
        <v>742</v>
      </c>
      <c r="C544" s="27">
        <v>542</v>
      </c>
      <c r="D544" s="26" t="s">
        <v>6772</v>
      </c>
      <c r="E544" s="26" t="s">
        <v>6773</v>
      </c>
      <c r="F544" s="27">
        <v>60</v>
      </c>
      <c r="G544" s="27">
        <v>0</v>
      </c>
      <c r="H544" s="27">
        <v>0</v>
      </c>
      <c r="I544" s="27">
        <v>60</v>
      </c>
      <c r="J544" s="27">
        <v>0</v>
      </c>
      <c r="K544" s="26" t="s">
        <v>6774</v>
      </c>
      <c r="L544" s="26" t="s">
        <v>736</v>
      </c>
      <c r="M544" s="26" t="s">
        <v>1928</v>
      </c>
      <c r="N544" s="26" t="s">
        <v>1929</v>
      </c>
      <c r="O544" s="26" t="s">
        <v>6775</v>
      </c>
      <c r="P544" s="26" t="s">
        <v>4206</v>
      </c>
      <c r="Q544" s="26" t="s">
        <v>736</v>
      </c>
      <c r="R544" s="26" t="s">
        <v>1711</v>
      </c>
      <c r="S544" s="26" t="s">
        <v>6776</v>
      </c>
      <c r="T544" s="26" t="s">
        <v>1711</v>
      </c>
      <c r="U544" s="26" t="s">
        <v>6776</v>
      </c>
      <c r="V544" s="26" t="s">
        <v>6777</v>
      </c>
      <c r="W544" s="26" t="s">
        <v>6778</v>
      </c>
      <c r="X544" s="26" t="s">
        <v>4592</v>
      </c>
      <c r="Y544" s="27">
        <v>60</v>
      </c>
      <c r="Z544" s="26" t="s">
        <v>736</v>
      </c>
      <c r="AA544" s="26" t="s">
        <v>736</v>
      </c>
      <c r="AB544" s="26" t="s">
        <v>736</v>
      </c>
      <c r="AC544" s="26" t="s">
        <v>736</v>
      </c>
      <c r="AD544" s="26" t="s">
        <v>736</v>
      </c>
      <c r="AE544" s="26" t="s">
        <v>736</v>
      </c>
      <c r="AF544" s="27" t="s">
        <v>741</v>
      </c>
    </row>
    <row r="545" spans="1:32">
      <c r="A545" s="26" t="s">
        <v>4758</v>
      </c>
      <c r="B545" s="26" t="s">
        <v>742</v>
      </c>
      <c r="C545" s="27">
        <v>543</v>
      </c>
      <c r="D545" s="26" t="s">
        <v>6779</v>
      </c>
      <c r="E545" s="26" t="s">
        <v>6780</v>
      </c>
      <c r="F545" s="27">
        <v>1</v>
      </c>
      <c r="G545" s="27">
        <v>0</v>
      </c>
      <c r="H545" s="27">
        <v>0</v>
      </c>
      <c r="I545" s="27">
        <v>1</v>
      </c>
      <c r="J545" s="27">
        <v>0</v>
      </c>
      <c r="K545" s="26" t="s">
        <v>6781</v>
      </c>
      <c r="L545" s="26" t="s">
        <v>736</v>
      </c>
      <c r="M545" s="26" t="s">
        <v>1928</v>
      </c>
      <c r="N545" s="26" t="s">
        <v>1929</v>
      </c>
      <c r="O545" s="26" t="s">
        <v>6782</v>
      </c>
      <c r="P545" s="26" t="s">
        <v>5764</v>
      </c>
      <c r="Q545" s="26" t="s">
        <v>736</v>
      </c>
      <c r="R545" s="26" t="s">
        <v>278</v>
      </c>
      <c r="S545" s="26" t="s">
        <v>6783</v>
      </c>
      <c r="T545" s="26" t="s">
        <v>278</v>
      </c>
      <c r="U545" s="26" t="s">
        <v>6783</v>
      </c>
      <c r="V545" s="26" t="s">
        <v>6784</v>
      </c>
      <c r="W545" s="26" t="s">
        <v>6785</v>
      </c>
      <c r="X545" s="26" t="s">
        <v>2256</v>
      </c>
      <c r="Y545" s="27">
        <v>1</v>
      </c>
      <c r="Z545" s="26" t="s">
        <v>736</v>
      </c>
      <c r="AA545" s="26" t="s">
        <v>736</v>
      </c>
      <c r="AB545" s="26" t="s">
        <v>736</v>
      </c>
      <c r="AC545" s="26" t="s">
        <v>736</v>
      </c>
      <c r="AD545" s="26" t="s">
        <v>736</v>
      </c>
      <c r="AE545" s="26" t="s">
        <v>736</v>
      </c>
      <c r="AF545" s="27" t="s">
        <v>741</v>
      </c>
    </row>
    <row r="546" spans="1:32" ht="15" customHeight="1">
      <c r="A546" s="26" t="s">
        <v>4758</v>
      </c>
      <c r="B546" s="26" t="s">
        <v>742</v>
      </c>
      <c r="C546" s="27">
        <v>544</v>
      </c>
      <c r="D546" s="26" t="s">
        <v>6786</v>
      </c>
      <c r="E546" s="26" t="s">
        <v>6787</v>
      </c>
      <c r="F546" s="27">
        <v>1</v>
      </c>
      <c r="G546" s="27">
        <v>0</v>
      </c>
      <c r="H546" s="27">
        <v>0</v>
      </c>
      <c r="I546" s="27">
        <v>1</v>
      </c>
      <c r="J546" s="27">
        <v>0</v>
      </c>
      <c r="K546" s="26" t="s">
        <v>6788</v>
      </c>
      <c r="L546" s="26" t="s">
        <v>736</v>
      </c>
      <c r="M546" s="26" t="s">
        <v>1928</v>
      </c>
      <c r="N546" s="26" t="s">
        <v>1929</v>
      </c>
      <c r="O546" s="26" t="s">
        <v>6789</v>
      </c>
      <c r="P546" s="26" t="s">
        <v>6790</v>
      </c>
      <c r="Q546" s="26" t="s">
        <v>736</v>
      </c>
      <c r="R546" s="26" t="s">
        <v>252</v>
      </c>
      <c r="S546" s="26" t="s">
        <v>6791</v>
      </c>
      <c r="T546" s="26" t="s">
        <v>252</v>
      </c>
      <c r="U546" s="26" t="s">
        <v>6791</v>
      </c>
      <c r="V546" s="26" t="s">
        <v>6792</v>
      </c>
      <c r="W546" s="26" t="s">
        <v>6793</v>
      </c>
      <c r="X546" s="26" t="s">
        <v>2256</v>
      </c>
      <c r="Y546" s="27">
        <v>1</v>
      </c>
      <c r="Z546" s="26" t="s">
        <v>736</v>
      </c>
      <c r="AA546" s="26" t="s">
        <v>736</v>
      </c>
      <c r="AB546" s="26" t="s">
        <v>736</v>
      </c>
      <c r="AC546" s="26" t="s">
        <v>736</v>
      </c>
      <c r="AD546" s="26" t="s">
        <v>736</v>
      </c>
      <c r="AE546" s="26" t="s">
        <v>736</v>
      </c>
      <c r="AF546" s="27" t="s">
        <v>741</v>
      </c>
    </row>
    <row r="547" spans="1:32" ht="15" customHeight="1">
      <c r="A547" s="26" t="s">
        <v>4758</v>
      </c>
      <c r="B547" s="26" t="s">
        <v>742</v>
      </c>
      <c r="C547" s="27">
        <v>545</v>
      </c>
      <c r="D547" s="26" t="s">
        <v>6794</v>
      </c>
      <c r="E547" s="26" t="s">
        <v>6795</v>
      </c>
      <c r="F547" s="27">
        <v>10</v>
      </c>
      <c r="G547" s="27">
        <v>0</v>
      </c>
      <c r="H547" s="27">
        <v>0</v>
      </c>
      <c r="I547" s="27">
        <v>10</v>
      </c>
      <c r="J547" s="27">
        <v>0</v>
      </c>
      <c r="K547" s="26" t="s">
        <v>6796</v>
      </c>
      <c r="L547" s="26" t="s">
        <v>736</v>
      </c>
      <c r="M547" s="26" t="s">
        <v>1928</v>
      </c>
      <c r="N547" s="26" t="s">
        <v>1929</v>
      </c>
      <c r="O547" s="26" t="s">
        <v>6797</v>
      </c>
      <c r="P547" s="26" t="s">
        <v>4072</v>
      </c>
      <c r="Q547" s="26" t="s">
        <v>736</v>
      </c>
      <c r="R547" s="26" t="s">
        <v>6798</v>
      </c>
      <c r="S547" s="26" t="s">
        <v>6799</v>
      </c>
      <c r="T547" s="26" t="s">
        <v>6798</v>
      </c>
      <c r="U547" s="26" t="s">
        <v>6799</v>
      </c>
      <c r="V547" s="26" t="s">
        <v>6800</v>
      </c>
      <c r="W547" s="26" t="s">
        <v>6801</v>
      </c>
      <c r="X547" s="26" t="s">
        <v>2008</v>
      </c>
      <c r="Y547" s="27">
        <v>10</v>
      </c>
      <c r="Z547" s="26" t="s">
        <v>736</v>
      </c>
      <c r="AA547" s="26" t="s">
        <v>736</v>
      </c>
      <c r="AB547" s="26" t="s">
        <v>736</v>
      </c>
      <c r="AC547" s="26" t="s">
        <v>736</v>
      </c>
      <c r="AD547" s="26" t="s">
        <v>736</v>
      </c>
      <c r="AE547" s="26" t="s">
        <v>736</v>
      </c>
      <c r="AF547" s="27" t="s">
        <v>741</v>
      </c>
    </row>
    <row r="548" spans="1:32" ht="15" customHeight="1">
      <c r="A548" s="26" t="s">
        <v>4758</v>
      </c>
      <c r="B548" s="26" t="s">
        <v>742</v>
      </c>
      <c r="C548" s="27">
        <v>546</v>
      </c>
      <c r="D548" s="26" t="s">
        <v>3799</v>
      </c>
      <c r="E548" s="26" t="s">
        <v>3800</v>
      </c>
      <c r="F548" s="27">
        <v>1448</v>
      </c>
      <c r="G548" s="27">
        <v>0</v>
      </c>
      <c r="H548" s="27">
        <v>0</v>
      </c>
      <c r="I548" s="27">
        <v>1448</v>
      </c>
      <c r="J548" s="27">
        <v>0</v>
      </c>
      <c r="K548" s="26" t="s">
        <v>3801</v>
      </c>
      <c r="L548" s="26" t="s">
        <v>736</v>
      </c>
      <c r="M548" s="26" t="s">
        <v>1928</v>
      </c>
      <c r="N548" s="26" t="s">
        <v>736</v>
      </c>
      <c r="O548" s="26" t="s">
        <v>6802</v>
      </c>
      <c r="P548" s="26" t="s">
        <v>6803</v>
      </c>
      <c r="Q548" s="26" t="s">
        <v>6804</v>
      </c>
      <c r="R548" s="26" t="s">
        <v>3493</v>
      </c>
      <c r="S548" s="26" t="s">
        <v>3802</v>
      </c>
      <c r="T548" s="26" t="s">
        <v>3493</v>
      </c>
      <c r="U548" s="26" t="s">
        <v>3802</v>
      </c>
      <c r="V548" s="26" t="s">
        <v>6805</v>
      </c>
      <c r="W548" s="26" t="s">
        <v>6806</v>
      </c>
      <c r="X548" s="26" t="s">
        <v>6807</v>
      </c>
      <c r="Y548" s="27">
        <v>1448</v>
      </c>
      <c r="Z548" s="26" t="s">
        <v>3803</v>
      </c>
      <c r="AA548" s="26" t="s">
        <v>3804</v>
      </c>
      <c r="AB548" s="26" t="s">
        <v>736</v>
      </c>
      <c r="AC548" s="26" t="s">
        <v>736</v>
      </c>
      <c r="AD548" s="26" t="s">
        <v>736</v>
      </c>
      <c r="AE548" s="26" t="s">
        <v>3805</v>
      </c>
      <c r="AF548" s="27" t="s">
        <v>741</v>
      </c>
    </row>
    <row r="549" spans="1:32" ht="15" customHeight="1">
      <c r="A549" s="26" t="s">
        <v>4758</v>
      </c>
      <c r="B549" s="26" t="s">
        <v>742</v>
      </c>
      <c r="C549" s="27">
        <v>547</v>
      </c>
      <c r="D549" s="26" t="s">
        <v>6808</v>
      </c>
      <c r="E549" s="26" t="s">
        <v>6809</v>
      </c>
      <c r="F549" s="27">
        <v>16</v>
      </c>
      <c r="G549" s="27">
        <v>0</v>
      </c>
      <c r="H549" s="27">
        <v>0</v>
      </c>
      <c r="I549" s="27">
        <v>16</v>
      </c>
      <c r="J549" s="27">
        <v>0</v>
      </c>
      <c r="K549" s="26" t="s">
        <v>6810</v>
      </c>
      <c r="L549" s="26" t="s">
        <v>736</v>
      </c>
      <c r="M549" s="26" t="s">
        <v>192</v>
      </c>
      <c r="N549" s="26" t="s">
        <v>1771</v>
      </c>
      <c r="O549" s="26" t="s">
        <v>6811</v>
      </c>
      <c r="P549" s="26" t="s">
        <v>6812</v>
      </c>
      <c r="Q549" s="26" t="s">
        <v>6813</v>
      </c>
      <c r="R549" s="26" t="s">
        <v>6814</v>
      </c>
      <c r="S549" s="26" t="s">
        <v>6815</v>
      </c>
      <c r="T549" s="26" t="s">
        <v>6814</v>
      </c>
      <c r="U549" s="26" t="s">
        <v>6815</v>
      </c>
      <c r="V549" s="26" t="s">
        <v>6816</v>
      </c>
      <c r="W549" s="26" t="s">
        <v>6817</v>
      </c>
      <c r="X549" s="26" t="s">
        <v>1950</v>
      </c>
      <c r="Y549" s="27">
        <v>16</v>
      </c>
      <c r="Z549" s="26" t="s">
        <v>736</v>
      </c>
      <c r="AA549" s="26" t="s">
        <v>736</v>
      </c>
      <c r="AB549" s="26" t="s">
        <v>736</v>
      </c>
      <c r="AC549" s="26" t="s">
        <v>736</v>
      </c>
      <c r="AD549" s="26" t="s">
        <v>736</v>
      </c>
      <c r="AE549" s="26" t="s">
        <v>736</v>
      </c>
      <c r="AF549" s="27" t="s">
        <v>741</v>
      </c>
    </row>
    <row r="550" spans="1:32" ht="15" customHeight="1">
      <c r="A550" s="26" t="s">
        <v>4758</v>
      </c>
      <c r="B550" s="26" t="s">
        <v>742</v>
      </c>
      <c r="C550" s="27">
        <v>548</v>
      </c>
      <c r="D550" s="26" t="s">
        <v>3806</v>
      </c>
      <c r="E550" s="26" t="s">
        <v>3807</v>
      </c>
      <c r="F550" s="27">
        <v>2107</v>
      </c>
      <c r="G550" s="27">
        <v>0</v>
      </c>
      <c r="H550" s="27">
        <v>0</v>
      </c>
      <c r="I550" s="27">
        <v>2107</v>
      </c>
      <c r="J550" s="27">
        <v>0</v>
      </c>
      <c r="K550" s="26" t="s">
        <v>3808</v>
      </c>
      <c r="L550" s="26" t="s">
        <v>736</v>
      </c>
      <c r="M550" s="26" t="s">
        <v>1928</v>
      </c>
      <c r="N550" s="26" t="s">
        <v>1929</v>
      </c>
      <c r="O550" s="26" t="s">
        <v>3809</v>
      </c>
      <c r="P550" s="26" t="s">
        <v>3810</v>
      </c>
      <c r="Q550" s="26" t="s">
        <v>736</v>
      </c>
      <c r="R550" s="26" t="s">
        <v>791</v>
      </c>
      <c r="S550" s="26" t="s">
        <v>6818</v>
      </c>
      <c r="T550" s="26" t="s">
        <v>791</v>
      </c>
      <c r="U550" s="26" t="s">
        <v>6818</v>
      </c>
      <c r="V550" s="26" t="s">
        <v>6819</v>
      </c>
      <c r="W550" s="26" t="s">
        <v>3811</v>
      </c>
      <c r="X550" s="26" t="s">
        <v>6820</v>
      </c>
      <c r="Y550" s="27">
        <v>2107</v>
      </c>
      <c r="Z550" s="26" t="s">
        <v>736</v>
      </c>
      <c r="AA550" s="26" t="s">
        <v>736</v>
      </c>
      <c r="AB550" s="26" t="s">
        <v>736</v>
      </c>
      <c r="AC550" s="26" t="s">
        <v>736</v>
      </c>
      <c r="AD550" s="26" t="s">
        <v>736</v>
      </c>
      <c r="AE550" s="26" t="s">
        <v>736</v>
      </c>
      <c r="AF550" s="27" t="s">
        <v>741</v>
      </c>
    </row>
    <row r="551" spans="1:32" ht="15" customHeight="1">
      <c r="A551" s="26" t="s">
        <v>4758</v>
      </c>
      <c r="B551" s="26" t="s">
        <v>742</v>
      </c>
      <c r="C551" s="27">
        <v>549</v>
      </c>
      <c r="D551" s="26" t="s">
        <v>3812</v>
      </c>
      <c r="E551" s="26" t="s">
        <v>3813</v>
      </c>
      <c r="F551" s="27">
        <v>1</v>
      </c>
      <c r="G551" s="27">
        <v>0</v>
      </c>
      <c r="H551" s="27">
        <v>0</v>
      </c>
      <c r="I551" s="27">
        <v>1</v>
      </c>
      <c r="J551" s="27">
        <v>0</v>
      </c>
      <c r="K551" s="26" t="s">
        <v>3814</v>
      </c>
      <c r="L551" s="26" t="s">
        <v>736</v>
      </c>
      <c r="M551" s="26" t="s">
        <v>192</v>
      </c>
      <c r="N551" s="26" t="s">
        <v>193</v>
      </c>
      <c r="O551" s="26" t="s">
        <v>3815</v>
      </c>
      <c r="P551" s="26" t="s">
        <v>3816</v>
      </c>
      <c r="Q551" s="26" t="s">
        <v>949</v>
      </c>
      <c r="R551" s="26" t="s">
        <v>262</v>
      </c>
      <c r="S551" s="26" t="s">
        <v>3817</v>
      </c>
      <c r="T551" s="26" t="s">
        <v>262</v>
      </c>
      <c r="U551" s="26" t="s">
        <v>3817</v>
      </c>
      <c r="V551" s="26" t="s">
        <v>3818</v>
      </c>
      <c r="W551" s="26" t="s">
        <v>3819</v>
      </c>
      <c r="X551" s="26" t="s">
        <v>2256</v>
      </c>
      <c r="Y551" s="27">
        <v>1</v>
      </c>
      <c r="Z551" s="26" t="s">
        <v>736</v>
      </c>
      <c r="AA551" s="26" t="s">
        <v>736</v>
      </c>
      <c r="AB551" s="26" t="s">
        <v>736</v>
      </c>
      <c r="AC551" s="26" t="s">
        <v>736</v>
      </c>
      <c r="AD551" s="26" t="s">
        <v>736</v>
      </c>
      <c r="AE551" s="26" t="s">
        <v>736</v>
      </c>
      <c r="AF551" s="27" t="s">
        <v>741</v>
      </c>
    </row>
    <row r="552" spans="1:32" ht="15" customHeight="1">
      <c r="A552" s="26" t="s">
        <v>4758</v>
      </c>
      <c r="B552" s="26" t="s">
        <v>742</v>
      </c>
      <c r="C552" s="27">
        <v>550</v>
      </c>
      <c r="D552" s="26" t="s">
        <v>927</v>
      </c>
      <c r="E552" s="26" t="s">
        <v>2882</v>
      </c>
      <c r="F552" s="27">
        <v>1600</v>
      </c>
      <c r="G552" s="27">
        <v>0</v>
      </c>
      <c r="H552" s="27">
        <v>0</v>
      </c>
      <c r="I552" s="27">
        <v>1600</v>
      </c>
      <c r="J552" s="27">
        <v>0</v>
      </c>
      <c r="K552" s="26" t="s">
        <v>2883</v>
      </c>
      <c r="L552" s="26" t="s">
        <v>736</v>
      </c>
      <c r="M552" s="26" t="s">
        <v>1928</v>
      </c>
      <c r="N552" s="26" t="s">
        <v>1929</v>
      </c>
      <c r="O552" s="26" t="s">
        <v>2884</v>
      </c>
      <c r="P552" s="26" t="s">
        <v>2338</v>
      </c>
      <c r="Q552" s="26" t="s">
        <v>1932</v>
      </c>
      <c r="R552" s="26" t="s">
        <v>195</v>
      </c>
      <c r="S552" s="26" t="s">
        <v>928</v>
      </c>
      <c r="T552" s="26" t="s">
        <v>195</v>
      </c>
      <c r="U552" s="26" t="s">
        <v>928</v>
      </c>
      <c r="V552" s="26" t="s">
        <v>929</v>
      </c>
      <c r="W552" s="26" t="s">
        <v>604</v>
      </c>
      <c r="X552" s="26" t="s">
        <v>1918</v>
      </c>
      <c r="Y552" s="27">
        <v>1600</v>
      </c>
      <c r="Z552" s="26" t="s">
        <v>736</v>
      </c>
      <c r="AA552" s="26" t="s">
        <v>736</v>
      </c>
      <c r="AB552" s="26" t="s">
        <v>736</v>
      </c>
      <c r="AC552" s="26" t="s">
        <v>736</v>
      </c>
      <c r="AD552" s="26" t="s">
        <v>736</v>
      </c>
      <c r="AE552" s="26" t="s">
        <v>736</v>
      </c>
      <c r="AF552" s="27" t="s">
        <v>741</v>
      </c>
    </row>
    <row r="553" spans="1:32" ht="15" customHeight="1">
      <c r="A553" s="26" t="s">
        <v>4758</v>
      </c>
      <c r="B553" s="26" t="s">
        <v>742</v>
      </c>
      <c r="C553" s="27">
        <v>551</v>
      </c>
      <c r="D553" s="26" t="s">
        <v>3820</v>
      </c>
      <c r="E553" s="26" t="s">
        <v>3821</v>
      </c>
      <c r="F553" s="27">
        <v>1</v>
      </c>
      <c r="G553" s="27">
        <v>0</v>
      </c>
      <c r="H553" s="27">
        <v>0</v>
      </c>
      <c r="I553" s="27">
        <v>1</v>
      </c>
      <c r="J553" s="27">
        <v>0</v>
      </c>
      <c r="K553" s="26" t="s">
        <v>3822</v>
      </c>
      <c r="L553" s="26" t="s">
        <v>736</v>
      </c>
      <c r="M553" s="26" t="s">
        <v>192</v>
      </c>
      <c r="N553" s="26" t="s">
        <v>1771</v>
      </c>
      <c r="O553" s="26" t="s">
        <v>3823</v>
      </c>
      <c r="P553" s="26" t="s">
        <v>3824</v>
      </c>
      <c r="Q553" s="26" t="s">
        <v>736</v>
      </c>
      <c r="R553" s="26" t="s">
        <v>3825</v>
      </c>
      <c r="S553" s="26" t="s">
        <v>3826</v>
      </c>
      <c r="T553" s="26" t="s">
        <v>3825</v>
      </c>
      <c r="U553" s="26" t="s">
        <v>3826</v>
      </c>
      <c r="V553" s="26" t="s">
        <v>3827</v>
      </c>
      <c r="W553" s="26" t="s">
        <v>3828</v>
      </c>
      <c r="X553" s="26" t="s">
        <v>2256</v>
      </c>
      <c r="Y553" s="27">
        <v>1</v>
      </c>
      <c r="Z553" s="26" t="s">
        <v>736</v>
      </c>
      <c r="AA553" s="26" t="s">
        <v>736</v>
      </c>
      <c r="AB553" s="26" t="s">
        <v>736</v>
      </c>
      <c r="AC553" s="26" t="s">
        <v>736</v>
      </c>
      <c r="AD553" s="26" t="s">
        <v>736</v>
      </c>
      <c r="AE553" s="26" t="s">
        <v>736</v>
      </c>
      <c r="AF553" s="27" t="s">
        <v>741</v>
      </c>
    </row>
    <row r="554" spans="1:32" ht="15" customHeight="1">
      <c r="A554" s="26" t="s">
        <v>4758</v>
      </c>
      <c r="B554" s="26" t="s">
        <v>742</v>
      </c>
      <c r="C554" s="27">
        <v>552</v>
      </c>
      <c r="D554" s="26" t="s">
        <v>2885</v>
      </c>
      <c r="E554" s="26" t="s">
        <v>2886</v>
      </c>
      <c r="F554" s="27">
        <v>2240</v>
      </c>
      <c r="G554" s="27">
        <v>0</v>
      </c>
      <c r="H554" s="27">
        <v>0</v>
      </c>
      <c r="I554" s="27">
        <v>2240</v>
      </c>
      <c r="J554" s="27">
        <v>0</v>
      </c>
      <c r="K554" s="26" t="s">
        <v>2887</v>
      </c>
      <c r="L554" s="26" t="s">
        <v>736</v>
      </c>
      <c r="M554" s="26" t="s">
        <v>1928</v>
      </c>
      <c r="N554" s="26" t="s">
        <v>1929</v>
      </c>
      <c r="O554" s="26" t="s">
        <v>3829</v>
      </c>
      <c r="P554" s="26" t="s">
        <v>3324</v>
      </c>
      <c r="Q554" s="26" t="s">
        <v>736</v>
      </c>
      <c r="R554" s="26" t="s">
        <v>195</v>
      </c>
      <c r="S554" s="26" t="s">
        <v>3830</v>
      </c>
      <c r="T554" s="26" t="s">
        <v>195</v>
      </c>
      <c r="U554" s="26" t="s">
        <v>3830</v>
      </c>
      <c r="V554" s="26" t="s">
        <v>2888</v>
      </c>
      <c r="W554" s="26" t="s">
        <v>741</v>
      </c>
      <c r="X554" s="26" t="s">
        <v>2036</v>
      </c>
      <c r="Y554" s="27">
        <v>2240</v>
      </c>
      <c r="Z554" s="26" t="s">
        <v>736</v>
      </c>
      <c r="AA554" s="26" t="s">
        <v>736</v>
      </c>
      <c r="AB554" s="26" t="s">
        <v>736</v>
      </c>
      <c r="AC554" s="26" t="s">
        <v>736</v>
      </c>
      <c r="AD554" s="26" t="s">
        <v>736</v>
      </c>
      <c r="AE554" s="26" t="s">
        <v>736</v>
      </c>
      <c r="AF554" s="27" t="s">
        <v>741</v>
      </c>
    </row>
    <row r="555" spans="1:32" ht="15" customHeight="1">
      <c r="A555" s="26" t="s">
        <v>4758</v>
      </c>
      <c r="B555" s="26" t="s">
        <v>742</v>
      </c>
      <c r="C555" s="27">
        <v>553</v>
      </c>
      <c r="D555" s="26" t="s">
        <v>930</v>
      </c>
      <c r="E555" s="26" t="s">
        <v>2889</v>
      </c>
      <c r="F555" s="27">
        <v>160</v>
      </c>
      <c r="G555" s="27">
        <v>0</v>
      </c>
      <c r="H555" s="27">
        <v>0</v>
      </c>
      <c r="I555" s="27">
        <v>160</v>
      </c>
      <c r="J555" s="27">
        <v>0</v>
      </c>
      <c r="K555" s="26" t="s">
        <v>2890</v>
      </c>
      <c r="L555" s="26" t="s">
        <v>736</v>
      </c>
      <c r="M555" s="26" t="s">
        <v>1928</v>
      </c>
      <c r="N555" s="26" t="s">
        <v>1929</v>
      </c>
      <c r="O555" s="26" t="s">
        <v>6821</v>
      </c>
      <c r="P555" s="26" t="s">
        <v>6822</v>
      </c>
      <c r="Q555" s="26" t="s">
        <v>736</v>
      </c>
      <c r="R555" s="26" t="s">
        <v>791</v>
      </c>
      <c r="S555" s="26" t="s">
        <v>6823</v>
      </c>
      <c r="T555" s="26" t="s">
        <v>791</v>
      </c>
      <c r="U555" s="26" t="s">
        <v>6823</v>
      </c>
      <c r="V555" s="26" t="s">
        <v>6824</v>
      </c>
      <c r="W555" s="26" t="s">
        <v>605</v>
      </c>
      <c r="X555" s="26" t="s">
        <v>1945</v>
      </c>
      <c r="Y555" s="27">
        <v>160</v>
      </c>
      <c r="Z555" s="26" t="s">
        <v>736</v>
      </c>
      <c r="AA555" s="26" t="s">
        <v>736</v>
      </c>
      <c r="AB555" s="26" t="s">
        <v>736</v>
      </c>
      <c r="AC555" s="26" t="s">
        <v>736</v>
      </c>
      <c r="AD555" s="26" t="s">
        <v>736</v>
      </c>
      <c r="AE555" s="26" t="s">
        <v>736</v>
      </c>
      <c r="AF555" s="27" t="s">
        <v>741</v>
      </c>
    </row>
    <row r="556" spans="1:32" ht="15" customHeight="1">
      <c r="A556" s="26" t="s">
        <v>4758</v>
      </c>
      <c r="B556" s="26" t="s">
        <v>742</v>
      </c>
      <c r="C556" s="27">
        <v>554</v>
      </c>
      <c r="D556" s="26" t="s">
        <v>4467</v>
      </c>
      <c r="E556" s="26" t="s">
        <v>4468</v>
      </c>
      <c r="F556" s="27">
        <v>1</v>
      </c>
      <c r="G556" s="27">
        <v>0</v>
      </c>
      <c r="H556" s="27">
        <v>0</v>
      </c>
      <c r="I556" s="27">
        <v>1</v>
      </c>
      <c r="J556" s="27">
        <v>0</v>
      </c>
      <c r="K556" s="26" t="s">
        <v>4469</v>
      </c>
      <c r="L556" s="26" t="s">
        <v>736</v>
      </c>
      <c r="M556" s="26" t="s">
        <v>1928</v>
      </c>
      <c r="N556" s="26" t="s">
        <v>1771</v>
      </c>
      <c r="O556" s="26" t="s">
        <v>4470</v>
      </c>
      <c r="P556" s="26" t="s">
        <v>4471</v>
      </c>
      <c r="Q556" s="26" t="s">
        <v>736</v>
      </c>
      <c r="R556" s="26" t="s">
        <v>3713</v>
      </c>
      <c r="S556" s="26" t="s">
        <v>736</v>
      </c>
      <c r="T556" s="26" t="s">
        <v>3713</v>
      </c>
      <c r="U556" s="26" t="s">
        <v>736</v>
      </c>
      <c r="V556" s="26" t="s">
        <v>4472</v>
      </c>
      <c r="W556" s="26" t="s">
        <v>4473</v>
      </c>
      <c r="X556" s="26" t="s">
        <v>2256</v>
      </c>
      <c r="Y556" s="27">
        <v>1</v>
      </c>
      <c r="Z556" s="26" t="s">
        <v>736</v>
      </c>
      <c r="AA556" s="26" t="s">
        <v>736</v>
      </c>
      <c r="AB556" s="26" t="s">
        <v>736</v>
      </c>
      <c r="AC556" s="26" t="s">
        <v>736</v>
      </c>
      <c r="AD556" s="26" t="s">
        <v>736</v>
      </c>
      <c r="AE556" s="26" t="s">
        <v>736</v>
      </c>
      <c r="AF556" s="27" t="s">
        <v>741</v>
      </c>
    </row>
    <row r="557" spans="1:32" ht="15" customHeight="1">
      <c r="A557" s="26" t="s">
        <v>4758</v>
      </c>
      <c r="B557" s="26" t="s">
        <v>742</v>
      </c>
      <c r="C557" s="27">
        <v>555</v>
      </c>
      <c r="D557" s="26" t="s">
        <v>6825</v>
      </c>
      <c r="E557" s="26" t="s">
        <v>6826</v>
      </c>
      <c r="F557" s="27">
        <v>1600</v>
      </c>
      <c r="G557" s="27">
        <v>0</v>
      </c>
      <c r="H557" s="27">
        <v>0</v>
      </c>
      <c r="I557" s="27">
        <v>1600</v>
      </c>
      <c r="J557" s="27">
        <v>0</v>
      </c>
      <c r="K557" s="26" t="s">
        <v>6827</v>
      </c>
      <c r="L557" s="26" t="s">
        <v>736</v>
      </c>
      <c r="M557" s="26" t="s">
        <v>1928</v>
      </c>
      <c r="N557" s="26" t="s">
        <v>1929</v>
      </c>
      <c r="O557" s="26" t="s">
        <v>6828</v>
      </c>
      <c r="P557" s="26" t="s">
        <v>6829</v>
      </c>
      <c r="Q557" s="26" t="s">
        <v>736</v>
      </c>
      <c r="R557" s="26" t="s">
        <v>195</v>
      </c>
      <c r="S557" s="26" t="s">
        <v>6830</v>
      </c>
      <c r="T557" s="26" t="s">
        <v>195</v>
      </c>
      <c r="U557" s="26" t="s">
        <v>6830</v>
      </c>
      <c r="V557" s="26" t="s">
        <v>6831</v>
      </c>
      <c r="W557" s="26" t="s">
        <v>741</v>
      </c>
      <c r="X557" s="26" t="s">
        <v>1918</v>
      </c>
      <c r="Y557" s="27">
        <v>1600</v>
      </c>
      <c r="Z557" s="26" t="s">
        <v>736</v>
      </c>
      <c r="AA557" s="26" t="s">
        <v>736</v>
      </c>
      <c r="AB557" s="26" t="s">
        <v>736</v>
      </c>
      <c r="AC557" s="26" t="s">
        <v>736</v>
      </c>
      <c r="AD557" s="26" t="s">
        <v>736</v>
      </c>
      <c r="AE557" s="26" t="s">
        <v>736</v>
      </c>
      <c r="AF557" s="27" t="s">
        <v>741</v>
      </c>
    </row>
    <row r="558" spans="1:32" ht="15" customHeight="1">
      <c r="A558" s="26" t="s">
        <v>4758</v>
      </c>
      <c r="B558" s="26" t="s">
        <v>742</v>
      </c>
      <c r="C558" s="27">
        <v>556</v>
      </c>
      <c r="D558" s="26" t="s">
        <v>931</v>
      </c>
      <c r="E558" s="26" t="s">
        <v>2891</v>
      </c>
      <c r="F558" s="27">
        <v>3200</v>
      </c>
      <c r="G558" s="27">
        <v>0</v>
      </c>
      <c r="H558" s="27">
        <v>0</v>
      </c>
      <c r="I558" s="27">
        <v>3200</v>
      </c>
      <c r="J558" s="27">
        <v>0</v>
      </c>
      <c r="K558" s="26" t="s">
        <v>2892</v>
      </c>
      <c r="L558" s="26" t="s">
        <v>736</v>
      </c>
      <c r="M558" s="26" t="s">
        <v>192</v>
      </c>
      <c r="N558" s="26" t="s">
        <v>361</v>
      </c>
      <c r="O558" s="26" t="s">
        <v>932</v>
      </c>
      <c r="P558" s="26" t="s">
        <v>933</v>
      </c>
      <c r="Q558" s="26" t="s">
        <v>762</v>
      </c>
      <c r="R558" s="26" t="s">
        <v>195</v>
      </c>
      <c r="S558" s="26" t="s">
        <v>934</v>
      </c>
      <c r="T558" s="26" t="s">
        <v>195</v>
      </c>
      <c r="U558" s="26" t="s">
        <v>934</v>
      </c>
      <c r="V558" s="26" t="s">
        <v>935</v>
      </c>
      <c r="W558" s="26" t="s">
        <v>606</v>
      </c>
      <c r="X558" s="26" t="s">
        <v>1952</v>
      </c>
      <c r="Y558" s="27">
        <v>3200</v>
      </c>
      <c r="Z558" s="26" t="s">
        <v>736</v>
      </c>
      <c r="AA558" s="26" t="s">
        <v>736</v>
      </c>
      <c r="AB558" s="26" t="s">
        <v>736</v>
      </c>
      <c r="AC558" s="26" t="s">
        <v>736</v>
      </c>
      <c r="AD558" s="26" t="s">
        <v>736</v>
      </c>
      <c r="AE558" s="26" t="s">
        <v>736</v>
      </c>
      <c r="AF558" s="27" t="s">
        <v>741</v>
      </c>
    </row>
    <row r="559" spans="1:32" ht="15" customHeight="1">
      <c r="A559" s="26" t="s">
        <v>4758</v>
      </c>
      <c r="B559" s="26" t="s">
        <v>742</v>
      </c>
      <c r="C559" s="27">
        <v>557</v>
      </c>
      <c r="D559" s="26" t="s">
        <v>1366</v>
      </c>
      <c r="E559" s="26" t="s">
        <v>2893</v>
      </c>
      <c r="F559" s="27">
        <v>160</v>
      </c>
      <c r="G559" s="27">
        <v>0</v>
      </c>
      <c r="H559" s="27">
        <v>0</v>
      </c>
      <c r="I559" s="27">
        <v>160</v>
      </c>
      <c r="J559" s="27">
        <v>0</v>
      </c>
      <c r="K559" s="26" t="s">
        <v>2894</v>
      </c>
      <c r="L559" s="26" t="s">
        <v>736</v>
      </c>
      <c r="M559" s="26" t="s">
        <v>205</v>
      </c>
      <c r="N559" s="26" t="s">
        <v>206</v>
      </c>
      <c r="O559" s="26" t="s">
        <v>132</v>
      </c>
      <c r="P559" s="26" t="s">
        <v>1367</v>
      </c>
      <c r="Q559" s="26" t="s">
        <v>218</v>
      </c>
      <c r="R559" s="26" t="s">
        <v>791</v>
      </c>
      <c r="S559" s="26" t="s">
        <v>2895</v>
      </c>
      <c r="T559" s="26" t="s">
        <v>791</v>
      </c>
      <c r="U559" s="26" t="s">
        <v>2895</v>
      </c>
      <c r="V559" s="26" t="s">
        <v>2896</v>
      </c>
      <c r="W559" s="26" t="s">
        <v>607</v>
      </c>
      <c r="X559" s="26" t="s">
        <v>1945</v>
      </c>
      <c r="Y559" s="27">
        <v>160</v>
      </c>
      <c r="Z559" s="26" t="s">
        <v>736</v>
      </c>
      <c r="AA559" s="26" t="s">
        <v>736</v>
      </c>
      <c r="AB559" s="26" t="s">
        <v>736</v>
      </c>
      <c r="AC559" s="26" t="s">
        <v>736</v>
      </c>
      <c r="AD559" s="26" t="s">
        <v>736</v>
      </c>
      <c r="AE559" s="26" t="s">
        <v>736</v>
      </c>
      <c r="AF559" s="27" t="s">
        <v>741</v>
      </c>
    </row>
    <row r="560" spans="1:32" ht="15" customHeight="1">
      <c r="A560" s="26" t="s">
        <v>4758</v>
      </c>
      <c r="B560" s="26" t="s">
        <v>742</v>
      </c>
      <c r="C560" s="27">
        <v>558</v>
      </c>
      <c r="D560" s="26" t="s">
        <v>1368</v>
      </c>
      <c r="E560" s="26" t="s">
        <v>4474</v>
      </c>
      <c r="F560" s="27">
        <v>160</v>
      </c>
      <c r="G560" s="27">
        <v>0</v>
      </c>
      <c r="H560" s="27">
        <v>0</v>
      </c>
      <c r="I560" s="27">
        <v>160</v>
      </c>
      <c r="J560" s="27">
        <v>0</v>
      </c>
      <c r="K560" s="26" t="s">
        <v>4475</v>
      </c>
      <c r="L560" s="26" t="s">
        <v>736</v>
      </c>
      <c r="M560" s="26" t="s">
        <v>1928</v>
      </c>
      <c r="N560" s="26" t="s">
        <v>1929</v>
      </c>
      <c r="O560" s="26" t="s">
        <v>4476</v>
      </c>
      <c r="P560" s="26" t="s">
        <v>4477</v>
      </c>
      <c r="Q560" s="26" t="s">
        <v>736</v>
      </c>
      <c r="R560" s="26" t="s">
        <v>195</v>
      </c>
      <c r="S560" s="26" t="s">
        <v>4478</v>
      </c>
      <c r="T560" s="26" t="s">
        <v>195</v>
      </c>
      <c r="U560" s="26" t="s">
        <v>4478</v>
      </c>
      <c r="V560" s="26" t="s">
        <v>4479</v>
      </c>
      <c r="W560" s="26" t="s">
        <v>608</v>
      </c>
      <c r="X560" s="26" t="s">
        <v>1945</v>
      </c>
      <c r="Y560" s="27">
        <v>160</v>
      </c>
      <c r="Z560" s="26" t="s">
        <v>736</v>
      </c>
      <c r="AA560" s="26" t="s">
        <v>736</v>
      </c>
      <c r="AB560" s="26" t="s">
        <v>736</v>
      </c>
      <c r="AC560" s="26" t="s">
        <v>736</v>
      </c>
      <c r="AD560" s="26" t="s">
        <v>736</v>
      </c>
      <c r="AE560" s="26" t="s">
        <v>736</v>
      </c>
      <c r="AF560" s="27" t="s">
        <v>741</v>
      </c>
    </row>
    <row r="561" spans="1:32" ht="15" customHeight="1">
      <c r="A561" s="26" t="s">
        <v>4758</v>
      </c>
      <c r="B561" s="26" t="s">
        <v>742</v>
      </c>
      <c r="C561" s="27">
        <v>559</v>
      </c>
      <c r="D561" s="26" t="s">
        <v>2086</v>
      </c>
      <c r="E561" s="26" t="s">
        <v>2087</v>
      </c>
      <c r="F561" s="27">
        <v>2</v>
      </c>
      <c r="G561" s="27">
        <v>0</v>
      </c>
      <c r="H561" s="27">
        <v>0</v>
      </c>
      <c r="I561" s="27">
        <v>2</v>
      </c>
      <c r="J561" s="27">
        <v>0</v>
      </c>
      <c r="K561" s="26" t="s">
        <v>2088</v>
      </c>
      <c r="L561" s="26" t="s">
        <v>736</v>
      </c>
      <c r="M561" s="26" t="s">
        <v>1928</v>
      </c>
      <c r="N561" s="26" t="s">
        <v>736</v>
      </c>
      <c r="O561" s="26" t="s">
        <v>6832</v>
      </c>
      <c r="P561" s="26" t="s">
        <v>6833</v>
      </c>
      <c r="Q561" s="26" t="s">
        <v>6834</v>
      </c>
      <c r="R561" s="26" t="s">
        <v>199</v>
      </c>
      <c r="S561" s="26" t="s">
        <v>2089</v>
      </c>
      <c r="T561" s="26" t="s">
        <v>199</v>
      </c>
      <c r="U561" s="26" t="s">
        <v>2089</v>
      </c>
      <c r="V561" s="26" t="s">
        <v>6835</v>
      </c>
      <c r="W561" s="26" t="s">
        <v>2090</v>
      </c>
      <c r="X561" s="26" t="s">
        <v>1919</v>
      </c>
      <c r="Y561" s="27">
        <v>2</v>
      </c>
      <c r="Z561" s="26" t="s">
        <v>736</v>
      </c>
      <c r="AA561" s="26" t="s">
        <v>736</v>
      </c>
      <c r="AB561" s="26" t="s">
        <v>736</v>
      </c>
      <c r="AC561" s="26" t="s">
        <v>736</v>
      </c>
      <c r="AD561" s="26" t="s">
        <v>736</v>
      </c>
      <c r="AE561" s="26" t="s">
        <v>736</v>
      </c>
      <c r="AF561" s="27" t="s">
        <v>741</v>
      </c>
    </row>
    <row r="562" spans="1:32" ht="15" customHeight="1">
      <c r="A562" s="26" t="s">
        <v>4758</v>
      </c>
      <c r="B562" s="26" t="s">
        <v>742</v>
      </c>
      <c r="C562" s="27">
        <v>560</v>
      </c>
      <c r="D562" s="26" t="s">
        <v>2897</v>
      </c>
      <c r="E562" s="26" t="s">
        <v>2898</v>
      </c>
      <c r="F562" s="27">
        <v>1600</v>
      </c>
      <c r="G562" s="27">
        <v>0</v>
      </c>
      <c r="H562" s="27">
        <v>0</v>
      </c>
      <c r="I562" s="27">
        <v>1600</v>
      </c>
      <c r="J562" s="27">
        <v>0</v>
      </c>
      <c r="K562" s="26" t="s">
        <v>2899</v>
      </c>
      <c r="L562" s="26" t="s">
        <v>736</v>
      </c>
      <c r="M562" s="26" t="s">
        <v>1928</v>
      </c>
      <c r="N562" s="26" t="s">
        <v>1929</v>
      </c>
      <c r="O562" s="26" t="s">
        <v>2900</v>
      </c>
      <c r="P562" s="26" t="s">
        <v>2901</v>
      </c>
      <c r="Q562" s="26" t="s">
        <v>736</v>
      </c>
      <c r="R562" s="26" t="s">
        <v>195</v>
      </c>
      <c r="S562" s="26" t="s">
        <v>2902</v>
      </c>
      <c r="T562" s="26" t="s">
        <v>195</v>
      </c>
      <c r="U562" s="26" t="s">
        <v>2902</v>
      </c>
      <c r="V562" s="26" t="s">
        <v>2903</v>
      </c>
      <c r="W562" s="26" t="s">
        <v>741</v>
      </c>
      <c r="X562" s="26" t="s">
        <v>1918</v>
      </c>
      <c r="Y562" s="27">
        <v>1600</v>
      </c>
      <c r="Z562" s="26" t="s">
        <v>736</v>
      </c>
      <c r="AA562" s="26" t="s">
        <v>736</v>
      </c>
      <c r="AB562" s="26" t="s">
        <v>736</v>
      </c>
      <c r="AC562" s="26" t="s">
        <v>736</v>
      </c>
      <c r="AD562" s="26" t="s">
        <v>736</v>
      </c>
      <c r="AE562" s="26" t="s">
        <v>736</v>
      </c>
      <c r="AF562" s="27" t="s">
        <v>741</v>
      </c>
    </row>
    <row r="563" spans="1:32" ht="15" customHeight="1">
      <c r="A563" s="26" t="s">
        <v>4758</v>
      </c>
      <c r="B563" s="26" t="s">
        <v>742</v>
      </c>
      <c r="C563" s="27">
        <v>561</v>
      </c>
      <c r="D563" s="26" t="s">
        <v>2904</v>
      </c>
      <c r="E563" s="26" t="s">
        <v>2905</v>
      </c>
      <c r="F563" s="27">
        <v>350</v>
      </c>
      <c r="G563" s="27">
        <v>0</v>
      </c>
      <c r="H563" s="27">
        <v>0</v>
      </c>
      <c r="I563" s="27">
        <v>350</v>
      </c>
      <c r="J563" s="27">
        <v>0</v>
      </c>
      <c r="K563" s="26" t="s">
        <v>2906</v>
      </c>
      <c r="L563" s="26" t="s">
        <v>736</v>
      </c>
      <c r="M563" s="26" t="s">
        <v>249</v>
      </c>
      <c r="N563" s="26" t="s">
        <v>2907</v>
      </c>
      <c r="O563" s="26" t="s">
        <v>2908</v>
      </c>
      <c r="P563" s="26" t="s">
        <v>2909</v>
      </c>
      <c r="Q563" s="26" t="s">
        <v>736</v>
      </c>
      <c r="R563" s="26" t="s">
        <v>278</v>
      </c>
      <c r="S563" s="26" t="s">
        <v>3675</v>
      </c>
      <c r="T563" s="26" t="s">
        <v>278</v>
      </c>
      <c r="U563" s="26" t="s">
        <v>3675</v>
      </c>
      <c r="V563" s="26" t="s">
        <v>2910</v>
      </c>
      <c r="W563" s="26" t="s">
        <v>2911</v>
      </c>
      <c r="X563" s="26" t="s">
        <v>6836</v>
      </c>
      <c r="Y563" s="27">
        <v>350</v>
      </c>
      <c r="Z563" s="26" t="s">
        <v>1668</v>
      </c>
      <c r="AA563" s="26" t="s">
        <v>1925</v>
      </c>
      <c r="AB563" s="26" t="s">
        <v>3831</v>
      </c>
      <c r="AC563" s="26" t="s">
        <v>3832</v>
      </c>
      <c r="AD563" s="26" t="s">
        <v>3833</v>
      </c>
      <c r="AE563" s="26" t="s">
        <v>1669</v>
      </c>
      <c r="AF563" s="27" t="s">
        <v>741</v>
      </c>
    </row>
    <row r="564" spans="1:32" ht="15" customHeight="1">
      <c r="A564" s="26" t="s">
        <v>4758</v>
      </c>
      <c r="B564" s="26" t="s">
        <v>742</v>
      </c>
      <c r="C564" s="27">
        <v>562</v>
      </c>
      <c r="D564" s="26" t="s">
        <v>4480</v>
      </c>
      <c r="E564" s="26" t="s">
        <v>4481</v>
      </c>
      <c r="F564" s="27">
        <v>2800</v>
      </c>
      <c r="G564" s="27">
        <v>0</v>
      </c>
      <c r="H564" s="27">
        <v>0</v>
      </c>
      <c r="I564" s="27">
        <v>2800</v>
      </c>
      <c r="J564" s="27">
        <v>0</v>
      </c>
      <c r="K564" s="26" t="s">
        <v>4482</v>
      </c>
      <c r="L564" s="26" t="s">
        <v>736</v>
      </c>
      <c r="M564" s="26" t="s">
        <v>1928</v>
      </c>
      <c r="N564" s="26" t="s">
        <v>1929</v>
      </c>
      <c r="O564" s="26" t="s">
        <v>4483</v>
      </c>
      <c r="P564" s="26" t="s">
        <v>4484</v>
      </c>
      <c r="Q564" s="26" t="s">
        <v>736</v>
      </c>
      <c r="R564" s="26" t="s">
        <v>252</v>
      </c>
      <c r="S564" s="26" t="s">
        <v>4362</v>
      </c>
      <c r="T564" s="26" t="s">
        <v>252</v>
      </c>
      <c r="U564" s="26" t="s">
        <v>4362</v>
      </c>
      <c r="V564" s="26" t="s">
        <v>4479</v>
      </c>
      <c r="W564" s="26" t="s">
        <v>741</v>
      </c>
      <c r="X564" s="26" t="s">
        <v>4363</v>
      </c>
      <c r="Y564" s="27">
        <v>2800</v>
      </c>
      <c r="Z564" s="26" t="s">
        <v>736</v>
      </c>
      <c r="AA564" s="26" t="s">
        <v>736</v>
      </c>
      <c r="AB564" s="26" t="s">
        <v>736</v>
      </c>
      <c r="AC564" s="26" t="s">
        <v>736</v>
      </c>
      <c r="AD564" s="26" t="s">
        <v>736</v>
      </c>
      <c r="AE564" s="26" t="s">
        <v>736</v>
      </c>
      <c r="AF564" s="27" t="s">
        <v>741</v>
      </c>
    </row>
    <row r="565" spans="1:32" ht="15" customHeight="1">
      <c r="A565" s="26" t="s">
        <v>4758</v>
      </c>
      <c r="B565" s="26" t="s">
        <v>742</v>
      </c>
      <c r="C565" s="27">
        <v>563</v>
      </c>
      <c r="D565" s="26" t="s">
        <v>1369</v>
      </c>
      <c r="E565" s="26" t="s">
        <v>2912</v>
      </c>
      <c r="F565" s="27">
        <v>480</v>
      </c>
      <c r="G565" s="27">
        <v>0</v>
      </c>
      <c r="H565" s="27">
        <v>0</v>
      </c>
      <c r="I565" s="27">
        <v>480</v>
      </c>
      <c r="J565" s="27">
        <v>0</v>
      </c>
      <c r="K565" s="26" t="s">
        <v>2913</v>
      </c>
      <c r="L565" s="26" t="s">
        <v>736</v>
      </c>
      <c r="M565" s="26" t="s">
        <v>192</v>
      </c>
      <c r="N565" s="26" t="s">
        <v>361</v>
      </c>
      <c r="O565" s="26" t="s">
        <v>1599</v>
      </c>
      <c r="P565" s="26" t="s">
        <v>1600</v>
      </c>
      <c r="Q565" s="26" t="s">
        <v>1601</v>
      </c>
      <c r="R565" s="26" t="s">
        <v>195</v>
      </c>
      <c r="S565" s="26" t="s">
        <v>2914</v>
      </c>
      <c r="T565" s="26" t="s">
        <v>195</v>
      </c>
      <c r="U565" s="26" t="s">
        <v>2914</v>
      </c>
      <c r="V565" s="26" t="s">
        <v>1602</v>
      </c>
      <c r="W565" s="26" t="s">
        <v>609</v>
      </c>
      <c r="X565" s="26" t="s">
        <v>1956</v>
      </c>
      <c r="Y565" s="27">
        <v>480</v>
      </c>
      <c r="Z565" s="26" t="s">
        <v>736</v>
      </c>
      <c r="AA565" s="26" t="s">
        <v>736</v>
      </c>
      <c r="AB565" s="26" t="s">
        <v>736</v>
      </c>
      <c r="AC565" s="26" t="s">
        <v>736</v>
      </c>
      <c r="AD565" s="26" t="s">
        <v>736</v>
      </c>
      <c r="AE565" s="26" t="s">
        <v>736</v>
      </c>
      <c r="AF565" s="27" t="s">
        <v>741</v>
      </c>
    </row>
    <row r="566" spans="1:32" ht="15" customHeight="1">
      <c r="A566" s="26" t="s">
        <v>4758</v>
      </c>
      <c r="B566" s="26" t="s">
        <v>742</v>
      </c>
      <c r="C566" s="27">
        <v>564</v>
      </c>
      <c r="D566" s="26" t="s">
        <v>936</v>
      </c>
      <c r="E566" s="26" t="s">
        <v>2915</v>
      </c>
      <c r="F566" s="27">
        <v>1920</v>
      </c>
      <c r="G566" s="27">
        <v>0</v>
      </c>
      <c r="H566" s="27">
        <v>0</v>
      </c>
      <c r="I566" s="27">
        <v>1920</v>
      </c>
      <c r="J566" s="27">
        <v>0</v>
      </c>
      <c r="K566" s="26" t="s">
        <v>2916</v>
      </c>
      <c r="L566" s="26" t="s">
        <v>736</v>
      </c>
      <c r="M566" s="26" t="s">
        <v>1928</v>
      </c>
      <c r="N566" s="26" t="s">
        <v>1929</v>
      </c>
      <c r="O566" s="26" t="s">
        <v>4485</v>
      </c>
      <c r="P566" s="26" t="s">
        <v>4486</v>
      </c>
      <c r="Q566" s="26" t="s">
        <v>736</v>
      </c>
      <c r="R566" s="26" t="s">
        <v>133</v>
      </c>
      <c r="S566" s="26" t="s">
        <v>938</v>
      </c>
      <c r="T566" s="26" t="s">
        <v>133</v>
      </c>
      <c r="U566" s="26" t="s">
        <v>938</v>
      </c>
      <c r="V566" s="26" t="s">
        <v>4487</v>
      </c>
      <c r="W566" s="26" t="s">
        <v>939</v>
      </c>
      <c r="X566" s="26" t="s">
        <v>1972</v>
      </c>
      <c r="Y566" s="27">
        <v>1920</v>
      </c>
      <c r="Z566" s="26" t="s">
        <v>736</v>
      </c>
      <c r="AA566" s="26" t="s">
        <v>736</v>
      </c>
      <c r="AB566" s="26" t="s">
        <v>736</v>
      </c>
      <c r="AC566" s="26" t="s">
        <v>736</v>
      </c>
      <c r="AD566" s="26" t="s">
        <v>736</v>
      </c>
      <c r="AE566" s="26" t="s">
        <v>736</v>
      </c>
      <c r="AF566" s="27" t="s">
        <v>741</v>
      </c>
    </row>
    <row r="567" spans="1:32" ht="15" customHeight="1">
      <c r="A567" s="26" t="s">
        <v>4758</v>
      </c>
      <c r="B567" s="26" t="s">
        <v>742</v>
      </c>
      <c r="C567" s="27">
        <v>565</v>
      </c>
      <c r="D567" s="26" t="s">
        <v>4488</v>
      </c>
      <c r="E567" s="26" t="s">
        <v>4489</v>
      </c>
      <c r="F567" s="27">
        <v>1600</v>
      </c>
      <c r="G567" s="27">
        <v>0</v>
      </c>
      <c r="H567" s="27">
        <v>0</v>
      </c>
      <c r="I567" s="27">
        <v>1600</v>
      </c>
      <c r="J567" s="27">
        <v>0</v>
      </c>
      <c r="K567" s="26" t="s">
        <v>4490</v>
      </c>
      <c r="L567" s="26" t="s">
        <v>736</v>
      </c>
      <c r="M567" s="26" t="s">
        <v>1928</v>
      </c>
      <c r="N567" s="26" t="s">
        <v>1929</v>
      </c>
      <c r="O567" s="26" t="s">
        <v>4491</v>
      </c>
      <c r="P567" s="26" t="s">
        <v>4492</v>
      </c>
      <c r="Q567" s="26" t="s">
        <v>736</v>
      </c>
      <c r="R567" s="26" t="s">
        <v>195</v>
      </c>
      <c r="S567" s="26" t="s">
        <v>4493</v>
      </c>
      <c r="T567" s="26" t="s">
        <v>195</v>
      </c>
      <c r="U567" s="26" t="s">
        <v>4493</v>
      </c>
      <c r="V567" s="26" t="s">
        <v>4494</v>
      </c>
      <c r="W567" s="26" t="s">
        <v>741</v>
      </c>
      <c r="X567" s="26" t="s">
        <v>1918</v>
      </c>
      <c r="Y567" s="27">
        <v>1600</v>
      </c>
      <c r="Z567" s="26" t="s">
        <v>736</v>
      </c>
      <c r="AA567" s="26" t="s">
        <v>736</v>
      </c>
      <c r="AB567" s="26" t="s">
        <v>736</v>
      </c>
      <c r="AC567" s="26" t="s">
        <v>736</v>
      </c>
      <c r="AD567" s="26" t="s">
        <v>736</v>
      </c>
      <c r="AE567" s="26" t="s">
        <v>736</v>
      </c>
      <c r="AF567" s="27" t="s">
        <v>741</v>
      </c>
    </row>
    <row r="568" spans="1:32" ht="15" customHeight="1">
      <c r="A568" s="26" t="s">
        <v>4758</v>
      </c>
      <c r="B568" s="26" t="s">
        <v>742</v>
      </c>
      <c r="C568" s="27">
        <v>566</v>
      </c>
      <c r="D568" s="26" t="s">
        <v>940</v>
      </c>
      <c r="E568" s="26" t="s">
        <v>2917</v>
      </c>
      <c r="F568" s="27">
        <v>64</v>
      </c>
      <c r="G568" s="27">
        <v>0</v>
      </c>
      <c r="H568" s="27">
        <v>0</v>
      </c>
      <c r="I568" s="27">
        <v>64</v>
      </c>
      <c r="J568" s="27">
        <v>0</v>
      </c>
      <c r="K568" s="26" t="s">
        <v>2918</v>
      </c>
      <c r="L568" s="26" t="s">
        <v>736</v>
      </c>
      <c r="M568" s="26" t="s">
        <v>1928</v>
      </c>
      <c r="N568" s="26" t="s">
        <v>1929</v>
      </c>
      <c r="O568" s="26" t="s">
        <v>4495</v>
      </c>
      <c r="P568" s="26" t="s">
        <v>4496</v>
      </c>
      <c r="Q568" s="26" t="s">
        <v>736</v>
      </c>
      <c r="R568" s="26" t="s">
        <v>195</v>
      </c>
      <c r="S568" s="26" t="s">
        <v>4497</v>
      </c>
      <c r="T568" s="26" t="s">
        <v>195</v>
      </c>
      <c r="U568" s="26" t="s">
        <v>4497</v>
      </c>
      <c r="V568" s="26" t="s">
        <v>4498</v>
      </c>
      <c r="W568" s="26" t="s">
        <v>610</v>
      </c>
      <c r="X568" s="26" t="s">
        <v>6837</v>
      </c>
      <c r="Y568" s="27">
        <v>64</v>
      </c>
      <c r="Z568" s="26" t="s">
        <v>736</v>
      </c>
      <c r="AA568" s="26" t="s">
        <v>736</v>
      </c>
      <c r="AB568" s="26" t="s">
        <v>736</v>
      </c>
      <c r="AC568" s="26" t="s">
        <v>736</v>
      </c>
      <c r="AD568" s="26" t="s">
        <v>736</v>
      </c>
      <c r="AE568" s="26" t="s">
        <v>736</v>
      </c>
      <c r="AF568" s="27" t="s">
        <v>741</v>
      </c>
    </row>
    <row r="569" spans="1:32" ht="15" customHeight="1">
      <c r="A569" s="26" t="s">
        <v>4758</v>
      </c>
      <c r="B569" s="26" t="s">
        <v>742</v>
      </c>
      <c r="C569" s="27">
        <v>567</v>
      </c>
      <c r="D569" s="26" t="s">
        <v>6838</v>
      </c>
      <c r="E569" s="26" t="s">
        <v>6839</v>
      </c>
      <c r="F569" s="27">
        <v>1</v>
      </c>
      <c r="G569" s="27">
        <v>0</v>
      </c>
      <c r="H569" s="27">
        <v>0</v>
      </c>
      <c r="I569" s="27">
        <v>1</v>
      </c>
      <c r="J569" s="27">
        <v>0</v>
      </c>
      <c r="K569" s="26" t="s">
        <v>6840</v>
      </c>
      <c r="L569" s="26" t="s">
        <v>736</v>
      </c>
      <c r="M569" s="26" t="s">
        <v>192</v>
      </c>
      <c r="N569" s="26" t="s">
        <v>193</v>
      </c>
      <c r="O569" s="26" t="s">
        <v>6841</v>
      </c>
      <c r="P569" s="26" t="s">
        <v>6842</v>
      </c>
      <c r="Q569" s="26" t="s">
        <v>736</v>
      </c>
      <c r="R569" s="26" t="s">
        <v>199</v>
      </c>
      <c r="S569" s="26" t="s">
        <v>6843</v>
      </c>
      <c r="T569" s="26" t="s">
        <v>199</v>
      </c>
      <c r="U569" s="26" t="s">
        <v>6843</v>
      </c>
      <c r="V569" s="26" t="s">
        <v>6844</v>
      </c>
      <c r="W569" s="26" t="s">
        <v>6845</v>
      </c>
      <c r="X569" s="26" t="s">
        <v>2256</v>
      </c>
      <c r="Y569" s="27">
        <v>1</v>
      </c>
      <c r="Z569" s="26" t="s">
        <v>736</v>
      </c>
      <c r="AA569" s="26" t="s">
        <v>736</v>
      </c>
      <c r="AB569" s="26" t="s">
        <v>736</v>
      </c>
      <c r="AC569" s="26" t="s">
        <v>736</v>
      </c>
      <c r="AD569" s="26" t="s">
        <v>736</v>
      </c>
      <c r="AE569" s="26" t="s">
        <v>736</v>
      </c>
      <c r="AF569" s="27" t="s">
        <v>741</v>
      </c>
    </row>
    <row r="570" spans="1:32" ht="15" customHeight="1">
      <c r="A570" s="26" t="s">
        <v>4758</v>
      </c>
      <c r="B570" s="26" t="s">
        <v>742</v>
      </c>
      <c r="C570" s="27">
        <v>568</v>
      </c>
      <c r="D570" s="26" t="s">
        <v>6846</v>
      </c>
      <c r="E570" s="26" t="s">
        <v>6847</v>
      </c>
      <c r="F570" s="27">
        <v>10</v>
      </c>
      <c r="G570" s="27">
        <v>0</v>
      </c>
      <c r="H570" s="27">
        <v>0</v>
      </c>
      <c r="I570" s="27">
        <v>10</v>
      </c>
      <c r="J570" s="27">
        <v>0</v>
      </c>
      <c r="K570" s="26" t="s">
        <v>6848</v>
      </c>
      <c r="L570" s="26" t="s">
        <v>736</v>
      </c>
      <c r="M570" s="26" t="s">
        <v>1928</v>
      </c>
      <c r="N570" s="26" t="s">
        <v>4099</v>
      </c>
      <c r="O570" s="26" t="s">
        <v>6849</v>
      </c>
      <c r="P570" s="26" t="s">
        <v>6850</v>
      </c>
      <c r="Q570" s="26" t="s">
        <v>736</v>
      </c>
      <c r="R570" s="26" t="s">
        <v>6192</v>
      </c>
      <c r="S570" s="26" t="s">
        <v>6851</v>
      </c>
      <c r="T570" s="26" t="s">
        <v>6192</v>
      </c>
      <c r="U570" s="26" t="s">
        <v>6851</v>
      </c>
      <c r="V570" s="26" t="s">
        <v>6852</v>
      </c>
      <c r="W570" s="26" t="s">
        <v>6853</v>
      </c>
      <c r="X570" s="26" t="s">
        <v>2008</v>
      </c>
      <c r="Y570" s="27">
        <v>10</v>
      </c>
      <c r="Z570" s="26" t="s">
        <v>736</v>
      </c>
      <c r="AA570" s="26" t="s">
        <v>736</v>
      </c>
      <c r="AB570" s="26" t="s">
        <v>736</v>
      </c>
      <c r="AC570" s="26" t="s">
        <v>736</v>
      </c>
      <c r="AD570" s="26" t="s">
        <v>736</v>
      </c>
      <c r="AE570" s="26" t="s">
        <v>736</v>
      </c>
      <c r="AF570" s="27" t="s">
        <v>741</v>
      </c>
    </row>
    <row r="571" spans="1:32">
      <c r="A571" s="26" t="s">
        <v>4758</v>
      </c>
      <c r="B571" s="26" t="s">
        <v>742</v>
      </c>
      <c r="C571" s="27">
        <v>569</v>
      </c>
      <c r="D571" s="26" t="s">
        <v>4500</v>
      </c>
      <c r="E571" s="26" t="s">
        <v>4501</v>
      </c>
      <c r="F571" s="27">
        <v>4000</v>
      </c>
      <c r="G571" s="27">
        <v>0</v>
      </c>
      <c r="H571" s="27">
        <v>0</v>
      </c>
      <c r="I571" s="27">
        <v>4000</v>
      </c>
      <c r="J571" s="27">
        <v>0</v>
      </c>
      <c r="K571" s="26" t="s">
        <v>4502</v>
      </c>
      <c r="L571" s="26" t="s">
        <v>736</v>
      </c>
      <c r="M571" s="26" t="s">
        <v>1928</v>
      </c>
      <c r="N571" s="26" t="s">
        <v>1929</v>
      </c>
      <c r="O571" s="26" t="s">
        <v>4503</v>
      </c>
      <c r="P571" s="26" t="s">
        <v>4191</v>
      </c>
      <c r="Q571" s="26" t="s">
        <v>736</v>
      </c>
      <c r="R571" s="26" t="s">
        <v>195</v>
      </c>
      <c r="S571" s="26" t="s">
        <v>4504</v>
      </c>
      <c r="T571" s="26" t="s">
        <v>195</v>
      </c>
      <c r="U571" s="26" t="s">
        <v>4504</v>
      </c>
      <c r="V571" s="26" t="s">
        <v>4505</v>
      </c>
      <c r="W571" s="26" t="s">
        <v>741</v>
      </c>
      <c r="X571" s="26" t="s">
        <v>1954</v>
      </c>
      <c r="Y571" s="27">
        <v>4000</v>
      </c>
      <c r="Z571" s="26" t="s">
        <v>736</v>
      </c>
      <c r="AA571" s="26" t="s">
        <v>736</v>
      </c>
      <c r="AB571" s="26" t="s">
        <v>736</v>
      </c>
      <c r="AC571" s="26" t="s">
        <v>736</v>
      </c>
      <c r="AD571" s="26" t="s">
        <v>736</v>
      </c>
      <c r="AE571" s="26" t="s">
        <v>736</v>
      </c>
      <c r="AF571" s="27" t="s">
        <v>741</v>
      </c>
    </row>
    <row r="572" spans="1:32" ht="15" customHeight="1">
      <c r="A572" s="26" t="s">
        <v>4758</v>
      </c>
      <c r="B572" s="26" t="s">
        <v>742</v>
      </c>
      <c r="C572" s="27">
        <v>570</v>
      </c>
      <c r="D572" s="26" t="s">
        <v>3834</v>
      </c>
      <c r="E572" s="26" t="s">
        <v>3835</v>
      </c>
      <c r="F572" s="27">
        <v>6</v>
      </c>
      <c r="G572" s="27">
        <v>0</v>
      </c>
      <c r="H572" s="27">
        <v>0</v>
      </c>
      <c r="I572" s="27">
        <v>6</v>
      </c>
      <c r="J572" s="27">
        <v>0</v>
      </c>
      <c r="K572" s="26" t="s">
        <v>3836</v>
      </c>
      <c r="L572" s="26" t="s">
        <v>736</v>
      </c>
      <c r="M572" s="26" t="s">
        <v>192</v>
      </c>
      <c r="N572" s="26" t="s">
        <v>3301</v>
      </c>
      <c r="O572" s="26" t="s">
        <v>3837</v>
      </c>
      <c r="P572" s="26" t="s">
        <v>3838</v>
      </c>
      <c r="Q572" s="26" t="s">
        <v>736</v>
      </c>
      <c r="R572" s="26" t="s">
        <v>3303</v>
      </c>
      <c r="S572" s="26" t="s">
        <v>3839</v>
      </c>
      <c r="T572" s="26" t="s">
        <v>3303</v>
      </c>
      <c r="U572" s="26" t="s">
        <v>3839</v>
      </c>
      <c r="V572" s="26" t="s">
        <v>3840</v>
      </c>
      <c r="W572" s="26" t="s">
        <v>3841</v>
      </c>
      <c r="X572" s="26" t="s">
        <v>1996</v>
      </c>
      <c r="Y572" s="27">
        <v>6</v>
      </c>
      <c r="Z572" s="26" t="s">
        <v>736</v>
      </c>
      <c r="AA572" s="26" t="s">
        <v>736</v>
      </c>
      <c r="AB572" s="26" t="s">
        <v>736</v>
      </c>
      <c r="AC572" s="26" t="s">
        <v>736</v>
      </c>
      <c r="AD572" s="26" t="s">
        <v>736</v>
      </c>
      <c r="AE572" s="26" t="s">
        <v>736</v>
      </c>
      <c r="AF572" s="27" t="s">
        <v>741</v>
      </c>
    </row>
    <row r="573" spans="1:32" ht="15" customHeight="1">
      <c r="A573" s="26" t="s">
        <v>4758</v>
      </c>
      <c r="B573" s="26" t="s">
        <v>742</v>
      </c>
      <c r="C573" s="27">
        <v>571</v>
      </c>
      <c r="D573" s="26" t="s">
        <v>941</v>
      </c>
      <c r="E573" s="26" t="s">
        <v>2919</v>
      </c>
      <c r="F573" s="27">
        <v>1600</v>
      </c>
      <c r="G573" s="27">
        <v>0</v>
      </c>
      <c r="H573" s="27">
        <v>0</v>
      </c>
      <c r="I573" s="27">
        <v>1600</v>
      </c>
      <c r="J573" s="27">
        <v>0</v>
      </c>
      <c r="K573" s="26" t="s">
        <v>2920</v>
      </c>
      <c r="L573" s="26" t="s">
        <v>736</v>
      </c>
      <c r="M573" s="26" t="s">
        <v>1928</v>
      </c>
      <c r="N573" s="26" t="s">
        <v>1929</v>
      </c>
      <c r="O573" s="26" t="s">
        <v>4506</v>
      </c>
      <c r="P573" s="26" t="s">
        <v>4507</v>
      </c>
      <c r="Q573" s="26" t="s">
        <v>736</v>
      </c>
      <c r="R573" s="26" t="s">
        <v>791</v>
      </c>
      <c r="S573" s="26" t="s">
        <v>4508</v>
      </c>
      <c r="T573" s="26" t="s">
        <v>791</v>
      </c>
      <c r="U573" s="26" t="s">
        <v>4508</v>
      </c>
      <c r="V573" s="26" t="s">
        <v>425</v>
      </c>
      <c r="W573" s="26" t="s">
        <v>426</v>
      </c>
      <c r="X573" s="26" t="s">
        <v>1918</v>
      </c>
      <c r="Y573" s="27">
        <v>1600</v>
      </c>
      <c r="Z573" s="26" t="s">
        <v>736</v>
      </c>
      <c r="AA573" s="26" t="s">
        <v>736</v>
      </c>
      <c r="AB573" s="26" t="s">
        <v>736</v>
      </c>
      <c r="AC573" s="26" t="s">
        <v>736</v>
      </c>
      <c r="AD573" s="26" t="s">
        <v>736</v>
      </c>
      <c r="AE573" s="26" t="s">
        <v>736</v>
      </c>
      <c r="AF573" s="27" t="s">
        <v>741</v>
      </c>
    </row>
    <row r="574" spans="1:32" ht="15" customHeight="1">
      <c r="A574" s="26" t="s">
        <v>4758</v>
      </c>
      <c r="B574" s="26" t="s">
        <v>742</v>
      </c>
      <c r="C574" s="27">
        <v>572</v>
      </c>
      <c r="D574" s="26" t="s">
        <v>942</v>
      </c>
      <c r="E574" s="26" t="s">
        <v>2921</v>
      </c>
      <c r="F574" s="27">
        <v>480</v>
      </c>
      <c r="G574" s="27">
        <v>0</v>
      </c>
      <c r="H574" s="27">
        <v>0</v>
      </c>
      <c r="I574" s="27">
        <v>480</v>
      </c>
      <c r="J574" s="27">
        <v>0</v>
      </c>
      <c r="K574" s="26" t="s">
        <v>2922</v>
      </c>
      <c r="L574" s="26" t="s">
        <v>736</v>
      </c>
      <c r="M574" s="26" t="s">
        <v>192</v>
      </c>
      <c r="N574" s="26" t="s">
        <v>193</v>
      </c>
      <c r="O574" s="26" t="s">
        <v>333</v>
      </c>
      <c r="P574" s="26" t="s">
        <v>858</v>
      </c>
      <c r="Q574" s="26" t="s">
        <v>316</v>
      </c>
      <c r="R574" s="26" t="s">
        <v>195</v>
      </c>
      <c r="S574" s="26" t="s">
        <v>943</v>
      </c>
      <c r="T574" s="26" t="s">
        <v>195</v>
      </c>
      <c r="U574" s="26" t="s">
        <v>943</v>
      </c>
      <c r="V574" s="26" t="s">
        <v>2923</v>
      </c>
      <c r="W574" s="26" t="s">
        <v>427</v>
      </c>
      <c r="X574" s="26" t="s">
        <v>1956</v>
      </c>
      <c r="Y574" s="27">
        <v>480</v>
      </c>
      <c r="Z574" s="26" t="s">
        <v>736</v>
      </c>
      <c r="AA574" s="26" t="s">
        <v>736</v>
      </c>
      <c r="AB574" s="26" t="s">
        <v>736</v>
      </c>
      <c r="AC574" s="26" t="s">
        <v>736</v>
      </c>
      <c r="AD574" s="26" t="s">
        <v>736</v>
      </c>
      <c r="AE574" s="26" t="s">
        <v>736</v>
      </c>
      <c r="AF574" s="27" t="s">
        <v>741</v>
      </c>
    </row>
    <row r="575" spans="1:32" ht="15" customHeight="1">
      <c r="A575" s="26" t="s">
        <v>4758</v>
      </c>
      <c r="B575" s="26" t="s">
        <v>742</v>
      </c>
      <c r="C575" s="27">
        <v>573</v>
      </c>
      <c r="D575" s="26" t="s">
        <v>1370</v>
      </c>
      <c r="E575" s="26" t="s">
        <v>2924</v>
      </c>
      <c r="F575" s="27">
        <v>800</v>
      </c>
      <c r="G575" s="27">
        <v>0</v>
      </c>
      <c r="H575" s="27">
        <v>0</v>
      </c>
      <c r="I575" s="27">
        <v>800</v>
      </c>
      <c r="J575" s="27">
        <v>0</v>
      </c>
      <c r="K575" s="26" t="s">
        <v>2925</v>
      </c>
      <c r="L575" s="26" t="s">
        <v>736</v>
      </c>
      <c r="M575" s="26" t="s">
        <v>1928</v>
      </c>
      <c r="N575" s="26" t="s">
        <v>361</v>
      </c>
      <c r="O575" s="26" t="s">
        <v>6854</v>
      </c>
      <c r="P575" s="26" t="s">
        <v>6855</v>
      </c>
      <c r="Q575" s="26" t="s">
        <v>4845</v>
      </c>
      <c r="R575" s="26" t="s">
        <v>195</v>
      </c>
      <c r="S575" s="26" t="s">
        <v>6856</v>
      </c>
      <c r="T575" s="26" t="s">
        <v>195</v>
      </c>
      <c r="U575" s="26" t="s">
        <v>6856</v>
      </c>
      <c r="V575" s="26" t="s">
        <v>6857</v>
      </c>
      <c r="W575" s="26" t="s">
        <v>6858</v>
      </c>
      <c r="X575" s="26" t="s">
        <v>1948</v>
      </c>
      <c r="Y575" s="27">
        <v>800</v>
      </c>
      <c r="Z575" s="26" t="s">
        <v>736</v>
      </c>
      <c r="AA575" s="26" t="s">
        <v>736</v>
      </c>
      <c r="AB575" s="26" t="s">
        <v>736</v>
      </c>
      <c r="AC575" s="26" t="s">
        <v>736</v>
      </c>
      <c r="AD575" s="26" t="s">
        <v>736</v>
      </c>
      <c r="AE575" s="26" t="s">
        <v>736</v>
      </c>
      <c r="AF575" s="27" t="s">
        <v>741</v>
      </c>
    </row>
    <row r="576" spans="1:32">
      <c r="A576" s="26" t="s">
        <v>4758</v>
      </c>
      <c r="B576" s="26" t="s">
        <v>742</v>
      </c>
      <c r="C576" s="27">
        <v>574</v>
      </c>
      <c r="D576" s="26" t="s">
        <v>3842</v>
      </c>
      <c r="E576" s="26" t="s">
        <v>3843</v>
      </c>
      <c r="F576" s="27">
        <v>640</v>
      </c>
      <c r="G576" s="27">
        <v>0</v>
      </c>
      <c r="H576" s="27">
        <v>0</v>
      </c>
      <c r="I576" s="27">
        <v>640</v>
      </c>
      <c r="J576" s="27">
        <v>0</v>
      </c>
      <c r="K576" s="26" t="s">
        <v>6859</v>
      </c>
      <c r="L576" s="26" t="s">
        <v>736</v>
      </c>
      <c r="M576" s="26" t="s">
        <v>1928</v>
      </c>
      <c r="N576" s="26" t="s">
        <v>1929</v>
      </c>
      <c r="O576" s="26" t="s">
        <v>3844</v>
      </c>
      <c r="P576" s="26" t="s">
        <v>3845</v>
      </c>
      <c r="Q576" s="26" t="s">
        <v>736</v>
      </c>
      <c r="R576" s="26" t="s">
        <v>191</v>
      </c>
      <c r="S576" s="26" t="s">
        <v>3846</v>
      </c>
      <c r="T576" s="26" t="s">
        <v>191</v>
      </c>
      <c r="U576" s="26" t="s">
        <v>3846</v>
      </c>
      <c r="V576" s="26" t="s">
        <v>3847</v>
      </c>
      <c r="W576" s="26" t="s">
        <v>741</v>
      </c>
      <c r="X576" s="26" t="s">
        <v>1955</v>
      </c>
      <c r="Y576" s="27">
        <v>640</v>
      </c>
      <c r="Z576" s="26" t="s">
        <v>736</v>
      </c>
      <c r="AA576" s="26" t="s">
        <v>736</v>
      </c>
      <c r="AB576" s="26" t="s">
        <v>736</v>
      </c>
      <c r="AC576" s="26" t="s">
        <v>736</v>
      </c>
      <c r="AD576" s="26" t="s">
        <v>736</v>
      </c>
      <c r="AE576" s="26" t="s">
        <v>736</v>
      </c>
      <c r="AF576" s="27" t="s">
        <v>741</v>
      </c>
    </row>
    <row r="577" spans="1:32" ht="15" customHeight="1">
      <c r="A577" s="26" t="s">
        <v>4758</v>
      </c>
      <c r="B577" s="26" t="s">
        <v>742</v>
      </c>
      <c r="C577" s="27">
        <v>575</v>
      </c>
      <c r="D577" s="26" t="s">
        <v>944</v>
      </c>
      <c r="E577" s="26" t="s">
        <v>2926</v>
      </c>
      <c r="F577" s="27">
        <v>480</v>
      </c>
      <c r="G577" s="27">
        <v>0</v>
      </c>
      <c r="H577" s="27">
        <v>0</v>
      </c>
      <c r="I577" s="27">
        <v>480</v>
      </c>
      <c r="J577" s="27">
        <v>0</v>
      </c>
      <c r="K577" s="26" t="s">
        <v>2927</v>
      </c>
      <c r="L577" s="26" t="s">
        <v>736</v>
      </c>
      <c r="M577" s="26" t="s">
        <v>1928</v>
      </c>
      <c r="N577" s="26" t="s">
        <v>1929</v>
      </c>
      <c r="O577" s="26" t="s">
        <v>6860</v>
      </c>
      <c r="P577" s="26" t="s">
        <v>3389</v>
      </c>
      <c r="Q577" s="26" t="s">
        <v>4835</v>
      </c>
      <c r="R577" s="26" t="s">
        <v>791</v>
      </c>
      <c r="S577" s="26" t="s">
        <v>2928</v>
      </c>
      <c r="T577" s="26" t="s">
        <v>791</v>
      </c>
      <c r="U577" s="26" t="s">
        <v>2928</v>
      </c>
      <c r="V577" s="26" t="s">
        <v>6861</v>
      </c>
      <c r="W577" s="26" t="s">
        <v>428</v>
      </c>
      <c r="X577" s="26" t="s">
        <v>1956</v>
      </c>
      <c r="Y577" s="27">
        <v>480</v>
      </c>
      <c r="Z577" s="26" t="s">
        <v>736</v>
      </c>
      <c r="AA577" s="26" t="s">
        <v>736</v>
      </c>
      <c r="AB577" s="26" t="s">
        <v>736</v>
      </c>
      <c r="AC577" s="26" t="s">
        <v>736</v>
      </c>
      <c r="AD577" s="26" t="s">
        <v>736</v>
      </c>
      <c r="AE577" s="26" t="s">
        <v>736</v>
      </c>
      <c r="AF577" s="27" t="s">
        <v>741</v>
      </c>
    </row>
    <row r="578" spans="1:32" ht="15" customHeight="1">
      <c r="A578" s="26" t="s">
        <v>4758</v>
      </c>
      <c r="B578" s="26" t="s">
        <v>742</v>
      </c>
      <c r="C578" s="27">
        <v>576</v>
      </c>
      <c r="D578" s="26" t="s">
        <v>6862</v>
      </c>
      <c r="E578" s="26" t="s">
        <v>6863</v>
      </c>
      <c r="F578" s="27">
        <v>12</v>
      </c>
      <c r="G578" s="27">
        <v>0</v>
      </c>
      <c r="H578" s="27">
        <v>0</v>
      </c>
      <c r="I578" s="27">
        <v>12</v>
      </c>
      <c r="J578" s="27">
        <v>0</v>
      </c>
      <c r="K578" s="26" t="s">
        <v>6864</v>
      </c>
      <c r="L578" s="26" t="s">
        <v>736</v>
      </c>
      <c r="M578" s="26" t="s">
        <v>1928</v>
      </c>
      <c r="N578" s="26" t="s">
        <v>1929</v>
      </c>
      <c r="O578" s="26" t="s">
        <v>6865</v>
      </c>
      <c r="P578" s="26" t="s">
        <v>3525</v>
      </c>
      <c r="Q578" s="26" t="s">
        <v>736</v>
      </c>
      <c r="R578" s="26" t="s">
        <v>199</v>
      </c>
      <c r="S578" s="26" t="s">
        <v>6866</v>
      </c>
      <c r="T578" s="26" t="s">
        <v>199</v>
      </c>
      <c r="U578" s="26" t="s">
        <v>6866</v>
      </c>
      <c r="V578" s="26" t="s">
        <v>6867</v>
      </c>
      <c r="W578" s="26" t="s">
        <v>6868</v>
      </c>
      <c r="X578" s="26" t="s">
        <v>1967</v>
      </c>
      <c r="Y578" s="27">
        <v>12</v>
      </c>
      <c r="Z578" s="26" t="s">
        <v>736</v>
      </c>
      <c r="AA578" s="26" t="s">
        <v>736</v>
      </c>
      <c r="AB578" s="26" t="s">
        <v>736</v>
      </c>
      <c r="AC578" s="26" t="s">
        <v>736</v>
      </c>
      <c r="AD578" s="26" t="s">
        <v>736</v>
      </c>
      <c r="AE578" s="26" t="s">
        <v>736</v>
      </c>
      <c r="AF578" s="27" t="s">
        <v>741</v>
      </c>
    </row>
    <row r="579" spans="1:32" ht="15" customHeight="1">
      <c r="A579" s="26" t="s">
        <v>4758</v>
      </c>
      <c r="B579" s="26" t="s">
        <v>742</v>
      </c>
      <c r="C579" s="27">
        <v>577</v>
      </c>
      <c r="D579" s="26" t="s">
        <v>6869</v>
      </c>
      <c r="E579" s="26" t="s">
        <v>6870</v>
      </c>
      <c r="F579" s="27">
        <v>68</v>
      </c>
      <c r="G579" s="27">
        <v>0</v>
      </c>
      <c r="H579" s="27">
        <v>0</v>
      </c>
      <c r="I579" s="27">
        <v>68</v>
      </c>
      <c r="J579" s="27">
        <v>0</v>
      </c>
      <c r="K579" s="26" t="s">
        <v>6871</v>
      </c>
      <c r="L579" s="26" t="s">
        <v>736</v>
      </c>
      <c r="M579" s="26" t="s">
        <v>192</v>
      </c>
      <c r="N579" s="26" t="s">
        <v>193</v>
      </c>
      <c r="O579" s="26" t="s">
        <v>6872</v>
      </c>
      <c r="P579" s="26" t="s">
        <v>6873</v>
      </c>
      <c r="Q579" s="26" t="s">
        <v>736</v>
      </c>
      <c r="R579" s="26" t="s">
        <v>1681</v>
      </c>
      <c r="S579" s="26" t="s">
        <v>6874</v>
      </c>
      <c r="T579" s="26" t="s">
        <v>1681</v>
      </c>
      <c r="U579" s="26" t="s">
        <v>6874</v>
      </c>
      <c r="V579" s="26" t="s">
        <v>6875</v>
      </c>
      <c r="W579" s="26" t="s">
        <v>6876</v>
      </c>
      <c r="X579" s="26" t="s">
        <v>5700</v>
      </c>
      <c r="Y579" s="27">
        <v>68</v>
      </c>
      <c r="Z579" s="26" t="s">
        <v>736</v>
      </c>
      <c r="AA579" s="26" t="s">
        <v>736</v>
      </c>
      <c r="AB579" s="26" t="s">
        <v>736</v>
      </c>
      <c r="AC579" s="26" t="s">
        <v>736</v>
      </c>
      <c r="AD579" s="26" t="s">
        <v>736</v>
      </c>
      <c r="AE579" s="26" t="s">
        <v>736</v>
      </c>
      <c r="AF579" s="27" t="s">
        <v>741</v>
      </c>
    </row>
    <row r="580" spans="1:32" ht="15" customHeight="1">
      <c r="A580" s="26" t="s">
        <v>4758</v>
      </c>
      <c r="B580" s="26" t="s">
        <v>742</v>
      </c>
      <c r="C580" s="27">
        <v>578</v>
      </c>
      <c r="D580" s="26" t="s">
        <v>6877</v>
      </c>
      <c r="E580" s="26" t="s">
        <v>6878</v>
      </c>
      <c r="F580" s="27">
        <v>8</v>
      </c>
      <c r="G580" s="27">
        <v>0</v>
      </c>
      <c r="H580" s="27">
        <v>0</v>
      </c>
      <c r="I580" s="27">
        <v>8</v>
      </c>
      <c r="J580" s="27">
        <v>0</v>
      </c>
      <c r="K580" s="26" t="s">
        <v>6879</v>
      </c>
      <c r="L580" s="26" t="s">
        <v>736</v>
      </c>
      <c r="M580" s="26" t="s">
        <v>192</v>
      </c>
      <c r="N580" s="26" t="s">
        <v>361</v>
      </c>
      <c r="O580" s="26" t="s">
        <v>6880</v>
      </c>
      <c r="P580" s="26" t="s">
        <v>6881</v>
      </c>
      <c r="Q580" s="26" t="s">
        <v>736</v>
      </c>
      <c r="R580" s="26" t="s">
        <v>278</v>
      </c>
      <c r="S580" s="26" t="s">
        <v>6882</v>
      </c>
      <c r="T580" s="26" t="s">
        <v>278</v>
      </c>
      <c r="U580" s="26" t="s">
        <v>6882</v>
      </c>
      <c r="V580" s="26" t="s">
        <v>6883</v>
      </c>
      <c r="W580" s="26" t="s">
        <v>6884</v>
      </c>
      <c r="X580" s="26" t="s">
        <v>1944</v>
      </c>
      <c r="Y580" s="27">
        <v>8</v>
      </c>
      <c r="Z580" s="26" t="s">
        <v>736</v>
      </c>
      <c r="AA580" s="26" t="s">
        <v>736</v>
      </c>
      <c r="AB580" s="26" t="s">
        <v>736</v>
      </c>
      <c r="AC580" s="26" t="s">
        <v>736</v>
      </c>
      <c r="AD580" s="26" t="s">
        <v>736</v>
      </c>
      <c r="AE580" s="26" t="s">
        <v>736</v>
      </c>
      <c r="AF580" s="27" t="s">
        <v>741</v>
      </c>
    </row>
    <row r="581" spans="1:32" ht="15" customHeight="1">
      <c r="A581" s="26" t="s">
        <v>4758</v>
      </c>
      <c r="B581" s="26" t="s">
        <v>742</v>
      </c>
      <c r="C581" s="27">
        <v>579</v>
      </c>
      <c r="D581" s="26" t="s">
        <v>1371</v>
      </c>
      <c r="E581" s="26" t="s">
        <v>2929</v>
      </c>
      <c r="F581" s="27">
        <v>800</v>
      </c>
      <c r="G581" s="27">
        <v>0</v>
      </c>
      <c r="H581" s="27">
        <v>0</v>
      </c>
      <c r="I581" s="27">
        <v>800</v>
      </c>
      <c r="J581" s="27">
        <v>0</v>
      </c>
      <c r="K581" s="26" t="s">
        <v>2930</v>
      </c>
      <c r="L581" s="26" t="s">
        <v>736</v>
      </c>
      <c r="M581" s="26" t="s">
        <v>205</v>
      </c>
      <c r="N581" s="26" t="s">
        <v>206</v>
      </c>
      <c r="O581" s="26" t="s">
        <v>41</v>
      </c>
      <c r="P581" s="26" t="s">
        <v>1281</v>
      </c>
      <c r="Q581" s="26" t="s">
        <v>208</v>
      </c>
      <c r="R581" s="26" t="s">
        <v>791</v>
      </c>
      <c r="S581" s="26" t="s">
        <v>2931</v>
      </c>
      <c r="T581" s="26" t="s">
        <v>791</v>
      </c>
      <c r="U581" s="26" t="s">
        <v>2931</v>
      </c>
      <c r="V581" s="26" t="s">
        <v>736</v>
      </c>
      <c r="W581" s="26" t="s">
        <v>611</v>
      </c>
      <c r="X581" s="26" t="s">
        <v>1948</v>
      </c>
      <c r="Y581" s="27">
        <v>800</v>
      </c>
      <c r="Z581" s="26" t="s">
        <v>736</v>
      </c>
      <c r="AA581" s="26" t="s">
        <v>736</v>
      </c>
      <c r="AB581" s="26" t="s">
        <v>736</v>
      </c>
      <c r="AC581" s="26" t="s">
        <v>736</v>
      </c>
      <c r="AD581" s="26" t="s">
        <v>736</v>
      </c>
      <c r="AE581" s="26" t="s">
        <v>736</v>
      </c>
      <c r="AF581" s="27" t="s">
        <v>741</v>
      </c>
    </row>
    <row r="582" spans="1:32" ht="15" customHeight="1">
      <c r="A582" s="26" t="s">
        <v>4758</v>
      </c>
      <c r="B582" s="26" t="s">
        <v>742</v>
      </c>
      <c r="C582" s="27">
        <v>580</v>
      </c>
      <c r="D582" s="26" t="s">
        <v>4509</v>
      </c>
      <c r="E582" s="26" t="s">
        <v>4510</v>
      </c>
      <c r="F582" s="27">
        <v>180</v>
      </c>
      <c r="G582" s="27">
        <v>0</v>
      </c>
      <c r="H582" s="27">
        <v>0</v>
      </c>
      <c r="I582" s="27">
        <v>180</v>
      </c>
      <c r="J582" s="27">
        <v>0</v>
      </c>
      <c r="K582" s="26" t="s">
        <v>6885</v>
      </c>
      <c r="L582" s="26" t="s">
        <v>736</v>
      </c>
      <c r="M582" s="26" t="s">
        <v>1623</v>
      </c>
      <c r="N582" s="26" t="s">
        <v>4511</v>
      </c>
      <c r="O582" s="26" t="s">
        <v>4512</v>
      </c>
      <c r="P582" s="26" t="s">
        <v>4513</v>
      </c>
      <c r="Q582" s="26" t="s">
        <v>1626</v>
      </c>
      <c r="R582" s="26" t="s">
        <v>736</v>
      </c>
      <c r="S582" s="26" t="s">
        <v>4514</v>
      </c>
      <c r="T582" s="26" t="s">
        <v>736</v>
      </c>
      <c r="U582" s="26" t="s">
        <v>4515</v>
      </c>
      <c r="V582" s="26" t="s">
        <v>4516</v>
      </c>
      <c r="W582" s="26" t="s">
        <v>4517</v>
      </c>
      <c r="X582" s="26" t="s">
        <v>4518</v>
      </c>
      <c r="Y582" s="27">
        <v>180</v>
      </c>
      <c r="Z582" s="26" t="s">
        <v>4519</v>
      </c>
      <c r="AA582" s="26" t="s">
        <v>4520</v>
      </c>
      <c r="AB582" s="26" t="s">
        <v>736</v>
      </c>
      <c r="AC582" s="26" t="s">
        <v>736</v>
      </c>
      <c r="AD582" s="26" t="s">
        <v>736</v>
      </c>
      <c r="AE582" s="26" t="s">
        <v>4521</v>
      </c>
      <c r="AF582" s="27" t="s">
        <v>741</v>
      </c>
    </row>
    <row r="583" spans="1:32" ht="15" customHeight="1">
      <c r="A583" s="26" t="s">
        <v>4758</v>
      </c>
      <c r="B583" s="26" t="s">
        <v>742</v>
      </c>
      <c r="C583" s="27">
        <v>581</v>
      </c>
      <c r="D583" s="26" t="s">
        <v>1372</v>
      </c>
      <c r="E583" s="26" t="s">
        <v>6886</v>
      </c>
      <c r="F583" s="27">
        <v>160</v>
      </c>
      <c r="G583" s="27">
        <v>0</v>
      </c>
      <c r="H583" s="27">
        <v>0</v>
      </c>
      <c r="I583" s="27">
        <v>160</v>
      </c>
      <c r="J583" s="27">
        <v>0</v>
      </c>
      <c r="K583" s="26" t="s">
        <v>6887</v>
      </c>
      <c r="L583" s="26" t="s">
        <v>736</v>
      </c>
      <c r="M583" s="26" t="s">
        <v>1928</v>
      </c>
      <c r="N583" s="26" t="s">
        <v>1929</v>
      </c>
      <c r="O583" s="26" t="s">
        <v>6888</v>
      </c>
      <c r="P583" s="26" t="s">
        <v>6131</v>
      </c>
      <c r="Q583" s="26" t="s">
        <v>736</v>
      </c>
      <c r="R583" s="26" t="s">
        <v>195</v>
      </c>
      <c r="S583" s="26" t="s">
        <v>6889</v>
      </c>
      <c r="T583" s="26" t="s">
        <v>195</v>
      </c>
      <c r="U583" s="26" t="s">
        <v>6889</v>
      </c>
      <c r="V583" s="26" t="s">
        <v>6890</v>
      </c>
      <c r="W583" s="26" t="s">
        <v>612</v>
      </c>
      <c r="X583" s="26" t="s">
        <v>1945</v>
      </c>
      <c r="Y583" s="27">
        <v>160</v>
      </c>
      <c r="Z583" s="26" t="s">
        <v>736</v>
      </c>
      <c r="AA583" s="26" t="s">
        <v>736</v>
      </c>
      <c r="AB583" s="26" t="s">
        <v>736</v>
      </c>
      <c r="AC583" s="26" t="s">
        <v>736</v>
      </c>
      <c r="AD583" s="26" t="s">
        <v>736</v>
      </c>
      <c r="AE583" s="26" t="s">
        <v>736</v>
      </c>
      <c r="AF583" s="27" t="s">
        <v>741</v>
      </c>
    </row>
    <row r="584" spans="1:32" ht="15" customHeight="1">
      <c r="A584" s="26" t="s">
        <v>4758</v>
      </c>
      <c r="B584" s="26" t="s">
        <v>742</v>
      </c>
      <c r="C584" s="27">
        <v>582</v>
      </c>
      <c r="D584" s="26" t="s">
        <v>6891</v>
      </c>
      <c r="E584" s="26" t="s">
        <v>6892</v>
      </c>
      <c r="F584" s="27">
        <v>50</v>
      </c>
      <c r="G584" s="27">
        <v>0</v>
      </c>
      <c r="H584" s="27">
        <v>0</v>
      </c>
      <c r="I584" s="27">
        <v>50</v>
      </c>
      <c r="J584" s="27">
        <v>0</v>
      </c>
      <c r="K584" s="26" t="s">
        <v>6893</v>
      </c>
      <c r="L584" s="26" t="s">
        <v>736</v>
      </c>
      <c r="M584" s="26" t="s">
        <v>1928</v>
      </c>
      <c r="N584" s="26" t="s">
        <v>1929</v>
      </c>
      <c r="O584" s="26" t="s">
        <v>6894</v>
      </c>
      <c r="P584" s="26" t="s">
        <v>6895</v>
      </c>
      <c r="Q584" s="26" t="s">
        <v>736</v>
      </c>
      <c r="R584" s="26" t="s">
        <v>6123</v>
      </c>
      <c r="S584" s="26" t="s">
        <v>6896</v>
      </c>
      <c r="T584" s="26" t="s">
        <v>6123</v>
      </c>
      <c r="U584" s="26" t="s">
        <v>6896</v>
      </c>
      <c r="V584" s="26" t="s">
        <v>6897</v>
      </c>
      <c r="W584" s="26" t="s">
        <v>6898</v>
      </c>
      <c r="X584" s="26" t="s">
        <v>2653</v>
      </c>
      <c r="Y584" s="27">
        <v>50</v>
      </c>
      <c r="Z584" s="26" t="s">
        <v>736</v>
      </c>
      <c r="AA584" s="26" t="s">
        <v>736</v>
      </c>
      <c r="AB584" s="26" t="s">
        <v>736</v>
      </c>
      <c r="AC584" s="26" t="s">
        <v>736</v>
      </c>
      <c r="AD584" s="26" t="s">
        <v>736</v>
      </c>
      <c r="AE584" s="26" t="s">
        <v>736</v>
      </c>
      <c r="AF584" s="27" t="s">
        <v>741</v>
      </c>
    </row>
    <row r="585" spans="1:32" ht="15" customHeight="1">
      <c r="A585" s="26" t="s">
        <v>4758</v>
      </c>
      <c r="B585" s="26" t="s">
        <v>742</v>
      </c>
      <c r="C585" s="27">
        <v>583</v>
      </c>
      <c r="D585" s="26" t="s">
        <v>1866</v>
      </c>
      <c r="E585" s="26" t="s">
        <v>2932</v>
      </c>
      <c r="F585" s="27">
        <v>1600</v>
      </c>
      <c r="G585" s="27">
        <v>0</v>
      </c>
      <c r="H585" s="27">
        <v>0</v>
      </c>
      <c r="I585" s="27">
        <v>1600</v>
      </c>
      <c r="J585" s="27">
        <v>0</v>
      </c>
      <c r="K585" s="26" t="s">
        <v>2933</v>
      </c>
      <c r="L585" s="26" t="s">
        <v>736</v>
      </c>
      <c r="M585" s="26" t="s">
        <v>192</v>
      </c>
      <c r="N585" s="26" t="s">
        <v>361</v>
      </c>
      <c r="O585" s="26" t="s">
        <v>1867</v>
      </c>
      <c r="P585" s="26" t="s">
        <v>1868</v>
      </c>
      <c r="Q585" s="26" t="s">
        <v>405</v>
      </c>
      <c r="R585" s="26" t="s">
        <v>791</v>
      </c>
      <c r="S585" s="26" t="s">
        <v>2934</v>
      </c>
      <c r="T585" s="26" t="s">
        <v>791</v>
      </c>
      <c r="U585" s="26" t="s">
        <v>2934</v>
      </c>
      <c r="V585" s="26" t="s">
        <v>1869</v>
      </c>
      <c r="W585" s="26" t="s">
        <v>741</v>
      </c>
      <c r="X585" s="26" t="s">
        <v>1918</v>
      </c>
      <c r="Y585" s="27">
        <v>1600</v>
      </c>
      <c r="Z585" s="26" t="s">
        <v>736</v>
      </c>
      <c r="AA585" s="26" t="s">
        <v>736</v>
      </c>
      <c r="AB585" s="26" t="s">
        <v>736</v>
      </c>
      <c r="AC585" s="26" t="s">
        <v>736</v>
      </c>
      <c r="AD585" s="26" t="s">
        <v>736</v>
      </c>
      <c r="AE585" s="26" t="s">
        <v>736</v>
      </c>
      <c r="AF585" s="27" t="s">
        <v>741</v>
      </c>
    </row>
    <row r="586" spans="1:32" ht="15" customHeight="1">
      <c r="A586" s="26" t="s">
        <v>4758</v>
      </c>
      <c r="B586" s="26" t="s">
        <v>742</v>
      </c>
      <c r="C586" s="27">
        <v>584</v>
      </c>
      <c r="D586" s="26" t="s">
        <v>4522</v>
      </c>
      <c r="E586" s="26" t="s">
        <v>4523</v>
      </c>
      <c r="F586" s="27">
        <v>2800</v>
      </c>
      <c r="G586" s="27">
        <v>0</v>
      </c>
      <c r="H586" s="27">
        <v>0</v>
      </c>
      <c r="I586" s="27">
        <v>2800</v>
      </c>
      <c r="J586" s="27">
        <v>0</v>
      </c>
      <c r="K586" s="26" t="s">
        <v>4524</v>
      </c>
      <c r="L586" s="26" t="s">
        <v>736</v>
      </c>
      <c r="M586" s="26" t="s">
        <v>1928</v>
      </c>
      <c r="N586" s="26" t="s">
        <v>1929</v>
      </c>
      <c r="O586" s="26" t="s">
        <v>4525</v>
      </c>
      <c r="P586" s="26" t="s">
        <v>4526</v>
      </c>
      <c r="Q586" s="26" t="s">
        <v>736</v>
      </c>
      <c r="R586" s="26" t="s">
        <v>252</v>
      </c>
      <c r="S586" s="26" t="s">
        <v>4527</v>
      </c>
      <c r="T586" s="26" t="s">
        <v>252</v>
      </c>
      <c r="U586" s="26" t="s">
        <v>4527</v>
      </c>
      <c r="V586" s="26" t="s">
        <v>4528</v>
      </c>
      <c r="W586" s="26" t="s">
        <v>741</v>
      </c>
      <c r="X586" s="26" t="s">
        <v>4363</v>
      </c>
      <c r="Y586" s="27">
        <v>2800</v>
      </c>
      <c r="Z586" s="26" t="s">
        <v>736</v>
      </c>
      <c r="AA586" s="26" t="s">
        <v>736</v>
      </c>
      <c r="AB586" s="26" t="s">
        <v>736</v>
      </c>
      <c r="AC586" s="26" t="s">
        <v>736</v>
      </c>
      <c r="AD586" s="26" t="s">
        <v>736</v>
      </c>
      <c r="AE586" s="26" t="s">
        <v>736</v>
      </c>
      <c r="AF586" s="27" t="s">
        <v>741</v>
      </c>
    </row>
    <row r="587" spans="1:32" ht="15" customHeight="1">
      <c r="A587" s="26" t="s">
        <v>4758</v>
      </c>
      <c r="B587" s="26" t="s">
        <v>742</v>
      </c>
      <c r="C587" s="27">
        <v>585</v>
      </c>
      <c r="D587" s="26" t="s">
        <v>4529</v>
      </c>
      <c r="E587" s="26" t="s">
        <v>4530</v>
      </c>
      <c r="F587" s="27">
        <v>2800</v>
      </c>
      <c r="G587" s="27">
        <v>0</v>
      </c>
      <c r="H587" s="27">
        <v>0</v>
      </c>
      <c r="I587" s="27">
        <v>2800</v>
      </c>
      <c r="J587" s="27">
        <v>0</v>
      </c>
      <c r="K587" s="26" t="s">
        <v>4531</v>
      </c>
      <c r="L587" s="26" t="s">
        <v>736</v>
      </c>
      <c r="M587" s="26" t="s">
        <v>1928</v>
      </c>
      <c r="N587" s="26" t="s">
        <v>1929</v>
      </c>
      <c r="O587" s="26" t="s">
        <v>4532</v>
      </c>
      <c r="P587" s="26" t="s">
        <v>4533</v>
      </c>
      <c r="Q587" s="26" t="s">
        <v>736</v>
      </c>
      <c r="R587" s="26" t="s">
        <v>252</v>
      </c>
      <c r="S587" s="26" t="s">
        <v>4527</v>
      </c>
      <c r="T587" s="26" t="s">
        <v>252</v>
      </c>
      <c r="U587" s="26" t="s">
        <v>4527</v>
      </c>
      <c r="V587" s="26" t="s">
        <v>4534</v>
      </c>
      <c r="W587" s="26" t="s">
        <v>741</v>
      </c>
      <c r="X587" s="26" t="s">
        <v>4363</v>
      </c>
      <c r="Y587" s="27">
        <v>2800</v>
      </c>
      <c r="Z587" s="26" t="s">
        <v>736</v>
      </c>
      <c r="AA587" s="26" t="s">
        <v>736</v>
      </c>
      <c r="AB587" s="26" t="s">
        <v>736</v>
      </c>
      <c r="AC587" s="26" t="s">
        <v>736</v>
      </c>
      <c r="AD587" s="26" t="s">
        <v>736</v>
      </c>
      <c r="AE587" s="26" t="s">
        <v>736</v>
      </c>
      <c r="AF587" s="27" t="s">
        <v>741</v>
      </c>
    </row>
    <row r="588" spans="1:32" ht="15" customHeight="1">
      <c r="A588" s="26" t="s">
        <v>4758</v>
      </c>
      <c r="B588" s="26" t="s">
        <v>742</v>
      </c>
      <c r="C588" s="27">
        <v>586</v>
      </c>
      <c r="D588" s="26" t="s">
        <v>6899</v>
      </c>
      <c r="E588" s="26" t="s">
        <v>6900</v>
      </c>
      <c r="F588" s="27">
        <v>12</v>
      </c>
      <c r="G588" s="27">
        <v>0</v>
      </c>
      <c r="H588" s="27">
        <v>0</v>
      </c>
      <c r="I588" s="27">
        <v>12</v>
      </c>
      <c r="J588" s="27">
        <v>0</v>
      </c>
      <c r="K588" s="26" t="s">
        <v>6901</v>
      </c>
      <c r="L588" s="26" t="s">
        <v>736</v>
      </c>
      <c r="M588" s="26" t="s">
        <v>192</v>
      </c>
      <c r="N588" s="26" t="s">
        <v>4099</v>
      </c>
      <c r="O588" s="26" t="s">
        <v>6902</v>
      </c>
      <c r="P588" s="26" t="s">
        <v>6903</v>
      </c>
      <c r="Q588" s="26" t="s">
        <v>6904</v>
      </c>
      <c r="R588" s="26" t="s">
        <v>1579</v>
      </c>
      <c r="S588" s="26" t="s">
        <v>6905</v>
      </c>
      <c r="T588" s="26" t="s">
        <v>1579</v>
      </c>
      <c r="U588" s="26" t="s">
        <v>6905</v>
      </c>
      <c r="V588" s="26" t="s">
        <v>6906</v>
      </c>
      <c r="W588" s="26" t="s">
        <v>6907</v>
      </c>
      <c r="X588" s="26" t="s">
        <v>1967</v>
      </c>
      <c r="Y588" s="27">
        <v>12</v>
      </c>
      <c r="Z588" s="26" t="s">
        <v>736</v>
      </c>
      <c r="AA588" s="26" t="s">
        <v>736</v>
      </c>
      <c r="AB588" s="26" t="s">
        <v>736</v>
      </c>
      <c r="AC588" s="26" t="s">
        <v>736</v>
      </c>
      <c r="AD588" s="26" t="s">
        <v>736</v>
      </c>
      <c r="AE588" s="26" t="s">
        <v>736</v>
      </c>
      <c r="AF588" s="27" t="s">
        <v>741</v>
      </c>
    </row>
    <row r="589" spans="1:32" ht="15" customHeight="1">
      <c r="A589" s="26" t="s">
        <v>4758</v>
      </c>
      <c r="B589" s="26" t="s">
        <v>742</v>
      </c>
      <c r="C589" s="27">
        <v>587</v>
      </c>
      <c r="D589" s="26" t="s">
        <v>6908</v>
      </c>
      <c r="E589" s="26" t="s">
        <v>6909</v>
      </c>
      <c r="F589" s="27">
        <v>5</v>
      </c>
      <c r="G589" s="27">
        <v>0</v>
      </c>
      <c r="H589" s="27">
        <v>0</v>
      </c>
      <c r="I589" s="27">
        <v>5</v>
      </c>
      <c r="J589" s="27">
        <v>0</v>
      </c>
      <c r="K589" s="26" t="s">
        <v>6910</v>
      </c>
      <c r="L589" s="26" t="s">
        <v>736</v>
      </c>
      <c r="M589" s="26" t="s">
        <v>192</v>
      </c>
      <c r="N589" s="26" t="s">
        <v>361</v>
      </c>
      <c r="O589" s="26" t="s">
        <v>6911</v>
      </c>
      <c r="P589" s="26" t="s">
        <v>6912</v>
      </c>
      <c r="Q589" s="26" t="s">
        <v>6913</v>
      </c>
      <c r="R589" s="26" t="s">
        <v>191</v>
      </c>
      <c r="S589" s="26" t="s">
        <v>6914</v>
      </c>
      <c r="T589" s="26" t="s">
        <v>191</v>
      </c>
      <c r="U589" s="26" t="s">
        <v>6914</v>
      </c>
      <c r="V589" s="26" t="s">
        <v>6915</v>
      </c>
      <c r="W589" s="26" t="s">
        <v>6916</v>
      </c>
      <c r="X589" s="26" t="s">
        <v>3478</v>
      </c>
      <c r="Y589" s="27">
        <v>5</v>
      </c>
      <c r="Z589" s="26" t="s">
        <v>6917</v>
      </c>
      <c r="AA589" s="26" t="s">
        <v>6918</v>
      </c>
      <c r="AB589" s="26" t="s">
        <v>6919</v>
      </c>
      <c r="AC589" s="26" t="s">
        <v>6920</v>
      </c>
      <c r="AD589" s="26" t="s">
        <v>6909</v>
      </c>
      <c r="AE589" s="26" t="s">
        <v>6921</v>
      </c>
      <c r="AF589" s="27" t="s">
        <v>741</v>
      </c>
    </row>
    <row r="590" spans="1:32" ht="15" customHeight="1">
      <c r="A590" s="26" t="s">
        <v>4758</v>
      </c>
      <c r="B590" s="26" t="s">
        <v>742</v>
      </c>
      <c r="C590" s="27">
        <v>588</v>
      </c>
      <c r="D590" s="26" t="s">
        <v>4535</v>
      </c>
      <c r="E590" s="26" t="s">
        <v>4536</v>
      </c>
      <c r="F590" s="27">
        <v>54</v>
      </c>
      <c r="G590" s="27">
        <v>0</v>
      </c>
      <c r="H590" s="27">
        <v>0</v>
      </c>
      <c r="I590" s="27">
        <v>54</v>
      </c>
      <c r="J590" s="27">
        <v>0</v>
      </c>
      <c r="K590" s="26" t="s">
        <v>4537</v>
      </c>
      <c r="L590" s="26" t="s">
        <v>736</v>
      </c>
      <c r="M590" s="26" t="s">
        <v>1928</v>
      </c>
      <c r="N590" s="26" t="s">
        <v>1929</v>
      </c>
      <c r="O590" s="26" t="s">
        <v>4538</v>
      </c>
      <c r="P590" s="26" t="s">
        <v>3629</v>
      </c>
      <c r="Q590" s="26" t="s">
        <v>736</v>
      </c>
      <c r="R590" s="26" t="s">
        <v>200</v>
      </c>
      <c r="S590" s="26" t="s">
        <v>4539</v>
      </c>
      <c r="T590" s="26" t="s">
        <v>200</v>
      </c>
      <c r="U590" s="26" t="s">
        <v>4539</v>
      </c>
      <c r="V590" s="26" t="s">
        <v>4540</v>
      </c>
      <c r="W590" s="26" t="s">
        <v>4541</v>
      </c>
      <c r="X590" s="26" t="s">
        <v>6922</v>
      </c>
      <c r="Y590" s="27">
        <v>54</v>
      </c>
      <c r="Z590" s="26" t="s">
        <v>4542</v>
      </c>
      <c r="AA590" s="26" t="s">
        <v>1716</v>
      </c>
      <c r="AB590" s="26" t="s">
        <v>736</v>
      </c>
      <c r="AC590" s="26" t="s">
        <v>736</v>
      </c>
      <c r="AD590" s="26" t="s">
        <v>736</v>
      </c>
      <c r="AE590" s="26" t="s">
        <v>1616</v>
      </c>
      <c r="AF590" s="27" t="s">
        <v>741</v>
      </c>
    </row>
    <row r="591" spans="1:32" ht="15" customHeight="1">
      <c r="A591" s="26" t="s">
        <v>4758</v>
      </c>
      <c r="B591" s="26" t="s">
        <v>742</v>
      </c>
      <c r="C591" s="27">
        <v>589</v>
      </c>
      <c r="D591" s="26" t="s">
        <v>6923</v>
      </c>
      <c r="E591" s="26" t="s">
        <v>6924</v>
      </c>
      <c r="F591" s="27">
        <v>1</v>
      </c>
      <c r="G591" s="27">
        <v>0</v>
      </c>
      <c r="H591" s="27">
        <v>0</v>
      </c>
      <c r="I591" s="27">
        <v>1</v>
      </c>
      <c r="J591" s="27">
        <v>0</v>
      </c>
      <c r="K591" s="26" t="s">
        <v>6925</v>
      </c>
      <c r="L591" s="26" t="s">
        <v>736</v>
      </c>
      <c r="M591" s="26" t="s">
        <v>1928</v>
      </c>
      <c r="N591" s="26" t="s">
        <v>1929</v>
      </c>
      <c r="O591" s="26" t="s">
        <v>6926</v>
      </c>
      <c r="P591" s="26" t="s">
        <v>6927</v>
      </c>
      <c r="Q591" s="26" t="s">
        <v>736</v>
      </c>
      <c r="R591" s="26" t="s">
        <v>190</v>
      </c>
      <c r="S591" s="26" t="s">
        <v>6928</v>
      </c>
      <c r="T591" s="26" t="s">
        <v>190</v>
      </c>
      <c r="U591" s="26" t="s">
        <v>6928</v>
      </c>
      <c r="V591" s="26" t="s">
        <v>6929</v>
      </c>
      <c r="W591" s="26" t="s">
        <v>6930</v>
      </c>
      <c r="X591" s="26" t="s">
        <v>2256</v>
      </c>
      <c r="Y591" s="27">
        <v>1</v>
      </c>
      <c r="Z591" s="26" t="s">
        <v>736</v>
      </c>
      <c r="AA591" s="26" t="s">
        <v>736</v>
      </c>
      <c r="AB591" s="26" t="s">
        <v>736</v>
      </c>
      <c r="AC591" s="26" t="s">
        <v>736</v>
      </c>
      <c r="AD591" s="26" t="s">
        <v>736</v>
      </c>
      <c r="AE591" s="26" t="s">
        <v>736</v>
      </c>
      <c r="AF591" s="27" t="s">
        <v>741</v>
      </c>
    </row>
    <row r="592" spans="1:32" ht="15" customHeight="1">
      <c r="A592" s="26" t="s">
        <v>4758</v>
      </c>
      <c r="B592" s="26" t="s">
        <v>742</v>
      </c>
      <c r="C592" s="27">
        <v>590</v>
      </c>
      <c r="D592" s="26" t="s">
        <v>3848</v>
      </c>
      <c r="E592" s="26" t="s">
        <v>3849</v>
      </c>
      <c r="F592" s="27">
        <v>5</v>
      </c>
      <c r="G592" s="27">
        <v>0</v>
      </c>
      <c r="H592" s="27">
        <v>0</v>
      </c>
      <c r="I592" s="27">
        <v>5</v>
      </c>
      <c r="J592" s="27">
        <v>0</v>
      </c>
      <c r="K592" s="26" t="s">
        <v>3850</v>
      </c>
      <c r="L592" s="26" t="s">
        <v>736</v>
      </c>
      <c r="M592" s="26" t="s">
        <v>192</v>
      </c>
      <c r="N592" s="26" t="s">
        <v>193</v>
      </c>
      <c r="O592" s="26" t="s">
        <v>3851</v>
      </c>
      <c r="P592" s="26" t="s">
        <v>3852</v>
      </c>
      <c r="Q592" s="26" t="s">
        <v>736</v>
      </c>
      <c r="R592" s="26" t="s">
        <v>2102</v>
      </c>
      <c r="S592" s="26" t="s">
        <v>3853</v>
      </c>
      <c r="T592" s="26" t="s">
        <v>2102</v>
      </c>
      <c r="U592" s="26" t="s">
        <v>3853</v>
      </c>
      <c r="V592" s="26" t="s">
        <v>3854</v>
      </c>
      <c r="W592" s="26" t="s">
        <v>3855</v>
      </c>
      <c r="X592" s="26" t="s">
        <v>3478</v>
      </c>
      <c r="Y592" s="27">
        <v>5</v>
      </c>
      <c r="Z592" s="26" t="s">
        <v>736</v>
      </c>
      <c r="AA592" s="26" t="s">
        <v>736</v>
      </c>
      <c r="AB592" s="26" t="s">
        <v>736</v>
      </c>
      <c r="AC592" s="26" t="s">
        <v>736</v>
      </c>
      <c r="AD592" s="26" t="s">
        <v>736</v>
      </c>
      <c r="AE592" s="26" t="s">
        <v>736</v>
      </c>
      <c r="AF592" s="27" t="s">
        <v>741</v>
      </c>
    </row>
    <row r="593" spans="1:32" ht="15" customHeight="1">
      <c r="A593" s="26" t="s">
        <v>4758</v>
      </c>
      <c r="B593" s="26" t="s">
        <v>742</v>
      </c>
      <c r="C593" s="27">
        <v>591</v>
      </c>
      <c r="D593" s="26" t="s">
        <v>3856</v>
      </c>
      <c r="E593" s="26" t="s">
        <v>3857</v>
      </c>
      <c r="F593" s="27">
        <v>1</v>
      </c>
      <c r="G593" s="27">
        <v>0</v>
      </c>
      <c r="H593" s="27">
        <v>0</v>
      </c>
      <c r="I593" s="27">
        <v>1</v>
      </c>
      <c r="J593" s="27">
        <v>0</v>
      </c>
      <c r="K593" s="26" t="s">
        <v>3858</v>
      </c>
      <c r="L593" s="26" t="s">
        <v>736</v>
      </c>
      <c r="M593" s="26" t="s">
        <v>1928</v>
      </c>
      <c r="N593" s="26" t="s">
        <v>4099</v>
      </c>
      <c r="O593" s="26" t="s">
        <v>6931</v>
      </c>
      <c r="P593" s="26" t="s">
        <v>4044</v>
      </c>
      <c r="Q593" s="26" t="s">
        <v>736</v>
      </c>
      <c r="R593" s="26" t="s">
        <v>3859</v>
      </c>
      <c r="S593" s="26" t="s">
        <v>6932</v>
      </c>
      <c r="T593" s="26" t="s">
        <v>3859</v>
      </c>
      <c r="U593" s="26" t="s">
        <v>6932</v>
      </c>
      <c r="V593" s="26" t="s">
        <v>6933</v>
      </c>
      <c r="W593" s="26" t="s">
        <v>3860</v>
      </c>
      <c r="X593" s="26" t="s">
        <v>2256</v>
      </c>
      <c r="Y593" s="27">
        <v>1</v>
      </c>
      <c r="Z593" s="26" t="s">
        <v>6934</v>
      </c>
      <c r="AA593" s="26" t="s">
        <v>3259</v>
      </c>
      <c r="AB593" s="26" t="s">
        <v>6935</v>
      </c>
      <c r="AC593" s="26" t="s">
        <v>736</v>
      </c>
      <c r="AD593" s="26" t="s">
        <v>3861</v>
      </c>
      <c r="AE593" s="26" t="s">
        <v>3260</v>
      </c>
      <c r="AF593" s="27" t="s">
        <v>741</v>
      </c>
    </row>
    <row r="594" spans="1:32" ht="15" customHeight="1">
      <c r="A594" s="26" t="s">
        <v>4758</v>
      </c>
      <c r="B594" s="26" t="s">
        <v>742</v>
      </c>
      <c r="C594" s="27">
        <v>592</v>
      </c>
      <c r="D594" s="26" t="s">
        <v>6936</v>
      </c>
      <c r="E594" s="26" t="s">
        <v>6937</v>
      </c>
      <c r="F594" s="27">
        <v>800</v>
      </c>
      <c r="G594" s="27">
        <v>0</v>
      </c>
      <c r="H594" s="27">
        <v>0</v>
      </c>
      <c r="I594" s="27">
        <v>800</v>
      </c>
      <c r="J594" s="27">
        <v>0</v>
      </c>
      <c r="K594" s="26" t="s">
        <v>6938</v>
      </c>
      <c r="L594" s="26" t="s">
        <v>736</v>
      </c>
      <c r="M594" s="26" t="s">
        <v>1928</v>
      </c>
      <c r="N594" s="26" t="s">
        <v>4099</v>
      </c>
      <c r="O594" s="26" t="s">
        <v>6939</v>
      </c>
      <c r="P594" s="26" t="s">
        <v>6940</v>
      </c>
      <c r="Q594" s="26" t="s">
        <v>736</v>
      </c>
      <c r="R594" s="26" t="s">
        <v>195</v>
      </c>
      <c r="S594" s="26" t="s">
        <v>6941</v>
      </c>
      <c r="T594" s="26" t="s">
        <v>195</v>
      </c>
      <c r="U594" s="26" t="s">
        <v>6941</v>
      </c>
      <c r="V594" s="26" t="s">
        <v>6942</v>
      </c>
      <c r="W594" s="26" t="s">
        <v>741</v>
      </c>
      <c r="X594" s="26" t="s">
        <v>1948</v>
      </c>
      <c r="Y594" s="27">
        <v>800</v>
      </c>
      <c r="Z594" s="26" t="s">
        <v>736</v>
      </c>
      <c r="AA594" s="26" t="s">
        <v>736</v>
      </c>
      <c r="AB594" s="26" t="s">
        <v>736</v>
      </c>
      <c r="AC594" s="26" t="s">
        <v>736</v>
      </c>
      <c r="AD594" s="26" t="s">
        <v>736</v>
      </c>
      <c r="AE594" s="26" t="s">
        <v>736</v>
      </c>
      <c r="AF594" s="27" t="s">
        <v>741</v>
      </c>
    </row>
    <row r="595" spans="1:32" ht="15" customHeight="1">
      <c r="A595" s="26" t="s">
        <v>4758</v>
      </c>
      <c r="B595" s="26" t="s">
        <v>742</v>
      </c>
      <c r="C595" s="27">
        <v>593</v>
      </c>
      <c r="D595" s="26" t="s">
        <v>945</v>
      </c>
      <c r="E595" s="26" t="s">
        <v>2935</v>
      </c>
      <c r="F595" s="27">
        <v>800</v>
      </c>
      <c r="G595" s="27">
        <v>0</v>
      </c>
      <c r="H595" s="27">
        <v>0</v>
      </c>
      <c r="I595" s="27">
        <v>800</v>
      </c>
      <c r="J595" s="27">
        <v>0</v>
      </c>
      <c r="K595" s="26" t="s">
        <v>2936</v>
      </c>
      <c r="L595" s="26" t="s">
        <v>736</v>
      </c>
      <c r="M595" s="26" t="s">
        <v>1928</v>
      </c>
      <c r="N595" s="26" t="s">
        <v>1929</v>
      </c>
      <c r="O595" s="26" t="s">
        <v>3862</v>
      </c>
      <c r="P595" s="26" t="s">
        <v>3863</v>
      </c>
      <c r="Q595" s="26" t="s">
        <v>736</v>
      </c>
      <c r="R595" s="26" t="s">
        <v>791</v>
      </c>
      <c r="S595" s="26" t="s">
        <v>3864</v>
      </c>
      <c r="T595" s="26" t="s">
        <v>791</v>
      </c>
      <c r="U595" s="26" t="s">
        <v>3864</v>
      </c>
      <c r="V595" s="26" t="s">
        <v>3865</v>
      </c>
      <c r="W595" s="26" t="s">
        <v>429</v>
      </c>
      <c r="X595" s="26" t="s">
        <v>1948</v>
      </c>
      <c r="Y595" s="27">
        <v>800</v>
      </c>
      <c r="Z595" s="26" t="s">
        <v>736</v>
      </c>
      <c r="AA595" s="26" t="s">
        <v>736</v>
      </c>
      <c r="AB595" s="26" t="s">
        <v>736</v>
      </c>
      <c r="AC595" s="26" t="s">
        <v>736</v>
      </c>
      <c r="AD595" s="26" t="s">
        <v>736</v>
      </c>
      <c r="AE595" s="26" t="s">
        <v>736</v>
      </c>
      <c r="AF595" s="27" t="s">
        <v>741</v>
      </c>
    </row>
    <row r="596" spans="1:32" ht="15" customHeight="1">
      <c r="A596" s="26" t="s">
        <v>4758</v>
      </c>
      <c r="B596" s="26" t="s">
        <v>742</v>
      </c>
      <c r="C596" s="27">
        <v>594</v>
      </c>
      <c r="D596" s="26" t="s">
        <v>3866</v>
      </c>
      <c r="E596" s="26" t="s">
        <v>3867</v>
      </c>
      <c r="F596" s="27">
        <v>40</v>
      </c>
      <c r="G596" s="27">
        <v>0</v>
      </c>
      <c r="H596" s="27">
        <v>0</v>
      </c>
      <c r="I596" s="27">
        <v>40</v>
      </c>
      <c r="J596" s="27">
        <v>0</v>
      </c>
      <c r="K596" s="26" t="s">
        <v>3868</v>
      </c>
      <c r="L596" s="26" t="s">
        <v>736</v>
      </c>
      <c r="M596" s="26" t="s">
        <v>192</v>
      </c>
      <c r="N596" s="26" t="s">
        <v>193</v>
      </c>
      <c r="O596" s="26" t="s">
        <v>3869</v>
      </c>
      <c r="P596" s="26" t="s">
        <v>3870</v>
      </c>
      <c r="Q596" s="26" t="s">
        <v>736</v>
      </c>
      <c r="R596" s="26" t="s">
        <v>278</v>
      </c>
      <c r="S596" s="26" t="s">
        <v>3871</v>
      </c>
      <c r="T596" s="26" t="s">
        <v>278</v>
      </c>
      <c r="U596" s="26" t="s">
        <v>3871</v>
      </c>
      <c r="V596" s="26" t="s">
        <v>3872</v>
      </c>
      <c r="W596" s="26" t="s">
        <v>3873</v>
      </c>
      <c r="X596" s="26" t="s">
        <v>3874</v>
      </c>
      <c r="Y596" s="27">
        <v>40</v>
      </c>
      <c r="Z596" s="26" t="s">
        <v>736</v>
      </c>
      <c r="AA596" s="26" t="s">
        <v>736</v>
      </c>
      <c r="AB596" s="26" t="s">
        <v>736</v>
      </c>
      <c r="AC596" s="26" t="s">
        <v>736</v>
      </c>
      <c r="AD596" s="26" t="s">
        <v>736</v>
      </c>
      <c r="AE596" s="26" t="s">
        <v>736</v>
      </c>
      <c r="AF596" s="27" t="s">
        <v>741</v>
      </c>
    </row>
    <row r="597" spans="1:32" ht="15" customHeight="1">
      <c r="A597" s="26" t="s">
        <v>4758</v>
      </c>
      <c r="B597" s="26" t="s">
        <v>742</v>
      </c>
      <c r="C597" s="27">
        <v>595</v>
      </c>
      <c r="D597" s="26" t="s">
        <v>4543</v>
      </c>
      <c r="E597" s="26" t="s">
        <v>4544</v>
      </c>
      <c r="F597" s="27">
        <v>1</v>
      </c>
      <c r="G597" s="27">
        <v>0</v>
      </c>
      <c r="H597" s="27">
        <v>0</v>
      </c>
      <c r="I597" s="27">
        <v>1</v>
      </c>
      <c r="J597" s="27">
        <v>0</v>
      </c>
      <c r="K597" s="26" t="s">
        <v>4545</v>
      </c>
      <c r="L597" s="26" t="s">
        <v>736</v>
      </c>
      <c r="M597" s="26" t="s">
        <v>192</v>
      </c>
      <c r="N597" s="26" t="s">
        <v>361</v>
      </c>
      <c r="O597" s="26" t="s">
        <v>4546</v>
      </c>
      <c r="P597" s="26" t="s">
        <v>4547</v>
      </c>
      <c r="Q597" s="26" t="s">
        <v>424</v>
      </c>
      <c r="R597" s="26" t="s">
        <v>278</v>
      </c>
      <c r="S597" s="26" t="s">
        <v>4548</v>
      </c>
      <c r="T597" s="26" t="s">
        <v>278</v>
      </c>
      <c r="U597" s="26" t="s">
        <v>4548</v>
      </c>
      <c r="V597" s="26" t="s">
        <v>4549</v>
      </c>
      <c r="W597" s="26" t="s">
        <v>4550</v>
      </c>
      <c r="X597" s="26" t="s">
        <v>2256</v>
      </c>
      <c r="Y597" s="27">
        <v>1</v>
      </c>
      <c r="Z597" s="26" t="s">
        <v>4551</v>
      </c>
      <c r="AA597" s="26" t="s">
        <v>4552</v>
      </c>
      <c r="AB597" s="26" t="s">
        <v>736</v>
      </c>
      <c r="AC597" s="26" t="s">
        <v>736</v>
      </c>
      <c r="AD597" s="26" t="s">
        <v>736</v>
      </c>
      <c r="AE597" s="26" t="s">
        <v>4553</v>
      </c>
      <c r="AF597" s="27" t="s">
        <v>741</v>
      </c>
    </row>
    <row r="598" spans="1:32">
      <c r="A598" s="26" t="s">
        <v>4758</v>
      </c>
      <c r="B598" s="26" t="s">
        <v>742</v>
      </c>
      <c r="C598" s="27">
        <v>596</v>
      </c>
      <c r="D598" s="26" t="s">
        <v>946</v>
      </c>
      <c r="E598" s="26" t="s">
        <v>2937</v>
      </c>
      <c r="F598" s="27">
        <v>8320</v>
      </c>
      <c r="G598" s="27">
        <v>0</v>
      </c>
      <c r="H598" s="27">
        <v>0</v>
      </c>
      <c r="I598" s="27">
        <v>8320</v>
      </c>
      <c r="J598" s="27">
        <v>0</v>
      </c>
      <c r="K598" s="26" t="s">
        <v>2938</v>
      </c>
      <c r="L598" s="26" t="s">
        <v>736</v>
      </c>
      <c r="M598" s="26" t="s">
        <v>192</v>
      </c>
      <c r="N598" s="26" t="s">
        <v>193</v>
      </c>
      <c r="O598" s="26" t="s">
        <v>947</v>
      </c>
      <c r="P598" s="26" t="s">
        <v>948</v>
      </c>
      <c r="Q598" s="26" t="s">
        <v>949</v>
      </c>
      <c r="R598" s="26" t="s">
        <v>262</v>
      </c>
      <c r="S598" s="26" t="s">
        <v>2939</v>
      </c>
      <c r="T598" s="26" t="s">
        <v>262</v>
      </c>
      <c r="U598" s="26" t="s">
        <v>2939</v>
      </c>
      <c r="V598" s="26" t="s">
        <v>950</v>
      </c>
      <c r="W598" s="26" t="s">
        <v>951</v>
      </c>
      <c r="X598" s="26" t="s">
        <v>2103</v>
      </c>
      <c r="Y598" s="27">
        <v>8320</v>
      </c>
      <c r="Z598" s="26" t="s">
        <v>736</v>
      </c>
      <c r="AA598" s="26" t="s">
        <v>736</v>
      </c>
      <c r="AB598" s="26" t="s">
        <v>736</v>
      </c>
      <c r="AC598" s="26" t="s">
        <v>736</v>
      </c>
      <c r="AD598" s="26" t="s">
        <v>736</v>
      </c>
      <c r="AE598" s="26" t="s">
        <v>736</v>
      </c>
      <c r="AF598" s="27" t="s">
        <v>741</v>
      </c>
    </row>
    <row r="599" spans="1:32" ht="15" customHeight="1">
      <c r="A599" s="26" t="s">
        <v>4758</v>
      </c>
      <c r="B599" s="26" t="s">
        <v>742</v>
      </c>
      <c r="C599" s="27">
        <v>597</v>
      </c>
      <c r="D599" s="26" t="s">
        <v>2092</v>
      </c>
      <c r="E599" s="26" t="s">
        <v>2093</v>
      </c>
      <c r="F599" s="27">
        <v>18478</v>
      </c>
      <c r="G599" s="27">
        <v>0</v>
      </c>
      <c r="H599" s="27">
        <v>0</v>
      </c>
      <c r="I599" s="27">
        <v>18478</v>
      </c>
      <c r="J599" s="27">
        <v>0</v>
      </c>
      <c r="K599" s="26" t="s">
        <v>2094</v>
      </c>
      <c r="L599" s="26" t="s">
        <v>736</v>
      </c>
      <c r="M599" s="26" t="s">
        <v>1928</v>
      </c>
      <c r="N599" s="26" t="s">
        <v>1929</v>
      </c>
      <c r="O599" s="26" t="s">
        <v>3875</v>
      </c>
      <c r="P599" s="26" t="s">
        <v>3876</v>
      </c>
      <c r="Q599" s="26" t="s">
        <v>736</v>
      </c>
      <c r="R599" s="26" t="s">
        <v>252</v>
      </c>
      <c r="S599" s="26" t="s">
        <v>3877</v>
      </c>
      <c r="T599" s="26" t="s">
        <v>252</v>
      </c>
      <c r="U599" s="26" t="s">
        <v>3877</v>
      </c>
      <c r="V599" s="26" t="s">
        <v>6943</v>
      </c>
      <c r="W599" s="26" t="s">
        <v>2095</v>
      </c>
      <c r="X599" s="26" t="s">
        <v>3878</v>
      </c>
      <c r="Y599" s="27">
        <v>18478</v>
      </c>
      <c r="Z599" s="26" t="s">
        <v>2096</v>
      </c>
      <c r="AA599" s="26" t="s">
        <v>2097</v>
      </c>
      <c r="AB599" s="26" t="s">
        <v>3879</v>
      </c>
      <c r="AC599" s="26" t="s">
        <v>736</v>
      </c>
      <c r="AD599" s="26" t="s">
        <v>2093</v>
      </c>
      <c r="AE599" s="26" t="s">
        <v>2098</v>
      </c>
      <c r="AF599" s="27" t="s">
        <v>741</v>
      </c>
    </row>
    <row r="600" spans="1:32" ht="15" customHeight="1">
      <c r="A600" s="26" t="s">
        <v>4758</v>
      </c>
      <c r="B600" s="26" t="s">
        <v>742</v>
      </c>
      <c r="C600" s="27">
        <v>598</v>
      </c>
      <c r="D600" s="26" t="s">
        <v>2940</v>
      </c>
      <c r="E600" s="26" t="s">
        <v>2941</v>
      </c>
      <c r="F600" s="27">
        <v>455</v>
      </c>
      <c r="G600" s="27">
        <v>0</v>
      </c>
      <c r="H600" s="27">
        <v>0</v>
      </c>
      <c r="I600" s="27">
        <v>455</v>
      </c>
      <c r="J600" s="27">
        <v>0</v>
      </c>
      <c r="K600" s="26" t="s">
        <v>2942</v>
      </c>
      <c r="L600" s="26" t="s">
        <v>736</v>
      </c>
      <c r="M600" s="26" t="s">
        <v>1928</v>
      </c>
      <c r="N600" s="26" t="s">
        <v>1929</v>
      </c>
      <c r="O600" s="26" t="s">
        <v>4555</v>
      </c>
      <c r="P600" s="26" t="s">
        <v>3932</v>
      </c>
      <c r="Q600" s="26" t="s">
        <v>736</v>
      </c>
      <c r="R600" s="26" t="s">
        <v>190</v>
      </c>
      <c r="S600" s="26" t="s">
        <v>6944</v>
      </c>
      <c r="T600" s="26" t="s">
        <v>190</v>
      </c>
      <c r="U600" s="26" t="s">
        <v>6944</v>
      </c>
      <c r="V600" s="26" t="s">
        <v>6945</v>
      </c>
      <c r="W600" s="26" t="s">
        <v>6946</v>
      </c>
      <c r="X600" s="26" t="s">
        <v>6947</v>
      </c>
      <c r="Y600" s="27">
        <v>455</v>
      </c>
      <c r="Z600" s="26" t="s">
        <v>2943</v>
      </c>
      <c r="AA600" s="26" t="s">
        <v>2944</v>
      </c>
      <c r="AB600" s="26" t="s">
        <v>736</v>
      </c>
      <c r="AC600" s="26" t="s">
        <v>736</v>
      </c>
      <c r="AD600" s="26" t="s">
        <v>736</v>
      </c>
      <c r="AE600" s="26" t="s">
        <v>2945</v>
      </c>
      <c r="AF600" s="27" t="s">
        <v>741</v>
      </c>
    </row>
    <row r="601" spans="1:32" ht="15" customHeight="1">
      <c r="A601" s="26" t="s">
        <v>4758</v>
      </c>
      <c r="B601" s="26" t="s">
        <v>742</v>
      </c>
      <c r="C601" s="27">
        <v>599</v>
      </c>
      <c r="D601" s="26" t="s">
        <v>6948</v>
      </c>
      <c r="E601" s="26" t="s">
        <v>6949</v>
      </c>
      <c r="F601" s="27">
        <v>1</v>
      </c>
      <c r="G601" s="27">
        <v>0</v>
      </c>
      <c r="H601" s="27">
        <v>0</v>
      </c>
      <c r="I601" s="27">
        <v>1</v>
      </c>
      <c r="J601" s="27">
        <v>0</v>
      </c>
      <c r="K601" s="26" t="s">
        <v>6950</v>
      </c>
      <c r="L601" s="26" t="s">
        <v>736</v>
      </c>
      <c r="M601" s="26" t="s">
        <v>1928</v>
      </c>
      <c r="N601" s="26" t="s">
        <v>1929</v>
      </c>
      <c r="O601" s="26" t="s">
        <v>6951</v>
      </c>
      <c r="P601" s="26" t="s">
        <v>6952</v>
      </c>
      <c r="Q601" s="26" t="s">
        <v>736</v>
      </c>
      <c r="R601" s="26" t="s">
        <v>867</v>
      </c>
      <c r="S601" s="26" t="s">
        <v>6953</v>
      </c>
      <c r="T601" s="26" t="s">
        <v>867</v>
      </c>
      <c r="U601" s="26" t="s">
        <v>6953</v>
      </c>
      <c r="V601" s="26" t="s">
        <v>6954</v>
      </c>
      <c r="W601" s="26" t="s">
        <v>6697</v>
      </c>
      <c r="X601" s="26" t="s">
        <v>2256</v>
      </c>
      <c r="Y601" s="27">
        <v>1</v>
      </c>
      <c r="Z601" s="26" t="s">
        <v>736</v>
      </c>
      <c r="AA601" s="26" t="s">
        <v>6955</v>
      </c>
      <c r="AB601" s="26" t="s">
        <v>736</v>
      </c>
      <c r="AC601" s="26" t="s">
        <v>736</v>
      </c>
      <c r="AD601" s="26" t="s">
        <v>736</v>
      </c>
      <c r="AE601" s="26" t="s">
        <v>6956</v>
      </c>
      <c r="AF601" s="27" t="s">
        <v>741</v>
      </c>
    </row>
    <row r="602" spans="1:32">
      <c r="A602" s="26" t="s">
        <v>4758</v>
      </c>
      <c r="B602" s="26" t="s">
        <v>742</v>
      </c>
      <c r="C602" s="27">
        <v>600</v>
      </c>
      <c r="D602" s="26" t="s">
        <v>952</v>
      </c>
      <c r="E602" s="26" t="s">
        <v>2946</v>
      </c>
      <c r="F602" s="27">
        <v>1920</v>
      </c>
      <c r="G602" s="27">
        <v>0</v>
      </c>
      <c r="H602" s="27">
        <v>0</v>
      </c>
      <c r="I602" s="27">
        <v>1920</v>
      </c>
      <c r="J602" s="27">
        <v>0</v>
      </c>
      <c r="K602" s="26" t="s">
        <v>2947</v>
      </c>
      <c r="L602" s="26" t="s">
        <v>736</v>
      </c>
      <c r="M602" s="26" t="s">
        <v>1928</v>
      </c>
      <c r="N602" s="26" t="s">
        <v>1929</v>
      </c>
      <c r="O602" s="26" t="s">
        <v>4556</v>
      </c>
      <c r="P602" s="26" t="s">
        <v>4557</v>
      </c>
      <c r="Q602" s="26" t="s">
        <v>736</v>
      </c>
      <c r="R602" s="26" t="s">
        <v>195</v>
      </c>
      <c r="S602" s="26" t="s">
        <v>4558</v>
      </c>
      <c r="T602" s="26" t="s">
        <v>195</v>
      </c>
      <c r="U602" s="26" t="s">
        <v>4558</v>
      </c>
      <c r="V602" s="26" t="s">
        <v>2948</v>
      </c>
      <c r="W602" s="26" t="s">
        <v>741</v>
      </c>
      <c r="X602" s="26" t="s">
        <v>1972</v>
      </c>
      <c r="Y602" s="27">
        <v>1920</v>
      </c>
      <c r="Z602" s="26" t="s">
        <v>736</v>
      </c>
      <c r="AA602" s="26" t="s">
        <v>736</v>
      </c>
      <c r="AB602" s="26" t="s">
        <v>736</v>
      </c>
      <c r="AC602" s="26" t="s">
        <v>736</v>
      </c>
      <c r="AD602" s="26" t="s">
        <v>736</v>
      </c>
      <c r="AE602" s="26" t="s">
        <v>736</v>
      </c>
      <c r="AF602" s="27" t="s">
        <v>741</v>
      </c>
    </row>
    <row r="603" spans="1:32" ht="15" customHeight="1">
      <c r="A603" s="26" t="s">
        <v>4758</v>
      </c>
      <c r="B603" s="26" t="s">
        <v>742</v>
      </c>
      <c r="C603" s="27">
        <v>601</v>
      </c>
      <c r="D603" s="26" t="s">
        <v>953</v>
      </c>
      <c r="E603" s="26" t="s">
        <v>2950</v>
      </c>
      <c r="F603" s="27">
        <v>800</v>
      </c>
      <c r="G603" s="27">
        <v>0</v>
      </c>
      <c r="H603" s="27">
        <v>0</v>
      </c>
      <c r="I603" s="27">
        <v>800</v>
      </c>
      <c r="J603" s="27">
        <v>0</v>
      </c>
      <c r="K603" s="26" t="s">
        <v>2951</v>
      </c>
      <c r="L603" s="26" t="s">
        <v>736</v>
      </c>
      <c r="M603" s="26" t="s">
        <v>1928</v>
      </c>
      <c r="N603" s="26" t="s">
        <v>1929</v>
      </c>
      <c r="O603" s="26" t="s">
        <v>6957</v>
      </c>
      <c r="P603" s="26" t="s">
        <v>4246</v>
      </c>
      <c r="Q603" s="26" t="s">
        <v>4798</v>
      </c>
      <c r="R603" s="26" t="s">
        <v>195</v>
      </c>
      <c r="S603" s="26" t="s">
        <v>2952</v>
      </c>
      <c r="T603" s="26" t="s">
        <v>195</v>
      </c>
      <c r="U603" s="26" t="s">
        <v>2952</v>
      </c>
      <c r="V603" s="26" t="s">
        <v>6958</v>
      </c>
      <c r="W603" s="26" t="s">
        <v>618</v>
      </c>
      <c r="X603" s="26" t="s">
        <v>1948</v>
      </c>
      <c r="Y603" s="27">
        <v>800</v>
      </c>
      <c r="Z603" s="26" t="s">
        <v>736</v>
      </c>
      <c r="AA603" s="26" t="s">
        <v>736</v>
      </c>
      <c r="AB603" s="26" t="s">
        <v>736</v>
      </c>
      <c r="AC603" s="26" t="s">
        <v>736</v>
      </c>
      <c r="AD603" s="26" t="s">
        <v>736</v>
      </c>
      <c r="AE603" s="26" t="s">
        <v>736</v>
      </c>
      <c r="AF603" s="27" t="s">
        <v>741</v>
      </c>
    </row>
    <row r="604" spans="1:32">
      <c r="A604" s="26" t="s">
        <v>4758</v>
      </c>
      <c r="B604" s="26" t="s">
        <v>742</v>
      </c>
      <c r="C604" s="27">
        <v>602</v>
      </c>
      <c r="D604" s="26" t="s">
        <v>6959</v>
      </c>
      <c r="E604" s="26" t="s">
        <v>6960</v>
      </c>
      <c r="F604" s="27">
        <v>1</v>
      </c>
      <c r="G604" s="27">
        <v>0</v>
      </c>
      <c r="H604" s="27">
        <v>0</v>
      </c>
      <c r="I604" s="27">
        <v>1</v>
      </c>
      <c r="J604" s="27">
        <v>0</v>
      </c>
      <c r="K604" s="26" t="s">
        <v>6961</v>
      </c>
      <c r="L604" s="26" t="s">
        <v>736</v>
      </c>
      <c r="M604" s="26" t="s">
        <v>1928</v>
      </c>
      <c r="N604" s="26" t="s">
        <v>1929</v>
      </c>
      <c r="O604" s="26" t="s">
        <v>6962</v>
      </c>
      <c r="P604" s="26" t="s">
        <v>6963</v>
      </c>
      <c r="Q604" s="26" t="s">
        <v>736</v>
      </c>
      <c r="R604" s="26" t="s">
        <v>736</v>
      </c>
      <c r="S604" s="26" t="s">
        <v>736</v>
      </c>
      <c r="T604" s="26" t="s">
        <v>736</v>
      </c>
      <c r="U604" s="26" t="s">
        <v>736</v>
      </c>
      <c r="V604" s="26" t="s">
        <v>6964</v>
      </c>
      <c r="W604" s="26" t="s">
        <v>6965</v>
      </c>
      <c r="X604" s="26" t="s">
        <v>2256</v>
      </c>
      <c r="Y604" s="27">
        <v>1</v>
      </c>
      <c r="Z604" s="26" t="s">
        <v>736</v>
      </c>
      <c r="AA604" s="26" t="s">
        <v>736</v>
      </c>
      <c r="AB604" s="26" t="s">
        <v>736</v>
      </c>
      <c r="AC604" s="26" t="s">
        <v>736</v>
      </c>
      <c r="AD604" s="26" t="s">
        <v>736</v>
      </c>
      <c r="AE604" s="26" t="s">
        <v>736</v>
      </c>
      <c r="AF604" s="27" t="s">
        <v>741</v>
      </c>
    </row>
    <row r="605" spans="1:32" ht="15" customHeight="1">
      <c r="A605" s="26" t="s">
        <v>4758</v>
      </c>
      <c r="B605" s="26" t="s">
        <v>742</v>
      </c>
      <c r="C605" s="27">
        <v>603</v>
      </c>
      <c r="D605" s="26" t="s">
        <v>6966</v>
      </c>
      <c r="E605" s="26" t="s">
        <v>6967</v>
      </c>
      <c r="F605" s="27">
        <v>10</v>
      </c>
      <c r="G605" s="27">
        <v>0</v>
      </c>
      <c r="H605" s="27">
        <v>0</v>
      </c>
      <c r="I605" s="27">
        <v>10</v>
      </c>
      <c r="J605" s="27">
        <v>0</v>
      </c>
      <c r="K605" s="26" t="s">
        <v>6968</v>
      </c>
      <c r="L605" s="26" t="s">
        <v>736</v>
      </c>
      <c r="M605" s="26" t="s">
        <v>192</v>
      </c>
      <c r="N605" s="26" t="s">
        <v>193</v>
      </c>
      <c r="O605" s="26" t="s">
        <v>6969</v>
      </c>
      <c r="P605" s="26" t="s">
        <v>6970</v>
      </c>
      <c r="Q605" s="26" t="s">
        <v>1687</v>
      </c>
      <c r="R605" s="26" t="s">
        <v>152</v>
      </c>
      <c r="S605" s="26" t="s">
        <v>6971</v>
      </c>
      <c r="T605" s="26" t="s">
        <v>152</v>
      </c>
      <c r="U605" s="26" t="s">
        <v>6971</v>
      </c>
      <c r="V605" s="26" t="s">
        <v>6972</v>
      </c>
      <c r="W605" s="26" t="s">
        <v>6973</v>
      </c>
      <c r="X605" s="26" t="s">
        <v>2008</v>
      </c>
      <c r="Y605" s="27">
        <v>10</v>
      </c>
      <c r="Z605" s="26" t="s">
        <v>6974</v>
      </c>
      <c r="AA605" s="26" t="s">
        <v>6975</v>
      </c>
      <c r="AB605" s="26" t="s">
        <v>6976</v>
      </c>
      <c r="AC605" s="26" t="s">
        <v>736</v>
      </c>
      <c r="AD605" s="26" t="s">
        <v>6977</v>
      </c>
      <c r="AE605" s="26" t="s">
        <v>6978</v>
      </c>
      <c r="AF605" s="27" t="s">
        <v>741</v>
      </c>
    </row>
    <row r="606" spans="1:32" ht="15" customHeight="1">
      <c r="A606" s="26" t="s">
        <v>4758</v>
      </c>
      <c r="B606" s="26" t="s">
        <v>742</v>
      </c>
      <c r="C606" s="27">
        <v>604</v>
      </c>
      <c r="D606" s="26" t="s">
        <v>1376</v>
      </c>
      <c r="E606" s="26" t="s">
        <v>6979</v>
      </c>
      <c r="F606" s="27">
        <v>800</v>
      </c>
      <c r="G606" s="27">
        <v>0</v>
      </c>
      <c r="H606" s="27">
        <v>0</v>
      </c>
      <c r="I606" s="27">
        <v>800</v>
      </c>
      <c r="J606" s="27">
        <v>0</v>
      </c>
      <c r="K606" s="26" t="s">
        <v>6980</v>
      </c>
      <c r="L606" s="26" t="s">
        <v>736</v>
      </c>
      <c r="M606" s="26" t="s">
        <v>1928</v>
      </c>
      <c r="N606" s="26" t="s">
        <v>736</v>
      </c>
      <c r="O606" s="26" t="s">
        <v>6981</v>
      </c>
      <c r="P606" s="26" t="s">
        <v>6982</v>
      </c>
      <c r="Q606" s="26" t="s">
        <v>4798</v>
      </c>
      <c r="R606" s="26" t="s">
        <v>195</v>
      </c>
      <c r="S606" s="26" t="s">
        <v>6983</v>
      </c>
      <c r="T606" s="26" t="s">
        <v>195</v>
      </c>
      <c r="U606" s="26" t="s">
        <v>6983</v>
      </c>
      <c r="V606" s="26" t="s">
        <v>6984</v>
      </c>
      <c r="W606" s="26" t="s">
        <v>6985</v>
      </c>
      <c r="X606" s="26" t="s">
        <v>1948</v>
      </c>
      <c r="Y606" s="27">
        <v>800</v>
      </c>
      <c r="Z606" s="26" t="s">
        <v>736</v>
      </c>
      <c r="AA606" s="26" t="s">
        <v>736</v>
      </c>
      <c r="AB606" s="26" t="s">
        <v>736</v>
      </c>
      <c r="AC606" s="26" t="s">
        <v>736</v>
      </c>
      <c r="AD606" s="26" t="s">
        <v>736</v>
      </c>
      <c r="AE606" s="26" t="s">
        <v>736</v>
      </c>
      <c r="AF606" s="27" t="s">
        <v>741</v>
      </c>
    </row>
    <row r="607" spans="1:32" ht="15" customHeight="1">
      <c r="A607" s="26" t="s">
        <v>4758</v>
      </c>
      <c r="B607" s="26" t="s">
        <v>742</v>
      </c>
      <c r="C607" s="27">
        <v>605</v>
      </c>
      <c r="D607" s="26" t="s">
        <v>6986</v>
      </c>
      <c r="E607" s="26" t="s">
        <v>6987</v>
      </c>
      <c r="F607" s="27">
        <v>70</v>
      </c>
      <c r="G607" s="27">
        <v>0</v>
      </c>
      <c r="H607" s="27">
        <v>0</v>
      </c>
      <c r="I607" s="27">
        <v>70</v>
      </c>
      <c r="J607" s="27">
        <v>0</v>
      </c>
      <c r="K607" s="26" t="s">
        <v>6988</v>
      </c>
      <c r="L607" s="26" t="s">
        <v>736</v>
      </c>
      <c r="M607" s="26" t="s">
        <v>1928</v>
      </c>
      <c r="N607" s="26" t="s">
        <v>1929</v>
      </c>
      <c r="O607" s="26" t="s">
        <v>6989</v>
      </c>
      <c r="P607" s="26" t="s">
        <v>6990</v>
      </c>
      <c r="Q607" s="26" t="s">
        <v>736</v>
      </c>
      <c r="R607" s="26" t="s">
        <v>5741</v>
      </c>
      <c r="S607" s="26" t="s">
        <v>6991</v>
      </c>
      <c r="T607" s="26" t="s">
        <v>5741</v>
      </c>
      <c r="U607" s="26" t="s">
        <v>6991</v>
      </c>
      <c r="V607" s="26" t="s">
        <v>6992</v>
      </c>
      <c r="W607" s="26" t="s">
        <v>6993</v>
      </c>
      <c r="X607" s="26" t="s">
        <v>6442</v>
      </c>
      <c r="Y607" s="27">
        <v>70</v>
      </c>
      <c r="Z607" s="26" t="s">
        <v>736</v>
      </c>
      <c r="AA607" s="26" t="s">
        <v>736</v>
      </c>
      <c r="AB607" s="26" t="s">
        <v>736</v>
      </c>
      <c r="AC607" s="26" t="s">
        <v>736</v>
      </c>
      <c r="AD607" s="26" t="s">
        <v>736</v>
      </c>
      <c r="AE607" s="26" t="s">
        <v>736</v>
      </c>
      <c r="AF607" s="27" t="s">
        <v>741</v>
      </c>
    </row>
    <row r="608" spans="1:32" ht="15" customHeight="1">
      <c r="A608" s="26" t="s">
        <v>4758</v>
      </c>
      <c r="B608" s="26" t="s">
        <v>742</v>
      </c>
      <c r="C608" s="27">
        <v>606</v>
      </c>
      <c r="D608" s="26" t="s">
        <v>6994</v>
      </c>
      <c r="E608" s="26" t="s">
        <v>6995</v>
      </c>
      <c r="F608" s="27">
        <v>30</v>
      </c>
      <c r="G608" s="27">
        <v>0</v>
      </c>
      <c r="H608" s="27">
        <v>0</v>
      </c>
      <c r="I608" s="27">
        <v>30</v>
      </c>
      <c r="J608" s="27">
        <v>0</v>
      </c>
      <c r="K608" s="26" t="s">
        <v>6996</v>
      </c>
      <c r="L608" s="26" t="s">
        <v>736</v>
      </c>
      <c r="M608" s="26" t="s">
        <v>1928</v>
      </c>
      <c r="N608" s="26" t="s">
        <v>1929</v>
      </c>
      <c r="O608" s="26" t="s">
        <v>6997</v>
      </c>
      <c r="P608" s="26" t="s">
        <v>6998</v>
      </c>
      <c r="Q608" s="26" t="s">
        <v>736</v>
      </c>
      <c r="R608" s="26" t="s">
        <v>2356</v>
      </c>
      <c r="S608" s="26" t="s">
        <v>6999</v>
      </c>
      <c r="T608" s="26" t="s">
        <v>2356</v>
      </c>
      <c r="U608" s="26" t="s">
        <v>6999</v>
      </c>
      <c r="V608" s="26" t="s">
        <v>7000</v>
      </c>
      <c r="W608" s="26" t="s">
        <v>7001</v>
      </c>
      <c r="X608" s="26" t="s">
        <v>3792</v>
      </c>
      <c r="Y608" s="27">
        <v>30</v>
      </c>
      <c r="Z608" s="26" t="s">
        <v>736</v>
      </c>
      <c r="AA608" s="26" t="s">
        <v>736</v>
      </c>
      <c r="AB608" s="26" t="s">
        <v>736</v>
      </c>
      <c r="AC608" s="26" t="s">
        <v>736</v>
      </c>
      <c r="AD608" s="26" t="s">
        <v>736</v>
      </c>
      <c r="AE608" s="26" t="s">
        <v>736</v>
      </c>
      <c r="AF608" s="27" t="s">
        <v>741</v>
      </c>
    </row>
    <row r="609" spans="1:32" ht="15" customHeight="1">
      <c r="A609" s="26" t="s">
        <v>4758</v>
      </c>
      <c r="B609" s="26" t="s">
        <v>742</v>
      </c>
      <c r="C609" s="27">
        <v>607</v>
      </c>
      <c r="D609" s="26" t="s">
        <v>7002</v>
      </c>
      <c r="E609" s="26" t="s">
        <v>7003</v>
      </c>
      <c r="F609" s="27">
        <v>1</v>
      </c>
      <c r="G609" s="27">
        <v>0</v>
      </c>
      <c r="H609" s="27">
        <v>0</v>
      </c>
      <c r="I609" s="27">
        <v>1</v>
      </c>
      <c r="J609" s="27">
        <v>0</v>
      </c>
      <c r="K609" s="26" t="s">
        <v>7004</v>
      </c>
      <c r="L609" s="26" t="s">
        <v>736</v>
      </c>
      <c r="M609" s="26" t="s">
        <v>192</v>
      </c>
      <c r="N609" s="26" t="s">
        <v>361</v>
      </c>
      <c r="O609" s="26" t="s">
        <v>7005</v>
      </c>
      <c r="P609" s="26" t="s">
        <v>7006</v>
      </c>
      <c r="Q609" s="26" t="s">
        <v>736</v>
      </c>
      <c r="R609" s="26" t="s">
        <v>4219</v>
      </c>
      <c r="S609" s="26" t="s">
        <v>7007</v>
      </c>
      <c r="T609" s="26" t="s">
        <v>4219</v>
      </c>
      <c r="U609" s="26" t="s">
        <v>7007</v>
      </c>
      <c r="V609" s="26" t="s">
        <v>7008</v>
      </c>
      <c r="W609" s="26" t="s">
        <v>7009</v>
      </c>
      <c r="X609" s="26" t="s">
        <v>2256</v>
      </c>
      <c r="Y609" s="27">
        <v>1</v>
      </c>
      <c r="Z609" s="26" t="s">
        <v>736</v>
      </c>
      <c r="AA609" s="26" t="s">
        <v>736</v>
      </c>
      <c r="AB609" s="26" t="s">
        <v>736</v>
      </c>
      <c r="AC609" s="26" t="s">
        <v>736</v>
      </c>
      <c r="AD609" s="26" t="s">
        <v>736</v>
      </c>
      <c r="AE609" s="26" t="s">
        <v>736</v>
      </c>
      <c r="AF609" s="27" t="s">
        <v>741</v>
      </c>
    </row>
    <row r="610" spans="1:32" ht="15" customHeight="1">
      <c r="A610" s="26" t="s">
        <v>4758</v>
      </c>
      <c r="B610" s="26" t="s">
        <v>742</v>
      </c>
      <c r="C610" s="27">
        <v>608</v>
      </c>
      <c r="D610" s="26" t="s">
        <v>1712</v>
      </c>
      <c r="E610" s="26" t="s">
        <v>2953</v>
      </c>
      <c r="F610" s="27">
        <v>320</v>
      </c>
      <c r="G610" s="27">
        <v>0</v>
      </c>
      <c r="H610" s="27">
        <v>0</v>
      </c>
      <c r="I610" s="27">
        <v>320</v>
      </c>
      <c r="J610" s="27">
        <v>0</v>
      </c>
      <c r="K610" s="26" t="s">
        <v>2954</v>
      </c>
      <c r="L610" s="26" t="s">
        <v>736</v>
      </c>
      <c r="M610" s="26" t="s">
        <v>1928</v>
      </c>
      <c r="N610" s="26" t="s">
        <v>1929</v>
      </c>
      <c r="O610" s="26" t="s">
        <v>7010</v>
      </c>
      <c r="P610" s="26" t="s">
        <v>7011</v>
      </c>
      <c r="Q610" s="26" t="s">
        <v>736</v>
      </c>
      <c r="R610" s="26" t="s">
        <v>791</v>
      </c>
      <c r="S610" s="26" t="s">
        <v>7012</v>
      </c>
      <c r="T610" s="26" t="s">
        <v>791</v>
      </c>
      <c r="U610" s="26" t="s">
        <v>7012</v>
      </c>
      <c r="V610" s="26" t="s">
        <v>7013</v>
      </c>
      <c r="W610" s="26" t="s">
        <v>7014</v>
      </c>
      <c r="X610" s="26" t="s">
        <v>1949</v>
      </c>
      <c r="Y610" s="27">
        <v>320</v>
      </c>
      <c r="Z610" s="26" t="s">
        <v>736</v>
      </c>
      <c r="AA610" s="26" t="s">
        <v>736</v>
      </c>
      <c r="AB610" s="26" t="s">
        <v>736</v>
      </c>
      <c r="AC610" s="26" t="s">
        <v>736</v>
      </c>
      <c r="AD610" s="26" t="s">
        <v>736</v>
      </c>
      <c r="AE610" s="26" t="s">
        <v>736</v>
      </c>
      <c r="AF610" s="27" t="s">
        <v>741</v>
      </c>
    </row>
    <row r="611" spans="1:32" ht="15" customHeight="1">
      <c r="A611" s="26" t="s">
        <v>4758</v>
      </c>
      <c r="B611" s="26" t="s">
        <v>742</v>
      </c>
      <c r="C611" s="27">
        <v>609</v>
      </c>
      <c r="D611" s="26" t="s">
        <v>1382</v>
      </c>
      <c r="E611" s="26" t="s">
        <v>2955</v>
      </c>
      <c r="F611" s="27">
        <v>6560</v>
      </c>
      <c r="G611" s="27">
        <v>0</v>
      </c>
      <c r="H611" s="27">
        <v>0</v>
      </c>
      <c r="I611" s="27">
        <v>6560</v>
      </c>
      <c r="J611" s="27">
        <v>0</v>
      </c>
      <c r="K611" s="26" t="s">
        <v>2956</v>
      </c>
      <c r="L611" s="26" t="s">
        <v>736</v>
      </c>
      <c r="M611" s="26" t="s">
        <v>192</v>
      </c>
      <c r="N611" s="26" t="s">
        <v>361</v>
      </c>
      <c r="O611" s="26" t="s">
        <v>1603</v>
      </c>
      <c r="P611" s="26" t="s">
        <v>1604</v>
      </c>
      <c r="Q611" s="26" t="s">
        <v>405</v>
      </c>
      <c r="R611" s="26" t="s">
        <v>791</v>
      </c>
      <c r="S611" s="26" t="s">
        <v>2957</v>
      </c>
      <c r="T611" s="26" t="s">
        <v>791</v>
      </c>
      <c r="U611" s="26" t="s">
        <v>2957</v>
      </c>
      <c r="V611" s="26" t="s">
        <v>1548</v>
      </c>
      <c r="W611" s="26" t="s">
        <v>615</v>
      </c>
      <c r="X611" s="26" t="s">
        <v>2050</v>
      </c>
      <c r="Y611" s="27">
        <v>6560</v>
      </c>
      <c r="Z611" s="26" t="s">
        <v>736</v>
      </c>
      <c r="AA611" s="26" t="s">
        <v>736</v>
      </c>
      <c r="AB611" s="26" t="s">
        <v>736</v>
      </c>
      <c r="AC611" s="26" t="s">
        <v>736</v>
      </c>
      <c r="AD611" s="26" t="s">
        <v>736</v>
      </c>
      <c r="AE611" s="26" t="s">
        <v>736</v>
      </c>
      <c r="AF611" s="27" t="s">
        <v>741</v>
      </c>
    </row>
    <row r="612" spans="1:32" ht="15" customHeight="1">
      <c r="A612" s="26" t="s">
        <v>4758</v>
      </c>
      <c r="B612" s="26" t="s">
        <v>742</v>
      </c>
      <c r="C612" s="27">
        <v>610</v>
      </c>
      <c r="D612" s="26" t="s">
        <v>954</v>
      </c>
      <c r="E612" s="26" t="s">
        <v>2958</v>
      </c>
      <c r="F612" s="27">
        <v>640</v>
      </c>
      <c r="G612" s="27">
        <v>0</v>
      </c>
      <c r="H612" s="27">
        <v>0</v>
      </c>
      <c r="I612" s="27">
        <v>640</v>
      </c>
      <c r="J612" s="27">
        <v>0</v>
      </c>
      <c r="K612" s="26" t="s">
        <v>2959</v>
      </c>
      <c r="L612" s="26" t="s">
        <v>736</v>
      </c>
      <c r="M612" s="26" t="s">
        <v>1928</v>
      </c>
      <c r="N612" s="26" t="s">
        <v>1929</v>
      </c>
      <c r="O612" s="26" t="s">
        <v>3880</v>
      </c>
      <c r="P612" s="26" t="s">
        <v>3285</v>
      </c>
      <c r="Q612" s="26" t="s">
        <v>736</v>
      </c>
      <c r="R612" s="26" t="s">
        <v>195</v>
      </c>
      <c r="S612" s="26" t="s">
        <v>3881</v>
      </c>
      <c r="T612" s="26" t="s">
        <v>195</v>
      </c>
      <c r="U612" s="26" t="s">
        <v>3881</v>
      </c>
      <c r="V612" s="26" t="s">
        <v>741</v>
      </c>
      <c r="W612" s="26" t="s">
        <v>741</v>
      </c>
      <c r="X612" s="26" t="s">
        <v>1955</v>
      </c>
      <c r="Y612" s="27">
        <v>640</v>
      </c>
      <c r="Z612" s="26" t="s">
        <v>736</v>
      </c>
      <c r="AA612" s="26" t="s">
        <v>736</v>
      </c>
      <c r="AB612" s="26" t="s">
        <v>736</v>
      </c>
      <c r="AC612" s="26" t="s">
        <v>736</v>
      </c>
      <c r="AD612" s="26" t="s">
        <v>736</v>
      </c>
      <c r="AE612" s="26" t="s">
        <v>736</v>
      </c>
      <c r="AF612" s="27" t="s">
        <v>741</v>
      </c>
    </row>
    <row r="613" spans="1:32" ht="15" customHeight="1">
      <c r="A613" s="26" t="s">
        <v>4758</v>
      </c>
      <c r="B613" s="26" t="s">
        <v>742</v>
      </c>
      <c r="C613" s="27">
        <v>611</v>
      </c>
      <c r="D613" s="26" t="s">
        <v>1280</v>
      </c>
      <c r="E613" s="26" t="s">
        <v>2960</v>
      </c>
      <c r="F613" s="27">
        <v>320</v>
      </c>
      <c r="G613" s="27">
        <v>0</v>
      </c>
      <c r="H613" s="27">
        <v>0</v>
      </c>
      <c r="I613" s="27">
        <v>320</v>
      </c>
      <c r="J613" s="27">
        <v>0</v>
      </c>
      <c r="K613" s="26" t="s">
        <v>2961</v>
      </c>
      <c r="L613" s="26" t="s">
        <v>736</v>
      </c>
      <c r="M613" s="26" t="s">
        <v>205</v>
      </c>
      <c r="N613" s="26" t="s">
        <v>206</v>
      </c>
      <c r="O613" s="26" t="s">
        <v>81</v>
      </c>
      <c r="P613" s="26" t="s">
        <v>1281</v>
      </c>
      <c r="Q613" s="26" t="s">
        <v>218</v>
      </c>
      <c r="R613" s="26" t="s">
        <v>791</v>
      </c>
      <c r="S613" s="26" t="s">
        <v>1639</v>
      </c>
      <c r="T613" s="26" t="s">
        <v>791</v>
      </c>
      <c r="U613" s="26" t="s">
        <v>1639</v>
      </c>
      <c r="V613" s="26" t="s">
        <v>736</v>
      </c>
      <c r="W613" s="26" t="s">
        <v>563</v>
      </c>
      <c r="X613" s="26" t="s">
        <v>1949</v>
      </c>
      <c r="Y613" s="27">
        <v>320</v>
      </c>
      <c r="Z613" s="26" t="s">
        <v>736</v>
      </c>
      <c r="AA613" s="26" t="s">
        <v>736</v>
      </c>
      <c r="AB613" s="26" t="s">
        <v>736</v>
      </c>
      <c r="AC613" s="26" t="s">
        <v>736</v>
      </c>
      <c r="AD613" s="26" t="s">
        <v>736</v>
      </c>
      <c r="AE613" s="26" t="s">
        <v>736</v>
      </c>
      <c r="AF613" s="27" t="s">
        <v>741</v>
      </c>
    </row>
    <row r="614" spans="1:32" ht="15" customHeight="1">
      <c r="A614" s="26" t="s">
        <v>4758</v>
      </c>
      <c r="B614" s="26" t="s">
        <v>742</v>
      </c>
      <c r="C614" s="27">
        <v>612</v>
      </c>
      <c r="D614" s="26" t="s">
        <v>7015</v>
      </c>
      <c r="E614" s="26" t="s">
        <v>7016</v>
      </c>
      <c r="F614" s="27">
        <v>10</v>
      </c>
      <c r="G614" s="27">
        <v>0</v>
      </c>
      <c r="H614" s="27">
        <v>0</v>
      </c>
      <c r="I614" s="27">
        <v>10</v>
      </c>
      <c r="J614" s="27">
        <v>0</v>
      </c>
      <c r="K614" s="26" t="s">
        <v>7017</v>
      </c>
      <c r="L614" s="26" t="s">
        <v>736</v>
      </c>
      <c r="M614" s="26" t="s">
        <v>1928</v>
      </c>
      <c r="N614" s="26" t="s">
        <v>1929</v>
      </c>
      <c r="O614" s="26" t="s">
        <v>7018</v>
      </c>
      <c r="P614" s="26" t="s">
        <v>7019</v>
      </c>
      <c r="Q614" s="26" t="s">
        <v>736</v>
      </c>
      <c r="R614" s="26" t="s">
        <v>5198</v>
      </c>
      <c r="S614" s="26" t="s">
        <v>7020</v>
      </c>
      <c r="T614" s="26" t="s">
        <v>5198</v>
      </c>
      <c r="U614" s="26" t="s">
        <v>7020</v>
      </c>
      <c r="V614" s="26" t="s">
        <v>7021</v>
      </c>
      <c r="W614" s="26" t="s">
        <v>1786</v>
      </c>
      <c r="X614" s="26" t="s">
        <v>2008</v>
      </c>
      <c r="Y614" s="27">
        <v>10</v>
      </c>
      <c r="Z614" s="26" t="s">
        <v>736</v>
      </c>
      <c r="AA614" s="26" t="s">
        <v>736</v>
      </c>
      <c r="AB614" s="26" t="s">
        <v>736</v>
      </c>
      <c r="AC614" s="26" t="s">
        <v>736</v>
      </c>
      <c r="AD614" s="26" t="s">
        <v>736</v>
      </c>
      <c r="AE614" s="26" t="s">
        <v>736</v>
      </c>
      <c r="AF614" s="27" t="s">
        <v>741</v>
      </c>
    </row>
    <row r="615" spans="1:32" ht="15" customHeight="1">
      <c r="A615" s="26" t="s">
        <v>4758</v>
      </c>
      <c r="B615" s="26" t="s">
        <v>742</v>
      </c>
      <c r="C615" s="27">
        <v>613</v>
      </c>
      <c r="D615" s="26" t="s">
        <v>1870</v>
      </c>
      <c r="E615" s="26" t="s">
        <v>2962</v>
      </c>
      <c r="F615" s="27">
        <v>2400</v>
      </c>
      <c r="G615" s="27">
        <v>0</v>
      </c>
      <c r="H615" s="27">
        <v>0</v>
      </c>
      <c r="I615" s="27">
        <v>2400</v>
      </c>
      <c r="J615" s="27">
        <v>0</v>
      </c>
      <c r="K615" s="26" t="s">
        <v>2963</v>
      </c>
      <c r="L615" s="26" t="s">
        <v>736</v>
      </c>
      <c r="M615" s="26" t="s">
        <v>192</v>
      </c>
      <c r="N615" s="26" t="s">
        <v>193</v>
      </c>
      <c r="O615" s="26" t="s">
        <v>1871</v>
      </c>
      <c r="P615" s="26" t="s">
        <v>1872</v>
      </c>
      <c r="Q615" s="26" t="s">
        <v>405</v>
      </c>
      <c r="R615" s="26" t="s">
        <v>791</v>
      </c>
      <c r="S615" s="26" t="s">
        <v>2964</v>
      </c>
      <c r="T615" s="26" t="s">
        <v>791</v>
      </c>
      <c r="U615" s="26" t="s">
        <v>2964</v>
      </c>
      <c r="V615" s="26" t="s">
        <v>1873</v>
      </c>
      <c r="W615" s="26" t="s">
        <v>741</v>
      </c>
      <c r="X615" s="26" t="s">
        <v>1953</v>
      </c>
      <c r="Y615" s="27">
        <v>2400</v>
      </c>
      <c r="Z615" s="26" t="s">
        <v>736</v>
      </c>
      <c r="AA615" s="26" t="s">
        <v>736</v>
      </c>
      <c r="AB615" s="26" t="s">
        <v>736</v>
      </c>
      <c r="AC615" s="26" t="s">
        <v>736</v>
      </c>
      <c r="AD615" s="26" t="s">
        <v>736</v>
      </c>
      <c r="AE615" s="26" t="s">
        <v>736</v>
      </c>
      <c r="AF615" s="27" t="s">
        <v>741</v>
      </c>
    </row>
    <row r="616" spans="1:32" ht="15" customHeight="1">
      <c r="A616" s="26" t="s">
        <v>4758</v>
      </c>
      <c r="B616" s="26" t="s">
        <v>742</v>
      </c>
      <c r="C616" s="27">
        <v>614</v>
      </c>
      <c r="D616" s="26" t="s">
        <v>955</v>
      </c>
      <c r="E616" s="26" t="s">
        <v>2965</v>
      </c>
      <c r="F616" s="27">
        <v>1600</v>
      </c>
      <c r="G616" s="27">
        <v>0</v>
      </c>
      <c r="H616" s="27">
        <v>0</v>
      </c>
      <c r="I616" s="27">
        <v>1600</v>
      </c>
      <c r="J616" s="27">
        <v>0</v>
      </c>
      <c r="K616" s="26" t="s">
        <v>2966</v>
      </c>
      <c r="L616" s="26" t="s">
        <v>736</v>
      </c>
      <c r="M616" s="26" t="s">
        <v>192</v>
      </c>
      <c r="N616" s="26" t="s">
        <v>361</v>
      </c>
      <c r="O616" s="26" t="s">
        <v>956</v>
      </c>
      <c r="P616" s="26" t="s">
        <v>957</v>
      </c>
      <c r="Q616" s="26" t="s">
        <v>405</v>
      </c>
      <c r="R616" s="26" t="s">
        <v>791</v>
      </c>
      <c r="S616" s="26" t="s">
        <v>2967</v>
      </c>
      <c r="T616" s="26" t="s">
        <v>791</v>
      </c>
      <c r="U616" s="26" t="s">
        <v>2967</v>
      </c>
      <c r="V616" s="26" t="s">
        <v>958</v>
      </c>
      <c r="W616" s="26" t="s">
        <v>619</v>
      </c>
      <c r="X616" s="26" t="s">
        <v>1918</v>
      </c>
      <c r="Y616" s="27">
        <v>1600</v>
      </c>
      <c r="Z616" s="26" t="s">
        <v>736</v>
      </c>
      <c r="AA616" s="26" t="s">
        <v>736</v>
      </c>
      <c r="AB616" s="26" t="s">
        <v>736</v>
      </c>
      <c r="AC616" s="26" t="s">
        <v>736</v>
      </c>
      <c r="AD616" s="26" t="s">
        <v>736</v>
      </c>
      <c r="AE616" s="26" t="s">
        <v>736</v>
      </c>
      <c r="AF616" s="27" t="s">
        <v>741</v>
      </c>
    </row>
    <row r="617" spans="1:32" ht="15" customHeight="1">
      <c r="A617" s="26" t="s">
        <v>4758</v>
      </c>
      <c r="B617" s="26" t="s">
        <v>742</v>
      </c>
      <c r="C617" s="27">
        <v>615</v>
      </c>
      <c r="D617" s="26" t="s">
        <v>1486</v>
      </c>
      <c r="E617" s="26" t="s">
        <v>2968</v>
      </c>
      <c r="F617" s="27">
        <v>1120</v>
      </c>
      <c r="G617" s="27">
        <v>0</v>
      </c>
      <c r="H617" s="27">
        <v>0</v>
      </c>
      <c r="I617" s="27">
        <v>1120</v>
      </c>
      <c r="J617" s="27">
        <v>0</v>
      </c>
      <c r="K617" s="26" t="s">
        <v>2969</v>
      </c>
      <c r="L617" s="26" t="s">
        <v>736</v>
      </c>
      <c r="M617" s="26" t="s">
        <v>192</v>
      </c>
      <c r="N617" s="26" t="s">
        <v>361</v>
      </c>
      <c r="O617" s="26" t="s">
        <v>2970</v>
      </c>
      <c r="P617" s="26" t="s">
        <v>2971</v>
      </c>
      <c r="Q617" s="26" t="s">
        <v>736</v>
      </c>
      <c r="R617" s="26" t="s">
        <v>195</v>
      </c>
      <c r="S617" s="26" t="s">
        <v>1643</v>
      </c>
      <c r="T617" s="26" t="s">
        <v>195</v>
      </c>
      <c r="U617" s="26" t="s">
        <v>1643</v>
      </c>
      <c r="V617" s="26" t="s">
        <v>741</v>
      </c>
      <c r="W617" s="26" t="s">
        <v>677</v>
      </c>
      <c r="X617" s="26" t="s">
        <v>2001</v>
      </c>
      <c r="Y617" s="27">
        <v>1120</v>
      </c>
      <c r="Z617" s="26" t="s">
        <v>736</v>
      </c>
      <c r="AA617" s="26" t="s">
        <v>736</v>
      </c>
      <c r="AB617" s="26" t="s">
        <v>736</v>
      </c>
      <c r="AC617" s="26" t="s">
        <v>736</v>
      </c>
      <c r="AD617" s="26" t="s">
        <v>736</v>
      </c>
      <c r="AE617" s="26" t="s">
        <v>736</v>
      </c>
      <c r="AF617" s="27" t="s">
        <v>741</v>
      </c>
    </row>
    <row r="618" spans="1:32" ht="15" customHeight="1">
      <c r="A618" s="26" t="s">
        <v>4758</v>
      </c>
      <c r="B618" s="26" t="s">
        <v>742</v>
      </c>
      <c r="C618" s="27">
        <v>616</v>
      </c>
      <c r="D618" s="26" t="s">
        <v>7022</v>
      </c>
      <c r="E618" s="26" t="s">
        <v>7023</v>
      </c>
      <c r="F618" s="27">
        <v>3</v>
      </c>
      <c r="G618" s="27">
        <v>0</v>
      </c>
      <c r="H618" s="27">
        <v>0</v>
      </c>
      <c r="I618" s="27">
        <v>3</v>
      </c>
      <c r="J618" s="27">
        <v>0</v>
      </c>
      <c r="K618" s="26" t="s">
        <v>7024</v>
      </c>
      <c r="L618" s="26" t="s">
        <v>736</v>
      </c>
      <c r="M618" s="26" t="s">
        <v>1928</v>
      </c>
      <c r="N618" s="26" t="s">
        <v>1929</v>
      </c>
      <c r="O618" s="26" t="s">
        <v>7025</v>
      </c>
      <c r="P618" s="26" t="s">
        <v>2029</v>
      </c>
      <c r="Q618" s="26" t="s">
        <v>736</v>
      </c>
      <c r="R618" s="26" t="s">
        <v>191</v>
      </c>
      <c r="S618" s="26" t="s">
        <v>7026</v>
      </c>
      <c r="T618" s="26" t="s">
        <v>191</v>
      </c>
      <c r="U618" s="26" t="s">
        <v>7026</v>
      </c>
      <c r="V618" s="26" t="s">
        <v>7027</v>
      </c>
      <c r="W618" s="26" t="s">
        <v>7028</v>
      </c>
      <c r="X618" s="26" t="s">
        <v>2710</v>
      </c>
      <c r="Y618" s="27">
        <v>3</v>
      </c>
      <c r="Z618" s="26" t="s">
        <v>736</v>
      </c>
      <c r="AA618" s="26" t="s">
        <v>736</v>
      </c>
      <c r="AB618" s="26" t="s">
        <v>736</v>
      </c>
      <c r="AC618" s="26" t="s">
        <v>736</v>
      </c>
      <c r="AD618" s="26" t="s">
        <v>736</v>
      </c>
      <c r="AE618" s="26" t="s">
        <v>736</v>
      </c>
      <c r="AF618" s="27" t="s">
        <v>741</v>
      </c>
    </row>
    <row r="619" spans="1:32" ht="15" customHeight="1">
      <c r="A619" s="26" t="s">
        <v>4758</v>
      </c>
      <c r="B619" s="26" t="s">
        <v>742</v>
      </c>
      <c r="C619" s="27">
        <v>617</v>
      </c>
      <c r="D619" s="26" t="s">
        <v>959</v>
      </c>
      <c r="E619" s="26" t="s">
        <v>2972</v>
      </c>
      <c r="F619" s="27">
        <v>800</v>
      </c>
      <c r="G619" s="27">
        <v>0</v>
      </c>
      <c r="H619" s="27">
        <v>0</v>
      </c>
      <c r="I619" s="27">
        <v>800</v>
      </c>
      <c r="J619" s="27">
        <v>0</v>
      </c>
      <c r="K619" s="26" t="s">
        <v>2973</v>
      </c>
      <c r="L619" s="26" t="s">
        <v>736</v>
      </c>
      <c r="M619" s="26" t="s">
        <v>192</v>
      </c>
      <c r="N619" s="26" t="s">
        <v>193</v>
      </c>
      <c r="O619" s="26" t="s">
        <v>960</v>
      </c>
      <c r="P619" s="26" t="s">
        <v>961</v>
      </c>
      <c r="Q619" s="26" t="s">
        <v>405</v>
      </c>
      <c r="R619" s="26" t="s">
        <v>791</v>
      </c>
      <c r="S619" s="26" t="s">
        <v>2974</v>
      </c>
      <c r="T619" s="26" t="s">
        <v>791</v>
      </c>
      <c r="U619" s="26" t="s">
        <v>2974</v>
      </c>
      <c r="V619" s="26" t="s">
        <v>962</v>
      </c>
      <c r="W619" s="26" t="s">
        <v>678</v>
      </c>
      <c r="X619" s="26" t="s">
        <v>1948</v>
      </c>
      <c r="Y619" s="27">
        <v>800</v>
      </c>
      <c r="Z619" s="26" t="s">
        <v>736</v>
      </c>
      <c r="AA619" s="26" t="s">
        <v>736</v>
      </c>
      <c r="AB619" s="26" t="s">
        <v>736</v>
      </c>
      <c r="AC619" s="26" t="s">
        <v>736</v>
      </c>
      <c r="AD619" s="26" t="s">
        <v>736</v>
      </c>
      <c r="AE619" s="26" t="s">
        <v>736</v>
      </c>
      <c r="AF619" s="27" t="s">
        <v>741</v>
      </c>
    </row>
    <row r="620" spans="1:32" ht="15" customHeight="1">
      <c r="A620" s="26" t="s">
        <v>4758</v>
      </c>
      <c r="B620" s="26" t="s">
        <v>742</v>
      </c>
      <c r="C620" s="27">
        <v>618</v>
      </c>
      <c r="D620" s="26" t="s">
        <v>963</v>
      </c>
      <c r="E620" s="26" t="s">
        <v>2975</v>
      </c>
      <c r="F620" s="27">
        <v>800</v>
      </c>
      <c r="G620" s="27">
        <v>0</v>
      </c>
      <c r="H620" s="27">
        <v>0</v>
      </c>
      <c r="I620" s="27">
        <v>800</v>
      </c>
      <c r="J620" s="27">
        <v>0</v>
      </c>
      <c r="K620" s="26" t="s">
        <v>2976</v>
      </c>
      <c r="L620" s="26" t="s">
        <v>736</v>
      </c>
      <c r="M620" s="26" t="s">
        <v>1928</v>
      </c>
      <c r="N620" s="26" t="s">
        <v>1929</v>
      </c>
      <c r="O620" s="26" t="s">
        <v>3882</v>
      </c>
      <c r="P620" s="26" t="s">
        <v>3282</v>
      </c>
      <c r="Q620" s="26" t="s">
        <v>736</v>
      </c>
      <c r="R620" s="26" t="s">
        <v>195</v>
      </c>
      <c r="S620" s="26" t="s">
        <v>3883</v>
      </c>
      <c r="T620" s="26" t="s">
        <v>195</v>
      </c>
      <c r="U620" s="26" t="s">
        <v>3883</v>
      </c>
      <c r="V620" s="26" t="s">
        <v>964</v>
      </c>
      <c r="W620" s="26" t="s">
        <v>679</v>
      </c>
      <c r="X620" s="26" t="s">
        <v>1948</v>
      </c>
      <c r="Y620" s="27">
        <v>800</v>
      </c>
      <c r="Z620" s="26" t="s">
        <v>736</v>
      </c>
      <c r="AA620" s="26" t="s">
        <v>736</v>
      </c>
      <c r="AB620" s="26" t="s">
        <v>736</v>
      </c>
      <c r="AC620" s="26" t="s">
        <v>736</v>
      </c>
      <c r="AD620" s="26" t="s">
        <v>736</v>
      </c>
      <c r="AE620" s="26" t="s">
        <v>736</v>
      </c>
      <c r="AF620" s="27" t="s">
        <v>741</v>
      </c>
    </row>
    <row r="621" spans="1:32" ht="15" customHeight="1">
      <c r="A621" s="26" t="s">
        <v>4758</v>
      </c>
      <c r="B621" s="26" t="s">
        <v>742</v>
      </c>
      <c r="C621" s="27">
        <v>619</v>
      </c>
      <c r="D621" s="26" t="s">
        <v>1490</v>
      </c>
      <c r="E621" s="26" t="s">
        <v>2977</v>
      </c>
      <c r="F621" s="27">
        <v>3200</v>
      </c>
      <c r="G621" s="27">
        <v>0</v>
      </c>
      <c r="H621" s="27">
        <v>0</v>
      </c>
      <c r="I621" s="27">
        <v>3200</v>
      </c>
      <c r="J621" s="27">
        <v>0</v>
      </c>
      <c r="K621" s="26" t="s">
        <v>2978</v>
      </c>
      <c r="L621" s="26" t="s">
        <v>736</v>
      </c>
      <c r="M621" s="26" t="s">
        <v>192</v>
      </c>
      <c r="N621" s="26" t="s">
        <v>361</v>
      </c>
      <c r="O621" s="26" t="s">
        <v>1605</v>
      </c>
      <c r="P621" s="26" t="s">
        <v>1606</v>
      </c>
      <c r="Q621" s="26" t="s">
        <v>1607</v>
      </c>
      <c r="R621" s="26" t="s">
        <v>1179</v>
      </c>
      <c r="S621" s="26" t="s">
        <v>7029</v>
      </c>
      <c r="T621" s="26" t="s">
        <v>1179</v>
      </c>
      <c r="U621" s="26" t="s">
        <v>7029</v>
      </c>
      <c r="V621" s="26" t="s">
        <v>7030</v>
      </c>
      <c r="W621" s="26" t="s">
        <v>681</v>
      </c>
      <c r="X621" s="26" t="s">
        <v>1952</v>
      </c>
      <c r="Y621" s="27">
        <v>3200</v>
      </c>
      <c r="Z621" s="26" t="s">
        <v>736</v>
      </c>
      <c r="AA621" s="26" t="s">
        <v>736</v>
      </c>
      <c r="AB621" s="26" t="s">
        <v>736</v>
      </c>
      <c r="AC621" s="26" t="s">
        <v>736</v>
      </c>
      <c r="AD621" s="26" t="s">
        <v>736</v>
      </c>
      <c r="AE621" s="26" t="s">
        <v>736</v>
      </c>
      <c r="AF621" s="27" t="s">
        <v>741</v>
      </c>
    </row>
    <row r="622" spans="1:32" ht="15" customHeight="1">
      <c r="A622" s="26" t="s">
        <v>4758</v>
      </c>
      <c r="B622" s="26" t="s">
        <v>742</v>
      </c>
      <c r="C622" s="27">
        <v>620</v>
      </c>
      <c r="D622" s="26" t="s">
        <v>1874</v>
      </c>
      <c r="E622" s="26" t="s">
        <v>2979</v>
      </c>
      <c r="F622" s="27">
        <v>320</v>
      </c>
      <c r="G622" s="27">
        <v>0</v>
      </c>
      <c r="H622" s="27">
        <v>0</v>
      </c>
      <c r="I622" s="27">
        <v>320</v>
      </c>
      <c r="J622" s="27">
        <v>0</v>
      </c>
      <c r="K622" s="26" t="s">
        <v>2980</v>
      </c>
      <c r="L622" s="26" t="s">
        <v>736</v>
      </c>
      <c r="M622" s="26" t="s">
        <v>192</v>
      </c>
      <c r="N622" s="26" t="s">
        <v>361</v>
      </c>
      <c r="O622" s="26" t="s">
        <v>1875</v>
      </c>
      <c r="P622" s="26" t="s">
        <v>1876</v>
      </c>
      <c r="Q622" s="26" t="s">
        <v>1877</v>
      </c>
      <c r="R622" s="26" t="s">
        <v>791</v>
      </c>
      <c r="S622" s="26" t="s">
        <v>2981</v>
      </c>
      <c r="T622" s="26" t="s">
        <v>791</v>
      </c>
      <c r="U622" s="26" t="s">
        <v>2981</v>
      </c>
      <c r="V622" s="26" t="s">
        <v>2982</v>
      </c>
      <c r="W622" s="26" t="s">
        <v>741</v>
      </c>
      <c r="X622" s="26" t="s">
        <v>1949</v>
      </c>
      <c r="Y622" s="27">
        <v>320</v>
      </c>
      <c r="Z622" s="26" t="s">
        <v>736</v>
      </c>
      <c r="AA622" s="26" t="s">
        <v>736</v>
      </c>
      <c r="AB622" s="26" t="s">
        <v>736</v>
      </c>
      <c r="AC622" s="26" t="s">
        <v>736</v>
      </c>
      <c r="AD622" s="26" t="s">
        <v>736</v>
      </c>
      <c r="AE622" s="26" t="s">
        <v>736</v>
      </c>
      <c r="AF622" s="27" t="s">
        <v>741</v>
      </c>
    </row>
    <row r="623" spans="1:32" ht="15" customHeight="1">
      <c r="A623" s="26" t="s">
        <v>4758</v>
      </c>
      <c r="B623" s="26" t="s">
        <v>742</v>
      </c>
      <c r="C623" s="27">
        <v>621</v>
      </c>
      <c r="D623" s="26" t="s">
        <v>965</v>
      </c>
      <c r="E623" s="26" t="s">
        <v>2983</v>
      </c>
      <c r="F623" s="27">
        <v>17440</v>
      </c>
      <c r="G623" s="27">
        <v>0</v>
      </c>
      <c r="H623" s="27">
        <v>0</v>
      </c>
      <c r="I623" s="27">
        <v>17440</v>
      </c>
      <c r="J623" s="27">
        <v>0</v>
      </c>
      <c r="K623" s="26" t="s">
        <v>2984</v>
      </c>
      <c r="L623" s="26" t="s">
        <v>736</v>
      </c>
      <c r="M623" s="26" t="s">
        <v>192</v>
      </c>
      <c r="N623" s="26" t="s">
        <v>1929</v>
      </c>
      <c r="O623" s="26" t="s">
        <v>7031</v>
      </c>
      <c r="P623" s="26" t="s">
        <v>2255</v>
      </c>
      <c r="Q623" s="26" t="s">
        <v>736</v>
      </c>
      <c r="R623" s="26" t="s">
        <v>195</v>
      </c>
      <c r="S623" s="26" t="s">
        <v>2985</v>
      </c>
      <c r="T623" s="26" t="s">
        <v>195</v>
      </c>
      <c r="U623" s="26" t="s">
        <v>2985</v>
      </c>
      <c r="V623" s="26" t="s">
        <v>7032</v>
      </c>
      <c r="W623" s="26" t="s">
        <v>741</v>
      </c>
      <c r="X623" s="26" t="s">
        <v>2104</v>
      </c>
      <c r="Y623" s="27">
        <v>17440</v>
      </c>
      <c r="Z623" s="26" t="s">
        <v>736</v>
      </c>
      <c r="AA623" s="26" t="s">
        <v>736</v>
      </c>
      <c r="AB623" s="26" t="s">
        <v>736</v>
      </c>
      <c r="AC623" s="26" t="s">
        <v>736</v>
      </c>
      <c r="AD623" s="26" t="s">
        <v>736</v>
      </c>
      <c r="AE623" s="26" t="s">
        <v>736</v>
      </c>
      <c r="AF623" s="27" t="s">
        <v>741</v>
      </c>
    </row>
    <row r="624" spans="1:32" ht="15" customHeight="1">
      <c r="A624" s="26" t="s">
        <v>4758</v>
      </c>
      <c r="B624" s="26" t="s">
        <v>742</v>
      </c>
      <c r="C624" s="27">
        <v>622</v>
      </c>
      <c r="D624" s="26" t="s">
        <v>3884</v>
      </c>
      <c r="E624" s="26" t="s">
        <v>3885</v>
      </c>
      <c r="F624" s="27">
        <v>15</v>
      </c>
      <c r="G624" s="27">
        <v>0</v>
      </c>
      <c r="H624" s="27">
        <v>0</v>
      </c>
      <c r="I624" s="27">
        <v>15</v>
      </c>
      <c r="J624" s="27">
        <v>0</v>
      </c>
      <c r="K624" s="26" t="s">
        <v>3886</v>
      </c>
      <c r="L624" s="26" t="s">
        <v>736</v>
      </c>
      <c r="M624" s="26" t="s">
        <v>1928</v>
      </c>
      <c r="N624" s="26" t="s">
        <v>1929</v>
      </c>
      <c r="O624" s="26" t="s">
        <v>3887</v>
      </c>
      <c r="P624" s="26" t="s">
        <v>3888</v>
      </c>
      <c r="Q624" s="26" t="s">
        <v>736</v>
      </c>
      <c r="R624" s="26" t="s">
        <v>736</v>
      </c>
      <c r="S624" s="26" t="s">
        <v>736</v>
      </c>
      <c r="T624" s="26" t="s">
        <v>736</v>
      </c>
      <c r="U624" s="26" t="s">
        <v>736</v>
      </c>
      <c r="V624" s="26" t="s">
        <v>3889</v>
      </c>
      <c r="W624" s="26" t="s">
        <v>3890</v>
      </c>
      <c r="X624" s="26" t="s">
        <v>3643</v>
      </c>
      <c r="Y624" s="27">
        <v>15</v>
      </c>
      <c r="Z624" s="26" t="s">
        <v>736</v>
      </c>
      <c r="AA624" s="26" t="s">
        <v>736</v>
      </c>
      <c r="AB624" s="26" t="s">
        <v>736</v>
      </c>
      <c r="AC624" s="26" t="s">
        <v>736</v>
      </c>
      <c r="AD624" s="26" t="s">
        <v>736</v>
      </c>
      <c r="AE624" s="26" t="s">
        <v>736</v>
      </c>
      <c r="AF624" s="27" t="s">
        <v>741</v>
      </c>
    </row>
    <row r="625" spans="1:32">
      <c r="A625" s="26" t="s">
        <v>4758</v>
      </c>
      <c r="B625" s="26" t="s">
        <v>742</v>
      </c>
      <c r="C625" s="27">
        <v>623</v>
      </c>
      <c r="D625" s="26" t="s">
        <v>7033</v>
      </c>
      <c r="E625" s="26" t="s">
        <v>7034</v>
      </c>
      <c r="F625" s="27">
        <v>11</v>
      </c>
      <c r="G625" s="27">
        <v>0</v>
      </c>
      <c r="H625" s="27">
        <v>0</v>
      </c>
      <c r="I625" s="27">
        <v>11</v>
      </c>
      <c r="J625" s="27">
        <v>0</v>
      </c>
      <c r="K625" s="26" t="s">
        <v>7035</v>
      </c>
      <c r="L625" s="26" t="s">
        <v>736</v>
      </c>
      <c r="M625" s="26" t="s">
        <v>1928</v>
      </c>
      <c r="N625" s="26" t="s">
        <v>1929</v>
      </c>
      <c r="O625" s="26" t="s">
        <v>7036</v>
      </c>
      <c r="P625" s="26" t="s">
        <v>1931</v>
      </c>
      <c r="Q625" s="26" t="s">
        <v>736</v>
      </c>
      <c r="R625" s="26" t="s">
        <v>5741</v>
      </c>
      <c r="S625" s="26" t="s">
        <v>7037</v>
      </c>
      <c r="T625" s="26" t="s">
        <v>5741</v>
      </c>
      <c r="U625" s="26" t="s">
        <v>7037</v>
      </c>
      <c r="V625" s="26" t="s">
        <v>7038</v>
      </c>
      <c r="W625" s="26" t="s">
        <v>7039</v>
      </c>
      <c r="X625" s="26" t="s">
        <v>3791</v>
      </c>
      <c r="Y625" s="27">
        <v>11</v>
      </c>
      <c r="Z625" s="26" t="s">
        <v>736</v>
      </c>
      <c r="AA625" s="26" t="s">
        <v>736</v>
      </c>
      <c r="AB625" s="26" t="s">
        <v>736</v>
      </c>
      <c r="AC625" s="26" t="s">
        <v>736</v>
      </c>
      <c r="AD625" s="26" t="s">
        <v>736</v>
      </c>
      <c r="AE625" s="26" t="s">
        <v>736</v>
      </c>
      <c r="AF625" s="27" t="s">
        <v>741</v>
      </c>
    </row>
    <row r="626" spans="1:32">
      <c r="A626" s="26" t="s">
        <v>4758</v>
      </c>
      <c r="B626" s="26" t="s">
        <v>742</v>
      </c>
      <c r="C626" s="27">
        <v>624</v>
      </c>
      <c r="D626" s="26" t="s">
        <v>7040</v>
      </c>
      <c r="E626" s="26" t="s">
        <v>7041</v>
      </c>
      <c r="F626" s="27">
        <v>200</v>
      </c>
      <c r="G626" s="27">
        <v>0</v>
      </c>
      <c r="H626" s="27">
        <v>0</v>
      </c>
      <c r="I626" s="27">
        <v>200</v>
      </c>
      <c r="J626" s="27">
        <v>0</v>
      </c>
      <c r="K626" s="26" t="s">
        <v>7042</v>
      </c>
      <c r="L626" s="26" t="s">
        <v>736</v>
      </c>
      <c r="M626" s="26" t="s">
        <v>192</v>
      </c>
      <c r="N626" s="26" t="s">
        <v>361</v>
      </c>
      <c r="O626" s="26" t="s">
        <v>7043</v>
      </c>
      <c r="P626" s="26" t="s">
        <v>7044</v>
      </c>
      <c r="Q626" s="26" t="s">
        <v>7045</v>
      </c>
      <c r="R626" s="26" t="s">
        <v>3891</v>
      </c>
      <c r="S626" s="26" t="s">
        <v>7046</v>
      </c>
      <c r="T626" s="26" t="s">
        <v>3891</v>
      </c>
      <c r="U626" s="26" t="s">
        <v>7046</v>
      </c>
      <c r="V626" s="26" t="s">
        <v>7047</v>
      </c>
      <c r="W626" s="26" t="s">
        <v>7048</v>
      </c>
      <c r="X626" s="26" t="s">
        <v>2032</v>
      </c>
      <c r="Y626" s="27">
        <v>200</v>
      </c>
      <c r="Z626" s="26" t="s">
        <v>736</v>
      </c>
      <c r="AA626" s="26" t="s">
        <v>736</v>
      </c>
      <c r="AB626" s="26" t="s">
        <v>736</v>
      </c>
      <c r="AC626" s="26" t="s">
        <v>736</v>
      </c>
      <c r="AD626" s="26" t="s">
        <v>736</v>
      </c>
      <c r="AE626" s="26" t="s">
        <v>7049</v>
      </c>
      <c r="AF626" s="27" t="s">
        <v>741</v>
      </c>
    </row>
    <row r="627" spans="1:32">
      <c r="A627" s="26" t="s">
        <v>4758</v>
      </c>
      <c r="B627" s="26" t="s">
        <v>742</v>
      </c>
      <c r="C627" s="27">
        <v>625</v>
      </c>
      <c r="D627" s="26" t="s">
        <v>1494</v>
      </c>
      <c r="E627" s="26" t="s">
        <v>4559</v>
      </c>
      <c r="F627" s="27">
        <v>480</v>
      </c>
      <c r="G627" s="27">
        <v>0</v>
      </c>
      <c r="H627" s="27">
        <v>0</v>
      </c>
      <c r="I627" s="27">
        <v>480</v>
      </c>
      <c r="J627" s="27">
        <v>0</v>
      </c>
      <c r="K627" s="26" t="s">
        <v>4560</v>
      </c>
      <c r="L627" s="26" t="s">
        <v>736</v>
      </c>
      <c r="M627" s="26" t="s">
        <v>192</v>
      </c>
      <c r="N627" s="26" t="s">
        <v>361</v>
      </c>
      <c r="O627" s="26" t="s">
        <v>4561</v>
      </c>
      <c r="P627" s="26" t="s">
        <v>1495</v>
      </c>
      <c r="Q627" s="26" t="s">
        <v>736</v>
      </c>
      <c r="R627" s="26" t="s">
        <v>195</v>
      </c>
      <c r="S627" s="26" t="s">
        <v>1644</v>
      </c>
      <c r="T627" s="26" t="s">
        <v>195</v>
      </c>
      <c r="U627" s="26" t="s">
        <v>1644</v>
      </c>
      <c r="V627" s="26" t="s">
        <v>4311</v>
      </c>
      <c r="W627" s="26" t="s">
        <v>683</v>
      </c>
      <c r="X627" s="26" t="s">
        <v>1956</v>
      </c>
      <c r="Y627" s="27">
        <v>480</v>
      </c>
      <c r="Z627" s="26" t="s">
        <v>736</v>
      </c>
      <c r="AA627" s="26" t="s">
        <v>736</v>
      </c>
      <c r="AB627" s="26" t="s">
        <v>736</v>
      </c>
      <c r="AC627" s="26" t="s">
        <v>736</v>
      </c>
      <c r="AD627" s="26" t="s">
        <v>736</v>
      </c>
      <c r="AE627" s="26" t="s">
        <v>736</v>
      </c>
      <c r="AF627" s="27" t="s">
        <v>741</v>
      </c>
    </row>
    <row r="628" spans="1:32">
      <c r="A628" s="26" t="s">
        <v>4758</v>
      </c>
      <c r="B628" s="26" t="s">
        <v>742</v>
      </c>
      <c r="C628" s="27">
        <v>626</v>
      </c>
      <c r="D628" s="26" t="s">
        <v>7050</v>
      </c>
      <c r="E628" s="26" t="s">
        <v>7051</v>
      </c>
      <c r="F628" s="27">
        <v>2</v>
      </c>
      <c r="G628" s="27">
        <v>0</v>
      </c>
      <c r="H628" s="27">
        <v>0</v>
      </c>
      <c r="I628" s="27">
        <v>2</v>
      </c>
      <c r="J628" s="27">
        <v>0</v>
      </c>
      <c r="K628" s="26" t="s">
        <v>7052</v>
      </c>
      <c r="L628" s="26" t="s">
        <v>736</v>
      </c>
      <c r="M628" s="26" t="s">
        <v>1928</v>
      </c>
      <c r="N628" s="26" t="s">
        <v>1929</v>
      </c>
      <c r="O628" s="26" t="s">
        <v>7053</v>
      </c>
      <c r="P628" s="26" t="s">
        <v>7054</v>
      </c>
      <c r="Q628" s="26" t="s">
        <v>736</v>
      </c>
      <c r="R628" s="26" t="s">
        <v>278</v>
      </c>
      <c r="S628" s="26" t="s">
        <v>7055</v>
      </c>
      <c r="T628" s="26" t="s">
        <v>278</v>
      </c>
      <c r="U628" s="26" t="s">
        <v>7055</v>
      </c>
      <c r="V628" s="26" t="s">
        <v>7056</v>
      </c>
      <c r="W628" s="26" t="s">
        <v>7057</v>
      </c>
      <c r="X628" s="26" t="s">
        <v>1919</v>
      </c>
      <c r="Y628" s="27">
        <v>2</v>
      </c>
      <c r="Z628" s="26" t="s">
        <v>736</v>
      </c>
      <c r="AA628" s="26" t="s">
        <v>736</v>
      </c>
      <c r="AB628" s="26" t="s">
        <v>736</v>
      </c>
      <c r="AC628" s="26" t="s">
        <v>736</v>
      </c>
      <c r="AD628" s="26" t="s">
        <v>736</v>
      </c>
      <c r="AE628" s="26" t="s">
        <v>736</v>
      </c>
      <c r="AF628" s="27" t="s">
        <v>741</v>
      </c>
    </row>
    <row r="629" spans="1:32">
      <c r="A629" s="26" t="s">
        <v>4758</v>
      </c>
      <c r="B629" s="26" t="s">
        <v>742</v>
      </c>
      <c r="C629" s="27">
        <v>627</v>
      </c>
      <c r="D629" s="26" t="s">
        <v>966</v>
      </c>
      <c r="E629" s="26" t="s">
        <v>2986</v>
      </c>
      <c r="F629" s="27">
        <v>1600</v>
      </c>
      <c r="G629" s="27">
        <v>0</v>
      </c>
      <c r="H629" s="27">
        <v>0</v>
      </c>
      <c r="I629" s="27">
        <v>1600</v>
      </c>
      <c r="J629" s="27">
        <v>0</v>
      </c>
      <c r="K629" s="26" t="s">
        <v>2987</v>
      </c>
      <c r="L629" s="26" t="s">
        <v>736</v>
      </c>
      <c r="M629" s="26" t="s">
        <v>192</v>
      </c>
      <c r="N629" s="26" t="s">
        <v>193</v>
      </c>
      <c r="O629" s="26" t="s">
        <v>967</v>
      </c>
      <c r="P629" s="26" t="s">
        <v>968</v>
      </c>
      <c r="Q629" s="26" t="s">
        <v>405</v>
      </c>
      <c r="R629" s="26" t="s">
        <v>791</v>
      </c>
      <c r="S629" s="26" t="s">
        <v>2988</v>
      </c>
      <c r="T629" s="26" t="s">
        <v>791</v>
      </c>
      <c r="U629" s="26" t="s">
        <v>2988</v>
      </c>
      <c r="V629" s="26" t="s">
        <v>969</v>
      </c>
      <c r="W629" s="26" t="s">
        <v>970</v>
      </c>
      <c r="X629" s="26" t="s">
        <v>1918</v>
      </c>
      <c r="Y629" s="27">
        <v>1600</v>
      </c>
      <c r="Z629" s="26" t="s">
        <v>736</v>
      </c>
      <c r="AA629" s="26" t="s">
        <v>736</v>
      </c>
      <c r="AB629" s="26" t="s">
        <v>736</v>
      </c>
      <c r="AC629" s="26" t="s">
        <v>736</v>
      </c>
      <c r="AD629" s="26" t="s">
        <v>736</v>
      </c>
      <c r="AE629" s="26" t="s">
        <v>736</v>
      </c>
      <c r="AF629" s="27" t="s">
        <v>741</v>
      </c>
    </row>
    <row r="630" spans="1:32">
      <c r="A630" s="26" t="s">
        <v>4758</v>
      </c>
      <c r="B630" s="26" t="s">
        <v>742</v>
      </c>
      <c r="C630" s="27">
        <v>628</v>
      </c>
      <c r="D630" s="26" t="s">
        <v>7058</v>
      </c>
      <c r="E630" s="26" t="s">
        <v>7059</v>
      </c>
      <c r="F630" s="27">
        <v>199</v>
      </c>
      <c r="G630" s="27">
        <v>0</v>
      </c>
      <c r="H630" s="27">
        <v>0</v>
      </c>
      <c r="I630" s="27">
        <v>199</v>
      </c>
      <c r="J630" s="27">
        <v>0</v>
      </c>
      <c r="K630" s="26" t="s">
        <v>7060</v>
      </c>
      <c r="L630" s="26" t="s">
        <v>736</v>
      </c>
      <c r="M630" s="26" t="s">
        <v>1928</v>
      </c>
      <c r="N630" s="26" t="s">
        <v>4099</v>
      </c>
      <c r="O630" s="26" t="s">
        <v>7061</v>
      </c>
      <c r="P630" s="26" t="s">
        <v>7062</v>
      </c>
      <c r="Q630" s="26" t="s">
        <v>736</v>
      </c>
      <c r="R630" s="26" t="s">
        <v>5530</v>
      </c>
      <c r="S630" s="26" t="s">
        <v>7063</v>
      </c>
      <c r="T630" s="26" t="s">
        <v>5530</v>
      </c>
      <c r="U630" s="26" t="s">
        <v>7063</v>
      </c>
      <c r="V630" s="26" t="s">
        <v>7064</v>
      </c>
      <c r="W630" s="26" t="s">
        <v>7065</v>
      </c>
      <c r="X630" s="26" t="s">
        <v>7066</v>
      </c>
      <c r="Y630" s="27">
        <v>199</v>
      </c>
      <c r="Z630" s="26" t="s">
        <v>736</v>
      </c>
      <c r="AA630" s="26" t="s">
        <v>736</v>
      </c>
      <c r="AB630" s="26" t="s">
        <v>736</v>
      </c>
      <c r="AC630" s="26" t="s">
        <v>736</v>
      </c>
      <c r="AD630" s="26" t="s">
        <v>736</v>
      </c>
      <c r="AE630" s="26" t="s">
        <v>736</v>
      </c>
      <c r="AF630" s="27" t="s">
        <v>741</v>
      </c>
    </row>
    <row r="631" spans="1:32">
      <c r="A631" s="26" t="s">
        <v>4758</v>
      </c>
      <c r="B631" s="26" t="s">
        <v>742</v>
      </c>
      <c r="C631" s="27">
        <v>629</v>
      </c>
      <c r="D631" s="26" t="s">
        <v>2989</v>
      </c>
      <c r="E631" s="26" t="s">
        <v>2990</v>
      </c>
      <c r="F631" s="27">
        <v>3</v>
      </c>
      <c r="G631" s="27">
        <v>0</v>
      </c>
      <c r="H631" s="27">
        <v>0</v>
      </c>
      <c r="I631" s="27">
        <v>3</v>
      </c>
      <c r="J631" s="27">
        <v>0</v>
      </c>
      <c r="K631" s="26" t="s">
        <v>2991</v>
      </c>
      <c r="L631" s="26" t="s">
        <v>736</v>
      </c>
      <c r="M631" s="26" t="s">
        <v>1928</v>
      </c>
      <c r="N631" s="26" t="s">
        <v>4099</v>
      </c>
      <c r="O631" s="26" t="s">
        <v>7067</v>
      </c>
      <c r="P631" s="26" t="s">
        <v>7068</v>
      </c>
      <c r="Q631" s="26" t="s">
        <v>736</v>
      </c>
      <c r="R631" s="26" t="s">
        <v>195</v>
      </c>
      <c r="S631" s="26" t="s">
        <v>3893</v>
      </c>
      <c r="T631" s="26" t="s">
        <v>195</v>
      </c>
      <c r="U631" s="26" t="s">
        <v>3893</v>
      </c>
      <c r="V631" s="26" t="s">
        <v>7069</v>
      </c>
      <c r="W631" s="26" t="s">
        <v>3894</v>
      </c>
      <c r="X631" s="26" t="s">
        <v>2710</v>
      </c>
      <c r="Y631" s="27">
        <v>3</v>
      </c>
      <c r="Z631" s="26" t="s">
        <v>1733</v>
      </c>
      <c r="AA631" s="26" t="s">
        <v>2992</v>
      </c>
      <c r="AB631" s="26" t="s">
        <v>2993</v>
      </c>
      <c r="AC631" s="26" t="s">
        <v>2994</v>
      </c>
      <c r="AD631" s="26" t="s">
        <v>2990</v>
      </c>
      <c r="AE631" s="26" t="s">
        <v>1538</v>
      </c>
      <c r="AF631" s="27" t="s">
        <v>741</v>
      </c>
    </row>
    <row r="632" spans="1:32">
      <c r="A632" s="26" t="s">
        <v>4758</v>
      </c>
      <c r="B632" s="26" t="s">
        <v>742</v>
      </c>
      <c r="C632" s="27">
        <v>630</v>
      </c>
      <c r="D632" s="26" t="s">
        <v>7070</v>
      </c>
      <c r="E632" s="26" t="s">
        <v>7071</v>
      </c>
      <c r="F632" s="27">
        <v>30</v>
      </c>
      <c r="G632" s="27">
        <v>0</v>
      </c>
      <c r="H632" s="27">
        <v>0</v>
      </c>
      <c r="I632" s="27">
        <v>30</v>
      </c>
      <c r="J632" s="27">
        <v>0</v>
      </c>
      <c r="K632" s="26" t="s">
        <v>7072</v>
      </c>
      <c r="L632" s="26" t="s">
        <v>736</v>
      </c>
      <c r="M632" s="26" t="s">
        <v>1928</v>
      </c>
      <c r="N632" s="26" t="s">
        <v>1929</v>
      </c>
      <c r="O632" s="26" t="s">
        <v>7073</v>
      </c>
      <c r="P632" s="26" t="s">
        <v>7074</v>
      </c>
      <c r="Q632" s="26" t="s">
        <v>7075</v>
      </c>
      <c r="R632" s="26" t="s">
        <v>278</v>
      </c>
      <c r="S632" s="26" t="s">
        <v>7076</v>
      </c>
      <c r="T632" s="26" t="s">
        <v>278</v>
      </c>
      <c r="U632" s="26" t="s">
        <v>7076</v>
      </c>
      <c r="V632" s="26" t="s">
        <v>7077</v>
      </c>
      <c r="W632" s="26" t="s">
        <v>7078</v>
      </c>
      <c r="X632" s="26" t="s">
        <v>3792</v>
      </c>
      <c r="Y632" s="27">
        <v>30</v>
      </c>
      <c r="Z632" s="26" t="s">
        <v>736</v>
      </c>
      <c r="AA632" s="26" t="s">
        <v>736</v>
      </c>
      <c r="AB632" s="26" t="s">
        <v>736</v>
      </c>
      <c r="AC632" s="26" t="s">
        <v>736</v>
      </c>
      <c r="AD632" s="26" t="s">
        <v>736</v>
      </c>
      <c r="AE632" s="26" t="s">
        <v>736</v>
      </c>
      <c r="AF632" s="27" t="s">
        <v>741</v>
      </c>
    </row>
    <row r="633" spans="1:32">
      <c r="A633" s="26" t="s">
        <v>4758</v>
      </c>
      <c r="B633" s="26" t="s">
        <v>742</v>
      </c>
      <c r="C633" s="27">
        <v>631</v>
      </c>
      <c r="D633" s="26" t="s">
        <v>971</v>
      </c>
      <c r="E633" s="26" t="s">
        <v>2995</v>
      </c>
      <c r="F633" s="27">
        <v>2400</v>
      </c>
      <c r="G633" s="27">
        <v>0</v>
      </c>
      <c r="H633" s="27">
        <v>0</v>
      </c>
      <c r="I633" s="27">
        <v>2400</v>
      </c>
      <c r="J633" s="27">
        <v>0</v>
      </c>
      <c r="K633" s="26" t="s">
        <v>2996</v>
      </c>
      <c r="L633" s="26" t="s">
        <v>736</v>
      </c>
      <c r="M633" s="26" t="s">
        <v>1928</v>
      </c>
      <c r="N633" s="26" t="s">
        <v>1929</v>
      </c>
      <c r="O633" s="26" t="s">
        <v>2997</v>
      </c>
      <c r="P633" s="26" t="s">
        <v>2998</v>
      </c>
      <c r="Q633" s="26" t="s">
        <v>1932</v>
      </c>
      <c r="R633" s="26" t="s">
        <v>195</v>
      </c>
      <c r="S633" s="26" t="s">
        <v>2999</v>
      </c>
      <c r="T633" s="26" t="s">
        <v>195</v>
      </c>
      <c r="U633" s="26" t="s">
        <v>2999</v>
      </c>
      <c r="V633" s="26" t="s">
        <v>3000</v>
      </c>
      <c r="W633" s="26" t="s">
        <v>430</v>
      </c>
      <c r="X633" s="26" t="s">
        <v>1953</v>
      </c>
      <c r="Y633" s="27">
        <v>2400</v>
      </c>
      <c r="Z633" s="26" t="s">
        <v>736</v>
      </c>
      <c r="AA633" s="26" t="s">
        <v>736</v>
      </c>
      <c r="AB633" s="26" t="s">
        <v>736</v>
      </c>
      <c r="AC633" s="26" t="s">
        <v>736</v>
      </c>
      <c r="AD633" s="26" t="s">
        <v>736</v>
      </c>
      <c r="AE633" s="26" t="s">
        <v>736</v>
      </c>
      <c r="AF633" s="27" t="s">
        <v>741</v>
      </c>
    </row>
    <row r="634" spans="1:32">
      <c r="A634" s="26" t="s">
        <v>4758</v>
      </c>
      <c r="B634" s="26" t="s">
        <v>742</v>
      </c>
      <c r="C634" s="27">
        <v>632</v>
      </c>
      <c r="D634" s="26" t="s">
        <v>7079</v>
      </c>
      <c r="E634" s="26" t="s">
        <v>7080</v>
      </c>
      <c r="F634" s="27">
        <v>35</v>
      </c>
      <c r="G634" s="27">
        <v>0</v>
      </c>
      <c r="H634" s="27">
        <v>0</v>
      </c>
      <c r="I634" s="27">
        <v>35</v>
      </c>
      <c r="J634" s="27">
        <v>0</v>
      </c>
      <c r="K634" s="26" t="s">
        <v>7081</v>
      </c>
      <c r="L634" s="26" t="s">
        <v>736</v>
      </c>
      <c r="M634" s="26" t="s">
        <v>1928</v>
      </c>
      <c r="N634" s="26" t="s">
        <v>1929</v>
      </c>
      <c r="O634" s="26" t="s">
        <v>7082</v>
      </c>
      <c r="P634" s="26" t="s">
        <v>7083</v>
      </c>
      <c r="Q634" s="26" t="s">
        <v>7084</v>
      </c>
      <c r="R634" s="26" t="s">
        <v>5038</v>
      </c>
      <c r="S634" s="26" t="s">
        <v>7085</v>
      </c>
      <c r="T634" s="26" t="s">
        <v>5038</v>
      </c>
      <c r="U634" s="26" t="s">
        <v>7085</v>
      </c>
      <c r="V634" s="26" t="s">
        <v>7086</v>
      </c>
      <c r="W634" s="26" t="s">
        <v>7087</v>
      </c>
      <c r="X634" s="26" t="s">
        <v>7088</v>
      </c>
      <c r="Y634" s="27">
        <v>35</v>
      </c>
      <c r="Z634" s="26" t="s">
        <v>736</v>
      </c>
      <c r="AA634" s="26" t="s">
        <v>736</v>
      </c>
      <c r="AB634" s="26" t="s">
        <v>736</v>
      </c>
      <c r="AC634" s="26" t="s">
        <v>736</v>
      </c>
      <c r="AD634" s="26" t="s">
        <v>736</v>
      </c>
      <c r="AE634" s="26" t="s">
        <v>736</v>
      </c>
      <c r="AF634" s="27" t="s">
        <v>741</v>
      </c>
    </row>
    <row r="635" spans="1:32">
      <c r="A635" s="26" t="s">
        <v>4758</v>
      </c>
      <c r="B635" s="26" t="s">
        <v>742</v>
      </c>
      <c r="C635" s="27">
        <v>633</v>
      </c>
      <c r="D635" s="26" t="s">
        <v>7089</v>
      </c>
      <c r="E635" s="26" t="s">
        <v>7090</v>
      </c>
      <c r="F635" s="27">
        <v>2</v>
      </c>
      <c r="G635" s="27">
        <v>0</v>
      </c>
      <c r="H635" s="27">
        <v>0</v>
      </c>
      <c r="I635" s="27">
        <v>2</v>
      </c>
      <c r="J635" s="27">
        <v>0</v>
      </c>
      <c r="K635" s="26" t="s">
        <v>7091</v>
      </c>
      <c r="L635" s="26" t="s">
        <v>736</v>
      </c>
      <c r="M635" s="26" t="s">
        <v>1928</v>
      </c>
      <c r="N635" s="26" t="s">
        <v>1929</v>
      </c>
      <c r="O635" s="26" t="s">
        <v>7092</v>
      </c>
      <c r="P635" s="26" t="s">
        <v>4165</v>
      </c>
      <c r="Q635" s="26" t="s">
        <v>736</v>
      </c>
      <c r="R635" s="26" t="s">
        <v>6321</v>
      </c>
      <c r="S635" s="26" t="s">
        <v>7093</v>
      </c>
      <c r="T635" s="26" t="s">
        <v>6321</v>
      </c>
      <c r="U635" s="26" t="s">
        <v>7093</v>
      </c>
      <c r="V635" s="26" t="s">
        <v>7094</v>
      </c>
      <c r="W635" s="26" t="s">
        <v>7095</v>
      </c>
      <c r="X635" s="26" t="s">
        <v>1919</v>
      </c>
      <c r="Y635" s="27">
        <v>2</v>
      </c>
      <c r="Z635" s="26" t="s">
        <v>7096</v>
      </c>
      <c r="AA635" s="26" t="s">
        <v>7097</v>
      </c>
      <c r="AB635" s="26" t="s">
        <v>7098</v>
      </c>
      <c r="AC635" s="26" t="s">
        <v>736</v>
      </c>
      <c r="AD635" s="26" t="s">
        <v>7099</v>
      </c>
      <c r="AE635" s="26" t="s">
        <v>7100</v>
      </c>
      <c r="AF635" s="27" t="s">
        <v>741</v>
      </c>
    </row>
    <row r="636" spans="1:32">
      <c r="A636" s="26" t="s">
        <v>4758</v>
      </c>
      <c r="B636" s="26" t="s">
        <v>742</v>
      </c>
      <c r="C636" s="27">
        <v>634</v>
      </c>
      <c r="D636" s="26" t="s">
        <v>7101</v>
      </c>
      <c r="E636" s="26" t="s">
        <v>7102</v>
      </c>
      <c r="F636" s="27">
        <v>4</v>
      </c>
      <c r="G636" s="27">
        <v>0</v>
      </c>
      <c r="H636" s="27">
        <v>0</v>
      </c>
      <c r="I636" s="27">
        <v>4</v>
      </c>
      <c r="J636" s="27">
        <v>0</v>
      </c>
      <c r="K636" s="26" t="s">
        <v>7103</v>
      </c>
      <c r="L636" s="26" t="s">
        <v>736</v>
      </c>
      <c r="M636" s="26" t="s">
        <v>192</v>
      </c>
      <c r="N636" s="26" t="s">
        <v>193</v>
      </c>
      <c r="O636" s="26" t="s">
        <v>7104</v>
      </c>
      <c r="P636" s="26" t="s">
        <v>7105</v>
      </c>
      <c r="Q636" s="26" t="s">
        <v>736</v>
      </c>
      <c r="R636" s="26" t="s">
        <v>391</v>
      </c>
      <c r="S636" s="26" t="s">
        <v>7106</v>
      </c>
      <c r="T636" s="26" t="s">
        <v>391</v>
      </c>
      <c r="U636" s="26" t="s">
        <v>7106</v>
      </c>
      <c r="V636" s="26" t="s">
        <v>7107</v>
      </c>
      <c r="W636" s="26" t="s">
        <v>7108</v>
      </c>
      <c r="X636" s="26" t="s">
        <v>1912</v>
      </c>
      <c r="Y636" s="27">
        <v>4</v>
      </c>
      <c r="Z636" s="26" t="s">
        <v>736</v>
      </c>
      <c r="AA636" s="26" t="s">
        <v>736</v>
      </c>
      <c r="AB636" s="26" t="s">
        <v>736</v>
      </c>
      <c r="AC636" s="26" t="s">
        <v>736</v>
      </c>
      <c r="AD636" s="26" t="s">
        <v>736</v>
      </c>
      <c r="AE636" s="26" t="s">
        <v>736</v>
      </c>
      <c r="AF636" s="27" t="s">
        <v>741</v>
      </c>
    </row>
    <row r="637" spans="1:32">
      <c r="A637" s="26" t="s">
        <v>4758</v>
      </c>
      <c r="B637" s="26" t="s">
        <v>742</v>
      </c>
      <c r="C637" s="27">
        <v>635</v>
      </c>
      <c r="D637" s="26" t="s">
        <v>7109</v>
      </c>
      <c r="E637" s="26" t="s">
        <v>7110</v>
      </c>
      <c r="F637" s="27">
        <v>10</v>
      </c>
      <c r="G637" s="27">
        <v>0</v>
      </c>
      <c r="H637" s="27">
        <v>0</v>
      </c>
      <c r="I637" s="27">
        <v>10</v>
      </c>
      <c r="J637" s="27">
        <v>0</v>
      </c>
      <c r="K637" s="26" t="s">
        <v>7111</v>
      </c>
      <c r="L637" s="26" t="s">
        <v>736</v>
      </c>
      <c r="M637" s="26" t="s">
        <v>1928</v>
      </c>
      <c r="N637" s="26" t="s">
        <v>1929</v>
      </c>
      <c r="O637" s="26" t="s">
        <v>7112</v>
      </c>
      <c r="P637" s="26" t="s">
        <v>7113</v>
      </c>
      <c r="Q637" s="26" t="s">
        <v>736</v>
      </c>
      <c r="R637" s="26" t="s">
        <v>3449</v>
      </c>
      <c r="S637" s="26" t="s">
        <v>7114</v>
      </c>
      <c r="T637" s="26" t="s">
        <v>3449</v>
      </c>
      <c r="U637" s="26" t="s">
        <v>7114</v>
      </c>
      <c r="V637" s="26" t="s">
        <v>7115</v>
      </c>
      <c r="W637" s="26" t="s">
        <v>7116</v>
      </c>
      <c r="X637" s="26" t="s">
        <v>2008</v>
      </c>
      <c r="Y637" s="27">
        <v>10</v>
      </c>
      <c r="Z637" s="26" t="s">
        <v>736</v>
      </c>
      <c r="AA637" s="26" t="s">
        <v>736</v>
      </c>
      <c r="AB637" s="26" t="s">
        <v>736</v>
      </c>
      <c r="AC637" s="26" t="s">
        <v>736</v>
      </c>
      <c r="AD637" s="26" t="s">
        <v>736</v>
      </c>
      <c r="AE637" s="26" t="s">
        <v>736</v>
      </c>
      <c r="AF637" s="27" t="s">
        <v>741</v>
      </c>
    </row>
    <row r="638" spans="1:32">
      <c r="A638" s="26" t="s">
        <v>4758</v>
      </c>
      <c r="B638" s="26" t="s">
        <v>742</v>
      </c>
      <c r="C638" s="27">
        <v>636</v>
      </c>
      <c r="D638" s="26" t="s">
        <v>7117</v>
      </c>
      <c r="E638" s="26" t="s">
        <v>7118</v>
      </c>
      <c r="F638" s="27">
        <v>4</v>
      </c>
      <c r="G638" s="27">
        <v>0</v>
      </c>
      <c r="H638" s="27">
        <v>0</v>
      </c>
      <c r="I638" s="27">
        <v>4</v>
      </c>
      <c r="J638" s="27">
        <v>0</v>
      </c>
      <c r="K638" s="26" t="s">
        <v>7119</v>
      </c>
      <c r="L638" s="26" t="s">
        <v>736</v>
      </c>
      <c r="M638" s="26" t="s">
        <v>1928</v>
      </c>
      <c r="N638" s="26" t="s">
        <v>1929</v>
      </c>
      <c r="O638" s="26" t="s">
        <v>7120</v>
      </c>
      <c r="P638" s="26" t="s">
        <v>5773</v>
      </c>
      <c r="Q638" s="26" t="s">
        <v>736</v>
      </c>
      <c r="R638" s="26" t="s">
        <v>252</v>
      </c>
      <c r="S638" s="26" t="s">
        <v>7121</v>
      </c>
      <c r="T638" s="26" t="s">
        <v>252</v>
      </c>
      <c r="U638" s="26" t="s">
        <v>7121</v>
      </c>
      <c r="V638" s="26" t="s">
        <v>7122</v>
      </c>
      <c r="W638" s="26" t="s">
        <v>7123</v>
      </c>
      <c r="X638" s="26" t="s">
        <v>1912</v>
      </c>
      <c r="Y638" s="27">
        <v>4</v>
      </c>
      <c r="Z638" s="26" t="s">
        <v>736</v>
      </c>
      <c r="AA638" s="26" t="s">
        <v>736</v>
      </c>
      <c r="AB638" s="26" t="s">
        <v>736</v>
      </c>
      <c r="AC638" s="26" t="s">
        <v>736</v>
      </c>
      <c r="AD638" s="26" t="s">
        <v>736</v>
      </c>
      <c r="AE638" s="26" t="s">
        <v>736</v>
      </c>
      <c r="AF638" s="27" t="s">
        <v>741</v>
      </c>
    </row>
    <row r="639" spans="1:32">
      <c r="A639" s="26" t="s">
        <v>4758</v>
      </c>
      <c r="B639" s="26" t="s">
        <v>742</v>
      </c>
      <c r="C639" s="27">
        <v>637</v>
      </c>
      <c r="D639" s="26" t="s">
        <v>7124</v>
      </c>
      <c r="E639" s="26" t="s">
        <v>7125</v>
      </c>
      <c r="F639" s="27">
        <v>2</v>
      </c>
      <c r="G639" s="27">
        <v>0</v>
      </c>
      <c r="H639" s="27">
        <v>0</v>
      </c>
      <c r="I639" s="27">
        <v>2</v>
      </c>
      <c r="J639" s="27">
        <v>0</v>
      </c>
      <c r="K639" s="26" t="s">
        <v>7126</v>
      </c>
      <c r="L639" s="26" t="s">
        <v>736</v>
      </c>
      <c r="M639" s="26" t="s">
        <v>192</v>
      </c>
      <c r="N639" s="26" t="s">
        <v>361</v>
      </c>
      <c r="O639" s="26" t="s">
        <v>7127</v>
      </c>
      <c r="P639" s="26" t="s">
        <v>7128</v>
      </c>
      <c r="Q639" s="26" t="s">
        <v>736</v>
      </c>
      <c r="R639" s="26" t="s">
        <v>4720</v>
      </c>
      <c r="S639" s="26" t="s">
        <v>7129</v>
      </c>
      <c r="T639" s="26" t="s">
        <v>4720</v>
      </c>
      <c r="U639" s="26" t="s">
        <v>7129</v>
      </c>
      <c r="V639" s="26" t="s">
        <v>7130</v>
      </c>
      <c r="W639" s="26" t="s">
        <v>7131</v>
      </c>
      <c r="X639" s="26" t="s">
        <v>1919</v>
      </c>
      <c r="Y639" s="27">
        <v>2</v>
      </c>
      <c r="Z639" s="26" t="s">
        <v>736</v>
      </c>
      <c r="AA639" s="26" t="s">
        <v>736</v>
      </c>
      <c r="AB639" s="26" t="s">
        <v>736</v>
      </c>
      <c r="AC639" s="26" t="s">
        <v>736</v>
      </c>
      <c r="AD639" s="26" t="s">
        <v>736</v>
      </c>
      <c r="AE639" s="26" t="s">
        <v>736</v>
      </c>
      <c r="AF639" s="27" t="s">
        <v>741</v>
      </c>
    </row>
    <row r="640" spans="1:32">
      <c r="A640" s="26" t="s">
        <v>4758</v>
      </c>
      <c r="B640" s="26" t="s">
        <v>742</v>
      </c>
      <c r="C640" s="27">
        <v>638</v>
      </c>
      <c r="D640" s="26" t="s">
        <v>1498</v>
      </c>
      <c r="E640" s="26" t="s">
        <v>3001</v>
      </c>
      <c r="F640" s="27">
        <v>800</v>
      </c>
      <c r="G640" s="27">
        <v>0</v>
      </c>
      <c r="H640" s="27">
        <v>0</v>
      </c>
      <c r="I640" s="27">
        <v>800</v>
      </c>
      <c r="J640" s="27">
        <v>0</v>
      </c>
      <c r="K640" s="26" t="s">
        <v>3002</v>
      </c>
      <c r="L640" s="26" t="s">
        <v>736</v>
      </c>
      <c r="M640" s="26" t="s">
        <v>192</v>
      </c>
      <c r="N640" s="26" t="s">
        <v>193</v>
      </c>
      <c r="O640" s="26" t="s">
        <v>1608</v>
      </c>
      <c r="P640" s="26" t="s">
        <v>1609</v>
      </c>
      <c r="Q640" s="26" t="s">
        <v>405</v>
      </c>
      <c r="R640" s="26" t="s">
        <v>195</v>
      </c>
      <c r="S640" s="26" t="s">
        <v>3003</v>
      </c>
      <c r="T640" s="26" t="s">
        <v>195</v>
      </c>
      <c r="U640" s="26" t="s">
        <v>3003</v>
      </c>
      <c r="V640" s="26" t="s">
        <v>1610</v>
      </c>
      <c r="W640" s="26" t="s">
        <v>685</v>
      </c>
      <c r="X640" s="26" t="s">
        <v>1948</v>
      </c>
      <c r="Y640" s="27">
        <v>800</v>
      </c>
      <c r="Z640" s="26" t="s">
        <v>736</v>
      </c>
      <c r="AA640" s="26" t="s">
        <v>736</v>
      </c>
      <c r="AB640" s="26" t="s">
        <v>736</v>
      </c>
      <c r="AC640" s="26" t="s">
        <v>736</v>
      </c>
      <c r="AD640" s="26" t="s">
        <v>736</v>
      </c>
      <c r="AE640" s="26" t="s">
        <v>736</v>
      </c>
      <c r="AF640" s="27" t="s">
        <v>741</v>
      </c>
    </row>
    <row r="641" spans="1:32">
      <c r="A641" s="26" t="s">
        <v>4758</v>
      </c>
      <c r="B641" s="26" t="s">
        <v>742</v>
      </c>
      <c r="C641" s="27">
        <v>639</v>
      </c>
      <c r="D641" s="26" t="s">
        <v>4562</v>
      </c>
      <c r="E641" s="26" t="s">
        <v>4563</v>
      </c>
      <c r="F641" s="27">
        <v>1</v>
      </c>
      <c r="G641" s="27">
        <v>0</v>
      </c>
      <c r="H641" s="27">
        <v>0</v>
      </c>
      <c r="I641" s="27">
        <v>1</v>
      </c>
      <c r="J641" s="27">
        <v>0</v>
      </c>
      <c r="K641" s="26" t="s">
        <v>4564</v>
      </c>
      <c r="L641" s="26" t="s">
        <v>736</v>
      </c>
      <c r="M641" s="26" t="s">
        <v>1928</v>
      </c>
      <c r="N641" s="26" t="s">
        <v>1929</v>
      </c>
      <c r="O641" s="26" t="s">
        <v>4565</v>
      </c>
      <c r="P641" s="26" t="s">
        <v>4566</v>
      </c>
      <c r="Q641" s="26" t="s">
        <v>736</v>
      </c>
      <c r="R641" s="26" t="s">
        <v>3891</v>
      </c>
      <c r="S641" s="26" t="s">
        <v>4567</v>
      </c>
      <c r="T641" s="26" t="s">
        <v>3891</v>
      </c>
      <c r="U641" s="26" t="s">
        <v>4567</v>
      </c>
      <c r="V641" s="26" t="s">
        <v>4568</v>
      </c>
      <c r="W641" s="26" t="s">
        <v>4569</v>
      </c>
      <c r="X641" s="26" t="s">
        <v>2256</v>
      </c>
      <c r="Y641" s="27">
        <v>1</v>
      </c>
      <c r="Z641" s="26" t="s">
        <v>736</v>
      </c>
      <c r="AA641" s="26" t="s">
        <v>736</v>
      </c>
      <c r="AB641" s="26" t="s">
        <v>736</v>
      </c>
      <c r="AC641" s="26" t="s">
        <v>736</v>
      </c>
      <c r="AD641" s="26" t="s">
        <v>736</v>
      </c>
      <c r="AE641" s="26" t="s">
        <v>736</v>
      </c>
      <c r="AF641" s="27" t="s">
        <v>741</v>
      </c>
    </row>
    <row r="642" spans="1:32">
      <c r="A642" s="26" t="s">
        <v>4758</v>
      </c>
      <c r="B642" s="26" t="s">
        <v>742</v>
      </c>
      <c r="C642" s="27">
        <v>640</v>
      </c>
      <c r="D642" s="26" t="s">
        <v>7132</v>
      </c>
      <c r="E642" s="26" t="s">
        <v>7133</v>
      </c>
      <c r="F642" s="27">
        <v>1</v>
      </c>
      <c r="G642" s="27">
        <v>0</v>
      </c>
      <c r="H642" s="27">
        <v>0</v>
      </c>
      <c r="I642" s="27">
        <v>1</v>
      </c>
      <c r="J642" s="27">
        <v>0</v>
      </c>
      <c r="K642" s="26" t="s">
        <v>7134</v>
      </c>
      <c r="L642" s="26" t="s">
        <v>736</v>
      </c>
      <c r="M642" s="26" t="s">
        <v>1928</v>
      </c>
      <c r="N642" s="26" t="s">
        <v>1929</v>
      </c>
      <c r="O642" s="26" t="s">
        <v>7135</v>
      </c>
      <c r="P642" s="26" t="s">
        <v>7136</v>
      </c>
      <c r="Q642" s="26" t="s">
        <v>736</v>
      </c>
      <c r="R642" s="26" t="s">
        <v>3891</v>
      </c>
      <c r="S642" s="26" t="s">
        <v>7137</v>
      </c>
      <c r="T642" s="26" t="s">
        <v>3891</v>
      </c>
      <c r="U642" s="26" t="s">
        <v>7137</v>
      </c>
      <c r="V642" s="26" t="s">
        <v>7138</v>
      </c>
      <c r="W642" s="26" t="s">
        <v>7139</v>
      </c>
      <c r="X642" s="26" t="s">
        <v>2256</v>
      </c>
      <c r="Y642" s="27">
        <v>1</v>
      </c>
      <c r="Z642" s="26" t="s">
        <v>736</v>
      </c>
      <c r="AA642" s="26" t="s">
        <v>736</v>
      </c>
      <c r="AB642" s="26" t="s">
        <v>736</v>
      </c>
      <c r="AC642" s="26" t="s">
        <v>736</v>
      </c>
      <c r="AD642" s="26" t="s">
        <v>736</v>
      </c>
      <c r="AE642" s="26" t="s">
        <v>736</v>
      </c>
      <c r="AF642" s="27" t="s">
        <v>741</v>
      </c>
    </row>
    <row r="643" spans="1:32">
      <c r="A643" s="26" t="s">
        <v>4758</v>
      </c>
      <c r="B643" s="26" t="s">
        <v>742</v>
      </c>
      <c r="C643" s="27">
        <v>641</v>
      </c>
      <c r="D643" s="26" t="s">
        <v>4570</v>
      </c>
      <c r="E643" s="26" t="s">
        <v>4571</v>
      </c>
      <c r="F643" s="27">
        <v>62</v>
      </c>
      <c r="G643" s="27">
        <v>0</v>
      </c>
      <c r="H643" s="27">
        <v>0</v>
      </c>
      <c r="I643" s="27">
        <v>62</v>
      </c>
      <c r="J643" s="27">
        <v>0</v>
      </c>
      <c r="K643" s="26" t="s">
        <v>4572</v>
      </c>
      <c r="L643" s="26" t="s">
        <v>736</v>
      </c>
      <c r="M643" s="26" t="s">
        <v>192</v>
      </c>
      <c r="N643" s="26" t="s">
        <v>1771</v>
      </c>
      <c r="O643" s="26" t="s">
        <v>4573</v>
      </c>
      <c r="P643" s="26" t="s">
        <v>4574</v>
      </c>
      <c r="Q643" s="26" t="s">
        <v>736</v>
      </c>
      <c r="R643" s="26" t="s">
        <v>133</v>
      </c>
      <c r="S643" s="26" t="s">
        <v>4575</v>
      </c>
      <c r="T643" s="26" t="s">
        <v>133</v>
      </c>
      <c r="U643" s="26" t="s">
        <v>4575</v>
      </c>
      <c r="V643" s="26" t="s">
        <v>4576</v>
      </c>
      <c r="W643" s="26" t="s">
        <v>4577</v>
      </c>
      <c r="X643" s="26" t="s">
        <v>4234</v>
      </c>
      <c r="Y643" s="27">
        <v>62</v>
      </c>
      <c r="Z643" s="26" t="s">
        <v>736</v>
      </c>
      <c r="AA643" s="26" t="s">
        <v>736</v>
      </c>
      <c r="AB643" s="26" t="s">
        <v>736</v>
      </c>
      <c r="AC643" s="26" t="s">
        <v>736</v>
      </c>
      <c r="AD643" s="26" t="s">
        <v>736</v>
      </c>
      <c r="AE643" s="26" t="s">
        <v>736</v>
      </c>
      <c r="AF643" s="27" t="s">
        <v>741</v>
      </c>
    </row>
    <row r="644" spans="1:32">
      <c r="A644" s="26" t="s">
        <v>4758</v>
      </c>
      <c r="B644" s="26" t="s">
        <v>742</v>
      </c>
      <c r="C644" s="27">
        <v>642</v>
      </c>
      <c r="D644" s="26" t="s">
        <v>972</v>
      </c>
      <c r="E644" s="26" t="s">
        <v>3004</v>
      </c>
      <c r="F644" s="27">
        <v>1920</v>
      </c>
      <c r="G644" s="27">
        <v>0</v>
      </c>
      <c r="H644" s="27">
        <v>0</v>
      </c>
      <c r="I644" s="27">
        <v>1920</v>
      </c>
      <c r="J644" s="27">
        <v>0</v>
      </c>
      <c r="K644" s="26" t="s">
        <v>3005</v>
      </c>
      <c r="L644" s="26" t="s">
        <v>736</v>
      </c>
      <c r="M644" s="26" t="s">
        <v>1928</v>
      </c>
      <c r="N644" s="26" t="s">
        <v>1929</v>
      </c>
      <c r="O644" s="26" t="s">
        <v>7140</v>
      </c>
      <c r="P644" s="26" t="s">
        <v>7141</v>
      </c>
      <c r="Q644" s="26" t="s">
        <v>4798</v>
      </c>
      <c r="R644" s="26" t="s">
        <v>195</v>
      </c>
      <c r="S644" s="26" t="s">
        <v>3006</v>
      </c>
      <c r="T644" s="26" t="s">
        <v>195</v>
      </c>
      <c r="U644" s="26" t="s">
        <v>3006</v>
      </c>
      <c r="V644" s="26" t="s">
        <v>7142</v>
      </c>
      <c r="W644" s="26" t="s">
        <v>7143</v>
      </c>
      <c r="X644" s="26" t="s">
        <v>1972</v>
      </c>
      <c r="Y644" s="27">
        <v>1920</v>
      </c>
      <c r="Z644" s="26" t="s">
        <v>736</v>
      </c>
      <c r="AA644" s="26" t="s">
        <v>736</v>
      </c>
      <c r="AB644" s="26" t="s">
        <v>736</v>
      </c>
      <c r="AC644" s="26" t="s">
        <v>736</v>
      </c>
      <c r="AD644" s="26" t="s">
        <v>736</v>
      </c>
      <c r="AE644" s="26" t="s">
        <v>736</v>
      </c>
      <c r="AF644" s="27" t="s">
        <v>741</v>
      </c>
    </row>
    <row r="645" spans="1:32">
      <c r="A645" s="26" t="s">
        <v>4758</v>
      </c>
      <c r="B645" s="26" t="s">
        <v>742</v>
      </c>
      <c r="C645" s="27">
        <v>643</v>
      </c>
      <c r="D645" s="26" t="s">
        <v>7144</v>
      </c>
      <c r="E645" s="26" t="s">
        <v>7145</v>
      </c>
      <c r="F645" s="27">
        <v>139</v>
      </c>
      <c r="G645" s="27">
        <v>0</v>
      </c>
      <c r="H645" s="27">
        <v>0</v>
      </c>
      <c r="I645" s="27">
        <v>139</v>
      </c>
      <c r="J645" s="27">
        <v>0</v>
      </c>
      <c r="K645" s="26" t="s">
        <v>736</v>
      </c>
      <c r="L645" s="26" t="s">
        <v>736</v>
      </c>
      <c r="M645" s="26" t="s">
        <v>1623</v>
      </c>
      <c r="N645" s="26" t="s">
        <v>4099</v>
      </c>
      <c r="O645" s="26" t="s">
        <v>7146</v>
      </c>
      <c r="P645" s="26" t="s">
        <v>7147</v>
      </c>
      <c r="Q645" s="26" t="s">
        <v>736</v>
      </c>
      <c r="R645" s="26" t="s">
        <v>736</v>
      </c>
      <c r="S645" s="26" t="s">
        <v>7148</v>
      </c>
      <c r="T645" s="26" t="s">
        <v>736</v>
      </c>
      <c r="U645" s="26" t="s">
        <v>7148</v>
      </c>
      <c r="V645" s="26" t="s">
        <v>7149</v>
      </c>
      <c r="W645" s="26" t="s">
        <v>7150</v>
      </c>
      <c r="X645" s="26" t="s">
        <v>7151</v>
      </c>
      <c r="Y645" s="27">
        <v>139</v>
      </c>
      <c r="Z645" s="26" t="s">
        <v>736</v>
      </c>
      <c r="AA645" s="26" t="s">
        <v>736</v>
      </c>
      <c r="AB645" s="26" t="s">
        <v>736</v>
      </c>
      <c r="AC645" s="26" t="s">
        <v>736</v>
      </c>
      <c r="AD645" s="26" t="s">
        <v>736</v>
      </c>
      <c r="AE645" s="26" t="s">
        <v>736</v>
      </c>
      <c r="AF645" s="27" t="s">
        <v>741</v>
      </c>
    </row>
    <row r="646" spans="1:32">
      <c r="A646" s="26" t="s">
        <v>4758</v>
      </c>
      <c r="B646" s="26" t="s">
        <v>742</v>
      </c>
      <c r="C646" s="27">
        <v>644</v>
      </c>
      <c r="D646" s="26" t="s">
        <v>2099</v>
      </c>
      <c r="E646" s="26" t="s">
        <v>2100</v>
      </c>
      <c r="F646" s="27">
        <v>291</v>
      </c>
      <c r="G646" s="27">
        <v>0</v>
      </c>
      <c r="H646" s="27">
        <v>0</v>
      </c>
      <c r="I646" s="27">
        <v>291</v>
      </c>
      <c r="J646" s="27">
        <v>0</v>
      </c>
      <c r="K646" s="26" t="s">
        <v>2101</v>
      </c>
      <c r="L646" s="26" t="s">
        <v>736</v>
      </c>
      <c r="M646" s="26" t="s">
        <v>1928</v>
      </c>
      <c r="N646" s="26" t="s">
        <v>4099</v>
      </c>
      <c r="O646" s="26" t="s">
        <v>4579</v>
      </c>
      <c r="P646" s="26" t="s">
        <v>4186</v>
      </c>
      <c r="Q646" s="26" t="s">
        <v>736</v>
      </c>
      <c r="R646" s="26" t="s">
        <v>2102</v>
      </c>
      <c r="S646" s="26" t="s">
        <v>3007</v>
      </c>
      <c r="T646" s="26" t="s">
        <v>2102</v>
      </c>
      <c r="U646" s="26" t="s">
        <v>3007</v>
      </c>
      <c r="V646" s="26" t="s">
        <v>4580</v>
      </c>
      <c r="W646" s="26" t="s">
        <v>4581</v>
      </c>
      <c r="X646" s="26" t="s">
        <v>7152</v>
      </c>
      <c r="Y646" s="27">
        <v>291</v>
      </c>
      <c r="Z646" s="26" t="s">
        <v>4582</v>
      </c>
      <c r="AA646" s="26" t="s">
        <v>3259</v>
      </c>
      <c r="AB646" s="26" t="s">
        <v>4583</v>
      </c>
      <c r="AC646" s="26" t="s">
        <v>4584</v>
      </c>
      <c r="AD646" s="26" t="s">
        <v>2100</v>
      </c>
      <c r="AE646" s="26" t="s">
        <v>3260</v>
      </c>
      <c r="AF646" s="27" t="s">
        <v>741</v>
      </c>
    </row>
    <row r="647" spans="1:32">
      <c r="A647" s="26" t="s">
        <v>4758</v>
      </c>
      <c r="B647" s="26" t="s">
        <v>742</v>
      </c>
      <c r="C647" s="27">
        <v>645</v>
      </c>
      <c r="D647" s="26" t="s">
        <v>7153</v>
      </c>
      <c r="E647" s="26" t="s">
        <v>7154</v>
      </c>
      <c r="F647" s="27">
        <v>5</v>
      </c>
      <c r="G647" s="27">
        <v>0</v>
      </c>
      <c r="H647" s="27">
        <v>0</v>
      </c>
      <c r="I647" s="27">
        <v>5</v>
      </c>
      <c r="J647" s="27">
        <v>0</v>
      </c>
      <c r="K647" s="26" t="s">
        <v>7155</v>
      </c>
      <c r="L647" s="26" t="s">
        <v>736</v>
      </c>
      <c r="M647" s="26" t="s">
        <v>1928</v>
      </c>
      <c r="N647" s="26" t="s">
        <v>4099</v>
      </c>
      <c r="O647" s="26" t="s">
        <v>7156</v>
      </c>
      <c r="P647" s="26" t="s">
        <v>7157</v>
      </c>
      <c r="Q647" s="26" t="s">
        <v>736</v>
      </c>
      <c r="R647" s="26" t="s">
        <v>6114</v>
      </c>
      <c r="S647" s="26" t="s">
        <v>7158</v>
      </c>
      <c r="T647" s="26" t="s">
        <v>6114</v>
      </c>
      <c r="U647" s="26" t="s">
        <v>7158</v>
      </c>
      <c r="V647" s="26" t="s">
        <v>7159</v>
      </c>
      <c r="W647" s="26" t="s">
        <v>7160</v>
      </c>
      <c r="X647" s="26" t="s">
        <v>3478</v>
      </c>
      <c r="Y647" s="27">
        <v>5</v>
      </c>
      <c r="Z647" s="26" t="s">
        <v>736</v>
      </c>
      <c r="AA647" s="26" t="s">
        <v>736</v>
      </c>
      <c r="AB647" s="26" t="s">
        <v>736</v>
      </c>
      <c r="AC647" s="26" t="s">
        <v>736</v>
      </c>
      <c r="AD647" s="26" t="s">
        <v>736</v>
      </c>
      <c r="AE647" s="26" t="s">
        <v>736</v>
      </c>
      <c r="AF647" s="27" t="s">
        <v>741</v>
      </c>
    </row>
    <row r="648" spans="1:32">
      <c r="A648" s="26" t="s">
        <v>4758</v>
      </c>
      <c r="B648" s="26" t="s">
        <v>742</v>
      </c>
      <c r="C648" s="27">
        <v>646</v>
      </c>
      <c r="D648" s="26" t="s">
        <v>7161</v>
      </c>
      <c r="E648" s="26" t="s">
        <v>7162</v>
      </c>
      <c r="F648" s="27">
        <v>2</v>
      </c>
      <c r="G648" s="27">
        <v>0</v>
      </c>
      <c r="H648" s="27">
        <v>0</v>
      </c>
      <c r="I648" s="27">
        <v>2</v>
      </c>
      <c r="J648" s="27">
        <v>0</v>
      </c>
      <c r="K648" s="26" t="s">
        <v>7163</v>
      </c>
      <c r="L648" s="26" t="s">
        <v>736</v>
      </c>
      <c r="M648" s="26" t="s">
        <v>192</v>
      </c>
      <c r="N648" s="26" t="s">
        <v>361</v>
      </c>
      <c r="O648" s="26" t="s">
        <v>7164</v>
      </c>
      <c r="P648" s="26" t="s">
        <v>3427</v>
      </c>
      <c r="Q648" s="26" t="s">
        <v>736</v>
      </c>
      <c r="R648" s="26" t="s">
        <v>6612</v>
      </c>
      <c r="S648" s="26" t="s">
        <v>7165</v>
      </c>
      <c r="T648" s="26" t="s">
        <v>6612</v>
      </c>
      <c r="U648" s="26" t="s">
        <v>7165</v>
      </c>
      <c r="V648" s="26" t="s">
        <v>7166</v>
      </c>
      <c r="W648" s="26" t="s">
        <v>7167</v>
      </c>
      <c r="X648" s="26" t="s">
        <v>1919</v>
      </c>
      <c r="Y648" s="27">
        <v>2</v>
      </c>
      <c r="Z648" s="26" t="s">
        <v>736</v>
      </c>
      <c r="AA648" s="26" t="s">
        <v>736</v>
      </c>
      <c r="AB648" s="26" t="s">
        <v>736</v>
      </c>
      <c r="AC648" s="26" t="s">
        <v>736</v>
      </c>
      <c r="AD648" s="26" t="s">
        <v>736</v>
      </c>
      <c r="AE648" s="26" t="s">
        <v>736</v>
      </c>
      <c r="AF648" s="27" t="s">
        <v>741</v>
      </c>
    </row>
    <row r="649" spans="1:32">
      <c r="A649" s="26" t="s">
        <v>4758</v>
      </c>
      <c r="B649" s="26" t="s">
        <v>742</v>
      </c>
      <c r="C649" s="27">
        <v>647</v>
      </c>
      <c r="D649" s="26" t="s">
        <v>7168</v>
      </c>
      <c r="E649" s="26" t="s">
        <v>7169</v>
      </c>
      <c r="F649" s="27">
        <v>4</v>
      </c>
      <c r="G649" s="27">
        <v>0</v>
      </c>
      <c r="H649" s="27">
        <v>0</v>
      </c>
      <c r="I649" s="27">
        <v>4</v>
      </c>
      <c r="J649" s="27">
        <v>0</v>
      </c>
      <c r="K649" s="26" t="s">
        <v>7170</v>
      </c>
      <c r="L649" s="26" t="s">
        <v>736</v>
      </c>
      <c r="M649" s="26" t="s">
        <v>192</v>
      </c>
      <c r="N649" s="26" t="s">
        <v>361</v>
      </c>
      <c r="O649" s="26" t="s">
        <v>7171</v>
      </c>
      <c r="P649" s="26" t="s">
        <v>4678</v>
      </c>
      <c r="Q649" s="26" t="s">
        <v>736</v>
      </c>
      <c r="R649" s="26" t="s">
        <v>5789</v>
      </c>
      <c r="S649" s="26" t="s">
        <v>7172</v>
      </c>
      <c r="T649" s="26" t="s">
        <v>5789</v>
      </c>
      <c r="U649" s="26" t="s">
        <v>7172</v>
      </c>
      <c r="V649" s="26" t="s">
        <v>7173</v>
      </c>
      <c r="W649" s="26" t="s">
        <v>7174</v>
      </c>
      <c r="X649" s="26" t="s">
        <v>1912</v>
      </c>
      <c r="Y649" s="27">
        <v>4</v>
      </c>
      <c r="Z649" s="26" t="s">
        <v>736</v>
      </c>
      <c r="AA649" s="26" t="s">
        <v>736</v>
      </c>
      <c r="AB649" s="26" t="s">
        <v>736</v>
      </c>
      <c r="AC649" s="26" t="s">
        <v>736</v>
      </c>
      <c r="AD649" s="26" t="s">
        <v>736</v>
      </c>
      <c r="AE649" s="26" t="s">
        <v>736</v>
      </c>
      <c r="AF649" s="27" t="s">
        <v>741</v>
      </c>
    </row>
    <row r="650" spans="1:32">
      <c r="A650" s="26" t="s">
        <v>4758</v>
      </c>
      <c r="B650" s="26" t="s">
        <v>742</v>
      </c>
      <c r="C650" s="27">
        <v>648</v>
      </c>
      <c r="D650" s="26" t="s">
        <v>973</v>
      </c>
      <c r="E650" s="26" t="s">
        <v>3008</v>
      </c>
      <c r="F650" s="27">
        <v>4000</v>
      </c>
      <c r="G650" s="27">
        <v>0</v>
      </c>
      <c r="H650" s="27">
        <v>0</v>
      </c>
      <c r="I650" s="27">
        <v>4000</v>
      </c>
      <c r="J650" s="27">
        <v>0</v>
      </c>
      <c r="K650" s="26" t="s">
        <v>3009</v>
      </c>
      <c r="L650" s="26" t="s">
        <v>736</v>
      </c>
      <c r="M650" s="26" t="s">
        <v>1928</v>
      </c>
      <c r="N650" s="26" t="s">
        <v>1929</v>
      </c>
      <c r="O650" s="26" t="s">
        <v>7175</v>
      </c>
      <c r="P650" s="26" t="s">
        <v>7176</v>
      </c>
      <c r="Q650" s="26" t="s">
        <v>736</v>
      </c>
      <c r="R650" s="26" t="s">
        <v>791</v>
      </c>
      <c r="S650" s="26" t="s">
        <v>7177</v>
      </c>
      <c r="T650" s="26" t="s">
        <v>791</v>
      </c>
      <c r="U650" s="26" t="s">
        <v>7177</v>
      </c>
      <c r="V650" s="26" t="s">
        <v>7178</v>
      </c>
      <c r="W650" s="26" t="s">
        <v>800</v>
      </c>
      <c r="X650" s="26" t="s">
        <v>1954</v>
      </c>
      <c r="Y650" s="27">
        <v>4000</v>
      </c>
      <c r="Z650" s="26" t="s">
        <v>736</v>
      </c>
      <c r="AA650" s="26" t="s">
        <v>736</v>
      </c>
      <c r="AB650" s="26" t="s">
        <v>736</v>
      </c>
      <c r="AC650" s="26" t="s">
        <v>736</v>
      </c>
      <c r="AD650" s="26" t="s">
        <v>736</v>
      </c>
      <c r="AE650" s="26" t="s">
        <v>736</v>
      </c>
      <c r="AF650" s="27" t="s">
        <v>741</v>
      </c>
    </row>
    <row r="651" spans="1:32">
      <c r="A651" s="26" t="s">
        <v>4758</v>
      </c>
      <c r="B651" s="26" t="s">
        <v>742</v>
      </c>
      <c r="C651" s="27">
        <v>649</v>
      </c>
      <c r="D651" s="26" t="s">
        <v>7179</v>
      </c>
      <c r="E651" s="26" t="s">
        <v>7180</v>
      </c>
      <c r="F651" s="27">
        <v>7</v>
      </c>
      <c r="G651" s="27">
        <v>0</v>
      </c>
      <c r="H651" s="27">
        <v>0</v>
      </c>
      <c r="I651" s="27">
        <v>7</v>
      </c>
      <c r="J651" s="27">
        <v>0</v>
      </c>
      <c r="K651" s="26" t="s">
        <v>7181</v>
      </c>
      <c r="L651" s="26" t="s">
        <v>736</v>
      </c>
      <c r="M651" s="26" t="s">
        <v>1928</v>
      </c>
      <c r="N651" s="26" t="s">
        <v>1929</v>
      </c>
      <c r="O651" s="26" t="s">
        <v>7182</v>
      </c>
      <c r="P651" s="26" t="s">
        <v>7183</v>
      </c>
      <c r="Q651" s="26" t="s">
        <v>7184</v>
      </c>
      <c r="R651" s="26" t="s">
        <v>278</v>
      </c>
      <c r="S651" s="26" t="s">
        <v>7185</v>
      </c>
      <c r="T651" s="26" t="s">
        <v>278</v>
      </c>
      <c r="U651" s="26" t="s">
        <v>7185</v>
      </c>
      <c r="V651" s="26" t="s">
        <v>7186</v>
      </c>
      <c r="W651" s="26" t="s">
        <v>7187</v>
      </c>
      <c r="X651" s="26" t="s">
        <v>2871</v>
      </c>
      <c r="Y651" s="27">
        <v>7</v>
      </c>
      <c r="Z651" s="26" t="s">
        <v>736</v>
      </c>
      <c r="AA651" s="26" t="s">
        <v>736</v>
      </c>
      <c r="AB651" s="26" t="s">
        <v>736</v>
      </c>
      <c r="AC651" s="26" t="s">
        <v>736</v>
      </c>
      <c r="AD651" s="26" t="s">
        <v>736</v>
      </c>
      <c r="AE651" s="26" t="s">
        <v>736</v>
      </c>
      <c r="AF651" s="27" t="s">
        <v>741</v>
      </c>
    </row>
    <row r="652" spans="1:32">
      <c r="A652" s="26" t="s">
        <v>4758</v>
      </c>
      <c r="B652" s="26" t="s">
        <v>742</v>
      </c>
      <c r="C652" s="27">
        <v>650</v>
      </c>
      <c r="D652" s="26" t="s">
        <v>1389</v>
      </c>
      <c r="E652" s="26" t="s">
        <v>3010</v>
      </c>
      <c r="F652" s="27">
        <v>800</v>
      </c>
      <c r="G652" s="27">
        <v>0</v>
      </c>
      <c r="H652" s="27">
        <v>0</v>
      </c>
      <c r="I652" s="27">
        <v>800</v>
      </c>
      <c r="J652" s="27">
        <v>0</v>
      </c>
      <c r="K652" s="26" t="s">
        <v>3011</v>
      </c>
      <c r="L652" s="26" t="s">
        <v>736</v>
      </c>
      <c r="M652" s="26" t="s">
        <v>205</v>
      </c>
      <c r="N652" s="26" t="s">
        <v>206</v>
      </c>
      <c r="O652" s="26" t="s">
        <v>51</v>
      </c>
      <c r="P652" s="26" t="s">
        <v>1301</v>
      </c>
      <c r="Q652" s="26" t="s">
        <v>204</v>
      </c>
      <c r="R652" s="26" t="s">
        <v>195</v>
      </c>
      <c r="S652" s="26" t="s">
        <v>1641</v>
      </c>
      <c r="T652" s="26" t="s">
        <v>195</v>
      </c>
      <c r="U652" s="26" t="s">
        <v>1641</v>
      </c>
      <c r="V652" s="26" t="s">
        <v>736</v>
      </c>
      <c r="W652" s="26" t="s">
        <v>620</v>
      </c>
      <c r="X652" s="26" t="s">
        <v>1948</v>
      </c>
      <c r="Y652" s="27">
        <v>800</v>
      </c>
      <c r="Z652" s="26" t="s">
        <v>736</v>
      </c>
      <c r="AA652" s="26" t="s">
        <v>736</v>
      </c>
      <c r="AB652" s="26" t="s">
        <v>736</v>
      </c>
      <c r="AC652" s="26" t="s">
        <v>736</v>
      </c>
      <c r="AD652" s="26" t="s">
        <v>736</v>
      </c>
      <c r="AE652" s="26" t="s">
        <v>736</v>
      </c>
      <c r="AF652" s="27" t="s">
        <v>741</v>
      </c>
    </row>
    <row r="653" spans="1:32">
      <c r="A653" s="26" t="s">
        <v>4758</v>
      </c>
      <c r="B653" s="26" t="s">
        <v>742</v>
      </c>
      <c r="C653" s="27">
        <v>651</v>
      </c>
      <c r="D653" s="26" t="s">
        <v>4585</v>
      </c>
      <c r="E653" s="26" t="s">
        <v>4586</v>
      </c>
      <c r="F653" s="27">
        <v>155</v>
      </c>
      <c r="G653" s="27">
        <v>0</v>
      </c>
      <c r="H653" s="27">
        <v>0</v>
      </c>
      <c r="I653" s="27">
        <v>155</v>
      </c>
      <c r="J653" s="27">
        <v>0</v>
      </c>
      <c r="K653" s="26" t="s">
        <v>736</v>
      </c>
      <c r="L653" s="26" t="s">
        <v>736</v>
      </c>
      <c r="M653" s="26" t="s">
        <v>1623</v>
      </c>
      <c r="N653" s="26" t="s">
        <v>4587</v>
      </c>
      <c r="O653" s="26" t="s">
        <v>4588</v>
      </c>
      <c r="P653" s="26" t="s">
        <v>4589</v>
      </c>
      <c r="Q653" s="26" t="s">
        <v>736</v>
      </c>
      <c r="R653" s="26" t="s">
        <v>2949</v>
      </c>
      <c r="S653" s="26" t="s">
        <v>4590</v>
      </c>
      <c r="T653" s="26" t="s">
        <v>2949</v>
      </c>
      <c r="U653" s="26" t="s">
        <v>4590</v>
      </c>
      <c r="V653" s="26" t="s">
        <v>7188</v>
      </c>
      <c r="W653" s="26" t="s">
        <v>4591</v>
      </c>
      <c r="X653" s="26" t="s">
        <v>7189</v>
      </c>
      <c r="Y653" s="27">
        <v>155</v>
      </c>
      <c r="Z653" s="26" t="s">
        <v>736</v>
      </c>
      <c r="AA653" s="26" t="s">
        <v>736</v>
      </c>
      <c r="AB653" s="26" t="s">
        <v>736</v>
      </c>
      <c r="AC653" s="26" t="s">
        <v>736</v>
      </c>
      <c r="AD653" s="26" t="s">
        <v>736</v>
      </c>
      <c r="AE653" s="26" t="s">
        <v>736</v>
      </c>
      <c r="AF653" s="27" t="s">
        <v>741</v>
      </c>
    </row>
    <row r="654" spans="1:32">
      <c r="A654" s="26" t="s">
        <v>4758</v>
      </c>
      <c r="B654" s="26" t="s">
        <v>742</v>
      </c>
      <c r="C654" s="27">
        <v>652</v>
      </c>
      <c r="D654" s="26" t="s">
        <v>3903</v>
      </c>
      <c r="E654" s="26" t="s">
        <v>4593</v>
      </c>
      <c r="F654" s="27">
        <v>13632</v>
      </c>
      <c r="G654" s="27">
        <v>0</v>
      </c>
      <c r="H654" s="27">
        <v>0</v>
      </c>
      <c r="I654" s="27">
        <v>13632</v>
      </c>
      <c r="J654" s="27">
        <v>0</v>
      </c>
      <c r="K654" s="26" t="s">
        <v>7190</v>
      </c>
      <c r="L654" s="26" t="s">
        <v>736</v>
      </c>
      <c r="M654" s="26" t="s">
        <v>1623</v>
      </c>
      <c r="N654" s="26" t="s">
        <v>3904</v>
      </c>
      <c r="O654" s="26" t="s">
        <v>3905</v>
      </c>
      <c r="P654" s="26" t="s">
        <v>3906</v>
      </c>
      <c r="Q654" s="26" t="s">
        <v>3907</v>
      </c>
      <c r="R654" s="26" t="s">
        <v>736</v>
      </c>
      <c r="S654" s="26" t="s">
        <v>3908</v>
      </c>
      <c r="T654" s="26" t="s">
        <v>736</v>
      </c>
      <c r="U654" s="26" t="s">
        <v>3908</v>
      </c>
      <c r="V654" s="26" t="s">
        <v>3909</v>
      </c>
      <c r="W654" s="26" t="s">
        <v>3910</v>
      </c>
      <c r="X654" s="26" t="s">
        <v>7191</v>
      </c>
      <c r="Y654" s="27">
        <v>13632</v>
      </c>
      <c r="Z654" s="26" t="s">
        <v>3911</v>
      </c>
      <c r="AA654" s="26" t="s">
        <v>3912</v>
      </c>
      <c r="AB654" s="26" t="s">
        <v>736</v>
      </c>
      <c r="AC654" s="26" t="s">
        <v>736</v>
      </c>
      <c r="AD654" s="26" t="s">
        <v>736</v>
      </c>
      <c r="AE654" s="26" t="s">
        <v>3913</v>
      </c>
      <c r="AF654" s="27" t="s">
        <v>741</v>
      </c>
    </row>
    <row r="655" spans="1:32">
      <c r="A655" s="26" t="s">
        <v>4758</v>
      </c>
      <c r="B655" s="26" t="s">
        <v>742</v>
      </c>
      <c r="C655" s="27">
        <v>653</v>
      </c>
      <c r="D655" s="26" t="s">
        <v>974</v>
      </c>
      <c r="E655" s="26" t="s">
        <v>3012</v>
      </c>
      <c r="F655" s="27">
        <v>320</v>
      </c>
      <c r="G655" s="27">
        <v>0</v>
      </c>
      <c r="H655" s="27">
        <v>0</v>
      </c>
      <c r="I655" s="27">
        <v>320</v>
      </c>
      <c r="J655" s="27">
        <v>0</v>
      </c>
      <c r="K655" s="26" t="s">
        <v>3013</v>
      </c>
      <c r="L655" s="26" t="s">
        <v>736</v>
      </c>
      <c r="M655" s="26" t="s">
        <v>1928</v>
      </c>
      <c r="N655" s="26" t="s">
        <v>736</v>
      </c>
      <c r="O655" s="26" t="s">
        <v>7192</v>
      </c>
      <c r="P655" s="26" t="s">
        <v>7193</v>
      </c>
      <c r="Q655" s="26" t="s">
        <v>4798</v>
      </c>
      <c r="R655" s="26" t="s">
        <v>195</v>
      </c>
      <c r="S655" s="26" t="s">
        <v>7194</v>
      </c>
      <c r="T655" s="26" t="s">
        <v>195</v>
      </c>
      <c r="U655" s="26" t="s">
        <v>7194</v>
      </c>
      <c r="V655" s="26" t="s">
        <v>7195</v>
      </c>
      <c r="W655" s="26" t="s">
        <v>7196</v>
      </c>
      <c r="X655" s="26" t="s">
        <v>1949</v>
      </c>
      <c r="Y655" s="27">
        <v>320</v>
      </c>
      <c r="Z655" s="26" t="s">
        <v>736</v>
      </c>
      <c r="AA655" s="26" t="s">
        <v>736</v>
      </c>
      <c r="AB655" s="26" t="s">
        <v>736</v>
      </c>
      <c r="AC655" s="26" t="s">
        <v>736</v>
      </c>
      <c r="AD655" s="26" t="s">
        <v>736</v>
      </c>
      <c r="AE655" s="26" t="s">
        <v>736</v>
      </c>
      <c r="AF655" s="27" t="s">
        <v>741</v>
      </c>
    </row>
    <row r="656" spans="1:32">
      <c r="A656" s="26" t="s">
        <v>4758</v>
      </c>
      <c r="B656" s="26" t="s">
        <v>742</v>
      </c>
      <c r="C656" s="27">
        <v>654</v>
      </c>
      <c r="D656" s="26" t="s">
        <v>975</v>
      </c>
      <c r="E656" s="26" t="s">
        <v>3897</v>
      </c>
      <c r="F656" s="27">
        <v>1120</v>
      </c>
      <c r="G656" s="27">
        <v>0</v>
      </c>
      <c r="H656" s="27">
        <v>0</v>
      </c>
      <c r="I656" s="27">
        <v>1120</v>
      </c>
      <c r="J656" s="27">
        <v>0</v>
      </c>
      <c r="K656" s="26" t="s">
        <v>3898</v>
      </c>
      <c r="L656" s="26" t="s">
        <v>736</v>
      </c>
      <c r="M656" s="26" t="s">
        <v>1928</v>
      </c>
      <c r="N656" s="26" t="s">
        <v>1929</v>
      </c>
      <c r="O656" s="26" t="s">
        <v>3899</v>
      </c>
      <c r="P656" s="26" t="s">
        <v>3900</v>
      </c>
      <c r="Q656" s="26" t="s">
        <v>736</v>
      </c>
      <c r="R656" s="26" t="s">
        <v>195</v>
      </c>
      <c r="S656" s="26" t="s">
        <v>3901</v>
      </c>
      <c r="T656" s="26" t="s">
        <v>195</v>
      </c>
      <c r="U656" s="26" t="s">
        <v>3901</v>
      </c>
      <c r="V656" s="26" t="s">
        <v>3902</v>
      </c>
      <c r="W656" s="26" t="s">
        <v>621</v>
      </c>
      <c r="X656" s="26" t="s">
        <v>2001</v>
      </c>
      <c r="Y656" s="27">
        <v>1120</v>
      </c>
      <c r="Z656" s="26" t="s">
        <v>736</v>
      </c>
      <c r="AA656" s="26" t="s">
        <v>736</v>
      </c>
      <c r="AB656" s="26" t="s">
        <v>736</v>
      </c>
      <c r="AC656" s="26" t="s">
        <v>736</v>
      </c>
      <c r="AD656" s="26" t="s">
        <v>736</v>
      </c>
      <c r="AE656" s="26" t="s">
        <v>736</v>
      </c>
      <c r="AF656" s="27" t="s">
        <v>741</v>
      </c>
    </row>
    <row r="657" spans="1:32">
      <c r="A657" s="26" t="s">
        <v>4758</v>
      </c>
      <c r="B657" s="26" t="s">
        <v>742</v>
      </c>
      <c r="C657" s="27">
        <v>655</v>
      </c>
      <c r="D657" s="26" t="s">
        <v>976</v>
      </c>
      <c r="E657" s="26" t="s">
        <v>3014</v>
      </c>
      <c r="F657" s="27">
        <v>1600</v>
      </c>
      <c r="G657" s="27">
        <v>0</v>
      </c>
      <c r="H657" s="27">
        <v>0</v>
      </c>
      <c r="I657" s="27">
        <v>1600</v>
      </c>
      <c r="J657" s="27">
        <v>0</v>
      </c>
      <c r="K657" s="26" t="s">
        <v>3015</v>
      </c>
      <c r="L657" s="26" t="s">
        <v>736</v>
      </c>
      <c r="M657" s="26" t="s">
        <v>192</v>
      </c>
      <c r="N657" s="26" t="s">
        <v>193</v>
      </c>
      <c r="O657" s="26" t="s">
        <v>977</v>
      </c>
      <c r="P657" s="26" t="s">
        <v>978</v>
      </c>
      <c r="Q657" s="26" t="s">
        <v>405</v>
      </c>
      <c r="R657" s="26" t="s">
        <v>791</v>
      </c>
      <c r="S657" s="26" t="s">
        <v>3016</v>
      </c>
      <c r="T657" s="26" t="s">
        <v>791</v>
      </c>
      <c r="U657" s="26" t="s">
        <v>3016</v>
      </c>
      <c r="V657" s="26" t="s">
        <v>979</v>
      </c>
      <c r="W657" s="26" t="s">
        <v>980</v>
      </c>
      <c r="X657" s="26" t="s">
        <v>1918</v>
      </c>
      <c r="Y657" s="27">
        <v>1600</v>
      </c>
      <c r="Z657" s="26" t="s">
        <v>736</v>
      </c>
      <c r="AA657" s="26" t="s">
        <v>736</v>
      </c>
      <c r="AB657" s="26" t="s">
        <v>736</v>
      </c>
      <c r="AC657" s="26" t="s">
        <v>736</v>
      </c>
      <c r="AD657" s="26" t="s">
        <v>736</v>
      </c>
      <c r="AE657" s="26" t="s">
        <v>736</v>
      </c>
      <c r="AF657" s="27" t="s">
        <v>741</v>
      </c>
    </row>
    <row r="658" spans="1:32">
      <c r="A658" s="26" t="s">
        <v>4758</v>
      </c>
      <c r="B658" s="26" t="s">
        <v>742</v>
      </c>
      <c r="C658" s="27">
        <v>656</v>
      </c>
      <c r="D658" s="26" t="s">
        <v>4594</v>
      </c>
      <c r="E658" s="26" t="s">
        <v>4595</v>
      </c>
      <c r="F658" s="27">
        <v>3</v>
      </c>
      <c r="G658" s="27">
        <v>0</v>
      </c>
      <c r="H658" s="27">
        <v>0</v>
      </c>
      <c r="I658" s="27">
        <v>3</v>
      </c>
      <c r="J658" s="27">
        <v>0</v>
      </c>
      <c r="K658" s="26" t="s">
        <v>4596</v>
      </c>
      <c r="L658" s="26" t="s">
        <v>736</v>
      </c>
      <c r="M658" s="26" t="s">
        <v>1928</v>
      </c>
      <c r="N658" s="26" t="s">
        <v>1929</v>
      </c>
      <c r="O658" s="26" t="s">
        <v>7197</v>
      </c>
      <c r="P658" s="26" t="s">
        <v>4098</v>
      </c>
      <c r="Q658" s="26" t="s">
        <v>7198</v>
      </c>
      <c r="R658" s="26" t="s">
        <v>152</v>
      </c>
      <c r="S658" s="26" t="s">
        <v>4597</v>
      </c>
      <c r="T658" s="26" t="s">
        <v>152</v>
      </c>
      <c r="U658" s="26" t="s">
        <v>4597</v>
      </c>
      <c r="V658" s="26" t="s">
        <v>4598</v>
      </c>
      <c r="W658" s="26" t="s">
        <v>4599</v>
      </c>
      <c r="X658" s="26" t="s">
        <v>2710</v>
      </c>
      <c r="Y658" s="27">
        <v>3</v>
      </c>
      <c r="Z658" s="26" t="s">
        <v>736</v>
      </c>
      <c r="AA658" s="26" t="s">
        <v>736</v>
      </c>
      <c r="AB658" s="26" t="s">
        <v>736</v>
      </c>
      <c r="AC658" s="26" t="s">
        <v>736</v>
      </c>
      <c r="AD658" s="26" t="s">
        <v>736</v>
      </c>
      <c r="AE658" s="26" t="s">
        <v>736</v>
      </c>
      <c r="AF658" s="27" t="s">
        <v>741</v>
      </c>
    </row>
    <row r="659" spans="1:32">
      <c r="A659" s="26" t="s">
        <v>4758</v>
      </c>
      <c r="B659" s="26" t="s">
        <v>742</v>
      </c>
      <c r="C659" s="27">
        <v>657</v>
      </c>
      <c r="D659" s="26" t="s">
        <v>981</v>
      </c>
      <c r="E659" s="26" t="s">
        <v>3017</v>
      </c>
      <c r="F659" s="27">
        <v>960</v>
      </c>
      <c r="G659" s="27">
        <v>0</v>
      </c>
      <c r="H659" s="27">
        <v>0</v>
      </c>
      <c r="I659" s="27">
        <v>960</v>
      </c>
      <c r="J659" s="27">
        <v>0</v>
      </c>
      <c r="K659" s="26" t="s">
        <v>3018</v>
      </c>
      <c r="L659" s="26" t="s">
        <v>736</v>
      </c>
      <c r="M659" s="26" t="s">
        <v>192</v>
      </c>
      <c r="N659" s="26" t="s">
        <v>361</v>
      </c>
      <c r="O659" s="26" t="s">
        <v>431</v>
      </c>
      <c r="P659" s="26" t="s">
        <v>982</v>
      </c>
      <c r="Q659" s="26" t="s">
        <v>348</v>
      </c>
      <c r="R659" s="26" t="s">
        <v>791</v>
      </c>
      <c r="S659" s="26" t="s">
        <v>3019</v>
      </c>
      <c r="T659" s="26" t="s">
        <v>791</v>
      </c>
      <c r="U659" s="26" t="s">
        <v>3019</v>
      </c>
      <c r="V659" s="26" t="s">
        <v>736</v>
      </c>
      <c r="W659" s="26" t="s">
        <v>432</v>
      </c>
      <c r="X659" s="26" t="s">
        <v>1946</v>
      </c>
      <c r="Y659" s="27">
        <v>960</v>
      </c>
      <c r="Z659" s="26" t="s">
        <v>736</v>
      </c>
      <c r="AA659" s="26" t="s">
        <v>736</v>
      </c>
      <c r="AB659" s="26" t="s">
        <v>736</v>
      </c>
      <c r="AC659" s="26" t="s">
        <v>736</v>
      </c>
      <c r="AD659" s="26" t="s">
        <v>736</v>
      </c>
      <c r="AE659" s="26" t="s">
        <v>736</v>
      </c>
      <c r="AF659" s="27" t="s">
        <v>741</v>
      </c>
    </row>
    <row r="660" spans="1:32">
      <c r="A660" s="26" t="s">
        <v>4758</v>
      </c>
      <c r="B660" s="26" t="s">
        <v>742</v>
      </c>
      <c r="C660" s="27">
        <v>658</v>
      </c>
      <c r="D660" s="26" t="s">
        <v>7199</v>
      </c>
      <c r="E660" s="26" t="s">
        <v>7200</v>
      </c>
      <c r="F660" s="27">
        <v>70</v>
      </c>
      <c r="G660" s="27">
        <v>0</v>
      </c>
      <c r="H660" s="27">
        <v>0</v>
      </c>
      <c r="I660" s="27">
        <v>70</v>
      </c>
      <c r="J660" s="27">
        <v>0</v>
      </c>
      <c r="K660" s="26" t="s">
        <v>7201</v>
      </c>
      <c r="L660" s="26" t="s">
        <v>736</v>
      </c>
      <c r="M660" s="26" t="s">
        <v>1928</v>
      </c>
      <c r="N660" s="26" t="s">
        <v>4099</v>
      </c>
      <c r="O660" s="26" t="s">
        <v>7202</v>
      </c>
      <c r="P660" s="26" t="s">
        <v>7203</v>
      </c>
      <c r="Q660" s="26" t="s">
        <v>736</v>
      </c>
      <c r="R660" s="26" t="s">
        <v>152</v>
      </c>
      <c r="S660" s="26" t="s">
        <v>7204</v>
      </c>
      <c r="T660" s="26" t="s">
        <v>152</v>
      </c>
      <c r="U660" s="26" t="s">
        <v>7204</v>
      </c>
      <c r="V660" s="26" t="s">
        <v>7205</v>
      </c>
      <c r="W660" s="26" t="s">
        <v>7206</v>
      </c>
      <c r="X660" s="26" t="s">
        <v>6442</v>
      </c>
      <c r="Y660" s="27">
        <v>70</v>
      </c>
      <c r="Z660" s="26" t="s">
        <v>736</v>
      </c>
      <c r="AA660" s="26" t="s">
        <v>736</v>
      </c>
      <c r="AB660" s="26" t="s">
        <v>736</v>
      </c>
      <c r="AC660" s="26" t="s">
        <v>736</v>
      </c>
      <c r="AD660" s="26" t="s">
        <v>736</v>
      </c>
      <c r="AE660" s="26" t="s">
        <v>736</v>
      </c>
      <c r="AF660" s="27" t="s">
        <v>741</v>
      </c>
    </row>
    <row r="661" spans="1:32">
      <c r="A661" s="26" t="s">
        <v>4758</v>
      </c>
      <c r="B661" s="26" t="s">
        <v>742</v>
      </c>
      <c r="C661" s="27">
        <v>659</v>
      </c>
      <c r="D661" s="26" t="s">
        <v>4600</v>
      </c>
      <c r="E661" s="26" t="s">
        <v>4601</v>
      </c>
      <c r="F661" s="27">
        <v>1</v>
      </c>
      <c r="G661" s="27">
        <v>0</v>
      </c>
      <c r="H661" s="27">
        <v>0</v>
      </c>
      <c r="I661" s="27">
        <v>1</v>
      </c>
      <c r="J661" s="27">
        <v>0</v>
      </c>
      <c r="K661" s="26" t="s">
        <v>4602</v>
      </c>
      <c r="L661" s="26" t="s">
        <v>736</v>
      </c>
      <c r="M661" s="26" t="s">
        <v>192</v>
      </c>
      <c r="N661" s="26" t="s">
        <v>361</v>
      </c>
      <c r="O661" s="26" t="s">
        <v>4603</v>
      </c>
      <c r="P661" s="26" t="s">
        <v>1560</v>
      </c>
      <c r="Q661" s="26" t="s">
        <v>736</v>
      </c>
      <c r="R661" s="26" t="s">
        <v>4604</v>
      </c>
      <c r="S661" s="26" t="s">
        <v>4605</v>
      </c>
      <c r="T661" s="26" t="s">
        <v>4604</v>
      </c>
      <c r="U661" s="26" t="s">
        <v>4605</v>
      </c>
      <c r="V661" s="26" t="s">
        <v>4606</v>
      </c>
      <c r="W661" s="26" t="s">
        <v>4607</v>
      </c>
      <c r="X661" s="26" t="s">
        <v>2256</v>
      </c>
      <c r="Y661" s="27">
        <v>1</v>
      </c>
      <c r="Z661" s="26" t="s">
        <v>736</v>
      </c>
      <c r="AA661" s="26" t="s">
        <v>736</v>
      </c>
      <c r="AB661" s="26" t="s">
        <v>736</v>
      </c>
      <c r="AC661" s="26" t="s">
        <v>736</v>
      </c>
      <c r="AD661" s="26" t="s">
        <v>736</v>
      </c>
      <c r="AE661" s="26" t="s">
        <v>736</v>
      </c>
      <c r="AF661" s="27" t="s">
        <v>741</v>
      </c>
    </row>
    <row r="662" spans="1:32">
      <c r="A662" s="26" t="s">
        <v>4758</v>
      </c>
      <c r="B662" s="26" t="s">
        <v>742</v>
      </c>
      <c r="C662" s="27">
        <v>660</v>
      </c>
      <c r="D662" s="26" t="s">
        <v>4608</v>
      </c>
      <c r="E662" s="26" t="s">
        <v>4609</v>
      </c>
      <c r="F662" s="27">
        <v>320</v>
      </c>
      <c r="G662" s="27">
        <v>0</v>
      </c>
      <c r="H662" s="27">
        <v>0</v>
      </c>
      <c r="I662" s="27">
        <v>320</v>
      </c>
      <c r="J662" s="27">
        <v>0</v>
      </c>
      <c r="K662" s="26" t="s">
        <v>4610</v>
      </c>
      <c r="L662" s="26" t="s">
        <v>736</v>
      </c>
      <c r="M662" s="26" t="s">
        <v>192</v>
      </c>
      <c r="N662" s="26" t="s">
        <v>361</v>
      </c>
      <c r="O662" s="26" t="s">
        <v>4611</v>
      </c>
      <c r="P662" s="26" t="s">
        <v>4612</v>
      </c>
      <c r="Q662" s="26" t="s">
        <v>736</v>
      </c>
      <c r="R662" s="26" t="s">
        <v>195</v>
      </c>
      <c r="S662" s="26" t="s">
        <v>4613</v>
      </c>
      <c r="T662" s="26" t="s">
        <v>195</v>
      </c>
      <c r="U662" s="26" t="s">
        <v>4613</v>
      </c>
      <c r="V662" s="26" t="s">
        <v>4614</v>
      </c>
      <c r="W662" s="26" t="s">
        <v>741</v>
      </c>
      <c r="X662" s="26" t="s">
        <v>1949</v>
      </c>
      <c r="Y662" s="27">
        <v>320</v>
      </c>
      <c r="Z662" s="26" t="s">
        <v>736</v>
      </c>
      <c r="AA662" s="26" t="s">
        <v>736</v>
      </c>
      <c r="AB662" s="26" t="s">
        <v>736</v>
      </c>
      <c r="AC662" s="26" t="s">
        <v>736</v>
      </c>
      <c r="AD662" s="26" t="s">
        <v>736</v>
      </c>
      <c r="AE662" s="26" t="s">
        <v>736</v>
      </c>
      <c r="AF662" s="27" t="s">
        <v>741</v>
      </c>
    </row>
    <row r="663" spans="1:32">
      <c r="A663" s="26" t="s">
        <v>4758</v>
      </c>
      <c r="B663" s="26" t="s">
        <v>742</v>
      </c>
      <c r="C663" s="27">
        <v>661</v>
      </c>
      <c r="D663" s="26" t="s">
        <v>1393</v>
      </c>
      <c r="E663" s="26" t="s">
        <v>3914</v>
      </c>
      <c r="F663" s="27">
        <v>320</v>
      </c>
      <c r="G663" s="27">
        <v>0</v>
      </c>
      <c r="H663" s="27">
        <v>0</v>
      </c>
      <c r="I663" s="27">
        <v>320</v>
      </c>
      <c r="J663" s="27">
        <v>0</v>
      </c>
      <c r="K663" s="26" t="s">
        <v>3915</v>
      </c>
      <c r="L663" s="26" t="s">
        <v>736</v>
      </c>
      <c r="M663" s="26" t="s">
        <v>192</v>
      </c>
      <c r="N663" s="26" t="s">
        <v>361</v>
      </c>
      <c r="O663" s="26" t="s">
        <v>3916</v>
      </c>
      <c r="P663" s="26" t="s">
        <v>3917</v>
      </c>
      <c r="Q663" s="26" t="s">
        <v>736</v>
      </c>
      <c r="R663" s="26" t="s">
        <v>195</v>
      </c>
      <c r="S663" s="26" t="s">
        <v>1394</v>
      </c>
      <c r="T663" s="26" t="s">
        <v>195</v>
      </c>
      <c r="U663" s="26" t="s">
        <v>1394</v>
      </c>
      <c r="V663" s="26" t="s">
        <v>3918</v>
      </c>
      <c r="W663" s="26" t="s">
        <v>623</v>
      </c>
      <c r="X663" s="26" t="s">
        <v>1949</v>
      </c>
      <c r="Y663" s="27">
        <v>320</v>
      </c>
      <c r="Z663" s="26" t="s">
        <v>736</v>
      </c>
      <c r="AA663" s="26" t="s">
        <v>736</v>
      </c>
      <c r="AB663" s="26" t="s">
        <v>736</v>
      </c>
      <c r="AC663" s="26" t="s">
        <v>736</v>
      </c>
      <c r="AD663" s="26" t="s">
        <v>736</v>
      </c>
      <c r="AE663" s="26" t="s">
        <v>736</v>
      </c>
      <c r="AF663" s="27" t="s">
        <v>741</v>
      </c>
    </row>
    <row r="664" spans="1:32">
      <c r="A664" s="26" t="s">
        <v>4758</v>
      </c>
      <c r="B664" s="26" t="s">
        <v>742</v>
      </c>
      <c r="C664" s="27">
        <v>662</v>
      </c>
      <c r="D664" s="26" t="s">
        <v>983</v>
      </c>
      <c r="E664" s="26" t="s">
        <v>3020</v>
      </c>
      <c r="F664" s="27">
        <v>160</v>
      </c>
      <c r="G664" s="27">
        <v>0</v>
      </c>
      <c r="H664" s="27">
        <v>0</v>
      </c>
      <c r="I664" s="27">
        <v>160</v>
      </c>
      <c r="J664" s="27">
        <v>0</v>
      </c>
      <c r="K664" s="26" t="s">
        <v>3021</v>
      </c>
      <c r="L664" s="26" t="s">
        <v>736</v>
      </c>
      <c r="M664" s="26" t="s">
        <v>192</v>
      </c>
      <c r="N664" s="26" t="s">
        <v>193</v>
      </c>
      <c r="O664" s="26" t="s">
        <v>433</v>
      </c>
      <c r="P664" s="26" t="s">
        <v>861</v>
      </c>
      <c r="Q664" s="26" t="s">
        <v>348</v>
      </c>
      <c r="R664" s="26" t="s">
        <v>195</v>
      </c>
      <c r="S664" s="26" t="s">
        <v>3022</v>
      </c>
      <c r="T664" s="26" t="s">
        <v>195</v>
      </c>
      <c r="U664" s="26" t="s">
        <v>3022</v>
      </c>
      <c r="V664" s="26" t="s">
        <v>736</v>
      </c>
      <c r="W664" s="26" t="s">
        <v>434</v>
      </c>
      <c r="X664" s="26" t="s">
        <v>1945</v>
      </c>
      <c r="Y664" s="27">
        <v>160</v>
      </c>
      <c r="Z664" s="26" t="s">
        <v>736</v>
      </c>
      <c r="AA664" s="26" t="s">
        <v>736</v>
      </c>
      <c r="AB664" s="26" t="s">
        <v>736</v>
      </c>
      <c r="AC664" s="26" t="s">
        <v>736</v>
      </c>
      <c r="AD664" s="26" t="s">
        <v>736</v>
      </c>
      <c r="AE664" s="26" t="s">
        <v>736</v>
      </c>
      <c r="AF664" s="27" t="s">
        <v>741</v>
      </c>
    </row>
    <row r="665" spans="1:32">
      <c r="A665" s="26" t="s">
        <v>4758</v>
      </c>
      <c r="B665" s="26" t="s">
        <v>742</v>
      </c>
      <c r="C665" s="27">
        <v>663</v>
      </c>
      <c r="D665" s="26" t="s">
        <v>1395</v>
      </c>
      <c r="E665" s="26" t="s">
        <v>3023</v>
      </c>
      <c r="F665" s="27">
        <v>1600</v>
      </c>
      <c r="G665" s="27">
        <v>0</v>
      </c>
      <c r="H665" s="27">
        <v>0</v>
      </c>
      <c r="I665" s="27">
        <v>1600</v>
      </c>
      <c r="J665" s="27">
        <v>0</v>
      </c>
      <c r="K665" s="26" t="s">
        <v>3024</v>
      </c>
      <c r="L665" s="26" t="s">
        <v>736</v>
      </c>
      <c r="M665" s="26" t="s">
        <v>205</v>
      </c>
      <c r="N665" s="26" t="s">
        <v>206</v>
      </c>
      <c r="O665" s="26" t="s">
        <v>151</v>
      </c>
      <c r="P665" s="26" t="s">
        <v>1396</v>
      </c>
      <c r="Q665" s="26" t="s">
        <v>208</v>
      </c>
      <c r="R665" s="26" t="s">
        <v>195</v>
      </c>
      <c r="S665" s="26" t="s">
        <v>3025</v>
      </c>
      <c r="T665" s="26" t="s">
        <v>195</v>
      </c>
      <c r="U665" s="26" t="s">
        <v>3025</v>
      </c>
      <c r="V665" s="26" t="s">
        <v>736</v>
      </c>
      <c r="W665" s="26" t="s">
        <v>624</v>
      </c>
      <c r="X665" s="26" t="s">
        <v>1918</v>
      </c>
      <c r="Y665" s="27">
        <v>1600</v>
      </c>
      <c r="Z665" s="26" t="s">
        <v>736</v>
      </c>
      <c r="AA665" s="26" t="s">
        <v>736</v>
      </c>
      <c r="AB665" s="26" t="s">
        <v>736</v>
      </c>
      <c r="AC665" s="26" t="s">
        <v>736</v>
      </c>
      <c r="AD665" s="26" t="s">
        <v>736</v>
      </c>
      <c r="AE665" s="26" t="s">
        <v>736</v>
      </c>
      <c r="AF665" s="27" t="s">
        <v>741</v>
      </c>
    </row>
    <row r="666" spans="1:32">
      <c r="A666" s="26" t="s">
        <v>4758</v>
      </c>
      <c r="B666" s="26" t="s">
        <v>742</v>
      </c>
      <c r="C666" s="27">
        <v>664</v>
      </c>
      <c r="D666" s="26" t="s">
        <v>984</v>
      </c>
      <c r="E666" s="26" t="s">
        <v>3026</v>
      </c>
      <c r="F666" s="27">
        <v>64000</v>
      </c>
      <c r="G666" s="27">
        <v>0</v>
      </c>
      <c r="H666" s="27">
        <v>0</v>
      </c>
      <c r="I666" s="27">
        <v>64000</v>
      </c>
      <c r="J666" s="27">
        <v>0</v>
      </c>
      <c r="K666" s="26" t="s">
        <v>3027</v>
      </c>
      <c r="L666" s="26" t="s">
        <v>736</v>
      </c>
      <c r="M666" s="26" t="s">
        <v>1928</v>
      </c>
      <c r="N666" s="26" t="s">
        <v>1929</v>
      </c>
      <c r="O666" s="26" t="s">
        <v>7207</v>
      </c>
      <c r="P666" s="26" t="s">
        <v>7208</v>
      </c>
      <c r="Q666" s="26" t="s">
        <v>7184</v>
      </c>
      <c r="R666" s="26" t="s">
        <v>191</v>
      </c>
      <c r="S666" s="26" t="s">
        <v>3028</v>
      </c>
      <c r="T666" s="26" t="s">
        <v>191</v>
      </c>
      <c r="U666" s="26" t="s">
        <v>3028</v>
      </c>
      <c r="V666" s="26" t="s">
        <v>7209</v>
      </c>
      <c r="W666" s="26" t="s">
        <v>985</v>
      </c>
      <c r="X666" s="26" t="s">
        <v>2107</v>
      </c>
      <c r="Y666" s="27">
        <v>64000</v>
      </c>
      <c r="Z666" s="26" t="s">
        <v>736</v>
      </c>
      <c r="AA666" s="26" t="s">
        <v>736</v>
      </c>
      <c r="AB666" s="26" t="s">
        <v>736</v>
      </c>
      <c r="AC666" s="26" t="s">
        <v>736</v>
      </c>
      <c r="AD666" s="26" t="s">
        <v>736</v>
      </c>
      <c r="AE666" s="26" t="s">
        <v>736</v>
      </c>
      <c r="AF666" s="27" t="s">
        <v>741</v>
      </c>
    </row>
    <row r="667" spans="1:32">
      <c r="A667" s="26" t="s">
        <v>4758</v>
      </c>
      <c r="B667" s="26" t="s">
        <v>742</v>
      </c>
      <c r="C667" s="27">
        <v>665</v>
      </c>
      <c r="D667" s="26" t="s">
        <v>7210</v>
      </c>
      <c r="E667" s="26" t="s">
        <v>7211</v>
      </c>
      <c r="F667" s="27">
        <v>2</v>
      </c>
      <c r="G667" s="27">
        <v>0</v>
      </c>
      <c r="H667" s="27">
        <v>0</v>
      </c>
      <c r="I667" s="27">
        <v>2</v>
      </c>
      <c r="J667" s="27">
        <v>0</v>
      </c>
      <c r="K667" s="26" t="s">
        <v>7212</v>
      </c>
      <c r="L667" s="26" t="s">
        <v>736</v>
      </c>
      <c r="M667" s="26" t="s">
        <v>1928</v>
      </c>
      <c r="N667" s="26" t="s">
        <v>1929</v>
      </c>
      <c r="O667" s="26" t="s">
        <v>7213</v>
      </c>
      <c r="P667" s="26" t="s">
        <v>7214</v>
      </c>
      <c r="Q667" s="26" t="s">
        <v>736</v>
      </c>
      <c r="R667" s="26" t="s">
        <v>278</v>
      </c>
      <c r="S667" s="26" t="s">
        <v>7215</v>
      </c>
      <c r="T667" s="26" t="s">
        <v>278</v>
      </c>
      <c r="U667" s="26" t="s">
        <v>7215</v>
      </c>
      <c r="V667" s="26" t="s">
        <v>7216</v>
      </c>
      <c r="W667" s="26" t="s">
        <v>7217</v>
      </c>
      <c r="X667" s="26" t="s">
        <v>1919</v>
      </c>
      <c r="Y667" s="27">
        <v>2</v>
      </c>
      <c r="Z667" s="26" t="s">
        <v>736</v>
      </c>
      <c r="AA667" s="26" t="s">
        <v>736</v>
      </c>
      <c r="AB667" s="26" t="s">
        <v>736</v>
      </c>
      <c r="AC667" s="26" t="s">
        <v>736</v>
      </c>
      <c r="AD667" s="26" t="s">
        <v>736</v>
      </c>
      <c r="AE667" s="26" t="s">
        <v>736</v>
      </c>
      <c r="AF667" s="27" t="s">
        <v>741</v>
      </c>
    </row>
    <row r="668" spans="1:32">
      <c r="A668" s="26" t="s">
        <v>4758</v>
      </c>
      <c r="B668" s="26" t="s">
        <v>742</v>
      </c>
      <c r="C668" s="27">
        <v>666</v>
      </c>
      <c r="D668" s="26" t="s">
        <v>7218</v>
      </c>
      <c r="E668" s="26" t="s">
        <v>7219</v>
      </c>
      <c r="F668" s="27">
        <v>30</v>
      </c>
      <c r="G668" s="27">
        <v>0</v>
      </c>
      <c r="H668" s="27">
        <v>0</v>
      </c>
      <c r="I668" s="27">
        <v>30</v>
      </c>
      <c r="J668" s="27">
        <v>0</v>
      </c>
      <c r="K668" s="26" t="s">
        <v>7220</v>
      </c>
      <c r="L668" s="26" t="s">
        <v>736</v>
      </c>
      <c r="M668" s="26" t="s">
        <v>1928</v>
      </c>
      <c r="N668" s="26" t="s">
        <v>1929</v>
      </c>
      <c r="O668" s="26" t="s">
        <v>7221</v>
      </c>
      <c r="P668" s="26" t="s">
        <v>4622</v>
      </c>
      <c r="Q668" s="26" t="s">
        <v>736</v>
      </c>
      <c r="R668" s="26" t="s">
        <v>199</v>
      </c>
      <c r="S668" s="26" t="s">
        <v>7222</v>
      </c>
      <c r="T668" s="26" t="s">
        <v>199</v>
      </c>
      <c r="U668" s="26" t="s">
        <v>7222</v>
      </c>
      <c r="V668" s="26" t="s">
        <v>7223</v>
      </c>
      <c r="W668" s="26" t="s">
        <v>7224</v>
      </c>
      <c r="X668" s="26" t="s">
        <v>3792</v>
      </c>
      <c r="Y668" s="27">
        <v>30</v>
      </c>
      <c r="Z668" s="26" t="s">
        <v>736</v>
      </c>
      <c r="AA668" s="26" t="s">
        <v>736</v>
      </c>
      <c r="AB668" s="26" t="s">
        <v>736</v>
      </c>
      <c r="AC668" s="26" t="s">
        <v>736</v>
      </c>
      <c r="AD668" s="26" t="s">
        <v>736</v>
      </c>
      <c r="AE668" s="26" t="s">
        <v>736</v>
      </c>
      <c r="AF668" s="27" t="s">
        <v>741</v>
      </c>
    </row>
    <row r="669" spans="1:32">
      <c r="A669" s="26" t="s">
        <v>4758</v>
      </c>
      <c r="B669" s="26" t="s">
        <v>742</v>
      </c>
      <c r="C669" s="27">
        <v>667</v>
      </c>
      <c r="D669" s="26" t="s">
        <v>3919</v>
      </c>
      <c r="E669" s="26" t="s">
        <v>3920</v>
      </c>
      <c r="F669" s="27">
        <v>200</v>
      </c>
      <c r="G669" s="27">
        <v>0</v>
      </c>
      <c r="H669" s="27">
        <v>0</v>
      </c>
      <c r="I669" s="27">
        <v>200</v>
      </c>
      <c r="J669" s="27">
        <v>0</v>
      </c>
      <c r="K669" s="26" t="s">
        <v>7225</v>
      </c>
      <c r="L669" s="26" t="s">
        <v>736</v>
      </c>
      <c r="M669" s="26" t="s">
        <v>1623</v>
      </c>
      <c r="N669" s="26" t="s">
        <v>3921</v>
      </c>
      <c r="O669" s="26" t="s">
        <v>7226</v>
      </c>
      <c r="P669" s="26" t="s">
        <v>7227</v>
      </c>
      <c r="Q669" s="26" t="s">
        <v>736</v>
      </c>
      <c r="R669" s="26" t="s">
        <v>736</v>
      </c>
      <c r="S669" s="26" t="s">
        <v>7228</v>
      </c>
      <c r="T669" s="26" t="s">
        <v>736</v>
      </c>
      <c r="U669" s="26" t="s">
        <v>7228</v>
      </c>
      <c r="V669" s="26" t="s">
        <v>3922</v>
      </c>
      <c r="W669" s="26" t="s">
        <v>3923</v>
      </c>
      <c r="X669" s="26" t="s">
        <v>2032</v>
      </c>
      <c r="Y669" s="27">
        <v>200</v>
      </c>
      <c r="Z669" s="26" t="s">
        <v>736</v>
      </c>
      <c r="AA669" s="26" t="s">
        <v>736</v>
      </c>
      <c r="AB669" s="26" t="s">
        <v>736</v>
      </c>
      <c r="AC669" s="26" t="s">
        <v>736</v>
      </c>
      <c r="AD669" s="26" t="s">
        <v>736</v>
      </c>
      <c r="AE669" s="26" t="s">
        <v>736</v>
      </c>
      <c r="AF669" s="27" t="s">
        <v>741</v>
      </c>
    </row>
    <row r="670" spans="1:32">
      <c r="A670" s="26" t="s">
        <v>4758</v>
      </c>
      <c r="B670" s="26" t="s">
        <v>742</v>
      </c>
      <c r="C670" s="27">
        <v>668</v>
      </c>
      <c r="D670" s="26" t="s">
        <v>1714</v>
      </c>
      <c r="E670" s="26" t="s">
        <v>2105</v>
      </c>
      <c r="F670" s="27">
        <v>4</v>
      </c>
      <c r="G670" s="27">
        <v>0</v>
      </c>
      <c r="H670" s="27">
        <v>0</v>
      </c>
      <c r="I670" s="27">
        <v>4</v>
      </c>
      <c r="J670" s="27">
        <v>0</v>
      </c>
      <c r="K670" s="26" t="s">
        <v>2106</v>
      </c>
      <c r="L670" s="26" t="s">
        <v>736</v>
      </c>
      <c r="M670" s="26" t="s">
        <v>1928</v>
      </c>
      <c r="N670" s="26" t="s">
        <v>736</v>
      </c>
      <c r="O670" s="26" t="s">
        <v>7229</v>
      </c>
      <c r="P670" s="26" t="s">
        <v>7230</v>
      </c>
      <c r="Q670" s="26" t="s">
        <v>7075</v>
      </c>
      <c r="R670" s="26" t="s">
        <v>4689</v>
      </c>
      <c r="S670" s="26" t="s">
        <v>7231</v>
      </c>
      <c r="T670" s="26" t="s">
        <v>4689</v>
      </c>
      <c r="U670" s="26" t="s">
        <v>7231</v>
      </c>
      <c r="V670" s="26" t="s">
        <v>7232</v>
      </c>
      <c r="W670" s="26" t="s">
        <v>1715</v>
      </c>
      <c r="X670" s="26" t="s">
        <v>1912</v>
      </c>
      <c r="Y670" s="27">
        <v>4</v>
      </c>
      <c r="Z670" s="26" t="s">
        <v>1615</v>
      </c>
      <c r="AA670" s="26" t="s">
        <v>1716</v>
      </c>
      <c r="AB670" s="26" t="s">
        <v>736</v>
      </c>
      <c r="AC670" s="26" t="s">
        <v>736</v>
      </c>
      <c r="AD670" s="26" t="s">
        <v>736</v>
      </c>
      <c r="AE670" s="26" t="s">
        <v>1616</v>
      </c>
      <c r="AF670" s="27" t="s">
        <v>741</v>
      </c>
    </row>
    <row r="671" spans="1:32">
      <c r="A671" s="26" t="s">
        <v>4758</v>
      </c>
      <c r="B671" s="26" t="s">
        <v>742</v>
      </c>
      <c r="C671" s="27">
        <v>669</v>
      </c>
      <c r="D671" s="26" t="s">
        <v>1403</v>
      </c>
      <c r="E671" s="26" t="s">
        <v>7233</v>
      </c>
      <c r="F671" s="27">
        <v>1760</v>
      </c>
      <c r="G671" s="27">
        <v>0</v>
      </c>
      <c r="H671" s="27">
        <v>0</v>
      </c>
      <c r="I671" s="27">
        <v>1760</v>
      </c>
      <c r="J671" s="27">
        <v>0</v>
      </c>
      <c r="K671" s="26" t="s">
        <v>7234</v>
      </c>
      <c r="L671" s="26" t="s">
        <v>736</v>
      </c>
      <c r="M671" s="26" t="s">
        <v>1928</v>
      </c>
      <c r="N671" s="26" t="s">
        <v>4099</v>
      </c>
      <c r="O671" s="26" t="s">
        <v>7235</v>
      </c>
      <c r="P671" s="26" t="s">
        <v>7236</v>
      </c>
      <c r="Q671" s="26" t="s">
        <v>4798</v>
      </c>
      <c r="R671" s="26" t="s">
        <v>195</v>
      </c>
      <c r="S671" s="26" t="s">
        <v>7237</v>
      </c>
      <c r="T671" s="26" t="s">
        <v>195</v>
      </c>
      <c r="U671" s="26" t="s">
        <v>7237</v>
      </c>
      <c r="V671" s="26" t="s">
        <v>7238</v>
      </c>
      <c r="W671" s="26" t="s">
        <v>629</v>
      </c>
      <c r="X671" s="26" t="s">
        <v>2064</v>
      </c>
      <c r="Y671" s="27">
        <v>1760</v>
      </c>
      <c r="Z671" s="26" t="s">
        <v>736</v>
      </c>
      <c r="AA671" s="26" t="s">
        <v>736</v>
      </c>
      <c r="AB671" s="26" t="s">
        <v>736</v>
      </c>
      <c r="AC671" s="26" t="s">
        <v>736</v>
      </c>
      <c r="AD671" s="26" t="s">
        <v>736</v>
      </c>
      <c r="AE671" s="26" t="s">
        <v>736</v>
      </c>
      <c r="AF671" s="27" t="s">
        <v>741</v>
      </c>
    </row>
    <row r="672" spans="1:32">
      <c r="A672" s="26" t="s">
        <v>4758</v>
      </c>
      <c r="B672" s="26" t="s">
        <v>742</v>
      </c>
      <c r="C672" s="27">
        <v>670</v>
      </c>
      <c r="D672" s="26" t="s">
        <v>986</v>
      </c>
      <c r="E672" s="26" t="s">
        <v>3029</v>
      </c>
      <c r="F672" s="27">
        <v>3360</v>
      </c>
      <c r="G672" s="27">
        <v>0</v>
      </c>
      <c r="H672" s="27">
        <v>0</v>
      </c>
      <c r="I672" s="27">
        <v>3360</v>
      </c>
      <c r="J672" s="27">
        <v>0</v>
      </c>
      <c r="K672" s="26" t="s">
        <v>3030</v>
      </c>
      <c r="L672" s="26" t="s">
        <v>736</v>
      </c>
      <c r="M672" s="26" t="s">
        <v>1928</v>
      </c>
      <c r="N672" s="26" t="s">
        <v>1929</v>
      </c>
      <c r="O672" s="26" t="s">
        <v>4615</v>
      </c>
      <c r="P672" s="26" t="s">
        <v>4616</v>
      </c>
      <c r="Q672" s="26" t="s">
        <v>736</v>
      </c>
      <c r="R672" s="26" t="s">
        <v>791</v>
      </c>
      <c r="S672" s="26" t="s">
        <v>7239</v>
      </c>
      <c r="T672" s="26" t="s">
        <v>791</v>
      </c>
      <c r="U672" s="26" t="s">
        <v>7239</v>
      </c>
      <c r="V672" s="26" t="s">
        <v>4617</v>
      </c>
      <c r="W672" s="26" t="s">
        <v>7240</v>
      </c>
      <c r="X672" s="26" t="s">
        <v>2034</v>
      </c>
      <c r="Y672" s="27">
        <v>3360</v>
      </c>
      <c r="Z672" s="26" t="s">
        <v>736</v>
      </c>
      <c r="AA672" s="26" t="s">
        <v>736</v>
      </c>
      <c r="AB672" s="26" t="s">
        <v>736</v>
      </c>
      <c r="AC672" s="26" t="s">
        <v>736</v>
      </c>
      <c r="AD672" s="26" t="s">
        <v>736</v>
      </c>
      <c r="AE672" s="26" t="s">
        <v>736</v>
      </c>
      <c r="AF672" s="27" t="s">
        <v>741</v>
      </c>
    </row>
    <row r="673" spans="1:32">
      <c r="A673" s="26" t="s">
        <v>4758</v>
      </c>
      <c r="B673" s="26" t="s">
        <v>742</v>
      </c>
      <c r="C673" s="27">
        <v>671</v>
      </c>
      <c r="D673" s="26" t="s">
        <v>1398</v>
      </c>
      <c r="E673" s="26" t="s">
        <v>3031</v>
      </c>
      <c r="F673" s="27">
        <v>320</v>
      </c>
      <c r="G673" s="27">
        <v>0</v>
      </c>
      <c r="H673" s="27">
        <v>0</v>
      </c>
      <c r="I673" s="27">
        <v>320</v>
      </c>
      <c r="J673" s="27">
        <v>0</v>
      </c>
      <c r="K673" s="26" t="s">
        <v>3032</v>
      </c>
      <c r="L673" s="26" t="s">
        <v>736</v>
      </c>
      <c r="M673" s="26" t="s">
        <v>1928</v>
      </c>
      <c r="N673" s="26" t="s">
        <v>4099</v>
      </c>
      <c r="O673" s="26" t="s">
        <v>7241</v>
      </c>
      <c r="P673" s="26" t="s">
        <v>7242</v>
      </c>
      <c r="Q673" s="26" t="s">
        <v>4798</v>
      </c>
      <c r="R673" s="26" t="s">
        <v>195</v>
      </c>
      <c r="S673" s="26" t="s">
        <v>3033</v>
      </c>
      <c r="T673" s="26" t="s">
        <v>195</v>
      </c>
      <c r="U673" s="26" t="s">
        <v>3033</v>
      </c>
      <c r="V673" s="26" t="s">
        <v>7243</v>
      </c>
      <c r="W673" s="26" t="s">
        <v>626</v>
      </c>
      <c r="X673" s="26" t="s">
        <v>1949</v>
      </c>
      <c r="Y673" s="27">
        <v>320</v>
      </c>
      <c r="Z673" s="26" t="s">
        <v>736</v>
      </c>
      <c r="AA673" s="26" t="s">
        <v>736</v>
      </c>
      <c r="AB673" s="26" t="s">
        <v>736</v>
      </c>
      <c r="AC673" s="26" t="s">
        <v>736</v>
      </c>
      <c r="AD673" s="26" t="s">
        <v>736</v>
      </c>
      <c r="AE673" s="26" t="s">
        <v>736</v>
      </c>
      <c r="AF673" s="27" t="s">
        <v>741</v>
      </c>
    </row>
    <row r="674" spans="1:32">
      <c r="A674" s="26" t="s">
        <v>4758</v>
      </c>
      <c r="B674" s="26" t="s">
        <v>742</v>
      </c>
      <c r="C674" s="27">
        <v>672</v>
      </c>
      <c r="D674" s="26" t="s">
        <v>1399</v>
      </c>
      <c r="E674" s="26" t="s">
        <v>7244</v>
      </c>
      <c r="F674" s="27">
        <v>815</v>
      </c>
      <c r="G674" s="27">
        <v>0</v>
      </c>
      <c r="H674" s="27">
        <v>0</v>
      </c>
      <c r="I674" s="27">
        <v>815</v>
      </c>
      <c r="J674" s="27">
        <v>0</v>
      </c>
      <c r="K674" s="26" t="s">
        <v>7245</v>
      </c>
      <c r="L674" s="26" t="s">
        <v>736</v>
      </c>
      <c r="M674" s="26" t="s">
        <v>1928</v>
      </c>
      <c r="N674" s="26" t="s">
        <v>4099</v>
      </c>
      <c r="O674" s="26" t="s">
        <v>7246</v>
      </c>
      <c r="P674" s="26" t="s">
        <v>4856</v>
      </c>
      <c r="Q674" s="26" t="s">
        <v>736</v>
      </c>
      <c r="R674" s="26" t="s">
        <v>195</v>
      </c>
      <c r="S674" s="26" t="s">
        <v>1400</v>
      </c>
      <c r="T674" s="26" t="s">
        <v>195</v>
      </c>
      <c r="U674" s="26" t="s">
        <v>1400</v>
      </c>
      <c r="V674" s="26" t="s">
        <v>7247</v>
      </c>
      <c r="W674" s="26" t="s">
        <v>627</v>
      </c>
      <c r="X674" s="26" t="s">
        <v>7248</v>
      </c>
      <c r="Y674" s="27">
        <v>815</v>
      </c>
      <c r="Z674" s="26" t="s">
        <v>736</v>
      </c>
      <c r="AA674" s="26" t="s">
        <v>736</v>
      </c>
      <c r="AB674" s="26" t="s">
        <v>736</v>
      </c>
      <c r="AC674" s="26" t="s">
        <v>736</v>
      </c>
      <c r="AD674" s="26" t="s">
        <v>736</v>
      </c>
      <c r="AE674" s="26" t="s">
        <v>736</v>
      </c>
      <c r="AF674" s="27" t="s">
        <v>741</v>
      </c>
    </row>
    <row r="675" spans="1:32">
      <c r="A675" s="26" t="s">
        <v>4758</v>
      </c>
      <c r="B675" s="26" t="s">
        <v>742</v>
      </c>
      <c r="C675" s="27">
        <v>673</v>
      </c>
      <c r="D675" s="26" t="s">
        <v>4618</v>
      </c>
      <c r="E675" s="26" t="s">
        <v>4619</v>
      </c>
      <c r="F675" s="27">
        <v>16000</v>
      </c>
      <c r="G675" s="27">
        <v>0</v>
      </c>
      <c r="H675" s="27">
        <v>0</v>
      </c>
      <c r="I675" s="27">
        <v>16000</v>
      </c>
      <c r="J675" s="27">
        <v>0</v>
      </c>
      <c r="K675" s="26" t="s">
        <v>4620</v>
      </c>
      <c r="L675" s="26" t="s">
        <v>736</v>
      </c>
      <c r="M675" s="26" t="s">
        <v>1928</v>
      </c>
      <c r="N675" s="26" t="s">
        <v>1929</v>
      </c>
      <c r="O675" s="26" t="s">
        <v>4621</v>
      </c>
      <c r="P675" s="26" t="s">
        <v>4622</v>
      </c>
      <c r="Q675" s="26" t="s">
        <v>736</v>
      </c>
      <c r="R675" s="26" t="s">
        <v>278</v>
      </c>
      <c r="S675" s="26" t="s">
        <v>4623</v>
      </c>
      <c r="T675" s="26" t="s">
        <v>278</v>
      </c>
      <c r="U675" s="26" t="s">
        <v>4623</v>
      </c>
      <c r="V675" s="26" t="s">
        <v>4624</v>
      </c>
      <c r="W675" s="26" t="s">
        <v>741</v>
      </c>
      <c r="X675" s="26" t="s">
        <v>2053</v>
      </c>
      <c r="Y675" s="27">
        <v>16000</v>
      </c>
      <c r="Z675" s="26" t="s">
        <v>736</v>
      </c>
      <c r="AA675" s="26" t="s">
        <v>736</v>
      </c>
      <c r="AB675" s="26" t="s">
        <v>736</v>
      </c>
      <c r="AC675" s="26" t="s">
        <v>736</v>
      </c>
      <c r="AD675" s="26" t="s">
        <v>736</v>
      </c>
      <c r="AE675" s="26" t="s">
        <v>736</v>
      </c>
      <c r="AF675" s="27" t="s">
        <v>741</v>
      </c>
    </row>
    <row r="676" spans="1:32">
      <c r="A676" s="26" t="s">
        <v>4758</v>
      </c>
      <c r="B676" s="26" t="s">
        <v>742</v>
      </c>
      <c r="C676" s="27">
        <v>674</v>
      </c>
      <c r="D676" s="26" t="s">
        <v>1397</v>
      </c>
      <c r="E676" s="26" t="s">
        <v>3034</v>
      </c>
      <c r="F676" s="27">
        <v>160</v>
      </c>
      <c r="G676" s="27">
        <v>0</v>
      </c>
      <c r="H676" s="27">
        <v>0</v>
      </c>
      <c r="I676" s="27">
        <v>160</v>
      </c>
      <c r="J676" s="27">
        <v>0</v>
      </c>
      <c r="K676" s="26" t="s">
        <v>3035</v>
      </c>
      <c r="L676" s="26" t="s">
        <v>736</v>
      </c>
      <c r="M676" s="26" t="s">
        <v>192</v>
      </c>
      <c r="N676" s="26" t="s">
        <v>193</v>
      </c>
      <c r="O676" s="26" t="s">
        <v>1776</v>
      </c>
      <c r="P676" s="26" t="s">
        <v>1040</v>
      </c>
      <c r="Q676" s="26" t="s">
        <v>405</v>
      </c>
      <c r="R676" s="26" t="s">
        <v>791</v>
      </c>
      <c r="S676" s="26" t="s">
        <v>3036</v>
      </c>
      <c r="T676" s="26" t="s">
        <v>791</v>
      </c>
      <c r="U676" s="26" t="s">
        <v>3036</v>
      </c>
      <c r="V676" s="26" t="s">
        <v>3037</v>
      </c>
      <c r="W676" s="26" t="s">
        <v>625</v>
      </c>
      <c r="X676" s="26" t="s">
        <v>1945</v>
      </c>
      <c r="Y676" s="27">
        <v>160</v>
      </c>
      <c r="Z676" s="26" t="s">
        <v>736</v>
      </c>
      <c r="AA676" s="26" t="s">
        <v>736</v>
      </c>
      <c r="AB676" s="26" t="s">
        <v>736</v>
      </c>
      <c r="AC676" s="26" t="s">
        <v>736</v>
      </c>
      <c r="AD676" s="26" t="s">
        <v>736</v>
      </c>
      <c r="AE676" s="26" t="s">
        <v>736</v>
      </c>
      <c r="AF676" s="27" t="s">
        <v>741</v>
      </c>
    </row>
    <row r="677" spans="1:32">
      <c r="A677" s="26" t="s">
        <v>4758</v>
      </c>
      <c r="B677" s="26" t="s">
        <v>742</v>
      </c>
      <c r="C677" s="27">
        <v>675</v>
      </c>
      <c r="D677" s="26" t="s">
        <v>7249</v>
      </c>
      <c r="E677" s="26" t="s">
        <v>7250</v>
      </c>
      <c r="F677" s="27">
        <v>2</v>
      </c>
      <c r="G677" s="27">
        <v>0</v>
      </c>
      <c r="H677" s="27">
        <v>0</v>
      </c>
      <c r="I677" s="27">
        <v>2</v>
      </c>
      <c r="J677" s="27">
        <v>0</v>
      </c>
      <c r="K677" s="26" t="s">
        <v>7251</v>
      </c>
      <c r="L677" s="26" t="s">
        <v>736</v>
      </c>
      <c r="M677" s="26" t="s">
        <v>192</v>
      </c>
      <c r="N677" s="26" t="s">
        <v>1771</v>
      </c>
      <c r="O677" s="26" t="s">
        <v>7252</v>
      </c>
      <c r="P677" s="26" t="s">
        <v>7253</v>
      </c>
      <c r="Q677" s="26" t="s">
        <v>736</v>
      </c>
      <c r="R677" s="26" t="s">
        <v>6192</v>
      </c>
      <c r="S677" s="26" t="s">
        <v>7254</v>
      </c>
      <c r="T677" s="26" t="s">
        <v>6192</v>
      </c>
      <c r="U677" s="26" t="s">
        <v>7254</v>
      </c>
      <c r="V677" s="26" t="s">
        <v>7255</v>
      </c>
      <c r="W677" s="26" t="s">
        <v>7256</v>
      </c>
      <c r="X677" s="26" t="s">
        <v>1919</v>
      </c>
      <c r="Y677" s="27">
        <v>2</v>
      </c>
      <c r="Z677" s="26" t="s">
        <v>736</v>
      </c>
      <c r="AA677" s="26" t="s">
        <v>736</v>
      </c>
      <c r="AB677" s="26" t="s">
        <v>736</v>
      </c>
      <c r="AC677" s="26" t="s">
        <v>736</v>
      </c>
      <c r="AD677" s="26" t="s">
        <v>736</v>
      </c>
      <c r="AE677" s="26" t="s">
        <v>736</v>
      </c>
      <c r="AF677" s="27" t="s">
        <v>741</v>
      </c>
    </row>
    <row r="678" spans="1:32">
      <c r="A678" s="26" t="s">
        <v>4758</v>
      </c>
      <c r="B678" s="26" t="s">
        <v>742</v>
      </c>
      <c r="C678" s="27">
        <v>676</v>
      </c>
      <c r="D678" s="26" t="s">
        <v>1401</v>
      </c>
      <c r="E678" s="26" t="s">
        <v>7257</v>
      </c>
      <c r="F678" s="27">
        <v>160</v>
      </c>
      <c r="G678" s="27">
        <v>0</v>
      </c>
      <c r="H678" s="27">
        <v>0</v>
      </c>
      <c r="I678" s="27">
        <v>160</v>
      </c>
      <c r="J678" s="27">
        <v>0</v>
      </c>
      <c r="K678" s="26" t="s">
        <v>7258</v>
      </c>
      <c r="L678" s="26" t="s">
        <v>736</v>
      </c>
      <c r="M678" s="26" t="s">
        <v>1928</v>
      </c>
      <c r="N678" s="26" t="s">
        <v>736</v>
      </c>
      <c r="O678" s="26" t="s">
        <v>7259</v>
      </c>
      <c r="P678" s="26" t="s">
        <v>7260</v>
      </c>
      <c r="Q678" s="26" t="s">
        <v>4835</v>
      </c>
      <c r="R678" s="26" t="s">
        <v>195</v>
      </c>
      <c r="S678" s="26" t="s">
        <v>7261</v>
      </c>
      <c r="T678" s="26" t="s">
        <v>195</v>
      </c>
      <c r="U678" s="26" t="s">
        <v>7261</v>
      </c>
      <c r="V678" s="26" t="s">
        <v>7262</v>
      </c>
      <c r="W678" s="26" t="s">
        <v>7263</v>
      </c>
      <c r="X678" s="26" t="s">
        <v>1945</v>
      </c>
      <c r="Y678" s="27">
        <v>160</v>
      </c>
      <c r="Z678" s="26" t="s">
        <v>736</v>
      </c>
      <c r="AA678" s="26" t="s">
        <v>736</v>
      </c>
      <c r="AB678" s="26" t="s">
        <v>736</v>
      </c>
      <c r="AC678" s="26" t="s">
        <v>736</v>
      </c>
      <c r="AD678" s="26" t="s">
        <v>736</v>
      </c>
      <c r="AE678" s="26" t="s">
        <v>736</v>
      </c>
      <c r="AF678" s="27" t="s">
        <v>741</v>
      </c>
    </row>
    <row r="679" spans="1:32">
      <c r="A679" s="26" t="s">
        <v>4758</v>
      </c>
      <c r="B679" s="26" t="s">
        <v>742</v>
      </c>
      <c r="C679" s="27">
        <v>677</v>
      </c>
      <c r="D679" s="26" t="s">
        <v>7264</v>
      </c>
      <c r="E679" s="26" t="s">
        <v>7265</v>
      </c>
      <c r="F679" s="27">
        <v>1</v>
      </c>
      <c r="G679" s="27">
        <v>0</v>
      </c>
      <c r="H679" s="27">
        <v>0</v>
      </c>
      <c r="I679" s="27">
        <v>1</v>
      </c>
      <c r="J679" s="27">
        <v>0</v>
      </c>
      <c r="K679" s="26" t="s">
        <v>7266</v>
      </c>
      <c r="L679" s="26" t="s">
        <v>736</v>
      </c>
      <c r="M679" s="26" t="s">
        <v>1928</v>
      </c>
      <c r="N679" s="26" t="s">
        <v>1929</v>
      </c>
      <c r="O679" s="26" t="s">
        <v>7267</v>
      </c>
      <c r="P679" s="26" t="s">
        <v>7268</v>
      </c>
      <c r="Q679" s="26" t="s">
        <v>736</v>
      </c>
      <c r="R679" s="26" t="s">
        <v>278</v>
      </c>
      <c r="S679" s="26" t="s">
        <v>7269</v>
      </c>
      <c r="T679" s="26" t="s">
        <v>278</v>
      </c>
      <c r="U679" s="26" t="s">
        <v>7269</v>
      </c>
      <c r="V679" s="26" t="s">
        <v>7270</v>
      </c>
      <c r="W679" s="26" t="s">
        <v>7271</v>
      </c>
      <c r="X679" s="26" t="s">
        <v>2256</v>
      </c>
      <c r="Y679" s="27">
        <v>1</v>
      </c>
      <c r="Z679" s="26" t="s">
        <v>736</v>
      </c>
      <c r="AA679" s="26" t="s">
        <v>736</v>
      </c>
      <c r="AB679" s="26" t="s">
        <v>736</v>
      </c>
      <c r="AC679" s="26" t="s">
        <v>736</v>
      </c>
      <c r="AD679" s="26" t="s">
        <v>736</v>
      </c>
      <c r="AE679" s="26" t="s">
        <v>736</v>
      </c>
      <c r="AF679" s="27" t="s">
        <v>741</v>
      </c>
    </row>
    <row r="680" spans="1:32">
      <c r="A680" s="26" t="s">
        <v>4758</v>
      </c>
      <c r="B680" s="26" t="s">
        <v>742</v>
      </c>
      <c r="C680" s="27">
        <v>678</v>
      </c>
      <c r="D680" s="26" t="s">
        <v>4626</v>
      </c>
      <c r="E680" s="26" t="s">
        <v>4627</v>
      </c>
      <c r="F680" s="27">
        <v>800</v>
      </c>
      <c r="G680" s="27">
        <v>0</v>
      </c>
      <c r="H680" s="27">
        <v>0</v>
      </c>
      <c r="I680" s="27">
        <v>800</v>
      </c>
      <c r="J680" s="27">
        <v>0</v>
      </c>
      <c r="K680" s="26" t="s">
        <v>4628</v>
      </c>
      <c r="L680" s="26" t="s">
        <v>736</v>
      </c>
      <c r="M680" s="26" t="s">
        <v>1928</v>
      </c>
      <c r="N680" s="26" t="s">
        <v>1929</v>
      </c>
      <c r="O680" s="26" t="s">
        <v>4629</v>
      </c>
      <c r="P680" s="26" t="s">
        <v>3460</v>
      </c>
      <c r="Q680" s="26" t="s">
        <v>736</v>
      </c>
      <c r="R680" s="26" t="s">
        <v>195</v>
      </c>
      <c r="S680" s="26" t="s">
        <v>4630</v>
      </c>
      <c r="T680" s="26" t="s">
        <v>195</v>
      </c>
      <c r="U680" s="26" t="s">
        <v>4630</v>
      </c>
      <c r="V680" s="26" t="s">
        <v>4631</v>
      </c>
      <c r="W680" s="26" t="s">
        <v>741</v>
      </c>
      <c r="X680" s="26" t="s">
        <v>1948</v>
      </c>
      <c r="Y680" s="27">
        <v>800</v>
      </c>
      <c r="Z680" s="26" t="s">
        <v>736</v>
      </c>
      <c r="AA680" s="26" t="s">
        <v>736</v>
      </c>
      <c r="AB680" s="26" t="s">
        <v>736</v>
      </c>
      <c r="AC680" s="26" t="s">
        <v>736</v>
      </c>
      <c r="AD680" s="26" t="s">
        <v>736</v>
      </c>
      <c r="AE680" s="26" t="s">
        <v>736</v>
      </c>
      <c r="AF680" s="27" t="s">
        <v>741</v>
      </c>
    </row>
    <row r="681" spans="1:32">
      <c r="A681" s="26" t="s">
        <v>4758</v>
      </c>
      <c r="B681" s="26" t="s">
        <v>742</v>
      </c>
      <c r="C681" s="27">
        <v>679</v>
      </c>
      <c r="D681" s="26" t="s">
        <v>1402</v>
      </c>
      <c r="E681" s="26" t="s">
        <v>7272</v>
      </c>
      <c r="F681" s="27">
        <v>320</v>
      </c>
      <c r="G681" s="27">
        <v>0</v>
      </c>
      <c r="H681" s="27">
        <v>0</v>
      </c>
      <c r="I681" s="27">
        <v>320</v>
      </c>
      <c r="J681" s="27">
        <v>0</v>
      </c>
      <c r="K681" s="26" t="s">
        <v>7273</v>
      </c>
      <c r="L681" s="26" t="s">
        <v>736</v>
      </c>
      <c r="M681" s="26" t="s">
        <v>1928</v>
      </c>
      <c r="N681" s="26" t="s">
        <v>1929</v>
      </c>
      <c r="O681" s="26" t="s">
        <v>7274</v>
      </c>
      <c r="P681" s="26" t="s">
        <v>7275</v>
      </c>
      <c r="Q681" s="26" t="s">
        <v>4835</v>
      </c>
      <c r="R681" s="26" t="s">
        <v>195</v>
      </c>
      <c r="S681" s="26" t="s">
        <v>7276</v>
      </c>
      <c r="T681" s="26" t="s">
        <v>195</v>
      </c>
      <c r="U681" s="26" t="s">
        <v>7276</v>
      </c>
      <c r="V681" s="26" t="s">
        <v>7277</v>
      </c>
      <c r="W681" s="26" t="s">
        <v>628</v>
      </c>
      <c r="X681" s="26" t="s">
        <v>1949</v>
      </c>
      <c r="Y681" s="27">
        <v>320</v>
      </c>
      <c r="Z681" s="26" t="s">
        <v>736</v>
      </c>
      <c r="AA681" s="26" t="s">
        <v>736</v>
      </c>
      <c r="AB681" s="26" t="s">
        <v>736</v>
      </c>
      <c r="AC681" s="26" t="s">
        <v>736</v>
      </c>
      <c r="AD681" s="26" t="s">
        <v>736</v>
      </c>
      <c r="AE681" s="26" t="s">
        <v>736</v>
      </c>
      <c r="AF681" s="27" t="s">
        <v>741</v>
      </c>
    </row>
    <row r="682" spans="1:32">
      <c r="A682" s="26" t="s">
        <v>4758</v>
      </c>
      <c r="B682" s="26" t="s">
        <v>742</v>
      </c>
      <c r="C682" s="27">
        <v>680</v>
      </c>
      <c r="D682" s="26" t="s">
        <v>1407</v>
      </c>
      <c r="E682" s="26" t="s">
        <v>7278</v>
      </c>
      <c r="F682" s="27">
        <v>800</v>
      </c>
      <c r="G682" s="27">
        <v>0</v>
      </c>
      <c r="H682" s="27">
        <v>0</v>
      </c>
      <c r="I682" s="27">
        <v>800</v>
      </c>
      <c r="J682" s="27">
        <v>0</v>
      </c>
      <c r="K682" s="26" t="s">
        <v>7279</v>
      </c>
      <c r="L682" s="26" t="s">
        <v>736</v>
      </c>
      <c r="M682" s="26" t="s">
        <v>1928</v>
      </c>
      <c r="N682" s="26" t="s">
        <v>1929</v>
      </c>
      <c r="O682" s="26" t="s">
        <v>7280</v>
      </c>
      <c r="P682" s="26" t="s">
        <v>7281</v>
      </c>
      <c r="Q682" s="26" t="s">
        <v>736</v>
      </c>
      <c r="R682" s="26" t="s">
        <v>195</v>
      </c>
      <c r="S682" s="26" t="s">
        <v>7282</v>
      </c>
      <c r="T682" s="26" t="s">
        <v>195</v>
      </c>
      <c r="U682" s="26" t="s">
        <v>7282</v>
      </c>
      <c r="V682" s="26" t="s">
        <v>7283</v>
      </c>
      <c r="W682" s="26" t="s">
        <v>631</v>
      </c>
      <c r="X682" s="26" t="s">
        <v>1948</v>
      </c>
      <c r="Y682" s="27">
        <v>800</v>
      </c>
      <c r="Z682" s="26" t="s">
        <v>736</v>
      </c>
      <c r="AA682" s="26" t="s">
        <v>736</v>
      </c>
      <c r="AB682" s="26" t="s">
        <v>736</v>
      </c>
      <c r="AC682" s="26" t="s">
        <v>736</v>
      </c>
      <c r="AD682" s="26" t="s">
        <v>736</v>
      </c>
      <c r="AE682" s="26" t="s">
        <v>736</v>
      </c>
      <c r="AF682" s="27" t="s">
        <v>741</v>
      </c>
    </row>
    <row r="683" spans="1:32">
      <c r="A683" s="26" t="s">
        <v>4758</v>
      </c>
      <c r="B683" s="26" t="s">
        <v>742</v>
      </c>
      <c r="C683" s="27">
        <v>681</v>
      </c>
      <c r="D683" s="26" t="s">
        <v>988</v>
      </c>
      <c r="E683" s="26" t="s">
        <v>3038</v>
      </c>
      <c r="F683" s="27">
        <v>800</v>
      </c>
      <c r="G683" s="27">
        <v>0</v>
      </c>
      <c r="H683" s="27">
        <v>0</v>
      </c>
      <c r="I683" s="27">
        <v>800</v>
      </c>
      <c r="J683" s="27">
        <v>0</v>
      </c>
      <c r="K683" s="26" t="s">
        <v>3039</v>
      </c>
      <c r="L683" s="26" t="s">
        <v>736</v>
      </c>
      <c r="M683" s="26" t="s">
        <v>1928</v>
      </c>
      <c r="N683" s="26" t="s">
        <v>4099</v>
      </c>
      <c r="O683" s="26" t="s">
        <v>7284</v>
      </c>
      <c r="P683" s="26" t="s">
        <v>7285</v>
      </c>
      <c r="Q683" s="26" t="s">
        <v>736</v>
      </c>
      <c r="R683" s="26" t="s">
        <v>195</v>
      </c>
      <c r="S683" s="26" t="s">
        <v>7286</v>
      </c>
      <c r="T683" s="26" t="s">
        <v>195</v>
      </c>
      <c r="U683" s="26" t="s">
        <v>7286</v>
      </c>
      <c r="V683" s="26" t="s">
        <v>7287</v>
      </c>
      <c r="W683" s="26" t="s">
        <v>7288</v>
      </c>
      <c r="X683" s="26" t="s">
        <v>1948</v>
      </c>
      <c r="Y683" s="27">
        <v>800</v>
      </c>
      <c r="Z683" s="26" t="s">
        <v>736</v>
      </c>
      <c r="AA683" s="26" t="s">
        <v>736</v>
      </c>
      <c r="AB683" s="26" t="s">
        <v>736</v>
      </c>
      <c r="AC683" s="26" t="s">
        <v>736</v>
      </c>
      <c r="AD683" s="26" t="s">
        <v>736</v>
      </c>
      <c r="AE683" s="26" t="s">
        <v>736</v>
      </c>
      <c r="AF683" s="27" t="s">
        <v>741</v>
      </c>
    </row>
    <row r="684" spans="1:32">
      <c r="A684" s="26" t="s">
        <v>4758</v>
      </c>
      <c r="B684" s="26" t="s">
        <v>742</v>
      </c>
      <c r="C684" s="27">
        <v>682</v>
      </c>
      <c r="D684" s="26" t="s">
        <v>7289</v>
      </c>
      <c r="E684" s="26" t="s">
        <v>7290</v>
      </c>
      <c r="F684" s="27">
        <v>3</v>
      </c>
      <c r="G684" s="27">
        <v>0</v>
      </c>
      <c r="H684" s="27">
        <v>0</v>
      </c>
      <c r="I684" s="27">
        <v>3</v>
      </c>
      <c r="J684" s="27">
        <v>0</v>
      </c>
      <c r="K684" s="26" t="s">
        <v>7291</v>
      </c>
      <c r="L684" s="26" t="s">
        <v>736</v>
      </c>
      <c r="M684" s="26" t="s">
        <v>1928</v>
      </c>
      <c r="N684" s="26" t="s">
        <v>4099</v>
      </c>
      <c r="O684" s="26" t="s">
        <v>7292</v>
      </c>
      <c r="P684" s="26" t="s">
        <v>7293</v>
      </c>
      <c r="Q684" s="26" t="s">
        <v>5417</v>
      </c>
      <c r="R684" s="26" t="s">
        <v>199</v>
      </c>
      <c r="S684" s="26" t="s">
        <v>7294</v>
      </c>
      <c r="T684" s="26" t="s">
        <v>199</v>
      </c>
      <c r="U684" s="26" t="s">
        <v>7294</v>
      </c>
      <c r="V684" s="26" t="s">
        <v>7295</v>
      </c>
      <c r="W684" s="26" t="s">
        <v>7296</v>
      </c>
      <c r="X684" s="26" t="s">
        <v>2710</v>
      </c>
      <c r="Y684" s="27">
        <v>3</v>
      </c>
      <c r="Z684" s="26" t="s">
        <v>736</v>
      </c>
      <c r="AA684" s="26" t="s">
        <v>736</v>
      </c>
      <c r="AB684" s="26" t="s">
        <v>736</v>
      </c>
      <c r="AC684" s="26" t="s">
        <v>736</v>
      </c>
      <c r="AD684" s="26" t="s">
        <v>736</v>
      </c>
      <c r="AE684" s="26" t="s">
        <v>736</v>
      </c>
      <c r="AF684" s="27" t="s">
        <v>741</v>
      </c>
    </row>
    <row r="685" spans="1:32">
      <c r="A685" s="26" t="s">
        <v>4758</v>
      </c>
      <c r="B685" s="26" t="s">
        <v>742</v>
      </c>
      <c r="C685" s="27">
        <v>683</v>
      </c>
      <c r="D685" s="26" t="s">
        <v>7297</v>
      </c>
      <c r="E685" s="26" t="s">
        <v>7298</v>
      </c>
      <c r="F685" s="27">
        <v>18</v>
      </c>
      <c r="G685" s="27">
        <v>0</v>
      </c>
      <c r="H685" s="27">
        <v>0</v>
      </c>
      <c r="I685" s="27">
        <v>18</v>
      </c>
      <c r="J685" s="27">
        <v>0</v>
      </c>
      <c r="K685" s="26" t="s">
        <v>7299</v>
      </c>
      <c r="L685" s="26" t="s">
        <v>736</v>
      </c>
      <c r="M685" s="26" t="s">
        <v>1928</v>
      </c>
      <c r="N685" s="26" t="s">
        <v>1929</v>
      </c>
      <c r="O685" s="26" t="s">
        <v>7300</v>
      </c>
      <c r="P685" s="26" t="s">
        <v>4948</v>
      </c>
      <c r="Q685" s="26" t="s">
        <v>736</v>
      </c>
      <c r="R685" s="26" t="s">
        <v>7301</v>
      </c>
      <c r="S685" s="26" t="s">
        <v>736</v>
      </c>
      <c r="T685" s="26" t="s">
        <v>7301</v>
      </c>
      <c r="U685" s="26" t="s">
        <v>736</v>
      </c>
      <c r="V685" s="26" t="s">
        <v>7302</v>
      </c>
      <c r="W685" s="26" t="s">
        <v>7303</v>
      </c>
      <c r="X685" s="26" t="s">
        <v>5236</v>
      </c>
      <c r="Y685" s="27">
        <v>18</v>
      </c>
      <c r="Z685" s="26" t="s">
        <v>736</v>
      </c>
      <c r="AA685" s="26" t="s">
        <v>736</v>
      </c>
      <c r="AB685" s="26" t="s">
        <v>736</v>
      </c>
      <c r="AC685" s="26" t="s">
        <v>736</v>
      </c>
      <c r="AD685" s="26" t="s">
        <v>736</v>
      </c>
      <c r="AE685" s="26" t="s">
        <v>736</v>
      </c>
      <c r="AF685" s="27" t="s">
        <v>741</v>
      </c>
    </row>
    <row r="686" spans="1:32">
      <c r="A686" s="26" t="s">
        <v>4758</v>
      </c>
      <c r="B686" s="26" t="s">
        <v>742</v>
      </c>
      <c r="C686" s="27">
        <v>684</v>
      </c>
      <c r="D686" s="26" t="s">
        <v>7304</v>
      </c>
      <c r="E686" s="26" t="s">
        <v>7305</v>
      </c>
      <c r="F686" s="27">
        <v>5</v>
      </c>
      <c r="G686" s="27">
        <v>0</v>
      </c>
      <c r="H686" s="27">
        <v>0</v>
      </c>
      <c r="I686" s="27">
        <v>5</v>
      </c>
      <c r="J686" s="27">
        <v>0</v>
      </c>
      <c r="K686" s="26" t="s">
        <v>7306</v>
      </c>
      <c r="L686" s="26" t="s">
        <v>736</v>
      </c>
      <c r="M686" s="26" t="s">
        <v>192</v>
      </c>
      <c r="N686" s="26" t="s">
        <v>1771</v>
      </c>
      <c r="O686" s="26" t="s">
        <v>7307</v>
      </c>
      <c r="P686" s="26" t="s">
        <v>7308</v>
      </c>
      <c r="Q686" s="26" t="s">
        <v>736</v>
      </c>
      <c r="R686" s="26" t="s">
        <v>5641</v>
      </c>
      <c r="S686" s="26" t="s">
        <v>7309</v>
      </c>
      <c r="T686" s="26" t="s">
        <v>5641</v>
      </c>
      <c r="U686" s="26" t="s">
        <v>7309</v>
      </c>
      <c r="V686" s="26" t="s">
        <v>7310</v>
      </c>
      <c r="W686" s="26" t="s">
        <v>7311</v>
      </c>
      <c r="X686" s="26" t="s">
        <v>3478</v>
      </c>
      <c r="Y686" s="27">
        <v>5</v>
      </c>
      <c r="Z686" s="26" t="s">
        <v>736</v>
      </c>
      <c r="AA686" s="26" t="s">
        <v>736</v>
      </c>
      <c r="AB686" s="26" t="s">
        <v>736</v>
      </c>
      <c r="AC686" s="26" t="s">
        <v>736</v>
      </c>
      <c r="AD686" s="26" t="s">
        <v>736</v>
      </c>
      <c r="AE686" s="26" t="s">
        <v>736</v>
      </c>
      <c r="AF686" s="27" t="s">
        <v>741</v>
      </c>
    </row>
    <row r="687" spans="1:32">
      <c r="A687" s="26" t="s">
        <v>4758</v>
      </c>
      <c r="B687" s="26" t="s">
        <v>742</v>
      </c>
      <c r="C687" s="27">
        <v>685</v>
      </c>
      <c r="D687" s="26" t="s">
        <v>1478</v>
      </c>
      <c r="E687" s="26" t="s">
        <v>3040</v>
      </c>
      <c r="F687" s="27">
        <v>3560</v>
      </c>
      <c r="G687" s="27">
        <v>0</v>
      </c>
      <c r="H687" s="27">
        <v>0</v>
      </c>
      <c r="I687" s="27">
        <v>3560</v>
      </c>
      <c r="J687" s="27">
        <v>0</v>
      </c>
      <c r="K687" s="26" t="s">
        <v>3041</v>
      </c>
      <c r="L687" s="26" t="s">
        <v>736</v>
      </c>
      <c r="M687" s="26" t="s">
        <v>192</v>
      </c>
      <c r="N687" s="26" t="s">
        <v>1771</v>
      </c>
      <c r="O687" s="26" t="s">
        <v>1878</v>
      </c>
      <c r="P687" s="26" t="s">
        <v>1879</v>
      </c>
      <c r="Q687" s="26" t="s">
        <v>1841</v>
      </c>
      <c r="R687" s="26" t="s">
        <v>200</v>
      </c>
      <c r="S687" s="26" t="s">
        <v>7312</v>
      </c>
      <c r="T687" s="26" t="s">
        <v>200</v>
      </c>
      <c r="U687" s="26" t="s">
        <v>7312</v>
      </c>
      <c r="V687" s="26" t="s">
        <v>7313</v>
      </c>
      <c r="W687" s="26" t="s">
        <v>7314</v>
      </c>
      <c r="X687" s="26" t="s">
        <v>2108</v>
      </c>
      <c r="Y687" s="27">
        <v>3560</v>
      </c>
      <c r="Z687" s="26" t="s">
        <v>736</v>
      </c>
      <c r="AA687" s="26" t="s">
        <v>736</v>
      </c>
      <c r="AB687" s="26" t="s">
        <v>736</v>
      </c>
      <c r="AC687" s="26" t="s">
        <v>736</v>
      </c>
      <c r="AD687" s="26" t="s">
        <v>736</v>
      </c>
      <c r="AE687" s="26" t="s">
        <v>736</v>
      </c>
      <c r="AF687" s="27" t="s">
        <v>741</v>
      </c>
    </row>
    <row r="688" spans="1:32">
      <c r="A688" s="26" t="s">
        <v>4758</v>
      </c>
      <c r="B688" s="26" t="s">
        <v>742</v>
      </c>
      <c r="C688" s="27">
        <v>686</v>
      </c>
      <c r="D688" s="26" t="s">
        <v>7315</v>
      </c>
      <c r="E688" s="26" t="s">
        <v>7316</v>
      </c>
      <c r="F688" s="27">
        <v>1</v>
      </c>
      <c r="G688" s="27">
        <v>0</v>
      </c>
      <c r="H688" s="27">
        <v>0</v>
      </c>
      <c r="I688" s="27">
        <v>1</v>
      </c>
      <c r="J688" s="27">
        <v>0</v>
      </c>
      <c r="K688" s="26" t="s">
        <v>7317</v>
      </c>
      <c r="L688" s="26" t="s">
        <v>736</v>
      </c>
      <c r="M688" s="26" t="s">
        <v>1928</v>
      </c>
      <c r="N688" s="26" t="s">
        <v>1929</v>
      </c>
      <c r="O688" s="26" t="s">
        <v>7318</v>
      </c>
      <c r="P688" s="26" t="s">
        <v>7319</v>
      </c>
      <c r="Q688" s="26" t="s">
        <v>736</v>
      </c>
      <c r="R688" s="26" t="s">
        <v>191</v>
      </c>
      <c r="S688" s="26" t="s">
        <v>7320</v>
      </c>
      <c r="T688" s="26" t="s">
        <v>191</v>
      </c>
      <c r="U688" s="26" t="s">
        <v>7320</v>
      </c>
      <c r="V688" s="26" t="s">
        <v>7321</v>
      </c>
      <c r="W688" s="26" t="s">
        <v>7322</v>
      </c>
      <c r="X688" s="26" t="s">
        <v>2256</v>
      </c>
      <c r="Y688" s="27">
        <v>1</v>
      </c>
      <c r="Z688" s="26" t="s">
        <v>7323</v>
      </c>
      <c r="AA688" s="26" t="s">
        <v>7324</v>
      </c>
      <c r="AB688" s="26" t="s">
        <v>7325</v>
      </c>
      <c r="AC688" s="26" t="s">
        <v>736</v>
      </c>
      <c r="AD688" s="26" t="s">
        <v>7326</v>
      </c>
      <c r="AE688" s="26" t="s">
        <v>7327</v>
      </c>
      <c r="AF688" s="27" t="s">
        <v>741</v>
      </c>
    </row>
    <row r="689" spans="1:32">
      <c r="A689" s="26" t="s">
        <v>4758</v>
      </c>
      <c r="B689" s="26" t="s">
        <v>742</v>
      </c>
      <c r="C689" s="27">
        <v>687</v>
      </c>
      <c r="D689" s="26" t="s">
        <v>989</v>
      </c>
      <c r="E689" s="26" t="s">
        <v>3042</v>
      </c>
      <c r="F689" s="27">
        <v>3200</v>
      </c>
      <c r="G689" s="27">
        <v>0</v>
      </c>
      <c r="H689" s="27">
        <v>0</v>
      </c>
      <c r="I689" s="27">
        <v>3200</v>
      </c>
      <c r="J689" s="27">
        <v>0</v>
      </c>
      <c r="K689" s="26" t="s">
        <v>3043</v>
      </c>
      <c r="L689" s="26" t="s">
        <v>736</v>
      </c>
      <c r="M689" s="26" t="s">
        <v>192</v>
      </c>
      <c r="N689" s="26" t="s">
        <v>1929</v>
      </c>
      <c r="O689" s="26" t="s">
        <v>7328</v>
      </c>
      <c r="P689" s="26" t="s">
        <v>7329</v>
      </c>
      <c r="Q689" s="26" t="s">
        <v>736</v>
      </c>
      <c r="R689" s="26" t="s">
        <v>195</v>
      </c>
      <c r="S689" s="26" t="s">
        <v>7330</v>
      </c>
      <c r="T689" s="26" t="s">
        <v>195</v>
      </c>
      <c r="U689" s="26" t="s">
        <v>7330</v>
      </c>
      <c r="V689" s="26" t="s">
        <v>7331</v>
      </c>
      <c r="W689" s="26" t="s">
        <v>435</v>
      </c>
      <c r="X689" s="26" t="s">
        <v>1952</v>
      </c>
      <c r="Y689" s="27">
        <v>3200</v>
      </c>
      <c r="Z689" s="26" t="s">
        <v>736</v>
      </c>
      <c r="AA689" s="26" t="s">
        <v>736</v>
      </c>
      <c r="AB689" s="26" t="s">
        <v>736</v>
      </c>
      <c r="AC689" s="26" t="s">
        <v>736</v>
      </c>
      <c r="AD689" s="26" t="s">
        <v>736</v>
      </c>
      <c r="AE689" s="26" t="s">
        <v>736</v>
      </c>
      <c r="AF689" s="27" t="s">
        <v>741</v>
      </c>
    </row>
    <row r="690" spans="1:32">
      <c r="A690" s="26" t="s">
        <v>4758</v>
      </c>
      <c r="B690" s="26" t="s">
        <v>742</v>
      </c>
      <c r="C690" s="27">
        <v>688</v>
      </c>
      <c r="D690" s="26" t="s">
        <v>3044</v>
      </c>
      <c r="E690" s="26" t="s">
        <v>3045</v>
      </c>
      <c r="F690" s="27">
        <v>2200</v>
      </c>
      <c r="G690" s="27">
        <v>0</v>
      </c>
      <c r="H690" s="27">
        <v>0</v>
      </c>
      <c r="I690" s="27">
        <v>2200</v>
      </c>
      <c r="J690" s="27">
        <v>0</v>
      </c>
      <c r="K690" s="26" t="s">
        <v>3046</v>
      </c>
      <c r="L690" s="26" t="s">
        <v>736</v>
      </c>
      <c r="M690" s="26" t="s">
        <v>1928</v>
      </c>
      <c r="N690" s="26" t="s">
        <v>4099</v>
      </c>
      <c r="O690" s="26" t="s">
        <v>7332</v>
      </c>
      <c r="P690" s="26" t="s">
        <v>7333</v>
      </c>
      <c r="Q690" s="26" t="s">
        <v>736</v>
      </c>
      <c r="R690" s="26" t="s">
        <v>1080</v>
      </c>
      <c r="S690" s="26" t="s">
        <v>7334</v>
      </c>
      <c r="T690" s="26" t="s">
        <v>1080</v>
      </c>
      <c r="U690" s="26" t="s">
        <v>7334</v>
      </c>
      <c r="V690" s="26" t="s">
        <v>7335</v>
      </c>
      <c r="W690" s="26" t="s">
        <v>3047</v>
      </c>
      <c r="X690" s="26" t="s">
        <v>4193</v>
      </c>
      <c r="Y690" s="27">
        <v>2200</v>
      </c>
      <c r="Z690" s="26" t="s">
        <v>3048</v>
      </c>
      <c r="AA690" s="26" t="s">
        <v>2674</v>
      </c>
      <c r="AB690" s="26" t="s">
        <v>3049</v>
      </c>
      <c r="AC690" s="26" t="s">
        <v>7336</v>
      </c>
      <c r="AD690" s="26" t="s">
        <v>3045</v>
      </c>
      <c r="AE690" s="26" t="s">
        <v>2675</v>
      </c>
      <c r="AF690" s="27" t="s">
        <v>741</v>
      </c>
    </row>
    <row r="691" spans="1:32">
      <c r="A691" s="26" t="s">
        <v>4758</v>
      </c>
      <c r="B691" s="26" t="s">
        <v>742</v>
      </c>
      <c r="C691" s="27">
        <v>689</v>
      </c>
      <c r="D691" s="26" t="s">
        <v>990</v>
      </c>
      <c r="E691" s="26" t="s">
        <v>3051</v>
      </c>
      <c r="F691" s="27">
        <v>3200</v>
      </c>
      <c r="G691" s="27">
        <v>0</v>
      </c>
      <c r="H691" s="27">
        <v>0</v>
      </c>
      <c r="I691" s="27">
        <v>3200</v>
      </c>
      <c r="J691" s="27">
        <v>0</v>
      </c>
      <c r="K691" s="26" t="s">
        <v>3052</v>
      </c>
      <c r="L691" s="26" t="s">
        <v>736</v>
      </c>
      <c r="M691" s="26" t="s">
        <v>1928</v>
      </c>
      <c r="N691" s="26" t="s">
        <v>1929</v>
      </c>
      <c r="O691" s="26" t="s">
        <v>3924</v>
      </c>
      <c r="P691" s="26" t="s">
        <v>3618</v>
      </c>
      <c r="Q691" s="26" t="s">
        <v>736</v>
      </c>
      <c r="R691" s="26" t="s">
        <v>791</v>
      </c>
      <c r="S691" s="26" t="s">
        <v>3925</v>
      </c>
      <c r="T691" s="26" t="s">
        <v>791</v>
      </c>
      <c r="U691" s="26" t="s">
        <v>3925</v>
      </c>
      <c r="V691" s="26" t="s">
        <v>3926</v>
      </c>
      <c r="W691" s="26" t="s">
        <v>436</v>
      </c>
      <c r="X691" s="26" t="s">
        <v>1952</v>
      </c>
      <c r="Y691" s="27">
        <v>3200</v>
      </c>
      <c r="Z691" s="26" t="s">
        <v>736</v>
      </c>
      <c r="AA691" s="26" t="s">
        <v>736</v>
      </c>
      <c r="AB691" s="26" t="s">
        <v>736</v>
      </c>
      <c r="AC691" s="26" t="s">
        <v>736</v>
      </c>
      <c r="AD691" s="26" t="s">
        <v>736</v>
      </c>
      <c r="AE691" s="26" t="s">
        <v>736</v>
      </c>
      <c r="AF691" s="27" t="s">
        <v>741</v>
      </c>
    </row>
    <row r="692" spans="1:32">
      <c r="A692" s="26" t="s">
        <v>4758</v>
      </c>
      <c r="B692" s="26" t="s">
        <v>742</v>
      </c>
      <c r="C692" s="27">
        <v>690</v>
      </c>
      <c r="D692" s="26" t="s">
        <v>7337</v>
      </c>
      <c r="E692" s="26" t="s">
        <v>7338</v>
      </c>
      <c r="F692" s="27">
        <v>50</v>
      </c>
      <c r="G692" s="27">
        <v>0</v>
      </c>
      <c r="H692" s="27">
        <v>0</v>
      </c>
      <c r="I692" s="27">
        <v>50</v>
      </c>
      <c r="J692" s="27">
        <v>0</v>
      </c>
      <c r="K692" s="26" t="s">
        <v>7339</v>
      </c>
      <c r="L692" s="26" t="s">
        <v>736</v>
      </c>
      <c r="M692" s="26" t="s">
        <v>1928</v>
      </c>
      <c r="N692" s="26" t="s">
        <v>1929</v>
      </c>
      <c r="O692" s="26" t="s">
        <v>7340</v>
      </c>
      <c r="P692" s="26" t="s">
        <v>7341</v>
      </c>
      <c r="Q692" s="26" t="s">
        <v>736</v>
      </c>
      <c r="R692" s="26" t="s">
        <v>7342</v>
      </c>
      <c r="S692" s="26" t="s">
        <v>7343</v>
      </c>
      <c r="T692" s="26" t="s">
        <v>7342</v>
      </c>
      <c r="U692" s="26" t="s">
        <v>7343</v>
      </c>
      <c r="V692" s="26" t="s">
        <v>7344</v>
      </c>
      <c r="W692" s="26" t="s">
        <v>7345</v>
      </c>
      <c r="X692" s="26" t="s">
        <v>2653</v>
      </c>
      <c r="Y692" s="27">
        <v>50</v>
      </c>
      <c r="Z692" s="26" t="s">
        <v>736</v>
      </c>
      <c r="AA692" s="26" t="s">
        <v>736</v>
      </c>
      <c r="AB692" s="26" t="s">
        <v>736</v>
      </c>
      <c r="AC692" s="26" t="s">
        <v>736</v>
      </c>
      <c r="AD692" s="26" t="s">
        <v>736</v>
      </c>
      <c r="AE692" s="26" t="s">
        <v>736</v>
      </c>
      <c r="AF692" s="27" t="s">
        <v>741</v>
      </c>
    </row>
    <row r="693" spans="1:32">
      <c r="A693" s="26" t="s">
        <v>4758</v>
      </c>
      <c r="B693" s="26" t="s">
        <v>742</v>
      </c>
      <c r="C693" s="27">
        <v>691</v>
      </c>
      <c r="D693" s="26" t="s">
        <v>7346</v>
      </c>
      <c r="E693" s="26" t="s">
        <v>7347</v>
      </c>
      <c r="F693" s="27">
        <v>10</v>
      </c>
      <c r="G693" s="27">
        <v>0</v>
      </c>
      <c r="H693" s="27">
        <v>0</v>
      </c>
      <c r="I693" s="27">
        <v>10</v>
      </c>
      <c r="J693" s="27">
        <v>0</v>
      </c>
      <c r="K693" s="26" t="s">
        <v>7348</v>
      </c>
      <c r="L693" s="26" t="s">
        <v>736</v>
      </c>
      <c r="M693" s="26" t="s">
        <v>1928</v>
      </c>
      <c r="N693" s="26" t="s">
        <v>1929</v>
      </c>
      <c r="O693" s="26" t="s">
        <v>7349</v>
      </c>
      <c r="P693" s="26" t="s">
        <v>4067</v>
      </c>
      <c r="Q693" s="26" t="s">
        <v>736</v>
      </c>
      <c r="R693" s="26" t="s">
        <v>167</v>
      </c>
      <c r="S693" s="26" t="s">
        <v>7350</v>
      </c>
      <c r="T693" s="26" t="s">
        <v>167</v>
      </c>
      <c r="U693" s="26" t="s">
        <v>7350</v>
      </c>
      <c r="V693" s="26" t="s">
        <v>7351</v>
      </c>
      <c r="W693" s="26" t="s">
        <v>7352</v>
      </c>
      <c r="X693" s="26" t="s">
        <v>2008</v>
      </c>
      <c r="Y693" s="27">
        <v>10</v>
      </c>
      <c r="Z693" s="26" t="s">
        <v>736</v>
      </c>
      <c r="AA693" s="26" t="s">
        <v>736</v>
      </c>
      <c r="AB693" s="26" t="s">
        <v>736</v>
      </c>
      <c r="AC693" s="26" t="s">
        <v>736</v>
      </c>
      <c r="AD693" s="26" t="s">
        <v>736</v>
      </c>
      <c r="AE693" s="26" t="s">
        <v>736</v>
      </c>
      <c r="AF693" s="27" t="s">
        <v>741</v>
      </c>
    </row>
    <row r="694" spans="1:32">
      <c r="A694" s="26" t="s">
        <v>4758</v>
      </c>
      <c r="B694" s="26" t="s">
        <v>742</v>
      </c>
      <c r="C694" s="27">
        <v>692</v>
      </c>
      <c r="D694" s="26" t="s">
        <v>992</v>
      </c>
      <c r="E694" s="26" t="s">
        <v>3053</v>
      </c>
      <c r="F694" s="27">
        <v>1600</v>
      </c>
      <c r="G694" s="27">
        <v>0</v>
      </c>
      <c r="H694" s="27">
        <v>0</v>
      </c>
      <c r="I694" s="27">
        <v>1600</v>
      </c>
      <c r="J694" s="27">
        <v>0</v>
      </c>
      <c r="K694" s="26" t="s">
        <v>3054</v>
      </c>
      <c r="L694" s="26" t="s">
        <v>736</v>
      </c>
      <c r="M694" s="26" t="s">
        <v>192</v>
      </c>
      <c r="N694" s="26" t="s">
        <v>193</v>
      </c>
      <c r="O694" s="26" t="s">
        <v>993</v>
      </c>
      <c r="P694" s="26" t="s">
        <v>994</v>
      </c>
      <c r="Q694" s="26" t="s">
        <v>405</v>
      </c>
      <c r="R694" s="26" t="s">
        <v>791</v>
      </c>
      <c r="S694" s="26" t="s">
        <v>3055</v>
      </c>
      <c r="T694" s="26" t="s">
        <v>791</v>
      </c>
      <c r="U694" s="26" t="s">
        <v>3055</v>
      </c>
      <c r="V694" s="26" t="s">
        <v>995</v>
      </c>
      <c r="W694" s="26" t="s">
        <v>635</v>
      </c>
      <c r="X694" s="26" t="s">
        <v>1918</v>
      </c>
      <c r="Y694" s="27">
        <v>1600</v>
      </c>
      <c r="Z694" s="26" t="s">
        <v>736</v>
      </c>
      <c r="AA694" s="26" t="s">
        <v>736</v>
      </c>
      <c r="AB694" s="26" t="s">
        <v>736</v>
      </c>
      <c r="AC694" s="26" t="s">
        <v>736</v>
      </c>
      <c r="AD694" s="26" t="s">
        <v>736</v>
      </c>
      <c r="AE694" s="26" t="s">
        <v>736</v>
      </c>
      <c r="AF694" s="27" t="s">
        <v>741</v>
      </c>
    </row>
    <row r="695" spans="1:32">
      <c r="A695" s="26" t="s">
        <v>4758</v>
      </c>
      <c r="B695" s="26" t="s">
        <v>742</v>
      </c>
      <c r="C695" s="27">
        <v>693</v>
      </c>
      <c r="D695" s="26" t="s">
        <v>7353</v>
      </c>
      <c r="E695" s="26" t="s">
        <v>7354</v>
      </c>
      <c r="F695" s="27">
        <v>1</v>
      </c>
      <c r="G695" s="27">
        <v>0</v>
      </c>
      <c r="H695" s="27">
        <v>0</v>
      </c>
      <c r="I695" s="27">
        <v>1</v>
      </c>
      <c r="J695" s="27">
        <v>0</v>
      </c>
      <c r="K695" s="26" t="s">
        <v>7355</v>
      </c>
      <c r="L695" s="26" t="s">
        <v>736</v>
      </c>
      <c r="M695" s="26" t="s">
        <v>192</v>
      </c>
      <c r="N695" s="26" t="s">
        <v>361</v>
      </c>
      <c r="O695" s="26" t="s">
        <v>7356</v>
      </c>
      <c r="P695" s="26" t="s">
        <v>4513</v>
      </c>
      <c r="Q695" s="26" t="s">
        <v>7357</v>
      </c>
      <c r="R695" s="26" t="s">
        <v>7358</v>
      </c>
      <c r="S695" s="26" t="s">
        <v>7359</v>
      </c>
      <c r="T695" s="26" t="s">
        <v>7358</v>
      </c>
      <c r="U695" s="26" t="s">
        <v>7359</v>
      </c>
      <c r="V695" s="26" t="s">
        <v>7360</v>
      </c>
      <c r="W695" s="26" t="s">
        <v>7361</v>
      </c>
      <c r="X695" s="26" t="s">
        <v>2256</v>
      </c>
      <c r="Y695" s="27">
        <v>1</v>
      </c>
      <c r="Z695" s="26" t="s">
        <v>736</v>
      </c>
      <c r="AA695" s="26" t="s">
        <v>736</v>
      </c>
      <c r="AB695" s="26" t="s">
        <v>736</v>
      </c>
      <c r="AC695" s="26" t="s">
        <v>736</v>
      </c>
      <c r="AD695" s="26" t="s">
        <v>736</v>
      </c>
      <c r="AE695" s="26" t="s">
        <v>736</v>
      </c>
      <c r="AF695" s="27" t="s">
        <v>741</v>
      </c>
    </row>
    <row r="696" spans="1:32">
      <c r="A696" s="26" t="s">
        <v>4758</v>
      </c>
      <c r="B696" s="26" t="s">
        <v>742</v>
      </c>
      <c r="C696" s="27">
        <v>694</v>
      </c>
      <c r="D696" s="26" t="s">
        <v>7362</v>
      </c>
      <c r="E696" s="26" t="s">
        <v>7363</v>
      </c>
      <c r="F696" s="27">
        <v>15</v>
      </c>
      <c r="G696" s="27">
        <v>0</v>
      </c>
      <c r="H696" s="27">
        <v>0</v>
      </c>
      <c r="I696" s="27">
        <v>15</v>
      </c>
      <c r="J696" s="27">
        <v>0</v>
      </c>
      <c r="K696" s="26" t="s">
        <v>7364</v>
      </c>
      <c r="L696" s="26" t="s">
        <v>736</v>
      </c>
      <c r="M696" s="26" t="s">
        <v>1928</v>
      </c>
      <c r="N696" s="26" t="s">
        <v>1929</v>
      </c>
      <c r="O696" s="26" t="s">
        <v>7365</v>
      </c>
      <c r="P696" s="26" t="s">
        <v>7366</v>
      </c>
      <c r="Q696" s="26" t="s">
        <v>736</v>
      </c>
      <c r="R696" s="26" t="s">
        <v>190</v>
      </c>
      <c r="S696" s="26" t="s">
        <v>7367</v>
      </c>
      <c r="T696" s="26" t="s">
        <v>190</v>
      </c>
      <c r="U696" s="26" t="s">
        <v>7367</v>
      </c>
      <c r="V696" s="26" t="s">
        <v>7368</v>
      </c>
      <c r="W696" s="26" t="s">
        <v>7369</v>
      </c>
      <c r="X696" s="26" t="s">
        <v>3643</v>
      </c>
      <c r="Y696" s="27">
        <v>15</v>
      </c>
      <c r="Z696" s="26" t="s">
        <v>736</v>
      </c>
      <c r="AA696" s="26" t="s">
        <v>736</v>
      </c>
      <c r="AB696" s="26" t="s">
        <v>736</v>
      </c>
      <c r="AC696" s="26" t="s">
        <v>736</v>
      </c>
      <c r="AD696" s="26" t="s">
        <v>736</v>
      </c>
      <c r="AE696" s="26" t="s">
        <v>736</v>
      </c>
      <c r="AF696" s="27" t="s">
        <v>741</v>
      </c>
    </row>
    <row r="697" spans="1:32">
      <c r="A697" s="26" t="s">
        <v>4758</v>
      </c>
      <c r="B697" s="26" t="s">
        <v>742</v>
      </c>
      <c r="C697" s="27">
        <v>695</v>
      </c>
      <c r="D697" s="26" t="s">
        <v>4632</v>
      </c>
      <c r="E697" s="26" t="s">
        <v>4633</v>
      </c>
      <c r="F697" s="27">
        <v>595</v>
      </c>
      <c r="G697" s="27">
        <v>0</v>
      </c>
      <c r="H697" s="27">
        <v>0</v>
      </c>
      <c r="I697" s="27">
        <v>595</v>
      </c>
      <c r="J697" s="27">
        <v>0</v>
      </c>
      <c r="K697" s="26" t="s">
        <v>4634</v>
      </c>
      <c r="L697" s="26" t="s">
        <v>736</v>
      </c>
      <c r="M697" s="26" t="s">
        <v>1928</v>
      </c>
      <c r="N697" s="26" t="s">
        <v>1929</v>
      </c>
      <c r="O697" s="26" t="s">
        <v>4635</v>
      </c>
      <c r="P697" s="26" t="s">
        <v>4636</v>
      </c>
      <c r="Q697" s="26" t="s">
        <v>736</v>
      </c>
      <c r="R697" s="26" t="s">
        <v>191</v>
      </c>
      <c r="S697" s="26" t="s">
        <v>7370</v>
      </c>
      <c r="T697" s="26" t="s">
        <v>191</v>
      </c>
      <c r="U697" s="26" t="s">
        <v>7370</v>
      </c>
      <c r="V697" s="26" t="s">
        <v>7371</v>
      </c>
      <c r="W697" s="26" t="s">
        <v>4637</v>
      </c>
      <c r="X697" s="26" t="s">
        <v>4638</v>
      </c>
      <c r="Y697" s="27">
        <v>595</v>
      </c>
      <c r="Z697" s="26" t="s">
        <v>3645</v>
      </c>
      <c r="AA697" s="26" t="s">
        <v>3410</v>
      </c>
      <c r="AB697" s="26" t="s">
        <v>4639</v>
      </c>
      <c r="AC697" s="26" t="s">
        <v>736</v>
      </c>
      <c r="AD697" s="26" t="s">
        <v>4640</v>
      </c>
      <c r="AE697" s="26" t="s">
        <v>1887</v>
      </c>
      <c r="AF697" s="27" t="s">
        <v>741</v>
      </c>
    </row>
    <row r="698" spans="1:32">
      <c r="A698" s="26" t="s">
        <v>4758</v>
      </c>
      <c r="B698" s="26" t="s">
        <v>742</v>
      </c>
      <c r="C698" s="27">
        <v>696</v>
      </c>
      <c r="D698" s="26" t="s">
        <v>4641</v>
      </c>
      <c r="E698" s="26" t="s">
        <v>4642</v>
      </c>
      <c r="F698" s="27">
        <v>26</v>
      </c>
      <c r="G698" s="27">
        <v>0</v>
      </c>
      <c r="H698" s="27">
        <v>0</v>
      </c>
      <c r="I698" s="27">
        <v>26</v>
      </c>
      <c r="J698" s="27">
        <v>0</v>
      </c>
      <c r="K698" s="26" t="s">
        <v>4643</v>
      </c>
      <c r="L698" s="26" t="s">
        <v>736</v>
      </c>
      <c r="M698" s="26" t="s">
        <v>192</v>
      </c>
      <c r="N698" s="26" t="s">
        <v>361</v>
      </c>
      <c r="O698" s="26" t="s">
        <v>4644</v>
      </c>
      <c r="P698" s="26" t="s">
        <v>4645</v>
      </c>
      <c r="Q698" s="26" t="s">
        <v>736</v>
      </c>
      <c r="R698" s="26" t="s">
        <v>4051</v>
      </c>
      <c r="S698" s="26" t="s">
        <v>4052</v>
      </c>
      <c r="T698" s="26" t="s">
        <v>4051</v>
      </c>
      <c r="U698" s="26" t="s">
        <v>4052</v>
      </c>
      <c r="V698" s="26" t="s">
        <v>4646</v>
      </c>
      <c r="W698" s="26" t="s">
        <v>4647</v>
      </c>
      <c r="X698" s="26" t="s">
        <v>3488</v>
      </c>
      <c r="Y698" s="27">
        <v>26</v>
      </c>
      <c r="Z698" s="26" t="s">
        <v>736</v>
      </c>
      <c r="AA698" s="26" t="s">
        <v>736</v>
      </c>
      <c r="AB698" s="26" t="s">
        <v>736</v>
      </c>
      <c r="AC698" s="26" t="s">
        <v>736</v>
      </c>
      <c r="AD698" s="26" t="s">
        <v>736</v>
      </c>
      <c r="AE698" s="26" t="s">
        <v>736</v>
      </c>
      <c r="AF698" s="27" t="s">
        <v>741</v>
      </c>
    </row>
    <row r="699" spans="1:32">
      <c r="A699" s="26" t="s">
        <v>4758</v>
      </c>
      <c r="B699" s="26" t="s">
        <v>742</v>
      </c>
      <c r="C699" s="27">
        <v>697</v>
      </c>
      <c r="D699" s="26" t="s">
        <v>996</v>
      </c>
      <c r="E699" s="26" t="s">
        <v>3056</v>
      </c>
      <c r="F699" s="27">
        <v>1920</v>
      </c>
      <c r="G699" s="27">
        <v>0</v>
      </c>
      <c r="H699" s="27">
        <v>0</v>
      </c>
      <c r="I699" s="27">
        <v>1920</v>
      </c>
      <c r="J699" s="27">
        <v>0</v>
      </c>
      <c r="K699" s="26" t="s">
        <v>3057</v>
      </c>
      <c r="L699" s="26" t="s">
        <v>736</v>
      </c>
      <c r="M699" s="26" t="s">
        <v>192</v>
      </c>
      <c r="N699" s="26" t="s">
        <v>361</v>
      </c>
      <c r="O699" s="26" t="s">
        <v>1717</v>
      </c>
      <c r="P699" s="26" t="s">
        <v>1718</v>
      </c>
      <c r="Q699" s="26" t="s">
        <v>405</v>
      </c>
      <c r="R699" s="26" t="s">
        <v>195</v>
      </c>
      <c r="S699" s="26" t="s">
        <v>3058</v>
      </c>
      <c r="T699" s="26" t="s">
        <v>195</v>
      </c>
      <c r="U699" s="26" t="s">
        <v>3058</v>
      </c>
      <c r="V699" s="26" t="s">
        <v>1719</v>
      </c>
      <c r="W699" s="26" t="s">
        <v>7372</v>
      </c>
      <c r="X699" s="26" t="s">
        <v>1972</v>
      </c>
      <c r="Y699" s="27">
        <v>1920</v>
      </c>
      <c r="Z699" s="26" t="s">
        <v>736</v>
      </c>
      <c r="AA699" s="26" t="s">
        <v>736</v>
      </c>
      <c r="AB699" s="26" t="s">
        <v>736</v>
      </c>
      <c r="AC699" s="26" t="s">
        <v>736</v>
      </c>
      <c r="AD699" s="26" t="s">
        <v>736</v>
      </c>
      <c r="AE699" s="26" t="s">
        <v>736</v>
      </c>
      <c r="AF699" s="27" t="s">
        <v>741</v>
      </c>
    </row>
    <row r="700" spans="1:32">
      <c r="A700" s="26" t="s">
        <v>4758</v>
      </c>
      <c r="B700" s="26" t="s">
        <v>742</v>
      </c>
      <c r="C700" s="27">
        <v>698</v>
      </c>
      <c r="D700" s="26" t="s">
        <v>7373</v>
      </c>
      <c r="E700" s="26" t="s">
        <v>7374</v>
      </c>
      <c r="F700" s="27">
        <v>1</v>
      </c>
      <c r="G700" s="27">
        <v>0</v>
      </c>
      <c r="H700" s="27">
        <v>0</v>
      </c>
      <c r="I700" s="27">
        <v>1</v>
      </c>
      <c r="J700" s="27">
        <v>0</v>
      </c>
      <c r="K700" s="26" t="s">
        <v>7375</v>
      </c>
      <c r="L700" s="26" t="s">
        <v>736</v>
      </c>
      <c r="M700" s="26" t="s">
        <v>1928</v>
      </c>
      <c r="N700" s="26" t="s">
        <v>4099</v>
      </c>
      <c r="O700" s="26" t="s">
        <v>7376</v>
      </c>
      <c r="P700" s="26" t="s">
        <v>7377</v>
      </c>
      <c r="Q700" s="26" t="s">
        <v>736</v>
      </c>
      <c r="R700" s="26" t="s">
        <v>5434</v>
      </c>
      <c r="S700" s="26" t="s">
        <v>7378</v>
      </c>
      <c r="T700" s="26" t="s">
        <v>5434</v>
      </c>
      <c r="U700" s="26" t="s">
        <v>7378</v>
      </c>
      <c r="V700" s="26" t="s">
        <v>7379</v>
      </c>
      <c r="W700" s="26" t="s">
        <v>7380</v>
      </c>
      <c r="X700" s="26" t="s">
        <v>2256</v>
      </c>
      <c r="Y700" s="27">
        <v>1</v>
      </c>
      <c r="Z700" s="26" t="s">
        <v>736</v>
      </c>
      <c r="AA700" s="26" t="s">
        <v>736</v>
      </c>
      <c r="AB700" s="26" t="s">
        <v>736</v>
      </c>
      <c r="AC700" s="26" t="s">
        <v>736</v>
      </c>
      <c r="AD700" s="26" t="s">
        <v>736</v>
      </c>
      <c r="AE700" s="26" t="s">
        <v>736</v>
      </c>
      <c r="AF700" s="27" t="s">
        <v>741</v>
      </c>
    </row>
    <row r="701" spans="1:32">
      <c r="A701" s="26" t="s">
        <v>4758</v>
      </c>
      <c r="B701" s="26" t="s">
        <v>742</v>
      </c>
      <c r="C701" s="27">
        <v>699</v>
      </c>
      <c r="D701" s="26" t="s">
        <v>7381</v>
      </c>
      <c r="E701" s="26" t="s">
        <v>7382</v>
      </c>
      <c r="F701" s="27">
        <v>2</v>
      </c>
      <c r="G701" s="27">
        <v>0</v>
      </c>
      <c r="H701" s="27">
        <v>0</v>
      </c>
      <c r="I701" s="27">
        <v>2</v>
      </c>
      <c r="J701" s="27">
        <v>0</v>
      </c>
      <c r="K701" s="26" t="s">
        <v>7383</v>
      </c>
      <c r="L701" s="26" t="s">
        <v>736</v>
      </c>
      <c r="M701" s="26" t="s">
        <v>1928</v>
      </c>
      <c r="N701" s="26" t="s">
        <v>361</v>
      </c>
      <c r="O701" s="26" t="s">
        <v>7384</v>
      </c>
      <c r="P701" s="26" t="s">
        <v>933</v>
      </c>
      <c r="Q701" s="26" t="s">
        <v>736</v>
      </c>
      <c r="R701" s="26" t="s">
        <v>7385</v>
      </c>
      <c r="S701" s="26" t="s">
        <v>7386</v>
      </c>
      <c r="T701" s="26" t="s">
        <v>7385</v>
      </c>
      <c r="U701" s="26" t="s">
        <v>7386</v>
      </c>
      <c r="V701" s="26" t="s">
        <v>7387</v>
      </c>
      <c r="W701" s="26" t="s">
        <v>7388</v>
      </c>
      <c r="X701" s="26" t="s">
        <v>1919</v>
      </c>
      <c r="Y701" s="27">
        <v>2</v>
      </c>
      <c r="Z701" s="26" t="s">
        <v>736</v>
      </c>
      <c r="AA701" s="26" t="s">
        <v>736</v>
      </c>
      <c r="AB701" s="26" t="s">
        <v>736</v>
      </c>
      <c r="AC701" s="26" t="s">
        <v>736</v>
      </c>
      <c r="AD701" s="26" t="s">
        <v>736</v>
      </c>
      <c r="AE701" s="26" t="s">
        <v>736</v>
      </c>
      <c r="AF701" s="27" t="s">
        <v>741</v>
      </c>
    </row>
    <row r="702" spans="1:32">
      <c r="A702" s="26" t="s">
        <v>4758</v>
      </c>
      <c r="B702" s="26" t="s">
        <v>742</v>
      </c>
      <c r="C702" s="27">
        <v>700</v>
      </c>
      <c r="D702" s="26" t="s">
        <v>1422</v>
      </c>
      <c r="E702" s="26" t="s">
        <v>3927</v>
      </c>
      <c r="F702" s="27">
        <v>160</v>
      </c>
      <c r="G702" s="27">
        <v>0</v>
      </c>
      <c r="H702" s="27">
        <v>0</v>
      </c>
      <c r="I702" s="27">
        <v>160</v>
      </c>
      <c r="J702" s="27">
        <v>0</v>
      </c>
      <c r="K702" s="26" t="s">
        <v>3928</v>
      </c>
      <c r="L702" s="26" t="s">
        <v>736</v>
      </c>
      <c r="M702" s="26" t="s">
        <v>1928</v>
      </c>
      <c r="N702" s="26" t="s">
        <v>1929</v>
      </c>
      <c r="O702" s="26" t="s">
        <v>3929</v>
      </c>
      <c r="P702" s="26" t="s">
        <v>3285</v>
      </c>
      <c r="Q702" s="26" t="s">
        <v>736</v>
      </c>
      <c r="R702" s="26" t="s">
        <v>195</v>
      </c>
      <c r="S702" s="26" t="s">
        <v>3930</v>
      </c>
      <c r="T702" s="26" t="s">
        <v>195</v>
      </c>
      <c r="U702" s="26" t="s">
        <v>3930</v>
      </c>
      <c r="V702" s="26" t="s">
        <v>741</v>
      </c>
      <c r="W702" s="26" t="s">
        <v>638</v>
      </c>
      <c r="X702" s="26" t="s">
        <v>1945</v>
      </c>
      <c r="Y702" s="27">
        <v>160</v>
      </c>
      <c r="Z702" s="26" t="s">
        <v>736</v>
      </c>
      <c r="AA702" s="26" t="s">
        <v>736</v>
      </c>
      <c r="AB702" s="26" t="s">
        <v>736</v>
      </c>
      <c r="AC702" s="26" t="s">
        <v>736</v>
      </c>
      <c r="AD702" s="26" t="s">
        <v>736</v>
      </c>
      <c r="AE702" s="26" t="s">
        <v>736</v>
      </c>
      <c r="AF702" s="27" t="s">
        <v>741</v>
      </c>
    </row>
    <row r="703" spans="1:32">
      <c r="A703" s="26" t="s">
        <v>4758</v>
      </c>
      <c r="B703" s="26" t="s">
        <v>742</v>
      </c>
      <c r="C703" s="27">
        <v>701</v>
      </c>
      <c r="D703" s="26" t="s">
        <v>7389</v>
      </c>
      <c r="E703" s="26" t="s">
        <v>7390</v>
      </c>
      <c r="F703" s="27">
        <v>2240</v>
      </c>
      <c r="G703" s="27">
        <v>0</v>
      </c>
      <c r="H703" s="27">
        <v>0</v>
      </c>
      <c r="I703" s="27">
        <v>2240</v>
      </c>
      <c r="J703" s="27">
        <v>0</v>
      </c>
      <c r="K703" s="26" t="s">
        <v>7391</v>
      </c>
      <c r="L703" s="26" t="s">
        <v>736</v>
      </c>
      <c r="M703" s="26" t="s">
        <v>192</v>
      </c>
      <c r="N703" s="26" t="s">
        <v>361</v>
      </c>
      <c r="O703" s="26" t="s">
        <v>7392</v>
      </c>
      <c r="P703" s="26" t="s">
        <v>1612</v>
      </c>
      <c r="Q703" s="26" t="s">
        <v>736</v>
      </c>
      <c r="R703" s="26" t="s">
        <v>195</v>
      </c>
      <c r="S703" s="26" t="s">
        <v>7393</v>
      </c>
      <c r="T703" s="26" t="s">
        <v>195</v>
      </c>
      <c r="U703" s="26" t="s">
        <v>7393</v>
      </c>
      <c r="V703" s="26" t="s">
        <v>7394</v>
      </c>
      <c r="W703" s="26" t="s">
        <v>741</v>
      </c>
      <c r="X703" s="26" t="s">
        <v>2036</v>
      </c>
      <c r="Y703" s="27">
        <v>2240</v>
      </c>
      <c r="Z703" s="26" t="s">
        <v>736</v>
      </c>
      <c r="AA703" s="26" t="s">
        <v>736</v>
      </c>
      <c r="AB703" s="26" t="s">
        <v>736</v>
      </c>
      <c r="AC703" s="26" t="s">
        <v>736</v>
      </c>
      <c r="AD703" s="26" t="s">
        <v>736</v>
      </c>
      <c r="AE703" s="26" t="s">
        <v>736</v>
      </c>
      <c r="AF703" s="27" t="s">
        <v>741</v>
      </c>
    </row>
    <row r="704" spans="1:32">
      <c r="A704" s="26" t="s">
        <v>4758</v>
      </c>
      <c r="B704" s="26" t="s">
        <v>742</v>
      </c>
      <c r="C704" s="27">
        <v>702</v>
      </c>
      <c r="D704" s="26" t="s">
        <v>4648</v>
      </c>
      <c r="E704" s="26" t="s">
        <v>4649</v>
      </c>
      <c r="F704" s="27">
        <v>1</v>
      </c>
      <c r="G704" s="27">
        <v>0</v>
      </c>
      <c r="H704" s="27">
        <v>0</v>
      </c>
      <c r="I704" s="27">
        <v>1</v>
      </c>
      <c r="J704" s="27">
        <v>0</v>
      </c>
      <c r="K704" s="26" t="s">
        <v>4650</v>
      </c>
      <c r="L704" s="26" t="s">
        <v>736</v>
      </c>
      <c r="M704" s="26" t="s">
        <v>1928</v>
      </c>
      <c r="N704" s="26" t="s">
        <v>1929</v>
      </c>
      <c r="O704" s="26" t="s">
        <v>4651</v>
      </c>
      <c r="P704" s="26" t="s">
        <v>4652</v>
      </c>
      <c r="Q704" s="26" t="s">
        <v>736</v>
      </c>
      <c r="R704" s="26" t="s">
        <v>3599</v>
      </c>
      <c r="S704" s="26" t="s">
        <v>4653</v>
      </c>
      <c r="T704" s="26" t="s">
        <v>3599</v>
      </c>
      <c r="U704" s="26" t="s">
        <v>4653</v>
      </c>
      <c r="V704" s="26" t="s">
        <v>4654</v>
      </c>
      <c r="W704" s="26" t="s">
        <v>4655</v>
      </c>
      <c r="X704" s="26" t="s">
        <v>2256</v>
      </c>
      <c r="Y704" s="27">
        <v>1</v>
      </c>
      <c r="Z704" s="26" t="s">
        <v>736</v>
      </c>
      <c r="AA704" s="26" t="s">
        <v>736</v>
      </c>
      <c r="AB704" s="26" t="s">
        <v>736</v>
      </c>
      <c r="AC704" s="26" t="s">
        <v>736</v>
      </c>
      <c r="AD704" s="26" t="s">
        <v>736</v>
      </c>
      <c r="AE704" s="26" t="s">
        <v>736</v>
      </c>
      <c r="AF704" s="27" t="s">
        <v>741</v>
      </c>
    </row>
    <row r="705" spans="1:32">
      <c r="A705" s="26" t="s">
        <v>4758</v>
      </c>
      <c r="B705" s="26" t="s">
        <v>742</v>
      </c>
      <c r="C705" s="27">
        <v>703</v>
      </c>
      <c r="D705" s="26" t="s">
        <v>4657</v>
      </c>
      <c r="E705" s="26" t="s">
        <v>4658</v>
      </c>
      <c r="F705" s="27">
        <v>39</v>
      </c>
      <c r="G705" s="27">
        <v>0</v>
      </c>
      <c r="H705" s="27">
        <v>0</v>
      </c>
      <c r="I705" s="27">
        <v>39</v>
      </c>
      <c r="J705" s="27">
        <v>0</v>
      </c>
      <c r="K705" s="26" t="s">
        <v>4659</v>
      </c>
      <c r="L705" s="26" t="s">
        <v>736</v>
      </c>
      <c r="M705" s="26" t="s">
        <v>1928</v>
      </c>
      <c r="N705" s="26" t="s">
        <v>1929</v>
      </c>
      <c r="O705" s="26" t="s">
        <v>4660</v>
      </c>
      <c r="P705" s="26" t="s">
        <v>4661</v>
      </c>
      <c r="Q705" s="26" t="s">
        <v>736</v>
      </c>
      <c r="R705" s="26" t="s">
        <v>4662</v>
      </c>
      <c r="S705" s="26" t="s">
        <v>4663</v>
      </c>
      <c r="T705" s="26" t="s">
        <v>4662</v>
      </c>
      <c r="U705" s="26" t="s">
        <v>4663</v>
      </c>
      <c r="V705" s="26" t="s">
        <v>4664</v>
      </c>
      <c r="W705" s="26" t="s">
        <v>4665</v>
      </c>
      <c r="X705" s="26" t="s">
        <v>7395</v>
      </c>
      <c r="Y705" s="27">
        <v>39</v>
      </c>
      <c r="Z705" s="26" t="s">
        <v>736</v>
      </c>
      <c r="AA705" s="26" t="s">
        <v>736</v>
      </c>
      <c r="AB705" s="26" t="s">
        <v>736</v>
      </c>
      <c r="AC705" s="26" t="s">
        <v>736</v>
      </c>
      <c r="AD705" s="26" t="s">
        <v>736</v>
      </c>
      <c r="AE705" s="26" t="s">
        <v>736</v>
      </c>
      <c r="AF705" s="27" t="s">
        <v>741</v>
      </c>
    </row>
    <row r="706" spans="1:32">
      <c r="A706" s="26" t="s">
        <v>4758</v>
      </c>
      <c r="B706" s="26" t="s">
        <v>742</v>
      </c>
      <c r="C706" s="27">
        <v>704</v>
      </c>
      <c r="D706" s="26" t="s">
        <v>997</v>
      </c>
      <c r="E706" s="26" t="s">
        <v>2109</v>
      </c>
      <c r="F706" s="27">
        <v>2400</v>
      </c>
      <c r="G706" s="27">
        <v>0</v>
      </c>
      <c r="H706" s="27">
        <v>0</v>
      </c>
      <c r="I706" s="27">
        <v>2400</v>
      </c>
      <c r="J706" s="27">
        <v>0</v>
      </c>
      <c r="K706" s="26" t="s">
        <v>2110</v>
      </c>
      <c r="L706" s="26" t="s">
        <v>736</v>
      </c>
      <c r="M706" s="26" t="s">
        <v>1928</v>
      </c>
      <c r="N706" s="26" t="s">
        <v>1929</v>
      </c>
      <c r="O706" s="26" t="s">
        <v>7396</v>
      </c>
      <c r="P706" s="26" t="s">
        <v>3446</v>
      </c>
      <c r="Q706" s="26" t="s">
        <v>7397</v>
      </c>
      <c r="R706" s="26" t="s">
        <v>133</v>
      </c>
      <c r="S706" s="26" t="s">
        <v>3059</v>
      </c>
      <c r="T706" s="26" t="s">
        <v>133</v>
      </c>
      <c r="U706" s="26" t="s">
        <v>3059</v>
      </c>
      <c r="V706" s="26" t="s">
        <v>7398</v>
      </c>
      <c r="W706" s="26" t="s">
        <v>7399</v>
      </c>
      <c r="X706" s="26" t="s">
        <v>1953</v>
      </c>
      <c r="Y706" s="27">
        <v>2400</v>
      </c>
      <c r="Z706" s="26" t="s">
        <v>736</v>
      </c>
      <c r="AA706" s="26" t="s">
        <v>736</v>
      </c>
      <c r="AB706" s="26" t="s">
        <v>736</v>
      </c>
      <c r="AC706" s="26" t="s">
        <v>736</v>
      </c>
      <c r="AD706" s="26" t="s">
        <v>736</v>
      </c>
      <c r="AE706" s="26" t="s">
        <v>736</v>
      </c>
      <c r="AF706" s="27" t="s">
        <v>741</v>
      </c>
    </row>
    <row r="707" spans="1:32">
      <c r="A707" s="26" t="s">
        <v>4758</v>
      </c>
      <c r="B707" s="26" t="s">
        <v>742</v>
      </c>
      <c r="C707" s="27">
        <v>705</v>
      </c>
      <c r="D707" s="26" t="s">
        <v>7400</v>
      </c>
      <c r="E707" s="26" t="s">
        <v>7401</v>
      </c>
      <c r="F707" s="27">
        <v>2</v>
      </c>
      <c r="G707" s="27">
        <v>0</v>
      </c>
      <c r="H707" s="27">
        <v>0</v>
      </c>
      <c r="I707" s="27">
        <v>2</v>
      </c>
      <c r="J707" s="27">
        <v>0</v>
      </c>
      <c r="K707" s="26" t="s">
        <v>7402</v>
      </c>
      <c r="L707" s="26" t="s">
        <v>736</v>
      </c>
      <c r="M707" s="26" t="s">
        <v>192</v>
      </c>
      <c r="N707" s="26" t="s">
        <v>361</v>
      </c>
      <c r="O707" s="26" t="s">
        <v>7403</v>
      </c>
      <c r="P707" s="26" t="s">
        <v>7404</v>
      </c>
      <c r="Q707" s="26" t="s">
        <v>736</v>
      </c>
      <c r="R707" s="26" t="s">
        <v>6502</v>
      </c>
      <c r="S707" s="26" t="s">
        <v>7405</v>
      </c>
      <c r="T707" s="26" t="s">
        <v>6502</v>
      </c>
      <c r="U707" s="26" t="s">
        <v>7405</v>
      </c>
      <c r="V707" s="26" t="s">
        <v>7406</v>
      </c>
      <c r="W707" s="26" t="s">
        <v>7407</v>
      </c>
      <c r="X707" s="26" t="s">
        <v>1919</v>
      </c>
      <c r="Y707" s="27">
        <v>2</v>
      </c>
      <c r="Z707" s="26" t="s">
        <v>736</v>
      </c>
      <c r="AA707" s="26" t="s">
        <v>736</v>
      </c>
      <c r="AB707" s="26" t="s">
        <v>736</v>
      </c>
      <c r="AC707" s="26" t="s">
        <v>736</v>
      </c>
      <c r="AD707" s="26" t="s">
        <v>736</v>
      </c>
      <c r="AE707" s="26" t="s">
        <v>736</v>
      </c>
      <c r="AF707" s="27" t="s">
        <v>741</v>
      </c>
    </row>
    <row r="708" spans="1:32">
      <c r="A708" s="26" t="s">
        <v>4758</v>
      </c>
      <c r="B708" s="26" t="s">
        <v>742</v>
      </c>
      <c r="C708" s="27">
        <v>706</v>
      </c>
      <c r="D708" s="26" t="s">
        <v>7408</v>
      </c>
      <c r="E708" s="26" t="s">
        <v>7409</v>
      </c>
      <c r="F708" s="27">
        <v>125</v>
      </c>
      <c r="G708" s="27">
        <v>0</v>
      </c>
      <c r="H708" s="27">
        <v>0</v>
      </c>
      <c r="I708" s="27">
        <v>125</v>
      </c>
      <c r="J708" s="27">
        <v>0</v>
      </c>
      <c r="K708" s="26" t="s">
        <v>7410</v>
      </c>
      <c r="L708" s="26" t="s">
        <v>736</v>
      </c>
      <c r="M708" s="26" t="s">
        <v>1928</v>
      </c>
      <c r="N708" s="26" t="s">
        <v>1929</v>
      </c>
      <c r="O708" s="26" t="s">
        <v>7411</v>
      </c>
      <c r="P708" s="26" t="s">
        <v>3574</v>
      </c>
      <c r="Q708" s="26" t="s">
        <v>736</v>
      </c>
      <c r="R708" s="26" t="s">
        <v>391</v>
      </c>
      <c r="S708" s="26" t="s">
        <v>7412</v>
      </c>
      <c r="T708" s="26" t="s">
        <v>391</v>
      </c>
      <c r="U708" s="26" t="s">
        <v>7412</v>
      </c>
      <c r="V708" s="26" t="s">
        <v>7413</v>
      </c>
      <c r="W708" s="26" t="s">
        <v>7414</v>
      </c>
      <c r="X708" s="26" t="s">
        <v>7415</v>
      </c>
      <c r="Y708" s="27">
        <v>125</v>
      </c>
      <c r="Z708" s="26" t="s">
        <v>736</v>
      </c>
      <c r="AA708" s="26" t="s">
        <v>736</v>
      </c>
      <c r="AB708" s="26" t="s">
        <v>736</v>
      </c>
      <c r="AC708" s="26" t="s">
        <v>736</v>
      </c>
      <c r="AD708" s="26" t="s">
        <v>736</v>
      </c>
      <c r="AE708" s="26" t="s">
        <v>736</v>
      </c>
      <c r="AF708" s="27" t="s">
        <v>741</v>
      </c>
    </row>
    <row r="709" spans="1:32">
      <c r="A709" s="26" t="s">
        <v>4758</v>
      </c>
      <c r="B709" s="26" t="s">
        <v>742</v>
      </c>
      <c r="C709" s="27">
        <v>707</v>
      </c>
      <c r="D709" s="26" t="s">
        <v>998</v>
      </c>
      <c r="E709" s="26" t="s">
        <v>2111</v>
      </c>
      <c r="F709" s="27">
        <v>3200</v>
      </c>
      <c r="G709" s="27">
        <v>0</v>
      </c>
      <c r="H709" s="27">
        <v>0</v>
      </c>
      <c r="I709" s="27">
        <v>3200</v>
      </c>
      <c r="J709" s="27">
        <v>0</v>
      </c>
      <c r="K709" s="26" t="s">
        <v>3060</v>
      </c>
      <c r="L709" s="26" t="s">
        <v>736</v>
      </c>
      <c r="M709" s="26" t="s">
        <v>192</v>
      </c>
      <c r="N709" s="26" t="s">
        <v>193</v>
      </c>
      <c r="O709" s="26" t="s">
        <v>999</v>
      </c>
      <c r="P709" s="26" t="s">
        <v>1000</v>
      </c>
      <c r="Q709" s="26" t="s">
        <v>937</v>
      </c>
      <c r="R709" s="26" t="s">
        <v>133</v>
      </c>
      <c r="S709" s="26" t="s">
        <v>3061</v>
      </c>
      <c r="T709" s="26" t="s">
        <v>133</v>
      </c>
      <c r="U709" s="26" t="s">
        <v>3061</v>
      </c>
      <c r="V709" s="26" t="s">
        <v>7416</v>
      </c>
      <c r="W709" s="26" t="s">
        <v>1720</v>
      </c>
      <c r="X709" s="26" t="s">
        <v>1952</v>
      </c>
      <c r="Y709" s="27">
        <v>3200</v>
      </c>
      <c r="Z709" s="26" t="s">
        <v>736</v>
      </c>
      <c r="AA709" s="26" t="s">
        <v>736</v>
      </c>
      <c r="AB709" s="26" t="s">
        <v>736</v>
      </c>
      <c r="AC709" s="26" t="s">
        <v>736</v>
      </c>
      <c r="AD709" s="26" t="s">
        <v>736</v>
      </c>
      <c r="AE709" s="26" t="s">
        <v>736</v>
      </c>
      <c r="AF709" s="27" t="s">
        <v>741</v>
      </c>
    </row>
    <row r="710" spans="1:32">
      <c r="A710" s="26" t="s">
        <v>4758</v>
      </c>
      <c r="B710" s="26" t="s">
        <v>742</v>
      </c>
      <c r="C710" s="27">
        <v>708</v>
      </c>
      <c r="D710" s="26" t="s">
        <v>7417</v>
      </c>
      <c r="E710" s="26" t="s">
        <v>7418</v>
      </c>
      <c r="F710" s="27">
        <v>42</v>
      </c>
      <c r="G710" s="27">
        <v>0</v>
      </c>
      <c r="H710" s="27">
        <v>0</v>
      </c>
      <c r="I710" s="27">
        <v>42</v>
      </c>
      <c r="J710" s="27">
        <v>0</v>
      </c>
      <c r="K710" s="26" t="s">
        <v>7419</v>
      </c>
      <c r="L710" s="26" t="s">
        <v>736</v>
      </c>
      <c r="M710" s="26" t="s">
        <v>1928</v>
      </c>
      <c r="N710" s="26" t="s">
        <v>1929</v>
      </c>
      <c r="O710" s="26" t="s">
        <v>7420</v>
      </c>
      <c r="P710" s="26" t="s">
        <v>7421</v>
      </c>
      <c r="Q710" s="26" t="s">
        <v>736</v>
      </c>
      <c r="R710" s="26" t="s">
        <v>391</v>
      </c>
      <c r="S710" s="26" t="s">
        <v>7422</v>
      </c>
      <c r="T710" s="26" t="s">
        <v>391</v>
      </c>
      <c r="U710" s="26" t="s">
        <v>7422</v>
      </c>
      <c r="V710" s="26" t="s">
        <v>7423</v>
      </c>
      <c r="W710" s="26" t="s">
        <v>7424</v>
      </c>
      <c r="X710" s="26" t="s">
        <v>4832</v>
      </c>
      <c r="Y710" s="27">
        <v>42</v>
      </c>
      <c r="Z710" s="26" t="s">
        <v>736</v>
      </c>
      <c r="AA710" s="26" t="s">
        <v>736</v>
      </c>
      <c r="AB710" s="26" t="s">
        <v>736</v>
      </c>
      <c r="AC710" s="26" t="s">
        <v>736</v>
      </c>
      <c r="AD710" s="26" t="s">
        <v>736</v>
      </c>
      <c r="AE710" s="26" t="s">
        <v>736</v>
      </c>
      <c r="AF710" s="27" t="s">
        <v>741</v>
      </c>
    </row>
    <row r="711" spans="1:32">
      <c r="A711" s="26" t="s">
        <v>4758</v>
      </c>
      <c r="B711" s="26" t="s">
        <v>742</v>
      </c>
      <c r="C711" s="27">
        <v>709</v>
      </c>
      <c r="D711" s="26" t="s">
        <v>4666</v>
      </c>
      <c r="E711" s="26" t="s">
        <v>7425</v>
      </c>
      <c r="F711" s="27">
        <v>319</v>
      </c>
      <c r="G711" s="27">
        <v>0</v>
      </c>
      <c r="H711" s="27">
        <v>0</v>
      </c>
      <c r="I711" s="27">
        <v>319</v>
      </c>
      <c r="J711" s="27">
        <v>0</v>
      </c>
      <c r="K711" s="26" t="s">
        <v>4667</v>
      </c>
      <c r="L711" s="26" t="s">
        <v>736</v>
      </c>
      <c r="M711" s="26" t="s">
        <v>1928</v>
      </c>
      <c r="N711" s="26" t="s">
        <v>1929</v>
      </c>
      <c r="O711" s="26" t="s">
        <v>4668</v>
      </c>
      <c r="P711" s="26" t="s">
        <v>3647</v>
      </c>
      <c r="Q711" s="26" t="s">
        <v>736</v>
      </c>
      <c r="R711" s="26" t="s">
        <v>200</v>
      </c>
      <c r="S711" s="26" t="s">
        <v>7426</v>
      </c>
      <c r="T711" s="26" t="s">
        <v>200</v>
      </c>
      <c r="U711" s="26" t="s">
        <v>7426</v>
      </c>
      <c r="V711" s="26" t="s">
        <v>7427</v>
      </c>
      <c r="W711" s="26" t="s">
        <v>7428</v>
      </c>
      <c r="X711" s="26" t="s">
        <v>7429</v>
      </c>
      <c r="Y711" s="27">
        <v>319</v>
      </c>
      <c r="Z711" s="26" t="s">
        <v>736</v>
      </c>
      <c r="AA711" s="26" t="s">
        <v>736</v>
      </c>
      <c r="AB711" s="26" t="s">
        <v>736</v>
      </c>
      <c r="AC711" s="26" t="s">
        <v>736</v>
      </c>
      <c r="AD711" s="26" t="s">
        <v>736</v>
      </c>
      <c r="AE711" s="26" t="s">
        <v>736</v>
      </c>
      <c r="AF711" s="27" t="s">
        <v>741</v>
      </c>
    </row>
    <row r="712" spans="1:32">
      <c r="A712" s="26" t="s">
        <v>4758</v>
      </c>
      <c r="B712" s="26" t="s">
        <v>742</v>
      </c>
      <c r="C712" s="27">
        <v>710</v>
      </c>
      <c r="D712" s="26" t="s">
        <v>1425</v>
      </c>
      <c r="E712" s="26" t="s">
        <v>3062</v>
      </c>
      <c r="F712" s="27">
        <v>13280</v>
      </c>
      <c r="G712" s="27">
        <v>0</v>
      </c>
      <c r="H712" s="27">
        <v>0</v>
      </c>
      <c r="I712" s="27">
        <v>13280</v>
      </c>
      <c r="J712" s="27">
        <v>0</v>
      </c>
      <c r="K712" s="26" t="s">
        <v>3063</v>
      </c>
      <c r="L712" s="26" t="s">
        <v>736</v>
      </c>
      <c r="M712" s="26" t="s">
        <v>192</v>
      </c>
      <c r="N712" s="26" t="s">
        <v>361</v>
      </c>
      <c r="O712" s="26" t="s">
        <v>7430</v>
      </c>
      <c r="P712" s="26" t="s">
        <v>1882</v>
      </c>
      <c r="Q712" s="26" t="s">
        <v>4845</v>
      </c>
      <c r="R712" s="26" t="s">
        <v>195</v>
      </c>
      <c r="S712" s="26" t="s">
        <v>3064</v>
      </c>
      <c r="T712" s="26" t="s">
        <v>195</v>
      </c>
      <c r="U712" s="26" t="s">
        <v>3064</v>
      </c>
      <c r="V712" s="26" t="s">
        <v>7431</v>
      </c>
      <c r="W712" s="26" t="s">
        <v>640</v>
      </c>
      <c r="X712" s="26" t="s">
        <v>2177</v>
      </c>
      <c r="Y712" s="27">
        <v>13280</v>
      </c>
      <c r="Z712" s="26" t="s">
        <v>736</v>
      </c>
      <c r="AA712" s="26" t="s">
        <v>736</v>
      </c>
      <c r="AB712" s="26" t="s">
        <v>736</v>
      </c>
      <c r="AC712" s="26" t="s">
        <v>736</v>
      </c>
      <c r="AD712" s="26" t="s">
        <v>736</v>
      </c>
      <c r="AE712" s="26" t="s">
        <v>736</v>
      </c>
      <c r="AF712" s="27" t="s">
        <v>741</v>
      </c>
    </row>
    <row r="713" spans="1:32">
      <c r="A713" s="26" t="s">
        <v>4758</v>
      </c>
      <c r="B713" s="26" t="s">
        <v>742</v>
      </c>
      <c r="C713" s="27">
        <v>711</v>
      </c>
      <c r="D713" s="26" t="s">
        <v>1426</v>
      </c>
      <c r="E713" s="26" t="s">
        <v>3065</v>
      </c>
      <c r="F713" s="27">
        <v>480</v>
      </c>
      <c r="G713" s="27">
        <v>0</v>
      </c>
      <c r="H713" s="27">
        <v>0</v>
      </c>
      <c r="I713" s="27">
        <v>480</v>
      </c>
      <c r="J713" s="27">
        <v>0</v>
      </c>
      <c r="K713" s="26" t="s">
        <v>3066</v>
      </c>
      <c r="L713" s="26" t="s">
        <v>736</v>
      </c>
      <c r="M713" s="26" t="s">
        <v>205</v>
      </c>
      <c r="N713" s="26" t="s">
        <v>206</v>
      </c>
      <c r="O713" s="26" t="s">
        <v>168</v>
      </c>
      <c r="P713" s="26" t="s">
        <v>1427</v>
      </c>
      <c r="Q713" s="26" t="s">
        <v>218</v>
      </c>
      <c r="R713" s="26" t="s">
        <v>195</v>
      </c>
      <c r="S713" s="26" t="s">
        <v>3067</v>
      </c>
      <c r="T713" s="26" t="s">
        <v>195</v>
      </c>
      <c r="U713" s="26" t="s">
        <v>3067</v>
      </c>
      <c r="V713" s="26" t="s">
        <v>736</v>
      </c>
      <c r="W713" s="26" t="s">
        <v>641</v>
      </c>
      <c r="X713" s="26" t="s">
        <v>1956</v>
      </c>
      <c r="Y713" s="27">
        <v>480</v>
      </c>
      <c r="Z713" s="26" t="s">
        <v>736</v>
      </c>
      <c r="AA713" s="26" t="s">
        <v>736</v>
      </c>
      <c r="AB713" s="26" t="s">
        <v>736</v>
      </c>
      <c r="AC713" s="26" t="s">
        <v>736</v>
      </c>
      <c r="AD713" s="26" t="s">
        <v>736</v>
      </c>
      <c r="AE713" s="26" t="s">
        <v>736</v>
      </c>
      <c r="AF713" s="27" t="s">
        <v>741</v>
      </c>
    </row>
    <row r="714" spans="1:32">
      <c r="A714" s="26" t="s">
        <v>4758</v>
      </c>
      <c r="B714" s="26" t="s">
        <v>742</v>
      </c>
      <c r="C714" s="27">
        <v>712</v>
      </c>
      <c r="D714" s="26" t="s">
        <v>2112</v>
      </c>
      <c r="E714" s="26" t="s">
        <v>2113</v>
      </c>
      <c r="F714" s="27">
        <v>7163</v>
      </c>
      <c r="G714" s="27">
        <v>0</v>
      </c>
      <c r="H714" s="27">
        <v>0</v>
      </c>
      <c r="I714" s="27">
        <v>7163</v>
      </c>
      <c r="J714" s="27">
        <v>0</v>
      </c>
      <c r="K714" s="26" t="s">
        <v>2114</v>
      </c>
      <c r="L714" s="26" t="s">
        <v>736</v>
      </c>
      <c r="M714" s="26" t="s">
        <v>1928</v>
      </c>
      <c r="N714" s="26" t="s">
        <v>4099</v>
      </c>
      <c r="O714" s="26" t="s">
        <v>7432</v>
      </c>
      <c r="P714" s="26" t="s">
        <v>7433</v>
      </c>
      <c r="Q714" s="26" t="s">
        <v>736</v>
      </c>
      <c r="R714" s="26" t="s">
        <v>1080</v>
      </c>
      <c r="S714" s="26" t="s">
        <v>2115</v>
      </c>
      <c r="T714" s="26" t="s">
        <v>1080</v>
      </c>
      <c r="U714" s="26" t="s">
        <v>2115</v>
      </c>
      <c r="V714" s="26" t="s">
        <v>7434</v>
      </c>
      <c r="W714" s="26" t="s">
        <v>2116</v>
      </c>
      <c r="X714" s="26" t="s">
        <v>7435</v>
      </c>
      <c r="Y714" s="27">
        <v>7163</v>
      </c>
      <c r="Z714" s="26" t="s">
        <v>3068</v>
      </c>
      <c r="AA714" s="26" t="s">
        <v>2674</v>
      </c>
      <c r="AB714" s="26" t="s">
        <v>3069</v>
      </c>
      <c r="AC714" s="26" t="s">
        <v>736</v>
      </c>
      <c r="AD714" s="26" t="s">
        <v>2113</v>
      </c>
      <c r="AE714" s="26" t="s">
        <v>2675</v>
      </c>
      <c r="AF714" s="27" t="s">
        <v>741</v>
      </c>
    </row>
    <row r="715" spans="1:32">
      <c r="A715" s="26" t="s">
        <v>4758</v>
      </c>
      <c r="B715" s="26" t="s">
        <v>742</v>
      </c>
      <c r="C715" s="27">
        <v>713</v>
      </c>
      <c r="D715" s="26" t="s">
        <v>7436</v>
      </c>
      <c r="E715" s="26" t="s">
        <v>7437</v>
      </c>
      <c r="F715" s="27">
        <v>320</v>
      </c>
      <c r="G715" s="27">
        <v>0</v>
      </c>
      <c r="H715" s="27">
        <v>0</v>
      </c>
      <c r="I715" s="27">
        <v>320</v>
      </c>
      <c r="J715" s="27">
        <v>0</v>
      </c>
      <c r="K715" s="26" t="s">
        <v>7438</v>
      </c>
      <c r="L715" s="26" t="s">
        <v>736</v>
      </c>
      <c r="M715" s="26" t="s">
        <v>1928</v>
      </c>
      <c r="N715" s="26" t="s">
        <v>1929</v>
      </c>
      <c r="O715" s="26" t="s">
        <v>7439</v>
      </c>
      <c r="P715" s="26" t="s">
        <v>7440</v>
      </c>
      <c r="Q715" s="26" t="s">
        <v>736</v>
      </c>
      <c r="R715" s="26" t="s">
        <v>195</v>
      </c>
      <c r="S715" s="26" t="s">
        <v>7441</v>
      </c>
      <c r="T715" s="26" t="s">
        <v>195</v>
      </c>
      <c r="U715" s="26" t="s">
        <v>7441</v>
      </c>
      <c r="V715" s="26" t="s">
        <v>7442</v>
      </c>
      <c r="W715" s="26" t="s">
        <v>741</v>
      </c>
      <c r="X715" s="26" t="s">
        <v>1949</v>
      </c>
      <c r="Y715" s="27">
        <v>320</v>
      </c>
      <c r="Z715" s="26" t="s">
        <v>736</v>
      </c>
      <c r="AA715" s="26" t="s">
        <v>736</v>
      </c>
      <c r="AB715" s="26" t="s">
        <v>736</v>
      </c>
      <c r="AC715" s="26" t="s">
        <v>736</v>
      </c>
      <c r="AD715" s="26" t="s">
        <v>736</v>
      </c>
      <c r="AE715" s="26" t="s">
        <v>736</v>
      </c>
      <c r="AF715" s="27" t="s">
        <v>741</v>
      </c>
    </row>
    <row r="716" spans="1:32">
      <c r="A716" s="26" t="s">
        <v>4758</v>
      </c>
      <c r="B716" s="26" t="s">
        <v>742</v>
      </c>
      <c r="C716" s="27">
        <v>714</v>
      </c>
      <c r="D716" s="26" t="s">
        <v>1428</v>
      </c>
      <c r="E716" s="26" t="s">
        <v>7443</v>
      </c>
      <c r="F716" s="27">
        <v>160</v>
      </c>
      <c r="G716" s="27">
        <v>0</v>
      </c>
      <c r="H716" s="27">
        <v>0</v>
      </c>
      <c r="I716" s="27">
        <v>160</v>
      </c>
      <c r="J716" s="27">
        <v>0</v>
      </c>
      <c r="K716" s="26" t="s">
        <v>7444</v>
      </c>
      <c r="L716" s="26" t="s">
        <v>736</v>
      </c>
      <c r="M716" s="26" t="s">
        <v>1928</v>
      </c>
      <c r="N716" s="26" t="s">
        <v>1929</v>
      </c>
      <c r="O716" s="26" t="s">
        <v>7445</v>
      </c>
      <c r="P716" s="26" t="s">
        <v>7446</v>
      </c>
      <c r="Q716" s="26" t="s">
        <v>736</v>
      </c>
      <c r="R716" s="26" t="s">
        <v>195</v>
      </c>
      <c r="S716" s="26" t="s">
        <v>7447</v>
      </c>
      <c r="T716" s="26" t="s">
        <v>195</v>
      </c>
      <c r="U716" s="26" t="s">
        <v>7447</v>
      </c>
      <c r="V716" s="26" t="s">
        <v>7448</v>
      </c>
      <c r="W716" s="26" t="s">
        <v>642</v>
      </c>
      <c r="X716" s="26" t="s">
        <v>1945</v>
      </c>
      <c r="Y716" s="27">
        <v>160</v>
      </c>
      <c r="Z716" s="26" t="s">
        <v>736</v>
      </c>
      <c r="AA716" s="26" t="s">
        <v>736</v>
      </c>
      <c r="AB716" s="26" t="s">
        <v>736</v>
      </c>
      <c r="AC716" s="26" t="s">
        <v>736</v>
      </c>
      <c r="AD716" s="26" t="s">
        <v>736</v>
      </c>
      <c r="AE716" s="26" t="s">
        <v>736</v>
      </c>
      <c r="AF716" s="27" t="s">
        <v>741</v>
      </c>
    </row>
    <row r="717" spans="1:32">
      <c r="A717" s="26" t="s">
        <v>4758</v>
      </c>
      <c r="B717" s="26" t="s">
        <v>742</v>
      </c>
      <c r="C717" s="27">
        <v>715</v>
      </c>
      <c r="D717" s="26" t="s">
        <v>1429</v>
      </c>
      <c r="E717" s="26" t="s">
        <v>3070</v>
      </c>
      <c r="F717" s="27">
        <v>1600</v>
      </c>
      <c r="G717" s="27">
        <v>0</v>
      </c>
      <c r="H717" s="27">
        <v>0</v>
      </c>
      <c r="I717" s="27">
        <v>1600</v>
      </c>
      <c r="J717" s="27">
        <v>0</v>
      </c>
      <c r="K717" s="26" t="s">
        <v>3071</v>
      </c>
      <c r="L717" s="26" t="s">
        <v>736</v>
      </c>
      <c r="M717" s="26" t="s">
        <v>1928</v>
      </c>
      <c r="N717" s="26" t="s">
        <v>736</v>
      </c>
      <c r="O717" s="26" t="s">
        <v>7449</v>
      </c>
      <c r="P717" s="26" t="s">
        <v>6342</v>
      </c>
      <c r="Q717" s="26" t="s">
        <v>4798</v>
      </c>
      <c r="R717" s="26" t="s">
        <v>195</v>
      </c>
      <c r="S717" s="26" t="s">
        <v>7450</v>
      </c>
      <c r="T717" s="26" t="s">
        <v>195</v>
      </c>
      <c r="U717" s="26" t="s">
        <v>7450</v>
      </c>
      <c r="V717" s="26" t="s">
        <v>7451</v>
      </c>
      <c r="W717" s="26" t="s">
        <v>7452</v>
      </c>
      <c r="X717" s="26" t="s">
        <v>1918</v>
      </c>
      <c r="Y717" s="27">
        <v>1600</v>
      </c>
      <c r="Z717" s="26" t="s">
        <v>736</v>
      </c>
      <c r="AA717" s="26" t="s">
        <v>736</v>
      </c>
      <c r="AB717" s="26" t="s">
        <v>736</v>
      </c>
      <c r="AC717" s="26" t="s">
        <v>736</v>
      </c>
      <c r="AD717" s="26" t="s">
        <v>736</v>
      </c>
      <c r="AE717" s="26" t="s">
        <v>736</v>
      </c>
      <c r="AF717" s="27" t="s">
        <v>741</v>
      </c>
    </row>
    <row r="718" spans="1:32">
      <c r="A718" s="26" t="s">
        <v>4758</v>
      </c>
      <c r="B718" s="26" t="s">
        <v>742</v>
      </c>
      <c r="C718" s="27">
        <v>716</v>
      </c>
      <c r="D718" s="26" t="s">
        <v>7453</v>
      </c>
      <c r="E718" s="26" t="s">
        <v>7454</v>
      </c>
      <c r="F718" s="27">
        <v>5</v>
      </c>
      <c r="G718" s="27">
        <v>0</v>
      </c>
      <c r="H718" s="27">
        <v>0</v>
      </c>
      <c r="I718" s="27">
        <v>5</v>
      </c>
      <c r="J718" s="27">
        <v>0</v>
      </c>
      <c r="K718" s="26" t="s">
        <v>7455</v>
      </c>
      <c r="L718" s="26" t="s">
        <v>736</v>
      </c>
      <c r="M718" s="26" t="s">
        <v>192</v>
      </c>
      <c r="N718" s="26" t="s">
        <v>193</v>
      </c>
      <c r="O718" s="26" t="s">
        <v>7456</v>
      </c>
      <c r="P718" s="26" t="s">
        <v>5474</v>
      </c>
      <c r="Q718" s="26" t="s">
        <v>736</v>
      </c>
      <c r="R718" s="26" t="s">
        <v>6059</v>
      </c>
      <c r="S718" s="26" t="s">
        <v>7457</v>
      </c>
      <c r="T718" s="26" t="s">
        <v>6059</v>
      </c>
      <c r="U718" s="26" t="s">
        <v>7457</v>
      </c>
      <c r="V718" s="26" t="s">
        <v>7458</v>
      </c>
      <c r="W718" s="26" t="s">
        <v>7459</v>
      </c>
      <c r="X718" s="26" t="s">
        <v>3478</v>
      </c>
      <c r="Y718" s="27">
        <v>5</v>
      </c>
      <c r="Z718" s="26" t="s">
        <v>736</v>
      </c>
      <c r="AA718" s="26" t="s">
        <v>736</v>
      </c>
      <c r="AB718" s="26" t="s">
        <v>736</v>
      </c>
      <c r="AC718" s="26" t="s">
        <v>736</v>
      </c>
      <c r="AD718" s="26" t="s">
        <v>736</v>
      </c>
      <c r="AE718" s="26" t="s">
        <v>736</v>
      </c>
      <c r="AF718" s="27" t="s">
        <v>741</v>
      </c>
    </row>
    <row r="719" spans="1:32">
      <c r="A719" s="26" t="s">
        <v>4758</v>
      </c>
      <c r="B719" s="26" t="s">
        <v>742</v>
      </c>
      <c r="C719" s="27">
        <v>717</v>
      </c>
      <c r="D719" s="26" t="s">
        <v>1001</v>
      </c>
      <c r="E719" s="26" t="s">
        <v>3072</v>
      </c>
      <c r="F719" s="27">
        <v>2240</v>
      </c>
      <c r="G719" s="27">
        <v>0</v>
      </c>
      <c r="H719" s="27">
        <v>0</v>
      </c>
      <c r="I719" s="27">
        <v>2240</v>
      </c>
      <c r="J719" s="27">
        <v>0</v>
      </c>
      <c r="K719" s="26" t="s">
        <v>3073</v>
      </c>
      <c r="L719" s="26" t="s">
        <v>736</v>
      </c>
      <c r="M719" s="26" t="s">
        <v>1928</v>
      </c>
      <c r="N719" s="26" t="s">
        <v>1929</v>
      </c>
      <c r="O719" s="26" t="s">
        <v>3931</v>
      </c>
      <c r="P719" s="26" t="s">
        <v>3932</v>
      </c>
      <c r="Q719" s="26" t="s">
        <v>736</v>
      </c>
      <c r="R719" s="26" t="s">
        <v>195</v>
      </c>
      <c r="S719" s="26" t="s">
        <v>3933</v>
      </c>
      <c r="T719" s="26" t="s">
        <v>195</v>
      </c>
      <c r="U719" s="26" t="s">
        <v>3933</v>
      </c>
      <c r="V719" s="26" t="s">
        <v>3934</v>
      </c>
      <c r="W719" s="26" t="s">
        <v>437</v>
      </c>
      <c r="X719" s="26" t="s">
        <v>2036</v>
      </c>
      <c r="Y719" s="27">
        <v>2240</v>
      </c>
      <c r="Z719" s="26" t="s">
        <v>736</v>
      </c>
      <c r="AA719" s="26" t="s">
        <v>736</v>
      </c>
      <c r="AB719" s="26" t="s">
        <v>736</v>
      </c>
      <c r="AC719" s="26" t="s">
        <v>736</v>
      </c>
      <c r="AD719" s="26" t="s">
        <v>736</v>
      </c>
      <c r="AE719" s="26" t="s">
        <v>736</v>
      </c>
      <c r="AF719" s="27" t="s">
        <v>741</v>
      </c>
    </row>
    <row r="720" spans="1:32">
      <c r="A720" s="26" t="s">
        <v>4758</v>
      </c>
      <c r="B720" s="26" t="s">
        <v>742</v>
      </c>
      <c r="C720" s="27">
        <v>718</v>
      </c>
      <c r="D720" s="26" t="s">
        <v>1430</v>
      </c>
      <c r="E720" s="26" t="s">
        <v>3074</v>
      </c>
      <c r="F720" s="27">
        <v>1120</v>
      </c>
      <c r="G720" s="27">
        <v>0</v>
      </c>
      <c r="H720" s="27">
        <v>0</v>
      </c>
      <c r="I720" s="27">
        <v>1120</v>
      </c>
      <c r="J720" s="27">
        <v>0</v>
      </c>
      <c r="K720" s="26" t="s">
        <v>3075</v>
      </c>
      <c r="L720" s="26" t="s">
        <v>736</v>
      </c>
      <c r="M720" s="26" t="s">
        <v>1928</v>
      </c>
      <c r="N720" s="26" t="s">
        <v>1929</v>
      </c>
      <c r="O720" s="26" t="s">
        <v>7460</v>
      </c>
      <c r="P720" s="26" t="s">
        <v>7461</v>
      </c>
      <c r="Q720" s="26" t="s">
        <v>4798</v>
      </c>
      <c r="R720" s="26" t="s">
        <v>195</v>
      </c>
      <c r="S720" s="26" t="s">
        <v>7462</v>
      </c>
      <c r="T720" s="26" t="s">
        <v>195</v>
      </c>
      <c r="U720" s="26" t="s">
        <v>7462</v>
      </c>
      <c r="V720" s="26" t="s">
        <v>7463</v>
      </c>
      <c r="W720" s="26" t="s">
        <v>643</v>
      </c>
      <c r="X720" s="26" t="s">
        <v>2001</v>
      </c>
      <c r="Y720" s="27">
        <v>1120</v>
      </c>
      <c r="Z720" s="26" t="s">
        <v>736</v>
      </c>
      <c r="AA720" s="26" t="s">
        <v>736</v>
      </c>
      <c r="AB720" s="26" t="s">
        <v>736</v>
      </c>
      <c r="AC720" s="26" t="s">
        <v>736</v>
      </c>
      <c r="AD720" s="26" t="s">
        <v>736</v>
      </c>
      <c r="AE720" s="26" t="s">
        <v>736</v>
      </c>
      <c r="AF720" s="27" t="s">
        <v>741</v>
      </c>
    </row>
    <row r="721" spans="1:32">
      <c r="A721" s="26" t="s">
        <v>4758</v>
      </c>
      <c r="B721" s="26" t="s">
        <v>742</v>
      </c>
      <c r="C721" s="27">
        <v>719</v>
      </c>
      <c r="D721" s="26" t="s">
        <v>1002</v>
      </c>
      <c r="E721" s="26" t="s">
        <v>3076</v>
      </c>
      <c r="F721" s="27">
        <v>800</v>
      </c>
      <c r="G721" s="27">
        <v>0</v>
      </c>
      <c r="H721" s="27">
        <v>0</v>
      </c>
      <c r="I721" s="27">
        <v>800</v>
      </c>
      <c r="J721" s="27">
        <v>0</v>
      </c>
      <c r="K721" s="26" t="s">
        <v>3077</v>
      </c>
      <c r="L721" s="26" t="s">
        <v>736</v>
      </c>
      <c r="M721" s="26" t="s">
        <v>192</v>
      </c>
      <c r="N721" s="26" t="s">
        <v>361</v>
      </c>
      <c r="O721" s="26" t="s">
        <v>1003</v>
      </c>
      <c r="P721" s="26" t="s">
        <v>1004</v>
      </c>
      <c r="Q721" s="26" t="s">
        <v>405</v>
      </c>
      <c r="R721" s="26" t="s">
        <v>791</v>
      </c>
      <c r="S721" s="26" t="s">
        <v>7464</v>
      </c>
      <c r="T721" s="26" t="s">
        <v>791</v>
      </c>
      <c r="U721" s="26" t="s">
        <v>7464</v>
      </c>
      <c r="V721" s="26" t="s">
        <v>7465</v>
      </c>
      <c r="W721" s="26" t="s">
        <v>644</v>
      </c>
      <c r="X721" s="26" t="s">
        <v>1948</v>
      </c>
      <c r="Y721" s="27">
        <v>800</v>
      </c>
      <c r="Z721" s="26" t="s">
        <v>736</v>
      </c>
      <c r="AA721" s="26" t="s">
        <v>736</v>
      </c>
      <c r="AB721" s="26" t="s">
        <v>736</v>
      </c>
      <c r="AC721" s="26" t="s">
        <v>736</v>
      </c>
      <c r="AD721" s="26" t="s">
        <v>736</v>
      </c>
      <c r="AE721" s="26" t="s">
        <v>736</v>
      </c>
      <c r="AF721" s="27" t="s">
        <v>741</v>
      </c>
    </row>
    <row r="722" spans="1:32">
      <c r="A722" s="26" t="s">
        <v>4758</v>
      </c>
      <c r="B722" s="26" t="s">
        <v>742</v>
      </c>
      <c r="C722" s="27">
        <v>720</v>
      </c>
      <c r="D722" s="26" t="s">
        <v>1431</v>
      </c>
      <c r="E722" s="26" t="s">
        <v>7466</v>
      </c>
      <c r="F722" s="27">
        <v>4160</v>
      </c>
      <c r="G722" s="27">
        <v>0</v>
      </c>
      <c r="H722" s="27">
        <v>0</v>
      </c>
      <c r="I722" s="27">
        <v>4160</v>
      </c>
      <c r="J722" s="27">
        <v>0</v>
      </c>
      <c r="K722" s="26" t="s">
        <v>7467</v>
      </c>
      <c r="L722" s="26" t="s">
        <v>736</v>
      </c>
      <c r="M722" s="26" t="s">
        <v>1928</v>
      </c>
      <c r="N722" s="26" t="s">
        <v>4099</v>
      </c>
      <c r="O722" s="26" t="s">
        <v>7468</v>
      </c>
      <c r="P722" s="26" t="s">
        <v>7469</v>
      </c>
      <c r="Q722" s="26" t="s">
        <v>736</v>
      </c>
      <c r="R722" s="26" t="s">
        <v>195</v>
      </c>
      <c r="S722" s="26" t="s">
        <v>7470</v>
      </c>
      <c r="T722" s="26" t="s">
        <v>195</v>
      </c>
      <c r="U722" s="26" t="s">
        <v>7470</v>
      </c>
      <c r="V722" s="26" t="s">
        <v>7471</v>
      </c>
      <c r="W722" s="26" t="s">
        <v>645</v>
      </c>
      <c r="X722" s="26" t="s">
        <v>2002</v>
      </c>
      <c r="Y722" s="27">
        <v>4160</v>
      </c>
      <c r="Z722" s="26" t="s">
        <v>736</v>
      </c>
      <c r="AA722" s="26" t="s">
        <v>736</v>
      </c>
      <c r="AB722" s="26" t="s">
        <v>736</v>
      </c>
      <c r="AC722" s="26" t="s">
        <v>736</v>
      </c>
      <c r="AD722" s="26" t="s">
        <v>736</v>
      </c>
      <c r="AE722" s="26" t="s">
        <v>736</v>
      </c>
      <c r="AF722" s="27" t="s">
        <v>741</v>
      </c>
    </row>
    <row r="723" spans="1:32">
      <c r="A723" s="26" t="s">
        <v>4758</v>
      </c>
      <c r="B723" s="26" t="s">
        <v>742</v>
      </c>
      <c r="C723" s="27">
        <v>721</v>
      </c>
      <c r="D723" s="26" t="s">
        <v>7472</v>
      </c>
      <c r="E723" s="26" t="s">
        <v>7473</v>
      </c>
      <c r="F723" s="27">
        <v>49</v>
      </c>
      <c r="G723" s="27">
        <v>0</v>
      </c>
      <c r="H723" s="27">
        <v>0</v>
      </c>
      <c r="I723" s="27">
        <v>49</v>
      </c>
      <c r="J723" s="27">
        <v>0</v>
      </c>
      <c r="K723" s="26" t="s">
        <v>7474</v>
      </c>
      <c r="L723" s="26" t="s">
        <v>736</v>
      </c>
      <c r="M723" s="26" t="s">
        <v>192</v>
      </c>
      <c r="N723" s="26" t="s">
        <v>193</v>
      </c>
      <c r="O723" s="26" t="s">
        <v>7475</v>
      </c>
      <c r="P723" s="26" t="s">
        <v>7476</v>
      </c>
      <c r="Q723" s="26" t="s">
        <v>736</v>
      </c>
      <c r="R723" s="26" t="s">
        <v>4442</v>
      </c>
      <c r="S723" s="26" t="s">
        <v>7477</v>
      </c>
      <c r="T723" s="26" t="s">
        <v>4442</v>
      </c>
      <c r="U723" s="26" t="s">
        <v>7477</v>
      </c>
      <c r="V723" s="26" t="s">
        <v>7478</v>
      </c>
      <c r="W723" s="26" t="s">
        <v>7479</v>
      </c>
      <c r="X723" s="26" t="s">
        <v>5793</v>
      </c>
      <c r="Y723" s="27">
        <v>49</v>
      </c>
      <c r="Z723" s="26" t="s">
        <v>7480</v>
      </c>
      <c r="AA723" s="26" t="s">
        <v>1962</v>
      </c>
      <c r="AB723" s="26" t="s">
        <v>7481</v>
      </c>
      <c r="AC723" s="26" t="s">
        <v>7482</v>
      </c>
      <c r="AD723" s="26" t="s">
        <v>7473</v>
      </c>
      <c r="AE723" s="26" t="s">
        <v>1536</v>
      </c>
      <c r="AF723" s="27" t="s">
        <v>741</v>
      </c>
    </row>
    <row r="724" spans="1:32">
      <c r="A724" s="26" t="s">
        <v>4758</v>
      </c>
      <c r="B724" s="26" t="s">
        <v>742</v>
      </c>
      <c r="C724" s="27">
        <v>722</v>
      </c>
      <c r="D724" s="26" t="s">
        <v>1005</v>
      </c>
      <c r="E724" s="26" t="s">
        <v>3078</v>
      </c>
      <c r="F724" s="27">
        <v>960</v>
      </c>
      <c r="G724" s="27">
        <v>0</v>
      </c>
      <c r="H724" s="27">
        <v>0</v>
      </c>
      <c r="I724" s="27">
        <v>960</v>
      </c>
      <c r="J724" s="27">
        <v>0</v>
      </c>
      <c r="K724" s="26" t="s">
        <v>3079</v>
      </c>
      <c r="L724" s="26" t="s">
        <v>736</v>
      </c>
      <c r="M724" s="26" t="s">
        <v>192</v>
      </c>
      <c r="N724" s="26" t="s">
        <v>361</v>
      </c>
      <c r="O724" s="26" t="s">
        <v>1006</v>
      </c>
      <c r="P724" s="26" t="s">
        <v>1007</v>
      </c>
      <c r="Q724" s="26" t="s">
        <v>405</v>
      </c>
      <c r="R724" s="26" t="s">
        <v>195</v>
      </c>
      <c r="S724" s="26" t="s">
        <v>3080</v>
      </c>
      <c r="T724" s="26" t="s">
        <v>195</v>
      </c>
      <c r="U724" s="26" t="s">
        <v>3080</v>
      </c>
      <c r="V724" s="26" t="s">
        <v>1008</v>
      </c>
      <c r="W724" s="26" t="s">
        <v>646</v>
      </c>
      <c r="X724" s="26" t="s">
        <v>1946</v>
      </c>
      <c r="Y724" s="27">
        <v>960</v>
      </c>
      <c r="Z724" s="26" t="s">
        <v>736</v>
      </c>
      <c r="AA724" s="26" t="s">
        <v>736</v>
      </c>
      <c r="AB724" s="26" t="s">
        <v>736</v>
      </c>
      <c r="AC724" s="26" t="s">
        <v>736</v>
      </c>
      <c r="AD724" s="26" t="s">
        <v>736</v>
      </c>
      <c r="AE724" s="26" t="s">
        <v>736</v>
      </c>
      <c r="AF724" s="27" t="s">
        <v>741</v>
      </c>
    </row>
    <row r="725" spans="1:32">
      <c r="A725" s="26" t="s">
        <v>4758</v>
      </c>
      <c r="B725" s="26" t="s">
        <v>742</v>
      </c>
      <c r="C725" s="27">
        <v>723</v>
      </c>
      <c r="D725" s="26" t="s">
        <v>1009</v>
      </c>
      <c r="E725" s="26" t="s">
        <v>3081</v>
      </c>
      <c r="F725" s="27">
        <v>3200</v>
      </c>
      <c r="G725" s="27">
        <v>0</v>
      </c>
      <c r="H725" s="27">
        <v>0</v>
      </c>
      <c r="I725" s="27">
        <v>3200</v>
      </c>
      <c r="J725" s="27">
        <v>0</v>
      </c>
      <c r="K725" s="26" t="s">
        <v>3082</v>
      </c>
      <c r="L725" s="26" t="s">
        <v>736</v>
      </c>
      <c r="M725" s="26" t="s">
        <v>1928</v>
      </c>
      <c r="N725" s="26" t="s">
        <v>1929</v>
      </c>
      <c r="O725" s="26" t="s">
        <v>3935</v>
      </c>
      <c r="P725" s="26" t="s">
        <v>3936</v>
      </c>
      <c r="Q725" s="26" t="s">
        <v>736</v>
      </c>
      <c r="R725" s="26" t="s">
        <v>791</v>
      </c>
      <c r="S725" s="26" t="s">
        <v>3937</v>
      </c>
      <c r="T725" s="26" t="s">
        <v>791</v>
      </c>
      <c r="U725" s="26" t="s">
        <v>3937</v>
      </c>
      <c r="V725" s="26" t="s">
        <v>741</v>
      </c>
      <c r="W725" s="26" t="s">
        <v>438</v>
      </c>
      <c r="X725" s="26" t="s">
        <v>1952</v>
      </c>
      <c r="Y725" s="27">
        <v>3200</v>
      </c>
      <c r="Z725" s="26" t="s">
        <v>736</v>
      </c>
      <c r="AA725" s="26" t="s">
        <v>736</v>
      </c>
      <c r="AB725" s="26" t="s">
        <v>736</v>
      </c>
      <c r="AC725" s="26" t="s">
        <v>736</v>
      </c>
      <c r="AD725" s="26" t="s">
        <v>736</v>
      </c>
      <c r="AE725" s="26" t="s">
        <v>736</v>
      </c>
      <c r="AF725" s="27" t="s">
        <v>741</v>
      </c>
    </row>
    <row r="726" spans="1:32">
      <c r="A726" s="26" t="s">
        <v>4758</v>
      </c>
      <c r="B726" s="26" t="s">
        <v>742</v>
      </c>
      <c r="C726" s="27">
        <v>724</v>
      </c>
      <c r="D726" s="26" t="s">
        <v>1432</v>
      </c>
      <c r="E726" s="26" t="s">
        <v>3083</v>
      </c>
      <c r="F726" s="27">
        <v>800</v>
      </c>
      <c r="G726" s="27">
        <v>0</v>
      </c>
      <c r="H726" s="27">
        <v>0</v>
      </c>
      <c r="I726" s="27">
        <v>800</v>
      </c>
      <c r="J726" s="27">
        <v>0</v>
      </c>
      <c r="K726" s="26" t="s">
        <v>3084</v>
      </c>
      <c r="L726" s="26" t="s">
        <v>736</v>
      </c>
      <c r="M726" s="26" t="s">
        <v>1928</v>
      </c>
      <c r="N726" s="26" t="s">
        <v>1929</v>
      </c>
      <c r="O726" s="26" t="s">
        <v>7483</v>
      </c>
      <c r="P726" s="26" t="s">
        <v>7484</v>
      </c>
      <c r="Q726" s="26" t="s">
        <v>4798</v>
      </c>
      <c r="R726" s="26" t="s">
        <v>195</v>
      </c>
      <c r="S726" s="26" t="s">
        <v>1433</v>
      </c>
      <c r="T726" s="26" t="s">
        <v>195</v>
      </c>
      <c r="U726" s="26" t="s">
        <v>1433</v>
      </c>
      <c r="V726" s="26" t="s">
        <v>3085</v>
      </c>
      <c r="W726" s="26" t="s">
        <v>647</v>
      </c>
      <c r="X726" s="26" t="s">
        <v>1948</v>
      </c>
      <c r="Y726" s="27">
        <v>800</v>
      </c>
      <c r="Z726" s="26" t="s">
        <v>736</v>
      </c>
      <c r="AA726" s="26" t="s">
        <v>736</v>
      </c>
      <c r="AB726" s="26" t="s">
        <v>736</v>
      </c>
      <c r="AC726" s="26" t="s">
        <v>736</v>
      </c>
      <c r="AD726" s="26" t="s">
        <v>736</v>
      </c>
      <c r="AE726" s="26" t="s">
        <v>736</v>
      </c>
      <c r="AF726" s="27" t="s">
        <v>741</v>
      </c>
    </row>
    <row r="727" spans="1:32">
      <c r="A727" s="26" t="s">
        <v>4758</v>
      </c>
      <c r="B727" s="26" t="s">
        <v>742</v>
      </c>
      <c r="C727" s="27">
        <v>725</v>
      </c>
      <c r="D727" s="26" t="s">
        <v>7485</v>
      </c>
      <c r="E727" s="26" t="s">
        <v>7486</v>
      </c>
      <c r="F727" s="27">
        <v>6</v>
      </c>
      <c r="G727" s="27">
        <v>0</v>
      </c>
      <c r="H727" s="27">
        <v>0</v>
      </c>
      <c r="I727" s="27">
        <v>6</v>
      </c>
      <c r="J727" s="27">
        <v>0</v>
      </c>
      <c r="K727" s="26" t="s">
        <v>7487</v>
      </c>
      <c r="L727" s="26" t="s">
        <v>736</v>
      </c>
      <c r="M727" s="26" t="s">
        <v>1928</v>
      </c>
      <c r="N727" s="26" t="s">
        <v>1929</v>
      </c>
      <c r="O727" s="26" t="s">
        <v>7488</v>
      </c>
      <c r="P727" s="26" t="s">
        <v>7489</v>
      </c>
      <c r="Q727" s="26" t="s">
        <v>736</v>
      </c>
      <c r="R727" s="26" t="s">
        <v>391</v>
      </c>
      <c r="S727" s="26" t="s">
        <v>7490</v>
      </c>
      <c r="T727" s="26" t="s">
        <v>391</v>
      </c>
      <c r="U727" s="26" t="s">
        <v>7490</v>
      </c>
      <c r="V727" s="26" t="s">
        <v>7491</v>
      </c>
      <c r="W727" s="26" t="s">
        <v>7492</v>
      </c>
      <c r="X727" s="26" t="s">
        <v>1996</v>
      </c>
      <c r="Y727" s="27">
        <v>6</v>
      </c>
      <c r="Z727" s="26" t="s">
        <v>736</v>
      </c>
      <c r="AA727" s="26" t="s">
        <v>736</v>
      </c>
      <c r="AB727" s="26" t="s">
        <v>736</v>
      </c>
      <c r="AC727" s="26" t="s">
        <v>736</v>
      </c>
      <c r="AD727" s="26" t="s">
        <v>736</v>
      </c>
      <c r="AE727" s="26" t="s">
        <v>736</v>
      </c>
      <c r="AF727" s="27" t="s">
        <v>741</v>
      </c>
    </row>
    <row r="728" spans="1:32">
      <c r="A728" s="26" t="s">
        <v>4758</v>
      </c>
      <c r="B728" s="26" t="s">
        <v>742</v>
      </c>
      <c r="C728" s="27">
        <v>726</v>
      </c>
      <c r="D728" s="26" t="s">
        <v>7493</v>
      </c>
      <c r="E728" s="26" t="s">
        <v>7494</v>
      </c>
      <c r="F728" s="27">
        <v>1</v>
      </c>
      <c r="G728" s="27">
        <v>0</v>
      </c>
      <c r="H728" s="27">
        <v>0</v>
      </c>
      <c r="I728" s="27">
        <v>1</v>
      </c>
      <c r="J728" s="27">
        <v>0</v>
      </c>
      <c r="K728" s="26" t="s">
        <v>7495</v>
      </c>
      <c r="L728" s="26" t="s">
        <v>736</v>
      </c>
      <c r="M728" s="26" t="s">
        <v>1928</v>
      </c>
      <c r="N728" s="26" t="s">
        <v>736</v>
      </c>
      <c r="O728" s="26" t="s">
        <v>7496</v>
      </c>
      <c r="P728" s="26" t="s">
        <v>7497</v>
      </c>
      <c r="Q728" s="26" t="s">
        <v>7498</v>
      </c>
      <c r="R728" s="26" t="s">
        <v>7499</v>
      </c>
      <c r="S728" s="26" t="s">
        <v>7500</v>
      </c>
      <c r="T728" s="26" t="s">
        <v>7499</v>
      </c>
      <c r="U728" s="26" t="s">
        <v>7500</v>
      </c>
      <c r="V728" s="26" t="s">
        <v>7501</v>
      </c>
      <c r="W728" s="26" t="s">
        <v>7502</v>
      </c>
      <c r="X728" s="26" t="s">
        <v>2256</v>
      </c>
      <c r="Y728" s="27">
        <v>1</v>
      </c>
      <c r="Z728" s="26" t="s">
        <v>736</v>
      </c>
      <c r="AA728" s="26" t="s">
        <v>736</v>
      </c>
      <c r="AB728" s="26" t="s">
        <v>736</v>
      </c>
      <c r="AC728" s="26" t="s">
        <v>736</v>
      </c>
      <c r="AD728" s="26" t="s">
        <v>736</v>
      </c>
      <c r="AE728" s="26" t="s">
        <v>736</v>
      </c>
      <c r="AF728" s="27" t="s">
        <v>741</v>
      </c>
    </row>
    <row r="729" spans="1:32">
      <c r="A729" s="26" t="s">
        <v>4758</v>
      </c>
      <c r="B729" s="26" t="s">
        <v>742</v>
      </c>
      <c r="C729" s="27">
        <v>727</v>
      </c>
      <c r="D729" s="26" t="s">
        <v>7503</v>
      </c>
      <c r="E729" s="26" t="s">
        <v>7504</v>
      </c>
      <c r="F729" s="27">
        <v>10</v>
      </c>
      <c r="G729" s="27">
        <v>0</v>
      </c>
      <c r="H729" s="27">
        <v>0</v>
      </c>
      <c r="I729" s="27">
        <v>10</v>
      </c>
      <c r="J729" s="27">
        <v>0</v>
      </c>
      <c r="K729" s="26" t="s">
        <v>7505</v>
      </c>
      <c r="L729" s="26" t="s">
        <v>736</v>
      </c>
      <c r="M729" s="26" t="s">
        <v>192</v>
      </c>
      <c r="N729" s="26" t="s">
        <v>7506</v>
      </c>
      <c r="O729" s="26" t="s">
        <v>7507</v>
      </c>
      <c r="P729" s="26" t="s">
        <v>7508</v>
      </c>
      <c r="Q729" s="26" t="s">
        <v>736</v>
      </c>
      <c r="R729" s="26" t="s">
        <v>6502</v>
      </c>
      <c r="S729" s="26" t="s">
        <v>7509</v>
      </c>
      <c r="T729" s="26" t="s">
        <v>6502</v>
      </c>
      <c r="U729" s="26" t="s">
        <v>7509</v>
      </c>
      <c r="V729" s="26" t="s">
        <v>7510</v>
      </c>
      <c r="W729" s="26" t="s">
        <v>7511</v>
      </c>
      <c r="X729" s="26" t="s">
        <v>2008</v>
      </c>
      <c r="Y729" s="27">
        <v>10</v>
      </c>
      <c r="Z729" s="26" t="s">
        <v>736</v>
      </c>
      <c r="AA729" s="26" t="s">
        <v>736</v>
      </c>
      <c r="AB729" s="26" t="s">
        <v>736</v>
      </c>
      <c r="AC729" s="26" t="s">
        <v>736</v>
      </c>
      <c r="AD729" s="26" t="s">
        <v>736</v>
      </c>
      <c r="AE729" s="26" t="s">
        <v>736</v>
      </c>
      <c r="AF729" s="27" t="s">
        <v>741</v>
      </c>
    </row>
    <row r="730" spans="1:32">
      <c r="A730" s="26" t="s">
        <v>4758</v>
      </c>
      <c r="B730" s="26" t="s">
        <v>742</v>
      </c>
      <c r="C730" s="27">
        <v>728</v>
      </c>
      <c r="D730" s="26" t="s">
        <v>7512</v>
      </c>
      <c r="E730" s="26" t="s">
        <v>7513</v>
      </c>
      <c r="F730" s="27">
        <v>5</v>
      </c>
      <c r="G730" s="27">
        <v>0</v>
      </c>
      <c r="H730" s="27">
        <v>0</v>
      </c>
      <c r="I730" s="27">
        <v>5</v>
      </c>
      <c r="J730" s="27">
        <v>0</v>
      </c>
      <c r="K730" s="26" t="s">
        <v>7514</v>
      </c>
      <c r="L730" s="26" t="s">
        <v>736</v>
      </c>
      <c r="M730" s="26" t="s">
        <v>1928</v>
      </c>
      <c r="N730" s="26" t="s">
        <v>1929</v>
      </c>
      <c r="O730" s="26" t="s">
        <v>7515</v>
      </c>
      <c r="P730" s="26" t="s">
        <v>7516</v>
      </c>
      <c r="Q730" s="26" t="s">
        <v>736</v>
      </c>
      <c r="R730" s="26" t="s">
        <v>391</v>
      </c>
      <c r="S730" s="26" t="s">
        <v>7517</v>
      </c>
      <c r="T730" s="26" t="s">
        <v>391</v>
      </c>
      <c r="U730" s="26" t="s">
        <v>7517</v>
      </c>
      <c r="V730" s="26" t="s">
        <v>7518</v>
      </c>
      <c r="W730" s="26" t="s">
        <v>7519</v>
      </c>
      <c r="X730" s="26" t="s">
        <v>3478</v>
      </c>
      <c r="Y730" s="27">
        <v>5</v>
      </c>
      <c r="Z730" s="26" t="s">
        <v>736</v>
      </c>
      <c r="AA730" s="26" t="s">
        <v>736</v>
      </c>
      <c r="AB730" s="26" t="s">
        <v>736</v>
      </c>
      <c r="AC730" s="26" t="s">
        <v>736</v>
      </c>
      <c r="AD730" s="26" t="s">
        <v>736</v>
      </c>
      <c r="AE730" s="26" t="s">
        <v>736</v>
      </c>
      <c r="AF730" s="27" t="s">
        <v>741</v>
      </c>
    </row>
    <row r="731" spans="1:32">
      <c r="A731" s="26" t="s">
        <v>4758</v>
      </c>
      <c r="B731" s="26" t="s">
        <v>742</v>
      </c>
      <c r="C731" s="27">
        <v>729</v>
      </c>
      <c r="D731" s="26" t="s">
        <v>7520</v>
      </c>
      <c r="E731" s="26" t="s">
        <v>7521</v>
      </c>
      <c r="F731" s="27">
        <v>1</v>
      </c>
      <c r="G731" s="27">
        <v>0</v>
      </c>
      <c r="H731" s="27">
        <v>0</v>
      </c>
      <c r="I731" s="27">
        <v>1</v>
      </c>
      <c r="J731" s="27">
        <v>0</v>
      </c>
      <c r="K731" s="26" t="s">
        <v>7522</v>
      </c>
      <c r="L731" s="26" t="s">
        <v>736</v>
      </c>
      <c r="M731" s="26" t="s">
        <v>1928</v>
      </c>
      <c r="N731" s="26" t="s">
        <v>1929</v>
      </c>
      <c r="O731" s="26" t="s">
        <v>7523</v>
      </c>
      <c r="P731" s="26" t="s">
        <v>3810</v>
      </c>
      <c r="Q731" s="26" t="s">
        <v>736</v>
      </c>
      <c r="R731" s="26" t="s">
        <v>1711</v>
      </c>
      <c r="S731" s="26" t="s">
        <v>7524</v>
      </c>
      <c r="T731" s="26" t="s">
        <v>1711</v>
      </c>
      <c r="U731" s="26" t="s">
        <v>7524</v>
      </c>
      <c r="V731" s="26" t="s">
        <v>7525</v>
      </c>
      <c r="W731" s="26" t="s">
        <v>7526</v>
      </c>
      <c r="X731" s="26" t="s">
        <v>2256</v>
      </c>
      <c r="Y731" s="27">
        <v>1</v>
      </c>
      <c r="Z731" s="26" t="s">
        <v>736</v>
      </c>
      <c r="AA731" s="26" t="s">
        <v>736</v>
      </c>
      <c r="AB731" s="26" t="s">
        <v>736</v>
      </c>
      <c r="AC731" s="26" t="s">
        <v>736</v>
      </c>
      <c r="AD731" s="26" t="s">
        <v>736</v>
      </c>
      <c r="AE731" s="26" t="s">
        <v>736</v>
      </c>
      <c r="AF731" s="27" t="s">
        <v>741</v>
      </c>
    </row>
    <row r="732" spans="1:32">
      <c r="A732" s="26" t="s">
        <v>4758</v>
      </c>
      <c r="B732" s="26" t="s">
        <v>742</v>
      </c>
      <c r="C732" s="27">
        <v>730</v>
      </c>
      <c r="D732" s="26" t="s">
        <v>1284</v>
      </c>
      <c r="E732" s="26" t="s">
        <v>3086</v>
      </c>
      <c r="F732" s="27">
        <v>640</v>
      </c>
      <c r="G732" s="27">
        <v>0</v>
      </c>
      <c r="H732" s="27">
        <v>0</v>
      </c>
      <c r="I732" s="27">
        <v>640</v>
      </c>
      <c r="J732" s="27">
        <v>0</v>
      </c>
      <c r="K732" s="26" t="s">
        <v>3087</v>
      </c>
      <c r="L732" s="26" t="s">
        <v>736</v>
      </c>
      <c r="M732" s="26" t="s">
        <v>205</v>
      </c>
      <c r="N732" s="26" t="s">
        <v>206</v>
      </c>
      <c r="O732" s="26" t="s">
        <v>84</v>
      </c>
      <c r="P732" s="26" t="s">
        <v>1285</v>
      </c>
      <c r="Q732" s="26" t="s">
        <v>208</v>
      </c>
      <c r="R732" s="26" t="s">
        <v>791</v>
      </c>
      <c r="S732" s="26" t="s">
        <v>1286</v>
      </c>
      <c r="T732" s="26" t="s">
        <v>791</v>
      </c>
      <c r="U732" s="26" t="s">
        <v>1286</v>
      </c>
      <c r="V732" s="26" t="s">
        <v>736</v>
      </c>
      <c r="W732" s="26" t="s">
        <v>565</v>
      </c>
      <c r="X732" s="26" t="s">
        <v>1955</v>
      </c>
      <c r="Y732" s="27">
        <v>640</v>
      </c>
      <c r="Z732" s="26" t="s">
        <v>736</v>
      </c>
      <c r="AA732" s="26" t="s">
        <v>736</v>
      </c>
      <c r="AB732" s="26" t="s">
        <v>736</v>
      </c>
      <c r="AC732" s="26" t="s">
        <v>736</v>
      </c>
      <c r="AD732" s="26" t="s">
        <v>736</v>
      </c>
      <c r="AE732" s="26" t="s">
        <v>736</v>
      </c>
      <c r="AF732" s="27" t="s">
        <v>741</v>
      </c>
    </row>
    <row r="733" spans="1:32">
      <c r="A733" s="26" t="s">
        <v>4758</v>
      </c>
      <c r="B733" s="26" t="s">
        <v>742</v>
      </c>
      <c r="C733" s="27">
        <v>731</v>
      </c>
      <c r="D733" s="26" t="s">
        <v>1126</v>
      </c>
      <c r="E733" s="26" t="s">
        <v>3088</v>
      </c>
      <c r="F733" s="27">
        <v>640</v>
      </c>
      <c r="G733" s="27">
        <v>0</v>
      </c>
      <c r="H733" s="27">
        <v>0</v>
      </c>
      <c r="I733" s="27">
        <v>640</v>
      </c>
      <c r="J733" s="27">
        <v>0</v>
      </c>
      <c r="K733" s="26" t="s">
        <v>3089</v>
      </c>
      <c r="L733" s="26" t="s">
        <v>736</v>
      </c>
      <c r="M733" s="26" t="s">
        <v>205</v>
      </c>
      <c r="N733" s="26" t="s">
        <v>206</v>
      </c>
      <c r="O733" s="26" t="s">
        <v>284</v>
      </c>
      <c r="P733" s="26" t="s">
        <v>1127</v>
      </c>
      <c r="Q733" s="26" t="s">
        <v>208</v>
      </c>
      <c r="R733" s="26" t="s">
        <v>791</v>
      </c>
      <c r="S733" s="26" t="s">
        <v>3090</v>
      </c>
      <c r="T733" s="26" t="s">
        <v>791</v>
      </c>
      <c r="U733" s="26" t="s">
        <v>3090</v>
      </c>
      <c r="V733" s="26" t="s">
        <v>736</v>
      </c>
      <c r="W733" s="26" t="s">
        <v>484</v>
      </c>
      <c r="X733" s="26" t="s">
        <v>1955</v>
      </c>
      <c r="Y733" s="27">
        <v>640</v>
      </c>
      <c r="Z733" s="26" t="s">
        <v>736</v>
      </c>
      <c r="AA733" s="26" t="s">
        <v>736</v>
      </c>
      <c r="AB733" s="26" t="s">
        <v>736</v>
      </c>
      <c r="AC733" s="26" t="s">
        <v>736</v>
      </c>
      <c r="AD733" s="26" t="s">
        <v>736</v>
      </c>
      <c r="AE733" s="26" t="s">
        <v>736</v>
      </c>
      <c r="AF733" s="27" t="s">
        <v>741</v>
      </c>
    </row>
    <row r="734" spans="1:32">
      <c r="A734" s="26" t="s">
        <v>4758</v>
      </c>
      <c r="B734" s="26" t="s">
        <v>742</v>
      </c>
      <c r="C734" s="27">
        <v>732</v>
      </c>
      <c r="D734" s="26" t="s">
        <v>1010</v>
      </c>
      <c r="E734" s="26" t="s">
        <v>3091</v>
      </c>
      <c r="F734" s="27">
        <v>1600</v>
      </c>
      <c r="G734" s="27">
        <v>0</v>
      </c>
      <c r="H734" s="27">
        <v>0</v>
      </c>
      <c r="I734" s="27">
        <v>1600</v>
      </c>
      <c r="J734" s="27">
        <v>0</v>
      </c>
      <c r="K734" s="26" t="s">
        <v>3092</v>
      </c>
      <c r="L734" s="26" t="s">
        <v>736</v>
      </c>
      <c r="M734" s="26" t="s">
        <v>192</v>
      </c>
      <c r="N734" s="26" t="s">
        <v>193</v>
      </c>
      <c r="O734" s="26" t="s">
        <v>201</v>
      </c>
      <c r="P734" s="26" t="s">
        <v>1011</v>
      </c>
      <c r="Q734" s="26" t="s">
        <v>194</v>
      </c>
      <c r="R734" s="26" t="s">
        <v>791</v>
      </c>
      <c r="S734" s="26" t="s">
        <v>3093</v>
      </c>
      <c r="T734" s="26" t="s">
        <v>791</v>
      </c>
      <c r="U734" s="26" t="s">
        <v>3093</v>
      </c>
      <c r="V734" s="26" t="s">
        <v>741</v>
      </c>
      <c r="W734" s="26" t="s">
        <v>439</v>
      </c>
      <c r="X734" s="26" t="s">
        <v>1918</v>
      </c>
      <c r="Y734" s="27">
        <v>1600</v>
      </c>
      <c r="Z734" s="26" t="s">
        <v>736</v>
      </c>
      <c r="AA734" s="26" t="s">
        <v>736</v>
      </c>
      <c r="AB734" s="26" t="s">
        <v>736</v>
      </c>
      <c r="AC734" s="26" t="s">
        <v>736</v>
      </c>
      <c r="AD734" s="26" t="s">
        <v>736</v>
      </c>
      <c r="AE734" s="26" t="s">
        <v>736</v>
      </c>
      <c r="AF734" s="27" t="s">
        <v>741</v>
      </c>
    </row>
    <row r="735" spans="1:32">
      <c r="A735" s="26" t="s">
        <v>4758</v>
      </c>
      <c r="B735" s="26" t="s">
        <v>742</v>
      </c>
      <c r="C735" s="27">
        <v>733</v>
      </c>
      <c r="D735" s="26" t="s">
        <v>4670</v>
      </c>
      <c r="E735" s="26" t="s">
        <v>4671</v>
      </c>
      <c r="F735" s="27">
        <v>17</v>
      </c>
      <c r="G735" s="27">
        <v>0</v>
      </c>
      <c r="H735" s="27">
        <v>0</v>
      </c>
      <c r="I735" s="27">
        <v>17</v>
      </c>
      <c r="J735" s="27">
        <v>0</v>
      </c>
      <c r="K735" s="26" t="s">
        <v>4672</v>
      </c>
      <c r="L735" s="26" t="s">
        <v>736</v>
      </c>
      <c r="M735" s="26" t="s">
        <v>1928</v>
      </c>
      <c r="N735" s="26" t="s">
        <v>1929</v>
      </c>
      <c r="O735" s="26" t="s">
        <v>7527</v>
      </c>
      <c r="P735" s="26" t="s">
        <v>7528</v>
      </c>
      <c r="Q735" s="26" t="s">
        <v>736</v>
      </c>
      <c r="R735" s="26" t="s">
        <v>4020</v>
      </c>
      <c r="S735" s="26" t="s">
        <v>4673</v>
      </c>
      <c r="T735" s="26" t="s">
        <v>4020</v>
      </c>
      <c r="U735" s="26" t="s">
        <v>4673</v>
      </c>
      <c r="V735" s="26" t="s">
        <v>7529</v>
      </c>
      <c r="W735" s="26" t="s">
        <v>4674</v>
      </c>
      <c r="X735" s="26" t="s">
        <v>3644</v>
      </c>
      <c r="Y735" s="27">
        <v>17</v>
      </c>
      <c r="Z735" s="26" t="s">
        <v>736</v>
      </c>
      <c r="AA735" s="26" t="s">
        <v>736</v>
      </c>
      <c r="AB735" s="26" t="s">
        <v>736</v>
      </c>
      <c r="AC735" s="26" t="s">
        <v>736</v>
      </c>
      <c r="AD735" s="26" t="s">
        <v>736</v>
      </c>
      <c r="AE735" s="26" t="s">
        <v>736</v>
      </c>
      <c r="AF735" s="27" t="s">
        <v>741</v>
      </c>
    </row>
    <row r="736" spans="1:32">
      <c r="A736" s="26" t="s">
        <v>4758</v>
      </c>
      <c r="B736" s="26" t="s">
        <v>742</v>
      </c>
      <c r="C736" s="27">
        <v>734</v>
      </c>
      <c r="D736" s="26" t="s">
        <v>1134</v>
      </c>
      <c r="E736" s="26" t="s">
        <v>3094</v>
      </c>
      <c r="F736" s="27">
        <v>320</v>
      </c>
      <c r="G736" s="27">
        <v>0</v>
      </c>
      <c r="H736" s="27">
        <v>0</v>
      </c>
      <c r="I736" s="27">
        <v>320</v>
      </c>
      <c r="J736" s="27">
        <v>0</v>
      </c>
      <c r="K736" s="26" t="s">
        <v>3095</v>
      </c>
      <c r="L736" s="26" t="s">
        <v>736</v>
      </c>
      <c r="M736" s="26" t="s">
        <v>205</v>
      </c>
      <c r="N736" s="26" t="s">
        <v>206</v>
      </c>
      <c r="O736" s="26" t="s">
        <v>291</v>
      </c>
      <c r="P736" s="26" t="s">
        <v>1135</v>
      </c>
      <c r="Q736" s="26" t="s">
        <v>208</v>
      </c>
      <c r="R736" s="26" t="s">
        <v>791</v>
      </c>
      <c r="S736" s="26" t="s">
        <v>3096</v>
      </c>
      <c r="T736" s="26" t="s">
        <v>791</v>
      </c>
      <c r="U736" s="26" t="s">
        <v>3096</v>
      </c>
      <c r="V736" s="26" t="s">
        <v>736</v>
      </c>
      <c r="W736" s="26" t="s">
        <v>487</v>
      </c>
      <c r="X736" s="26" t="s">
        <v>1949</v>
      </c>
      <c r="Y736" s="27">
        <v>320</v>
      </c>
      <c r="Z736" s="26" t="s">
        <v>736</v>
      </c>
      <c r="AA736" s="26" t="s">
        <v>736</v>
      </c>
      <c r="AB736" s="26" t="s">
        <v>736</v>
      </c>
      <c r="AC736" s="26" t="s">
        <v>736</v>
      </c>
      <c r="AD736" s="26" t="s">
        <v>736</v>
      </c>
      <c r="AE736" s="26" t="s">
        <v>736</v>
      </c>
      <c r="AF736" s="27" t="s">
        <v>741</v>
      </c>
    </row>
    <row r="737" spans="1:32">
      <c r="A737" s="26" t="s">
        <v>4758</v>
      </c>
      <c r="B737" s="26" t="s">
        <v>742</v>
      </c>
      <c r="C737" s="27">
        <v>735</v>
      </c>
      <c r="D737" s="26" t="s">
        <v>7530</v>
      </c>
      <c r="E737" s="26" t="s">
        <v>7531</v>
      </c>
      <c r="F737" s="27">
        <v>19</v>
      </c>
      <c r="G737" s="27">
        <v>0</v>
      </c>
      <c r="H737" s="27">
        <v>0</v>
      </c>
      <c r="I737" s="27">
        <v>19</v>
      </c>
      <c r="J737" s="27">
        <v>0</v>
      </c>
      <c r="K737" s="26" t="s">
        <v>7532</v>
      </c>
      <c r="L737" s="26" t="s">
        <v>736</v>
      </c>
      <c r="M737" s="26" t="s">
        <v>1928</v>
      </c>
      <c r="N737" s="26" t="s">
        <v>736</v>
      </c>
      <c r="O737" s="26" t="s">
        <v>7533</v>
      </c>
      <c r="P737" s="26" t="s">
        <v>7534</v>
      </c>
      <c r="Q737" s="26" t="s">
        <v>6834</v>
      </c>
      <c r="R737" s="26" t="s">
        <v>199</v>
      </c>
      <c r="S737" s="26" t="s">
        <v>7535</v>
      </c>
      <c r="T737" s="26" t="s">
        <v>199</v>
      </c>
      <c r="U737" s="26" t="s">
        <v>7535</v>
      </c>
      <c r="V737" s="26" t="s">
        <v>5950</v>
      </c>
      <c r="W737" s="26" t="s">
        <v>7536</v>
      </c>
      <c r="X737" s="26" t="s">
        <v>5613</v>
      </c>
      <c r="Y737" s="27">
        <v>19</v>
      </c>
      <c r="Z737" s="26" t="s">
        <v>7537</v>
      </c>
      <c r="AA737" s="26" t="s">
        <v>3259</v>
      </c>
      <c r="AB737" s="26" t="s">
        <v>7538</v>
      </c>
      <c r="AC737" s="26" t="s">
        <v>736</v>
      </c>
      <c r="AD737" s="26" t="s">
        <v>7531</v>
      </c>
      <c r="AE737" s="26" t="s">
        <v>3260</v>
      </c>
      <c r="AF737" s="27" t="s">
        <v>741</v>
      </c>
    </row>
    <row r="738" spans="1:32">
      <c r="A738" s="26" t="s">
        <v>4758</v>
      </c>
      <c r="B738" s="26" t="s">
        <v>742</v>
      </c>
      <c r="C738" s="27">
        <v>736</v>
      </c>
      <c r="D738" s="26" t="s">
        <v>1136</v>
      </c>
      <c r="E738" s="26" t="s">
        <v>3097</v>
      </c>
      <c r="F738" s="27">
        <v>320</v>
      </c>
      <c r="G738" s="27">
        <v>0</v>
      </c>
      <c r="H738" s="27">
        <v>0</v>
      </c>
      <c r="I738" s="27">
        <v>320</v>
      </c>
      <c r="J738" s="27">
        <v>0</v>
      </c>
      <c r="K738" s="26" t="s">
        <v>3098</v>
      </c>
      <c r="L738" s="26" t="s">
        <v>736</v>
      </c>
      <c r="M738" s="26" t="s">
        <v>205</v>
      </c>
      <c r="N738" s="26" t="s">
        <v>206</v>
      </c>
      <c r="O738" s="26" t="s">
        <v>292</v>
      </c>
      <c r="P738" s="26" t="s">
        <v>1137</v>
      </c>
      <c r="Q738" s="26" t="s">
        <v>218</v>
      </c>
      <c r="R738" s="26" t="s">
        <v>195</v>
      </c>
      <c r="S738" s="26" t="s">
        <v>1138</v>
      </c>
      <c r="T738" s="26" t="s">
        <v>195</v>
      </c>
      <c r="U738" s="26" t="s">
        <v>1138</v>
      </c>
      <c r="V738" s="26" t="s">
        <v>736</v>
      </c>
      <c r="W738" s="26" t="s">
        <v>736</v>
      </c>
      <c r="X738" s="26" t="s">
        <v>1949</v>
      </c>
      <c r="Y738" s="27">
        <v>320</v>
      </c>
      <c r="Z738" s="26" t="s">
        <v>736</v>
      </c>
      <c r="AA738" s="26" t="s">
        <v>736</v>
      </c>
      <c r="AB738" s="26" t="s">
        <v>736</v>
      </c>
      <c r="AC738" s="26" t="s">
        <v>736</v>
      </c>
      <c r="AD738" s="26" t="s">
        <v>736</v>
      </c>
      <c r="AE738" s="26" t="s">
        <v>736</v>
      </c>
      <c r="AF738" s="27" t="s">
        <v>741</v>
      </c>
    </row>
    <row r="739" spans="1:32">
      <c r="A739" s="26" t="s">
        <v>4758</v>
      </c>
      <c r="B739" s="26" t="s">
        <v>742</v>
      </c>
      <c r="C739" s="27">
        <v>737</v>
      </c>
      <c r="D739" s="26" t="s">
        <v>1012</v>
      </c>
      <c r="E739" s="26" t="s">
        <v>3099</v>
      </c>
      <c r="F739" s="27">
        <v>3200</v>
      </c>
      <c r="G739" s="27">
        <v>0</v>
      </c>
      <c r="H739" s="27">
        <v>0</v>
      </c>
      <c r="I739" s="27">
        <v>3200</v>
      </c>
      <c r="J739" s="27">
        <v>0</v>
      </c>
      <c r="K739" s="26" t="s">
        <v>3100</v>
      </c>
      <c r="L739" s="26" t="s">
        <v>736</v>
      </c>
      <c r="M739" s="26" t="s">
        <v>192</v>
      </c>
      <c r="N739" s="26" t="s">
        <v>193</v>
      </c>
      <c r="O739" s="26" t="s">
        <v>440</v>
      </c>
      <c r="P739" s="26" t="s">
        <v>1013</v>
      </c>
      <c r="Q739" s="26" t="s">
        <v>348</v>
      </c>
      <c r="R739" s="26" t="s">
        <v>195</v>
      </c>
      <c r="S739" s="26" t="s">
        <v>3101</v>
      </c>
      <c r="T739" s="26" t="s">
        <v>195</v>
      </c>
      <c r="U739" s="26" t="s">
        <v>3101</v>
      </c>
      <c r="V739" s="26" t="s">
        <v>741</v>
      </c>
      <c r="W739" s="26" t="s">
        <v>441</v>
      </c>
      <c r="X739" s="26" t="s">
        <v>1952</v>
      </c>
      <c r="Y739" s="27">
        <v>3200</v>
      </c>
      <c r="Z739" s="26" t="s">
        <v>736</v>
      </c>
      <c r="AA739" s="26" t="s">
        <v>736</v>
      </c>
      <c r="AB739" s="26" t="s">
        <v>736</v>
      </c>
      <c r="AC739" s="26" t="s">
        <v>736</v>
      </c>
      <c r="AD739" s="26" t="s">
        <v>736</v>
      </c>
      <c r="AE739" s="26" t="s">
        <v>736</v>
      </c>
      <c r="AF739" s="27" t="s">
        <v>741</v>
      </c>
    </row>
    <row r="740" spans="1:32">
      <c r="A740" s="26" t="s">
        <v>4758</v>
      </c>
      <c r="B740" s="26" t="s">
        <v>742</v>
      </c>
      <c r="C740" s="27">
        <v>738</v>
      </c>
      <c r="D740" s="26" t="s">
        <v>3938</v>
      </c>
      <c r="E740" s="26" t="s">
        <v>3939</v>
      </c>
      <c r="F740" s="27">
        <v>80</v>
      </c>
      <c r="G740" s="27">
        <v>0</v>
      </c>
      <c r="H740" s="27">
        <v>0</v>
      </c>
      <c r="I740" s="27">
        <v>80</v>
      </c>
      <c r="J740" s="27">
        <v>0</v>
      </c>
      <c r="K740" s="26" t="s">
        <v>3940</v>
      </c>
      <c r="L740" s="26" t="s">
        <v>736</v>
      </c>
      <c r="M740" s="26" t="s">
        <v>1928</v>
      </c>
      <c r="N740" s="26" t="s">
        <v>1929</v>
      </c>
      <c r="O740" s="26" t="s">
        <v>3941</v>
      </c>
      <c r="P740" s="26" t="s">
        <v>3695</v>
      </c>
      <c r="Q740" s="26" t="s">
        <v>1932</v>
      </c>
      <c r="R740" s="26" t="s">
        <v>200</v>
      </c>
      <c r="S740" s="26" t="s">
        <v>3942</v>
      </c>
      <c r="T740" s="26" t="s">
        <v>200</v>
      </c>
      <c r="U740" s="26" t="s">
        <v>3942</v>
      </c>
      <c r="V740" s="26" t="s">
        <v>3943</v>
      </c>
      <c r="W740" s="26" t="s">
        <v>741</v>
      </c>
      <c r="X740" s="26" t="s">
        <v>7539</v>
      </c>
      <c r="Y740" s="27">
        <v>80</v>
      </c>
      <c r="Z740" s="26" t="s">
        <v>3944</v>
      </c>
      <c r="AA740" s="26" t="s">
        <v>2674</v>
      </c>
      <c r="AB740" s="26" t="s">
        <v>3945</v>
      </c>
      <c r="AC740" s="26" t="s">
        <v>3946</v>
      </c>
      <c r="AD740" s="26" t="s">
        <v>3939</v>
      </c>
      <c r="AE740" s="26" t="s">
        <v>2675</v>
      </c>
      <c r="AF740" s="27" t="s">
        <v>741</v>
      </c>
    </row>
    <row r="741" spans="1:32">
      <c r="A741" s="26" t="s">
        <v>4758</v>
      </c>
      <c r="B741" s="26" t="s">
        <v>742</v>
      </c>
      <c r="C741" s="27">
        <v>739</v>
      </c>
      <c r="D741" s="26" t="s">
        <v>3948</v>
      </c>
      <c r="E741" s="26" t="s">
        <v>3949</v>
      </c>
      <c r="F741" s="27">
        <v>160</v>
      </c>
      <c r="G741" s="27">
        <v>0</v>
      </c>
      <c r="H741" s="27">
        <v>0</v>
      </c>
      <c r="I741" s="27">
        <v>160</v>
      </c>
      <c r="J741" s="27">
        <v>0</v>
      </c>
      <c r="K741" s="26" t="s">
        <v>3950</v>
      </c>
      <c r="L741" s="26" t="s">
        <v>736</v>
      </c>
      <c r="M741" s="26" t="s">
        <v>1928</v>
      </c>
      <c r="N741" s="26" t="s">
        <v>736</v>
      </c>
      <c r="O741" s="26" t="s">
        <v>7540</v>
      </c>
      <c r="P741" s="26" t="s">
        <v>7541</v>
      </c>
      <c r="Q741" s="26" t="s">
        <v>900</v>
      </c>
      <c r="R741" s="26" t="s">
        <v>191</v>
      </c>
      <c r="S741" s="26" t="s">
        <v>7542</v>
      </c>
      <c r="T741" s="26" t="s">
        <v>191</v>
      </c>
      <c r="U741" s="26" t="s">
        <v>7542</v>
      </c>
      <c r="V741" s="26" t="s">
        <v>7543</v>
      </c>
      <c r="W741" s="26" t="s">
        <v>3951</v>
      </c>
      <c r="X741" s="26" t="s">
        <v>1945</v>
      </c>
      <c r="Y741" s="27">
        <v>160</v>
      </c>
      <c r="Z741" s="26" t="s">
        <v>736</v>
      </c>
      <c r="AA741" s="26" t="s">
        <v>736</v>
      </c>
      <c r="AB741" s="26" t="s">
        <v>736</v>
      </c>
      <c r="AC741" s="26" t="s">
        <v>736</v>
      </c>
      <c r="AD741" s="26" t="s">
        <v>736</v>
      </c>
      <c r="AE741" s="26" t="s">
        <v>736</v>
      </c>
      <c r="AF741" s="27" t="s">
        <v>741</v>
      </c>
    </row>
    <row r="742" spans="1:32">
      <c r="A742" s="26" t="s">
        <v>4758</v>
      </c>
      <c r="B742" s="26" t="s">
        <v>742</v>
      </c>
      <c r="C742" s="27">
        <v>740</v>
      </c>
      <c r="D742" s="26" t="s">
        <v>7544</v>
      </c>
      <c r="E742" s="26" t="s">
        <v>7545</v>
      </c>
      <c r="F742" s="27">
        <v>2</v>
      </c>
      <c r="G742" s="27">
        <v>0</v>
      </c>
      <c r="H742" s="27">
        <v>0</v>
      </c>
      <c r="I742" s="27">
        <v>2</v>
      </c>
      <c r="J742" s="27">
        <v>0</v>
      </c>
      <c r="K742" s="26" t="s">
        <v>7546</v>
      </c>
      <c r="L742" s="26" t="s">
        <v>736</v>
      </c>
      <c r="M742" s="26" t="s">
        <v>1928</v>
      </c>
      <c r="N742" s="26" t="s">
        <v>1929</v>
      </c>
      <c r="O742" s="26" t="s">
        <v>7547</v>
      </c>
      <c r="P742" s="26" t="s">
        <v>7548</v>
      </c>
      <c r="Q742" s="26" t="s">
        <v>736</v>
      </c>
      <c r="R742" s="26" t="s">
        <v>2949</v>
      </c>
      <c r="S742" s="26" t="s">
        <v>7549</v>
      </c>
      <c r="T742" s="26" t="s">
        <v>2949</v>
      </c>
      <c r="U742" s="26" t="s">
        <v>7549</v>
      </c>
      <c r="V742" s="26" t="s">
        <v>7550</v>
      </c>
      <c r="W742" s="26" t="s">
        <v>7551</v>
      </c>
      <c r="X742" s="26" t="s">
        <v>1919</v>
      </c>
      <c r="Y742" s="27">
        <v>2</v>
      </c>
      <c r="Z742" s="26" t="s">
        <v>736</v>
      </c>
      <c r="AA742" s="26" t="s">
        <v>736</v>
      </c>
      <c r="AB742" s="26" t="s">
        <v>736</v>
      </c>
      <c r="AC742" s="26" t="s">
        <v>736</v>
      </c>
      <c r="AD742" s="26" t="s">
        <v>736</v>
      </c>
      <c r="AE742" s="26" t="s">
        <v>736</v>
      </c>
      <c r="AF742" s="27" t="s">
        <v>741</v>
      </c>
    </row>
    <row r="743" spans="1:32">
      <c r="A743" s="26" t="s">
        <v>4758</v>
      </c>
      <c r="B743" s="26" t="s">
        <v>742</v>
      </c>
      <c r="C743" s="27">
        <v>741</v>
      </c>
      <c r="D743" s="26" t="s">
        <v>7552</v>
      </c>
      <c r="E743" s="26" t="s">
        <v>7553</v>
      </c>
      <c r="F743" s="27">
        <v>5</v>
      </c>
      <c r="G743" s="27">
        <v>0</v>
      </c>
      <c r="H743" s="27">
        <v>0</v>
      </c>
      <c r="I743" s="27">
        <v>5</v>
      </c>
      <c r="J743" s="27">
        <v>0</v>
      </c>
      <c r="K743" s="26" t="s">
        <v>7554</v>
      </c>
      <c r="L743" s="26" t="s">
        <v>736</v>
      </c>
      <c r="M743" s="26" t="s">
        <v>1928</v>
      </c>
      <c r="N743" s="26" t="s">
        <v>4099</v>
      </c>
      <c r="O743" s="26" t="s">
        <v>7555</v>
      </c>
      <c r="P743" s="26" t="s">
        <v>7556</v>
      </c>
      <c r="Q743" s="26" t="s">
        <v>7557</v>
      </c>
      <c r="R743" s="26" t="s">
        <v>391</v>
      </c>
      <c r="S743" s="26" t="s">
        <v>7558</v>
      </c>
      <c r="T743" s="26" t="s">
        <v>391</v>
      </c>
      <c r="U743" s="26" t="s">
        <v>7558</v>
      </c>
      <c r="V743" s="26" t="s">
        <v>7559</v>
      </c>
      <c r="W743" s="26" t="s">
        <v>7560</v>
      </c>
      <c r="X743" s="26" t="s">
        <v>3478</v>
      </c>
      <c r="Y743" s="27">
        <v>5</v>
      </c>
      <c r="Z743" s="26" t="s">
        <v>736</v>
      </c>
      <c r="AA743" s="26" t="s">
        <v>736</v>
      </c>
      <c r="AB743" s="26" t="s">
        <v>736</v>
      </c>
      <c r="AC743" s="26" t="s">
        <v>736</v>
      </c>
      <c r="AD743" s="26" t="s">
        <v>736</v>
      </c>
      <c r="AE743" s="26" t="s">
        <v>736</v>
      </c>
      <c r="AF743" s="27" t="s">
        <v>741</v>
      </c>
    </row>
    <row r="744" spans="1:32">
      <c r="A744" s="26" t="s">
        <v>4758</v>
      </c>
      <c r="B744" s="26" t="s">
        <v>742</v>
      </c>
      <c r="C744" s="27">
        <v>742</v>
      </c>
      <c r="D744" s="26" t="s">
        <v>1014</v>
      </c>
      <c r="E744" s="26" t="s">
        <v>3102</v>
      </c>
      <c r="F744" s="27">
        <v>960</v>
      </c>
      <c r="G744" s="27">
        <v>0</v>
      </c>
      <c r="H744" s="27">
        <v>0</v>
      </c>
      <c r="I744" s="27">
        <v>960</v>
      </c>
      <c r="J744" s="27">
        <v>0</v>
      </c>
      <c r="K744" s="26" t="s">
        <v>3103</v>
      </c>
      <c r="L744" s="26" t="s">
        <v>736</v>
      </c>
      <c r="M744" s="26" t="s">
        <v>1928</v>
      </c>
      <c r="N744" s="26" t="s">
        <v>736</v>
      </c>
      <c r="O744" s="26" t="s">
        <v>7561</v>
      </c>
      <c r="P744" s="26" t="s">
        <v>7562</v>
      </c>
      <c r="Q744" s="26" t="s">
        <v>4798</v>
      </c>
      <c r="R744" s="26" t="s">
        <v>195</v>
      </c>
      <c r="S744" s="26" t="s">
        <v>7563</v>
      </c>
      <c r="T744" s="26" t="s">
        <v>195</v>
      </c>
      <c r="U744" s="26" t="s">
        <v>7563</v>
      </c>
      <c r="V744" s="26" t="s">
        <v>7564</v>
      </c>
      <c r="W744" s="26" t="s">
        <v>7565</v>
      </c>
      <c r="X744" s="26" t="s">
        <v>1946</v>
      </c>
      <c r="Y744" s="27">
        <v>960</v>
      </c>
      <c r="Z744" s="26" t="s">
        <v>736</v>
      </c>
      <c r="AA744" s="26" t="s">
        <v>736</v>
      </c>
      <c r="AB744" s="26" t="s">
        <v>736</v>
      </c>
      <c r="AC744" s="26" t="s">
        <v>736</v>
      </c>
      <c r="AD744" s="26" t="s">
        <v>736</v>
      </c>
      <c r="AE744" s="26" t="s">
        <v>736</v>
      </c>
      <c r="AF744" s="27" t="s">
        <v>741</v>
      </c>
    </row>
    <row r="745" spans="1:32">
      <c r="A745" s="26" t="s">
        <v>4758</v>
      </c>
      <c r="B745" s="26" t="s">
        <v>742</v>
      </c>
      <c r="C745" s="27">
        <v>743</v>
      </c>
      <c r="D745" s="26" t="s">
        <v>3952</v>
      </c>
      <c r="E745" s="26" t="s">
        <v>3953</v>
      </c>
      <c r="F745" s="27">
        <v>100</v>
      </c>
      <c r="G745" s="27">
        <v>0</v>
      </c>
      <c r="H745" s="27">
        <v>0</v>
      </c>
      <c r="I745" s="27">
        <v>100</v>
      </c>
      <c r="J745" s="27">
        <v>0</v>
      </c>
      <c r="K745" s="26" t="s">
        <v>3954</v>
      </c>
      <c r="L745" s="26" t="s">
        <v>736</v>
      </c>
      <c r="M745" s="26" t="s">
        <v>192</v>
      </c>
      <c r="N745" s="26" t="s">
        <v>361</v>
      </c>
      <c r="O745" s="26" t="s">
        <v>3955</v>
      </c>
      <c r="P745" s="26" t="s">
        <v>3956</v>
      </c>
      <c r="Q745" s="26" t="s">
        <v>1841</v>
      </c>
      <c r="R745" s="26" t="s">
        <v>200</v>
      </c>
      <c r="S745" s="26" t="s">
        <v>3957</v>
      </c>
      <c r="T745" s="26" t="s">
        <v>200</v>
      </c>
      <c r="U745" s="26" t="s">
        <v>3957</v>
      </c>
      <c r="V745" s="26" t="s">
        <v>3958</v>
      </c>
      <c r="W745" s="26" t="s">
        <v>3959</v>
      </c>
      <c r="X745" s="26" t="s">
        <v>2148</v>
      </c>
      <c r="Y745" s="27">
        <v>100</v>
      </c>
      <c r="Z745" s="26" t="s">
        <v>3944</v>
      </c>
      <c r="AA745" s="26" t="s">
        <v>2674</v>
      </c>
      <c r="AB745" s="26" t="s">
        <v>3960</v>
      </c>
      <c r="AC745" s="26" t="s">
        <v>736</v>
      </c>
      <c r="AD745" s="26" t="s">
        <v>736</v>
      </c>
      <c r="AE745" s="26" t="s">
        <v>2675</v>
      </c>
      <c r="AF745" s="27" t="s">
        <v>741</v>
      </c>
    </row>
    <row r="746" spans="1:32">
      <c r="A746" s="26" t="s">
        <v>4758</v>
      </c>
      <c r="B746" s="26" t="s">
        <v>742</v>
      </c>
      <c r="C746" s="27">
        <v>744</v>
      </c>
      <c r="D746" s="26" t="s">
        <v>7566</v>
      </c>
      <c r="E746" s="26" t="s">
        <v>7567</v>
      </c>
      <c r="F746" s="27">
        <v>1</v>
      </c>
      <c r="G746" s="27">
        <v>0</v>
      </c>
      <c r="H746" s="27">
        <v>0</v>
      </c>
      <c r="I746" s="27">
        <v>1</v>
      </c>
      <c r="J746" s="27">
        <v>0</v>
      </c>
      <c r="K746" s="26" t="s">
        <v>7568</v>
      </c>
      <c r="L746" s="26" t="s">
        <v>736</v>
      </c>
      <c r="M746" s="26" t="s">
        <v>192</v>
      </c>
      <c r="N746" s="26" t="s">
        <v>1771</v>
      </c>
      <c r="O746" s="26" t="s">
        <v>7569</v>
      </c>
      <c r="P746" s="26" t="s">
        <v>7570</v>
      </c>
      <c r="Q746" s="26" t="s">
        <v>736</v>
      </c>
      <c r="R746" s="26" t="s">
        <v>1579</v>
      </c>
      <c r="S746" s="26" t="s">
        <v>7571</v>
      </c>
      <c r="T746" s="26" t="s">
        <v>1579</v>
      </c>
      <c r="U746" s="26" t="s">
        <v>7571</v>
      </c>
      <c r="V746" s="26" t="s">
        <v>7572</v>
      </c>
      <c r="W746" s="26" t="s">
        <v>7573</v>
      </c>
      <c r="X746" s="26" t="s">
        <v>2256</v>
      </c>
      <c r="Y746" s="27">
        <v>1</v>
      </c>
      <c r="Z746" s="26" t="s">
        <v>736</v>
      </c>
      <c r="AA746" s="26" t="s">
        <v>736</v>
      </c>
      <c r="AB746" s="26" t="s">
        <v>736</v>
      </c>
      <c r="AC746" s="26" t="s">
        <v>736</v>
      </c>
      <c r="AD746" s="26" t="s">
        <v>736</v>
      </c>
      <c r="AE746" s="26" t="s">
        <v>736</v>
      </c>
      <c r="AF746" s="27" t="s">
        <v>741</v>
      </c>
    </row>
    <row r="747" spans="1:32">
      <c r="A747" s="26" t="s">
        <v>4758</v>
      </c>
      <c r="B747" s="26" t="s">
        <v>742</v>
      </c>
      <c r="C747" s="27">
        <v>745</v>
      </c>
      <c r="D747" s="26" t="s">
        <v>1441</v>
      </c>
      <c r="E747" s="26" t="s">
        <v>3104</v>
      </c>
      <c r="F747" s="27">
        <v>640</v>
      </c>
      <c r="G747" s="27">
        <v>0</v>
      </c>
      <c r="H747" s="27">
        <v>0</v>
      </c>
      <c r="I747" s="27">
        <v>640</v>
      </c>
      <c r="J747" s="27">
        <v>0</v>
      </c>
      <c r="K747" s="26" t="s">
        <v>3105</v>
      </c>
      <c r="L747" s="26" t="s">
        <v>736</v>
      </c>
      <c r="M747" s="26" t="s">
        <v>192</v>
      </c>
      <c r="N747" s="26" t="s">
        <v>361</v>
      </c>
      <c r="O747" s="26" t="s">
        <v>1611</v>
      </c>
      <c r="P747" s="26" t="s">
        <v>1612</v>
      </c>
      <c r="Q747" s="26" t="s">
        <v>405</v>
      </c>
      <c r="R747" s="26" t="s">
        <v>195</v>
      </c>
      <c r="S747" s="26" t="s">
        <v>7574</v>
      </c>
      <c r="T747" s="26" t="s">
        <v>195</v>
      </c>
      <c r="U747" s="26" t="s">
        <v>7574</v>
      </c>
      <c r="V747" s="26" t="s">
        <v>7575</v>
      </c>
      <c r="W747" s="26" t="s">
        <v>7576</v>
      </c>
      <c r="X747" s="26" t="s">
        <v>1955</v>
      </c>
      <c r="Y747" s="27">
        <v>640</v>
      </c>
      <c r="Z747" s="26" t="s">
        <v>736</v>
      </c>
      <c r="AA747" s="26" t="s">
        <v>736</v>
      </c>
      <c r="AB747" s="26" t="s">
        <v>736</v>
      </c>
      <c r="AC747" s="26" t="s">
        <v>736</v>
      </c>
      <c r="AD747" s="26" t="s">
        <v>736</v>
      </c>
      <c r="AE747" s="26" t="s">
        <v>736</v>
      </c>
      <c r="AF747" s="27" t="s">
        <v>741</v>
      </c>
    </row>
    <row r="748" spans="1:32">
      <c r="A748" s="26" t="s">
        <v>4758</v>
      </c>
      <c r="B748" s="26" t="s">
        <v>742</v>
      </c>
      <c r="C748" s="27">
        <v>746</v>
      </c>
      <c r="D748" s="26" t="s">
        <v>1015</v>
      </c>
      <c r="E748" s="26" t="s">
        <v>3106</v>
      </c>
      <c r="F748" s="27">
        <v>7040</v>
      </c>
      <c r="G748" s="27">
        <v>0</v>
      </c>
      <c r="H748" s="27">
        <v>0</v>
      </c>
      <c r="I748" s="27">
        <v>7040</v>
      </c>
      <c r="J748" s="27">
        <v>0</v>
      </c>
      <c r="K748" s="26" t="s">
        <v>3107</v>
      </c>
      <c r="L748" s="26" t="s">
        <v>736</v>
      </c>
      <c r="M748" s="26" t="s">
        <v>192</v>
      </c>
      <c r="N748" s="26" t="s">
        <v>193</v>
      </c>
      <c r="O748" s="26" t="s">
        <v>334</v>
      </c>
      <c r="P748" s="26" t="s">
        <v>1016</v>
      </c>
      <c r="Q748" s="26" t="s">
        <v>317</v>
      </c>
      <c r="R748" s="26" t="s">
        <v>195</v>
      </c>
      <c r="S748" s="26" t="s">
        <v>3108</v>
      </c>
      <c r="T748" s="26" t="s">
        <v>195</v>
      </c>
      <c r="U748" s="26" t="s">
        <v>3108</v>
      </c>
      <c r="V748" s="26" t="s">
        <v>736</v>
      </c>
      <c r="W748" s="26" t="s">
        <v>442</v>
      </c>
      <c r="X748" s="26" t="s">
        <v>2128</v>
      </c>
      <c r="Y748" s="27">
        <v>7040</v>
      </c>
      <c r="Z748" s="26" t="s">
        <v>736</v>
      </c>
      <c r="AA748" s="26" t="s">
        <v>736</v>
      </c>
      <c r="AB748" s="26" t="s">
        <v>736</v>
      </c>
      <c r="AC748" s="26" t="s">
        <v>736</v>
      </c>
      <c r="AD748" s="26" t="s">
        <v>736</v>
      </c>
      <c r="AE748" s="26" t="s">
        <v>736</v>
      </c>
      <c r="AF748" s="27" t="s">
        <v>741</v>
      </c>
    </row>
    <row r="749" spans="1:32">
      <c r="A749" s="26" t="s">
        <v>4758</v>
      </c>
      <c r="B749" s="26" t="s">
        <v>742</v>
      </c>
      <c r="C749" s="27">
        <v>747</v>
      </c>
      <c r="D749" s="26" t="s">
        <v>1442</v>
      </c>
      <c r="E749" s="26" t="s">
        <v>3109</v>
      </c>
      <c r="F749" s="27">
        <v>960</v>
      </c>
      <c r="G749" s="27">
        <v>0</v>
      </c>
      <c r="H749" s="27">
        <v>0</v>
      </c>
      <c r="I749" s="27">
        <v>960</v>
      </c>
      <c r="J749" s="27">
        <v>0</v>
      </c>
      <c r="K749" s="26" t="s">
        <v>3110</v>
      </c>
      <c r="L749" s="26" t="s">
        <v>736</v>
      </c>
      <c r="M749" s="26" t="s">
        <v>1928</v>
      </c>
      <c r="N749" s="26" t="s">
        <v>4099</v>
      </c>
      <c r="O749" s="26" t="s">
        <v>7577</v>
      </c>
      <c r="P749" s="26" t="s">
        <v>7578</v>
      </c>
      <c r="Q749" s="26" t="s">
        <v>736</v>
      </c>
      <c r="R749" s="26" t="s">
        <v>195</v>
      </c>
      <c r="S749" s="26" t="s">
        <v>3111</v>
      </c>
      <c r="T749" s="26" t="s">
        <v>195</v>
      </c>
      <c r="U749" s="26" t="s">
        <v>3111</v>
      </c>
      <c r="V749" s="26" t="s">
        <v>7579</v>
      </c>
      <c r="W749" s="26" t="s">
        <v>7580</v>
      </c>
      <c r="X749" s="26" t="s">
        <v>1946</v>
      </c>
      <c r="Y749" s="27">
        <v>960</v>
      </c>
      <c r="Z749" s="26" t="s">
        <v>736</v>
      </c>
      <c r="AA749" s="26" t="s">
        <v>736</v>
      </c>
      <c r="AB749" s="26" t="s">
        <v>736</v>
      </c>
      <c r="AC749" s="26" t="s">
        <v>736</v>
      </c>
      <c r="AD749" s="26" t="s">
        <v>736</v>
      </c>
      <c r="AE749" s="26" t="s">
        <v>736</v>
      </c>
      <c r="AF749" s="27" t="s">
        <v>741</v>
      </c>
    </row>
    <row r="750" spans="1:32">
      <c r="A750" s="26" t="s">
        <v>4758</v>
      </c>
      <c r="B750" s="26" t="s">
        <v>742</v>
      </c>
      <c r="C750" s="27">
        <v>748</v>
      </c>
      <c r="D750" s="26" t="s">
        <v>7581</v>
      </c>
      <c r="E750" s="26" t="s">
        <v>7582</v>
      </c>
      <c r="F750" s="27">
        <v>15</v>
      </c>
      <c r="G750" s="27">
        <v>0</v>
      </c>
      <c r="H750" s="27">
        <v>0</v>
      </c>
      <c r="I750" s="27">
        <v>15</v>
      </c>
      <c r="J750" s="27">
        <v>0</v>
      </c>
      <c r="K750" s="26" t="s">
        <v>7583</v>
      </c>
      <c r="L750" s="26" t="s">
        <v>736</v>
      </c>
      <c r="M750" s="26" t="s">
        <v>1928</v>
      </c>
      <c r="N750" s="26" t="s">
        <v>1929</v>
      </c>
      <c r="O750" s="26" t="s">
        <v>7584</v>
      </c>
      <c r="P750" s="26" t="s">
        <v>7585</v>
      </c>
      <c r="Q750" s="26" t="s">
        <v>736</v>
      </c>
      <c r="R750" s="26" t="s">
        <v>7586</v>
      </c>
      <c r="S750" s="26" t="s">
        <v>736</v>
      </c>
      <c r="T750" s="26" t="s">
        <v>7586</v>
      </c>
      <c r="U750" s="26" t="s">
        <v>736</v>
      </c>
      <c r="V750" s="26" t="s">
        <v>7587</v>
      </c>
      <c r="W750" s="26" t="s">
        <v>7588</v>
      </c>
      <c r="X750" s="26" t="s">
        <v>3643</v>
      </c>
      <c r="Y750" s="27">
        <v>15</v>
      </c>
      <c r="Z750" s="26" t="s">
        <v>736</v>
      </c>
      <c r="AA750" s="26" t="s">
        <v>736</v>
      </c>
      <c r="AB750" s="26" t="s">
        <v>736</v>
      </c>
      <c r="AC750" s="26" t="s">
        <v>736</v>
      </c>
      <c r="AD750" s="26" t="s">
        <v>736</v>
      </c>
      <c r="AE750" s="26" t="s">
        <v>736</v>
      </c>
      <c r="AF750" s="27" t="s">
        <v>741</v>
      </c>
    </row>
    <row r="751" spans="1:32">
      <c r="A751" s="26" t="s">
        <v>4758</v>
      </c>
      <c r="B751" s="26" t="s">
        <v>742</v>
      </c>
      <c r="C751" s="27">
        <v>749</v>
      </c>
      <c r="D751" s="26" t="s">
        <v>3112</v>
      </c>
      <c r="E751" s="26" t="s">
        <v>3113</v>
      </c>
      <c r="F751" s="27">
        <v>2</v>
      </c>
      <c r="G751" s="27">
        <v>0</v>
      </c>
      <c r="H751" s="27">
        <v>0</v>
      </c>
      <c r="I751" s="27">
        <v>2</v>
      </c>
      <c r="J751" s="27">
        <v>0</v>
      </c>
      <c r="K751" s="26" t="s">
        <v>3114</v>
      </c>
      <c r="L751" s="26" t="s">
        <v>736</v>
      </c>
      <c r="M751" s="26" t="s">
        <v>192</v>
      </c>
      <c r="N751" s="26" t="s">
        <v>193</v>
      </c>
      <c r="O751" s="26" t="s">
        <v>3115</v>
      </c>
      <c r="P751" s="26" t="s">
        <v>3116</v>
      </c>
      <c r="Q751" s="26" t="s">
        <v>736</v>
      </c>
      <c r="R751" s="26" t="s">
        <v>1826</v>
      </c>
      <c r="S751" s="26" t="s">
        <v>3117</v>
      </c>
      <c r="T751" s="26" t="s">
        <v>1826</v>
      </c>
      <c r="U751" s="26" t="s">
        <v>3117</v>
      </c>
      <c r="V751" s="26" t="s">
        <v>3118</v>
      </c>
      <c r="W751" s="26" t="s">
        <v>3119</v>
      </c>
      <c r="X751" s="26" t="s">
        <v>1919</v>
      </c>
      <c r="Y751" s="27">
        <v>2</v>
      </c>
      <c r="Z751" s="26" t="s">
        <v>736</v>
      </c>
      <c r="AA751" s="26" t="s">
        <v>736</v>
      </c>
      <c r="AB751" s="26" t="s">
        <v>736</v>
      </c>
      <c r="AC751" s="26" t="s">
        <v>736</v>
      </c>
      <c r="AD751" s="26" t="s">
        <v>736</v>
      </c>
      <c r="AE751" s="26" t="s">
        <v>736</v>
      </c>
      <c r="AF751" s="27" t="s">
        <v>741</v>
      </c>
    </row>
    <row r="752" spans="1:32">
      <c r="A752" s="26" t="s">
        <v>4758</v>
      </c>
      <c r="B752" s="26" t="s">
        <v>742</v>
      </c>
      <c r="C752" s="27">
        <v>750</v>
      </c>
      <c r="D752" s="26" t="s">
        <v>1017</v>
      </c>
      <c r="E752" s="26" t="s">
        <v>3120</v>
      </c>
      <c r="F752" s="27">
        <v>6400</v>
      </c>
      <c r="G752" s="27">
        <v>0</v>
      </c>
      <c r="H752" s="27">
        <v>0</v>
      </c>
      <c r="I752" s="27">
        <v>6400</v>
      </c>
      <c r="J752" s="27">
        <v>0</v>
      </c>
      <c r="K752" s="26" t="s">
        <v>3121</v>
      </c>
      <c r="L752" s="26" t="s">
        <v>736</v>
      </c>
      <c r="M752" s="26" t="s">
        <v>192</v>
      </c>
      <c r="N752" s="26" t="s">
        <v>193</v>
      </c>
      <c r="O752" s="26" t="s">
        <v>1018</v>
      </c>
      <c r="P752" s="26" t="s">
        <v>783</v>
      </c>
      <c r="Q752" s="26" t="s">
        <v>405</v>
      </c>
      <c r="R752" s="26" t="s">
        <v>791</v>
      </c>
      <c r="S752" s="26" t="s">
        <v>3122</v>
      </c>
      <c r="T752" s="26" t="s">
        <v>791</v>
      </c>
      <c r="U752" s="26" t="s">
        <v>3122</v>
      </c>
      <c r="V752" s="26" t="s">
        <v>1019</v>
      </c>
      <c r="W752" s="26" t="s">
        <v>653</v>
      </c>
      <c r="X752" s="26" t="s">
        <v>1960</v>
      </c>
      <c r="Y752" s="27">
        <v>6400</v>
      </c>
      <c r="Z752" s="26" t="s">
        <v>736</v>
      </c>
      <c r="AA752" s="26" t="s">
        <v>736</v>
      </c>
      <c r="AB752" s="26" t="s">
        <v>736</v>
      </c>
      <c r="AC752" s="26" t="s">
        <v>736</v>
      </c>
      <c r="AD752" s="26" t="s">
        <v>736</v>
      </c>
      <c r="AE752" s="26" t="s">
        <v>736</v>
      </c>
      <c r="AF752" s="27" t="s">
        <v>741</v>
      </c>
    </row>
    <row r="753" spans="1:32">
      <c r="A753" s="26" t="s">
        <v>4758</v>
      </c>
      <c r="B753" s="26" t="s">
        <v>742</v>
      </c>
      <c r="C753" s="27">
        <v>751</v>
      </c>
      <c r="D753" s="26" t="s">
        <v>1020</v>
      </c>
      <c r="E753" s="26" t="s">
        <v>3123</v>
      </c>
      <c r="F753" s="27">
        <v>20</v>
      </c>
      <c r="G753" s="27">
        <v>0</v>
      </c>
      <c r="H753" s="27">
        <v>0</v>
      </c>
      <c r="I753" s="27">
        <v>20</v>
      </c>
      <c r="J753" s="27">
        <v>0</v>
      </c>
      <c r="K753" s="26" t="s">
        <v>3124</v>
      </c>
      <c r="L753" s="26" t="s">
        <v>736</v>
      </c>
      <c r="M753" s="26" t="s">
        <v>1928</v>
      </c>
      <c r="N753" s="26" t="s">
        <v>1929</v>
      </c>
      <c r="O753" s="26" t="s">
        <v>3961</v>
      </c>
      <c r="P753" s="26" t="s">
        <v>3962</v>
      </c>
      <c r="Q753" s="26" t="s">
        <v>736</v>
      </c>
      <c r="R753" s="26" t="s">
        <v>195</v>
      </c>
      <c r="S753" s="26" t="s">
        <v>3963</v>
      </c>
      <c r="T753" s="26" t="s">
        <v>195</v>
      </c>
      <c r="U753" s="26" t="s">
        <v>3963</v>
      </c>
      <c r="V753" s="26" t="s">
        <v>3964</v>
      </c>
      <c r="W753" s="26" t="s">
        <v>443</v>
      </c>
      <c r="X753" s="26" t="s">
        <v>3633</v>
      </c>
      <c r="Y753" s="27">
        <v>20</v>
      </c>
      <c r="Z753" s="26" t="s">
        <v>736</v>
      </c>
      <c r="AA753" s="26" t="s">
        <v>736</v>
      </c>
      <c r="AB753" s="26" t="s">
        <v>736</v>
      </c>
      <c r="AC753" s="26" t="s">
        <v>736</v>
      </c>
      <c r="AD753" s="26" t="s">
        <v>736</v>
      </c>
      <c r="AE753" s="26" t="s">
        <v>736</v>
      </c>
      <c r="AF753" s="27" t="s">
        <v>741</v>
      </c>
    </row>
    <row r="754" spans="1:32">
      <c r="A754" s="26" t="s">
        <v>4758</v>
      </c>
      <c r="B754" s="26" t="s">
        <v>742</v>
      </c>
      <c r="C754" s="27">
        <v>752</v>
      </c>
      <c r="D754" s="26" t="s">
        <v>1777</v>
      </c>
      <c r="E754" s="26" t="s">
        <v>2117</v>
      </c>
      <c r="F754" s="27">
        <v>6880</v>
      </c>
      <c r="G754" s="27">
        <v>0</v>
      </c>
      <c r="H754" s="27">
        <v>0</v>
      </c>
      <c r="I754" s="27">
        <v>6880</v>
      </c>
      <c r="J754" s="27">
        <v>0</v>
      </c>
      <c r="K754" s="26" t="s">
        <v>2118</v>
      </c>
      <c r="L754" s="26" t="s">
        <v>736</v>
      </c>
      <c r="M754" s="26" t="s">
        <v>1928</v>
      </c>
      <c r="N754" s="26" t="s">
        <v>4099</v>
      </c>
      <c r="O754" s="26" t="s">
        <v>7589</v>
      </c>
      <c r="P754" s="26" t="s">
        <v>7590</v>
      </c>
      <c r="Q754" s="26" t="s">
        <v>736</v>
      </c>
      <c r="R754" s="26" t="s">
        <v>200</v>
      </c>
      <c r="S754" s="26" t="s">
        <v>7591</v>
      </c>
      <c r="T754" s="26" t="s">
        <v>200</v>
      </c>
      <c r="U754" s="26" t="s">
        <v>7591</v>
      </c>
      <c r="V754" s="26" t="s">
        <v>3965</v>
      </c>
      <c r="W754" s="26" t="s">
        <v>1778</v>
      </c>
      <c r="X754" s="26" t="s">
        <v>2119</v>
      </c>
      <c r="Y754" s="27">
        <v>6880</v>
      </c>
      <c r="Z754" s="26" t="s">
        <v>3125</v>
      </c>
      <c r="AA754" s="26" t="s">
        <v>1962</v>
      </c>
      <c r="AB754" s="26" t="s">
        <v>3966</v>
      </c>
      <c r="AC754" s="26" t="s">
        <v>2733</v>
      </c>
      <c r="AD754" s="26" t="s">
        <v>2117</v>
      </c>
      <c r="AE754" s="26" t="s">
        <v>1536</v>
      </c>
      <c r="AF754" s="27" t="s">
        <v>741</v>
      </c>
    </row>
    <row r="755" spans="1:32">
      <c r="A755" s="26" t="s">
        <v>4758</v>
      </c>
      <c r="B755" s="26" t="s">
        <v>742</v>
      </c>
      <c r="C755" s="27">
        <v>753</v>
      </c>
      <c r="D755" s="26" t="s">
        <v>1443</v>
      </c>
      <c r="E755" s="26" t="s">
        <v>3126</v>
      </c>
      <c r="F755" s="27">
        <v>1600</v>
      </c>
      <c r="G755" s="27">
        <v>0</v>
      </c>
      <c r="H755" s="27">
        <v>0</v>
      </c>
      <c r="I755" s="27">
        <v>1600</v>
      </c>
      <c r="J755" s="27">
        <v>0</v>
      </c>
      <c r="K755" s="26" t="s">
        <v>7592</v>
      </c>
      <c r="L755" s="26" t="s">
        <v>736</v>
      </c>
      <c r="M755" s="26" t="s">
        <v>1928</v>
      </c>
      <c r="N755" s="26" t="s">
        <v>4099</v>
      </c>
      <c r="O755" s="26" t="s">
        <v>7593</v>
      </c>
      <c r="P755" s="26" t="s">
        <v>7594</v>
      </c>
      <c r="Q755" s="26" t="s">
        <v>736</v>
      </c>
      <c r="R755" s="26" t="s">
        <v>791</v>
      </c>
      <c r="S755" s="26" t="s">
        <v>7595</v>
      </c>
      <c r="T755" s="26" t="s">
        <v>791</v>
      </c>
      <c r="U755" s="26" t="s">
        <v>7595</v>
      </c>
      <c r="V755" s="26" t="s">
        <v>7596</v>
      </c>
      <c r="W755" s="26" t="s">
        <v>654</v>
      </c>
      <c r="X755" s="26" t="s">
        <v>1918</v>
      </c>
      <c r="Y755" s="27">
        <v>1600</v>
      </c>
      <c r="Z755" s="26" t="s">
        <v>736</v>
      </c>
      <c r="AA755" s="26" t="s">
        <v>736</v>
      </c>
      <c r="AB755" s="26" t="s">
        <v>736</v>
      </c>
      <c r="AC755" s="26" t="s">
        <v>736</v>
      </c>
      <c r="AD755" s="26" t="s">
        <v>736</v>
      </c>
      <c r="AE755" s="26" t="s">
        <v>736</v>
      </c>
      <c r="AF755" s="27" t="s">
        <v>741</v>
      </c>
    </row>
    <row r="756" spans="1:32">
      <c r="A756" s="26" t="s">
        <v>4758</v>
      </c>
      <c r="B756" s="26" t="s">
        <v>742</v>
      </c>
      <c r="C756" s="27">
        <v>754</v>
      </c>
      <c r="D756" s="26" t="s">
        <v>4675</v>
      </c>
      <c r="E756" s="26" t="s">
        <v>4676</v>
      </c>
      <c r="F756" s="27">
        <v>2</v>
      </c>
      <c r="G756" s="27">
        <v>0</v>
      </c>
      <c r="H756" s="27">
        <v>0</v>
      </c>
      <c r="I756" s="27">
        <v>2</v>
      </c>
      <c r="J756" s="27">
        <v>0</v>
      </c>
      <c r="K756" s="26" t="s">
        <v>4677</v>
      </c>
      <c r="L756" s="26" t="s">
        <v>736</v>
      </c>
      <c r="M756" s="26" t="s">
        <v>1928</v>
      </c>
      <c r="N756" s="26" t="s">
        <v>736</v>
      </c>
      <c r="O756" s="26" t="s">
        <v>7597</v>
      </c>
      <c r="P756" s="26" t="s">
        <v>7598</v>
      </c>
      <c r="Q756" s="26" t="s">
        <v>6343</v>
      </c>
      <c r="R756" s="26" t="s">
        <v>4679</v>
      </c>
      <c r="S756" s="26" t="s">
        <v>7599</v>
      </c>
      <c r="T756" s="26" t="s">
        <v>4679</v>
      </c>
      <c r="U756" s="26" t="s">
        <v>7599</v>
      </c>
      <c r="V756" s="26" t="s">
        <v>4680</v>
      </c>
      <c r="W756" s="26" t="s">
        <v>4681</v>
      </c>
      <c r="X756" s="26" t="s">
        <v>1919</v>
      </c>
      <c r="Y756" s="27">
        <v>2</v>
      </c>
      <c r="Z756" s="26" t="s">
        <v>736</v>
      </c>
      <c r="AA756" s="26" t="s">
        <v>736</v>
      </c>
      <c r="AB756" s="26" t="s">
        <v>736</v>
      </c>
      <c r="AC756" s="26" t="s">
        <v>736</v>
      </c>
      <c r="AD756" s="26" t="s">
        <v>736</v>
      </c>
      <c r="AE756" s="26" t="s">
        <v>736</v>
      </c>
      <c r="AF756" s="27" t="s">
        <v>741</v>
      </c>
    </row>
    <row r="757" spans="1:32">
      <c r="A757" s="26" t="s">
        <v>4758</v>
      </c>
      <c r="B757" s="26" t="s">
        <v>742</v>
      </c>
      <c r="C757" s="27">
        <v>755</v>
      </c>
      <c r="D757" s="26" t="s">
        <v>7600</v>
      </c>
      <c r="E757" s="26" t="s">
        <v>7601</v>
      </c>
      <c r="F757" s="27">
        <v>7</v>
      </c>
      <c r="G757" s="27">
        <v>0</v>
      </c>
      <c r="H757" s="27">
        <v>0</v>
      </c>
      <c r="I757" s="27">
        <v>7</v>
      </c>
      <c r="J757" s="27">
        <v>0</v>
      </c>
      <c r="K757" s="26" t="s">
        <v>7602</v>
      </c>
      <c r="L757" s="26" t="s">
        <v>736</v>
      </c>
      <c r="M757" s="26" t="s">
        <v>1928</v>
      </c>
      <c r="N757" s="26" t="s">
        <v>1929</v>
      </c>
      <c r="O757" s="26" t="s">
        <v>7603</v>
      </c>
      <c r="P757" s="26" t="s">
        <v>6087</v>
      </c>
      <c r="Q757" s="26" t="s">
        <v>736</v>
      </c>
      <c r="R757" s="26" t="s">
        <v>5874</v>
      </c>
      <c r="S757" s="26" t="s">
        <v>7604</v>
      </c>
      <c r="T757" s="26" t="s">
        <v>5874</v>
      </c>
      <c r="U757" s="26" t="s">
        <v>7604</v>
      </c>
      <c r="V757" s="26" t="s">
        <v>7605</v>
      </c>
      <c r="W757" s="26" t="s">
        <v>7606</v>
      </c>
      <c r="X757" s="26" t="s">
        <v>2871</v>
      </c>
      <c r="Y757" s="27">
        <v>7</v>
      </c>
      <c r="Z757" s="26" t="s">
        <v>736</v>
      </c>
      <c r="AA757" s="26" t="s">
        <v>736</v>
      </c>
      <c r="AB757" s="26" t="s">
        <v>736</v>
      </c>
      <c r="AC757" s="26" t="s">
        <v>736</v>
      </c>
      <c r="AD757" s="26" t="s">
        <v>736</v>
      </c>
      <c r="AE757" s="26" t="s">
        <v>736</v>
      </c>
      <c r="AF757" s="27" t="s">
        <v>741</v>
      </c>
    </row>
    <row r="758" spans="1:32">
      <c r="A758" s="26" t="s">
        <v>4758</v>
      </c>
      <c r="B758" s="26" t="s">
        <v>742</v>
      </c>
      <c r="C758" s="27">
        <v>756</v>
      </c>
      <c r="D758" s="26" t="s">
        <v>1444</v>
      </c>
      <c r="E758" s="26" t="s">
        <v>3967</v>
      </c>
      <c r="F758" s="27">
        <v>800</v>
      </c>
      <c r="G758" s="27">
        <v>0</v>
      </c>
      <c r="H758" s="27">
        <v>0</v>
      </c>
      <c r="I758" s="27">
        <v>800</v>
      </c>
      <c r="J758" s="27">
        <v>0</v>
      </c>
      <c r="K758" s="26" t="s">
        <v>3968</v>
      </c>
      <c r="L758" s="26" t="s">
        <v>736</v>
      </c>
      <c r="M758" s="26" t="s">
        <v>192</v>
      </c>
      <c r="N758" s="26" t="s">
        <v>193</v>
      </c>
      <c r="O758" s="26" t="s">
        <v>1613</v>
      </c>
      <c r="P758" s="26" t="s">
        <v>991</v>
      </c>
      <c r="Q758" s="26" t="s">
        <v>405</v>
      </c>
      <c r="R758" s="26" t="s">
        <v>195</v>
      </c>
      <c r="S758" s="26" t="s">
        <v>3969</v>
      </c>
      <c r="T758" s="26" t="s">
        <v>195</v>
      </c>
      <c r="U758" s="26" t="s">
        <v>3969</v>
      </c>
      <c r="V758" s="26" t="s">
        <v>1614</v>
      </c>
      <c r="W758" s="26" t="s">
        <v>655</v>
      </c>
      <c r="X758" s="26" t="s">
        <v>1948</v>
      </c>
      <c r="Y758" s="27">
        <v>800</v>
      </c>
      <c r="Z758" s="26" t="s">
        <v>736</v>
      </c>
      <c r="AA758" s="26" t="s">
        <v>736</v>
      </c>
      <c r="AB758" s="26" t="s">
        <v>736</v>
      </c>
      <c r="AC758" s="26" t="s">
        <v>736</v>
      </c>
      <c r="AD758" s="26" t="s">
        <v>736</v>
      </c>
      <c r="AE758" s="26" t="s">
        <v>736</v>
      </c>
      <c r="AF758" s="27" t="s">
        <v>741</v>
      </c>
    </row>
    <row r="759" spans="1:32">
      <c r="A759" s="26" t="s">
        <v>4758</v>
      </c>
      <c r="B759" s="26" t="s">
        <v>742</v>
      </c>
      <c r="C759" s="27">
        <v>757</v>
      </c>
      <c r="D759" s="26" t="s">
        <v>1445</v>
      </c>
      <c r="E759" s="26" t="s">
        <v>3127</v>
      </c>
      <c r="F759" s="27">
        <v>320</v>
      </c>
      <c r="G759" s="27">
        <v>0</v>
      </c>
      <c r="H759" s="27">
        <v>0</v>
      </c>
      <c r="I759" s="27">
        <v>320</v>
      </c>
      <c r="J759" s="27">
        <v>0</v>
      </c>
      <c r="K759" s="26" t="s">
        <v>3128</v>
      </c>
      <c r="L759" s="26" t="s">
        <v>736</v>
      </c>
      <c r="M759" s="26" t="s">
        <v>205</v>
      </c>
      <c r="N759" s="26" t="s">
        <v>206</v>
      </c>
      <c r="O759" s="26" t="s">
        <v>342</v>
      </c>
      <c r="P759" s="26" t="s">
        <v>1127</v>
      </c>
      <c r="Q759" s="26" t="s">
        <v>336</v>
      </c>
      <c r="R759" s="26" t="s">
        <v>867</v>
      </c>
      <c r="S759" s="26" t="s">
        <v>3129</v>
      </c>
      <c r="T759" s="26" t="s">
        <v>867</v>
      </c>
      <c r="U759" s="26" t="s">
        <v>3129</v>
      </c>
      <c r="V759" s="26" t="s">
        <v>736</v>
      </c>
      <c r="W759" s="26" t="s">
        <v>657</v>
      </c>
      <c r="X759" s="26" t="s">
        <v>1949</v>
      </c>
      <c r="Y759" s="27">
        <v>320</v>
      </c>
      <c r="Z759" s="26" t="s">
        <v>736</v>
      </c>
      <c r="AA759" s="26" t="s">
        <v>736</v>
      </c>
      <c r="AB759" s="26" t="s">
        <v>736</v>
      </c>
      <c r="AC759" s="26" t="s">
        <v>736</v>
      </c>
      <c r="AD759" s="26" t="s">
        <v>736</v>
      </c>
      <c r="AE759" s="26" t="s">
        <v>736</v>
      </c>
      <c r="AF759" s="27" t="s">
        <v>741</v>
      </c>
    </row>
    <row r="760" spans="1:32">
      <c r="A760" s="26" t="s">
        <v>4758</v>
      </c>
      <c r="B760" s="26" t="s">
        <v>742</v>
      </c>
      <c r="C760" s="27">
        <v>758</v>
      </c>
      <c r="D760" s="26" t="s">
        <v>1021</v>
      </c>
      <c r="E760" s="26" t="s">
        <v>3130</v>
      </c>
      <c r="F760" s="27">
        <v>1920</v>
      </c>
      <c r="G760" s="27">
        <v>0</v>
      </c>
      <c r="H760" s="27">
        <v>0</v>
      </c>
      <c r="I760" s="27">
        <v>1920</v>
      </c>
      <c r="J760" s="27">
        <v>0</v>
      </c>
      <c r="K760" s="26" t="s">
        <v>3131</v>
      </c>
      <c r="L760" s="26" t="s">
        <v>736</v>
      </c>
      <c r="M760" s="26" t="s">
        <v>1928</v>
      </c>
      <c r="N760" s="26" t="s">
        <v>1929</v>
      </c>
      <c r="O760" s="26" t="s">
        <v>4682</v>
      </c>
      <c r="P760" s="26" t="s">
        <v>4683</v>
      </c>
      <c r="Q760" s="26" t="s">
        <v>736</v>
      </c>
      <c r="R760" s="26" t="s">
        <v>195</v>
      </c>
      <c r="S760" s="26" t="s">
        <v>3132</v>
      </c>
      <c r="T760" s="26" t="s">
        <v>195</v>
      </c>
      <c r="U760" s="26" t="s">
        <v>3132</v>
      </c>
      <c r="V760" s="26" t="s">
        <v>4684</v>
      </c>
      <c r="W760" s="26" t="s">
        <v>658</v>
      </c>
      <c r="X760" s="26" t="s">
        <v>1972</v>
      </c>
      <c r="Y760" s="27">
        <v>1920</v>
      </c>
      <c r="Z760" s="26" t="s">
        <v>736</v>
      </c>
      <c r="AA760" s="26" t="s">
        <v>736</v>
      </c>
      <c r="AB760" s="26" t="s">
        <v>736</v>
      </c>
      <c r="AC760" s="26" t="s">
        <v>736</v>
      </c>
      <c r="AD760" s="26" t="s">
        <v>736</v>
      </c>
      <c r="AE760" s="26" t="s">
        <v>736</v>
      </c>
      <c r="AF760" s="27" t="s">
        <v>741</v>
      </c>
    </row>
    <row r="761" spans="1:32">
      <c r="A761" s="26" t="s">
        <v>4758</v>
      </c>
      <c r="B761" s="26" t="s">
        <v>742</v>
      </c>
      <c r="C761" s="27">
        <v>759</v>
      </c>
      <c r="D761" s="26" t="s">
        <v>4685</v>
      </c>
      <c r="E761" s="26" t="s">
        <v>4686</v>
      </c>
      <c r="F761" s="27">
        <v>2</v>
      </c>
      <c r="G761" s="27">
        <v>0</v>
      </c>
      <c r="H761" s="27">
        <v>0</v>
      </c>
      <c r="I761" s="27">
        <v>2</v>
      </c>
      <c r="J761" s="27">
        <v>0</v>
      </c>
      <c r="K761" s="26" t="s">
        <v>4687</v>
      </c>
      <c r="L761" s="26" t="s">
        <v>736</v>
      </c>
      <c r="M761" s="26" t="s">
        <v>192</v>
      </c>
      <c r="N761" s="26" t="s">
        <v>193</v>
      </c>
      <c r="O761" s="26" t="s">
        <v>4688</v>
      </c>
      <c r="P761" s="26" t="s">
        <v>750</v>
      </c>
      <c r="Q761" s="26" t="s">
        <v>736</v>
      </c>
      <c r="R761" s="26" t="s">
        <v>4689</v>
      </c>
      <c r="S761" s="26" t="s">
        <v>4690</v>
      </c>
      <c r="T761" s="26" t="s">
        <v>4689</v>
      </c>
      <c r="U761" s="26" t="s">
        <v>4690</v>
      </c>
      <c r="V761" s="26" t="s">
        <v>4691</v>
      </c>
      <c r="W761" s="26" t="s">
        <v>4692</v>
      </c>
      <c r="X761" s="26" t="s">
        <v>1919</v>
      </c>
      <c r="Y761" s="27">
        <v>2</v>
      </c>
      <c r="Z761" s="26" t="s">
        <v>736</v>
      </c>
      <c r="AA761" s="26" t="s">
        <v>736</v>
      </c>
      <c r="AB761" s="26" t="s">
        <v>736</v>
      </c>
      <c r="AC761" s="26" t="s">
        <v>736</v>
      </c>
      <c r="AD761" s="26" t="s">
        <v>736</v>
      </c>
      <c r="AE761" s="26" t="s">
        <v>736</v>
      </c>
      <c r="AF761" s="27" t="s">
        <v>741</v>
      </c>
    </row>
    <row r="762" spans="1:32">
      <c r="A762" s="26" t="s">
        <v>4758</v>
      </c>
      <c r="B762" s="26" t="s">
        <v>742</v>
      </c>
      <c r="C762" s="27">
        <v>760</v>
      </c>
      <c r="D762" s="26" t="s">
        <v>3970</v>
      </c>
      <c r="E762" s="26" t="s">
        <v>3971</v>
      </c>
      <c r="F762" s="27">
        <v>1</v>
      </c>
      <c r="G762" s="27">
        <v>0</v>
      </c>
      <c r="H762" s="27">
        <v>0</v>
      </c>
      <c r="I762" s="27">
        <v>1</v>
      </c>
      <c r="J762" s="27">
        <v>0</v>
      </c>
      <c r="K762" s="26" t="s">
        <v>3972</v>
      </c>
      <c r="L762" s="26" t="s">
        <v>736</v>
      </c>
      <c r="M762" s="26" t="s">
        <v>1928</v>
      </c>
      <c r="N762" s="26" t="s">
        <v>1929</v>
      </c>
      <c r="O762" s="26" t="s">
        <v>3973</v>
      </c>
      <c r="P762" s="26" t="s">
        <v>3974</v>
      </c>
      <c r="Q762" s="26" t="s">
        <v>736</v>
      </c>
      <c r="R762" s="26" t="s">
        <v>133</v>
      </c>
      <c r="S762" s="26" t="s">
        <v>3975</v>
      </c>
      <c r="T762" s="26" t="s">
        <v>133</v>
      </c>
      <c r="U762" s="26" t="s">
        <v>3975</v>
      </c>
      <c r="V762" s="26" t="s">
        <v>3976</v>
      </c>
      <c r="W762" s="26" t="s">
        <v>3977</v>
      </c>
      <c r="X762" s="26" t="s">
        <v>2256</v>
      </c>
      <c r="Y762" s="27">
        <v>1</v>
      </c>
      <c r="Z762" s="26" t="s">
        <v>736</v>
      </c>
      <c r="AA762" s="26" t="s">
        <v>736</v>
      </c>
      <c r="AB762" s="26" t="s">
        <v>736</v>
      </c>
      <c r="AC762" s="26" t="s">
        <v>736</v>
      </c>
      <c r="AD762" s="26" t="s">
        <v>736</v>
      </c>
      <c r="AE762" s="26" t="s">
        <v>736</v>
      </c>
      <c r="AF762" s="27" t="s">
        <v>741</v>
      </c>
    </row>
    <row r="763" spans="1:32">
      <c r="A763" s="26" t="s">
        <v>4758</v>
      </c>
      <c r="B763" s="26" t="s">
        <v>742</v>
      </c>
      <c r="C763" s="27">
        <v>761</v>
      </c>
      <c r="D763" s="26" t="s">
        <v>3133</v>
      </c>
      <c r="E763" s="26" t="s">
        <v>3134</v>
      </c>
      <c r="F763" s="27">
        <v>61</v>
      </c>
      <c r="G763" s="27">
        <v>0</v>
      </c>
      <c r="H763" s="27">
        <v>0</v>
      </c>
      <c r="I763" s="27">
        <v>61</v>
      </c>
      <c r="J763" s="27">
        <v>0</v>
      </c>
      <c r="K763" s="26" t="s">
        <v>3135</v>
      </c>
      <c r="L763" s="26" t="s">
        <v>736</v>
      </c>
      <c r="M763" s="26" t="s">
        <v>1928</v>
      </c>
      <c r="N763" s="26" t="s">
        <v>1929</v>
      </c>
      <c r="O763" s="26" t="s">
        <v>4693</v>
      </c>
      <c r="P763" s="26" t="s">
        <v>4694</v>
      </c>
      <c r="Q763" s="26" t="s">
        <v>736</v>
      </c>
      <c r="R763" s="26" t="s">
        <v>252</v>
      </c>
      <c r="S763" s="26" t="s">
        <v>7607</v>
      </c>
      <c r="T763" s="26" t="s">
        <v>252</v>
      </c>
      <c r="U763" s="26" t="s">
        <v>7607</v>
      </c>
      <c r="V763" s="26" t="s">
        <v>7608</v>
      </c>
      <c r="W763" s="26" t="s">
        <v>3136</v>
      </c>
      <c r="X763" s="26" t="s">
        <v>7609</v>
      </c>
      <c r="Y763" s="27">
        <v>61</v>
      </c>
      <c r="Z763" s="26" t="s">
        <v>736</v>
      </c>
      <c r="AA763" s="26" t="s">
        <v>3137</v>
      </c>
      <c r="AB763" s="26" t="s">
        <v>736</v>
      </c>
      <c r="AC763" s="26" t="s">
        <v>736</v>
      </c>
      <c r="AD763" s="26" t="s">
        <v>736</v>
      </c>
      <c r="AE763" s="26" t="s">
        <v>3138</v>
      </c>
      <c r="AF763" s="27" t="s">
        <v>741</v>
      </c>
    </row>
    <row r="764" spans="1:32">
      <c r="A764" s="26" t="s">
        <v>4758</v>
      </c>
      <c r="B764" s="26" t="s">
        <v>742</v>
      </c>
      <c r="C764" s="27">
        <v>762</v>
      </c>
      <c r="D764" s="26" t="s">
        <v>1022</v>
      </c>
      <c r="E764" s="26" t="s">
        <v>3139</v>
      </c>
      <c r="F764" s="27">
        <v>320</v>
      </c>
      <c r="G764" s="27">
        <v>0</v>
      </c>
      <c r="H764" s="27">
        <v>0</v>
      </c>
      <c r="I764" s="27">
        <v>320</v>
      </c>
      <c r="J764" s="27">
        <v>0</v>
      </c>
      <c r="K764" s="26" t="s">
        <v>3140</v>
      </c>
      <c r="L764" s="26" t="s">
        <v>736</v>
      </c>
      <c r="M764" s="26" t="s">
        <v>1928</v>
      </c>
      <c r="N764" s="26" t="s">
        <v>1929</v>
      </c>
      <c r="O764" s="26" t="s">
        <v>7610</v>
      </c>
      <c r="P764" s="26" t="s">
        <v>6255</v>
      </c>
      <c r="Q764" s="26" t="s">
        <v>4798</v>
      </c>
      <c r="R764" s="26" t="s">
        <v>195</v>
      </c>
      <c r="S764" s="26" t="s">
        <v>3141</v>
      </c>
      <c r="T764" s="26" t="s">
        <v>195</v>
      </c>
      <c r="U764" s="26" t="s">
        <v>3141</v>
      </c>
      <c r="V764" s="26" t="s">
        <v>7611</v>
      </c>
      <c r="W764" s="26" t="s">
        <v>444</v>
      </c>
      <c r="X764" s="26" t="s">
        <v>1949</v>
      </c>
      <c r="Y764" s="27">
        <v>320</v>
      </c>
      <c r="Z764" s="26" t="s">
        <v>736</v>
      </c>
      <c r="AA764" s="26" t="s">
        <v>736</v>
      </c>
      <c r="AB764" s="26" t="s">
        <v>736</v>
      </c>
      <c r="AC764" s="26" t="s">
        <v>736</v>
      </c>
      <c r="AD764" s="26" t="s">
        <v>736</v>
      </c>
      <c r="AE764" s="26" t="s">
        <v>736</v>
      </c>
      <c r="AF764" s="27" t="s">
        <v>741</v>
      </c>
    </row>
    <row r="765" spans="1:32">
      <c r="A765" s="26" t="s">
        <v>4758</v>
      </c>
      <c r="B765" s="26" t="s">
        <v>742</v>
      </c>
      <c r="C765" s="27">
        <v>763</v>
      </c>
      <c r="D765" s="26" t="s">
        <v>1450</v>
      </c>
      <c r="E765" s="26" t="s">
        <v>3978</v>
      </c>
      <c r="F765" s="27">
        <v>960</v>
      </c>
      <c r="G765" s="27">
        <v>0</v>
      </c>
      <c r="H765" s="27">
        <v>0</v>
      </c>
      <c r="I765" s="27">
        <v>960</v>
      </c>
      <c r="J765" s="27">
        <v>0</v>
      </c>
      <c r="K765" s="26" t="s">
        <v>3979</v>
      </c>
      <c r="L765" s="26" t="s">
        <v>736</v>
      </c>
      <c r="M765" s="26" t="s">
        <v>1928</v>
      </c>
      <c r="N765" s="26" t="s">
        <v>1929</v>
      </c>
      <c r="O765" s="26" t="s">
        <v>3980</v>
      </c>
      <c r="P765" s="26" t="s">
        <v>3460</v>
      </c>
      <c r="Q765" s="26" t="s">
        <v>736</v>
      </c>
      <c r="R765" s="26" t="s">
        <v>195</v>
      </c>
      <c r="S765" s="26" t="s">
        <v>3981</v>
      </c>
      <c r="T765" s="26" t="s">
        <v>195</v>
      </c>
      <c r="U765" s="26" t="s">
        <v>3981</v>
      </c>
      <c r="V765" s="26" t="s">
        <v>3982</v>
      </c>
      <c r="W765" s="26" t="s">
        <v>661</v>
      </c>
      <c r="X765" s="26" t="s">
        <v>1946</v>
      </c>
      <c r="Y765" s="27">
        <v>960</v>
      </c>
      <c r="Z765" s="26" t="s">
        <v>736</v>
      </c>
      <c r="AA765" s="26" t="s">
        <v>736</v>
      </c>
      <c r="AB765" s="26" t="s">
        <v>736</v>
      </c>
      <c r="AC765" s="26" t="s">
        <v>736</v>
      </c>
      <c r="AD765" s="26" t="s">
        <v>736</v>
      </c>
      <c r="AE765" s="26" t="s">
        <v>736</v>
      </c>
      <c r="AF765" s="27" t="s">
        <v>741</v>
      </c>
    </row>
    <row r="766" spans="1:32">
      <c r="A766" s="26" t="s">
        <v>4758</v>
      </c>
      <c r="B766" s="26" t="s">
        <v>742</v>
      </c>
      <c r="C766" s="27">
        <v>764</v>
      </c>
      <c r="D766" s="26" t="s">
        <v>1451</v>
      </c>
      <c r="E766" s="26" t="s">
        <v>7612</v>
      </c>
      <c r="F766" s="27">
        <v>800</v>
      </c>
      <c r="G766" s="27">
        <v>0</v>
      </c>
      <c r="H766" s="27">
        <v>0</v>
      </c>
      <c r="I766" s="27">
        <v>800</v>
      </c>
      <c r="J766" s="27">
        <v>0</v>
      </c>
      <c r="K766" s="26" t="s">
        <v>7613</v>
      </c>
      <c r="L766" s="26" t="s">
        <v>736</v>
      </c>
      <c r="M766" s="26" t="s">
        <v>1928</v>
      </c>
      <c r="N766" s="26" t="s">
        <v>1929</v>
      </c>
      <c r="O766" s="26" t="s">
        <v>7614</v>
      </c>
      <c r="P766" s="26" t="s">
        <v>7615</v>
      </c>
      <c r="Q766" s="26" t="s">
        <v>736</v>
      </c>
      <c r="R766" s="26" t="s">
        <v>195</v>
      </c>
      <c r="S766" s="26" t="s">
        <v>7616</v>
      </c>
      <c r="T766" s="26" t="s">
        <v>195</v>
      </c>
      <c r="U766" s="26" t="s">
        <v>7616</v>
      </c>
      <c r="V766" s="26" t="s">
        <v>7617</v>
      </c>
      <c r="W766" s="26" t="s">
        <v>662</v>
      </c>
      <c r="X766" s="26" t="s">
        <v>1948</v>
      </c>
      <c r="Y766" s="27">
        <v>800</v>
      </c>
      <c r="Z766" s="26" t="s">
        <v>736</v>
      </c>
      <c r="AA766" s="26" t="s">
        <v>736</v>
      </c>
      <c r="AB766" s="26" t="s">
        <v>736</v>
      </c>
      <c r="AC766" s="26" t="s">
        <v>736</v>
      </c>
      <c r="AD766" s="26" t="s">
        <v>736</v>
      </c>
      <c r="AE766" s="26" t="s">
        <v>736</v>
      </c>
      <c r="AF766" s="27" t="s">
        <v>741</v>
      </c>
    </row>
    <row r="767" spans="1:32">
      <c r="A767" s="26" t="s">
        <v>4758</v>
      </c>
      <c r="B767" s="26" t="s">
        <v>742</v>
      </c>
      <c r="C767" s="27">
        <v>765</v>
      </c>
      <c r="D767" s="26" t="s">
        <v>2129</v>
      </c>
      <c r="E767" s="26" t="s">
        <v>3142</v>
      </c>
      <c r="F767" s="27">
        <v>1280</v>
      </c>
      <c r="G767" s="27">
        <v>0</v>
      </c>
      <c r="H767" s="27">
        <v>0</v>
      </c>
      <c r="I767" s="27">
        <v>1280</v>
      </c>
      <c r="J767" s="27">
        <v>0</v>
      </c>
      <c r="K767" s="26" t="s">
        <v>3143</v>
      </c>
      <c r="L767" s="26" t="s">
        <v>736</v>
      </c>
      <c r="M767" s="26" t="s">
        <v>192</v>
      </c>
      <c r="N767" s="26" t="s">
        <v>361</v>
      </c>
      <c r="O767" s="26" t="s">
        <v>2130</v>
      </c>
      <c r="P767" s="26" t="s">
        <v>2131</v>
      </c>
      <c r="Q767" s="26" t="s">
        <v>405</v>
      </c>
      <c r="R767" s="26" t="s">
        <v>791</v>
      </c>
      <c r="S767" s="26" t="s">
        <v>3144</v>
      </c>
      <c r="T767" s="26" t="s">
        <v>791</v>
      </c>
      <c r="U767" s="26" t="s">
        <v>3144</v>
      </c>
      <c r="V767" s="26" t="s">
        <v>2132</v>
      </c>
      <c r="W767" s="26" t="s">
        <v>741</v>
      </c>
      <c r="X767" s="26" t="s">
        <v>1976</v>
      </c>
      <c r="Y767" s="27">
        <v>1280</v>
      </c>
      <c r="Z767" s="26" t="s">
        <v>736</v>
      </c>
      <c r="AA767" s="26" t="s">
        <v>736</v>
      </c>
      <c r="AB767" s="26" t="s">
        <v>736</v>
      </c>
      <c r="AC767" s="26" t="s">
        <v>736</v>
      </c>
      <c r="AD767" s="26" t="s">
        <v>736</v>
      </c>
      <c r="AE767" s="26" t="s">
        <v>736</v>
      </c>
      <c r="AF767" s="27" t="s">
        <v>741</v>
      </c>
    </row>
    <row r="768" spans="1:32">
      <c r="A768" s="26" t="s">
        <v>4758</v>
      </c>
      <c r="B768" s="26" t="s">
        <v>742</v>
      </c>
      <c r="C768" s="27">
        <v>766</v>
      </c>
      <c r="D768" s="26" t="s">
        <v>7618</v>
      </c>
      <c r="E768" s="26" t="s">
        <v>7619</v>
      </c>
      <c r="F768" s="27">
        <v>10</v>
      </c>
      <c r="G768" s="27">
        <v>0</v>
      </c>
      <c r="H768" s="27">
        <v>0</v>
      </c>
      <c r="I768" s="27">
        <v>10</v>
      </c>
      <c r="J768" s="27">
        <v>0</v>
      </c>
      <c r="K768" s="26" t="s">
        <v>7620</v>
      </c>
      <c r="L768" s="26" t="s">
        <v>736</v>
      </c>
      <c r="M768" s="26" t="s">
        <v>1928</v>
      </c>
      <c r="N768" s="26" t="s">
        <v>1929</v>
      </c>
      <c r="O768" s="26" t="s">
        <v>7621</v>
      </c>
      <c r="P768" s="26" t="s">
        <v>7622</v>
      </c>
      <c r="Q768" s="26" t="s">
        <v>736</v>
      </c>
      <c r="R768" s="26" t="s">
        <v>4247</v>
      </c>
      <c r="S768" s="26" t="s">
        <v>7623</v>
      </c>
      <c r="T768" s="26" t="s">
        <v>4247</v>
      </c>
      <c r="U768" s="26" t="s">
        <v>7623</v>
      </c>
      <c r="V768" s="26" t="s">
        <v>7624</v>
      </c>
      <c r="W768" s="26" t="s">
        <v>7625</v>
      </c>
      <c r="X768" s="26" t="s">
        <v>2008</v>
      </c>
      <c r="Y768" s="27">
        <v>10</v>
      </c>
      <c r="Z768" s="26" t="s">
        <v>736</v>
      </c>
      <c r="AA768" s="26" t="s">
        <v>736</v>
      </c>
      <c r="AB768" s="26" t="s">
        <v>736</v>
      </c>
      <c r="AC768" s="26" t="s">
        <v>736</v>
      </c>
      <c r="AD768" s="26" t="s">
        <v>736</v>
      </c>
      <c r="AE768" s="26" t="s">
        <v>736</v>
      </c>
      <c r="AF768" s="27" t="s">
        <v>741</v>
      </c>
    </row>
    <row r="769" spans="1:32">
      <c r="A769" s="26" t="s">
        <v>4758</v>
      </c>
      <c r="B769" s="26" t="s">
        <v>742</v>
      </c>
      <c r="C769" s="27">
        <v>767</v>
      </c>
      <c r="D769" s="26" t="s">
        <v>7626</v>
      </c>
      <c r="E769" s="26" t="s">
        <v>7627</v>
      </c>
      <c r="F769" s="27">
        <v>1</v>
      </c>
      <c r="G769" s="27">
        <v>0</v>
      </c>
      <c r="H769" s="27">
        <v>0</v>
      </c>
      <c r="I769" s="27">
        <v>1</v>
      </c>
      <c r="J769" s="27">
        <v>0</v>
      </c>
      <c r="K769" s="26" t="s">
        <v>7628</v>
      </c>
      <c r="L769" s="26" t="s">
        <v>736</v>
      </c>
      <c r="M769" s="26" t="s">
        <v>1928</v>
      </c>
      <c r="N769" s="26" t="s">
        <v>736</v>
      </c>
      <c r="O769" s="26" t="s">
        <v>7629</v>
      </c>
      <c r="P769" s="26" t="s">
        <v>7630</v>
      </c>
      <c r="Q769" s="26" t="s">
        <v>4432</v>
      </c>
      <c r="R769" s="26" t="s">
        <v>200</v>
      </c>
      <c r="S769" s="26" t="s">
        <v>7631</v>
      </c>
      <c r="T769" s="26" t="s">
        <v>200</v>
      </c>
      <c r="U769" s="26" t="s">
        <v>7631</v>
      </c>
      <c r="V769" s="26" t="s">
        <v>7632</v>
      </c>
      <c r="W769" s="26" t="s">
        <v>7633</v>
      </c>
      <c r="X769" s="26" t="s">
        <v>2256</v>
      </c>
      <c r="Y769" s="27">
        <v>1</v>
      </c>
      <c r="Z769" s="26" t="s">
        <v>736</v>
      </c>
      <c r="AA769" s="26" t="s">
        <v>736</v>
      </c>
      <c r="AB769" s="26" t="s">
        <v>736</v>
      </c>
      <c r="AC769" s="26" t="s">
        <v>736</v>
      </c>
      <c r="AD769" s="26" t="s">
        <v>736</v>
      </c>
      <c r="AE769" s="26" t="s">
        <v>736</v>
      </c>
      <c r="AF769" s="27" t="s">
        <v>741</v>
      </c>
    </row>
    <row r="770" spans="1:32">
      <c r="A770" s="26" t="s">
        <v>4758</v>
      </c>
      <c r="B770" s="26" t="s">
        <v>742</v>
      </c>
      <c r="C770" s="27">
        <v>768</v>
      </c>
      <c r="D770" s="26" t="s">
        <v>7634</v>
      </c>
      <c r="E770" s="26" t="s">
        <v>7635</v>
      </c>
      <c r="F770" s="27">
        <v>21</v>
      </c>
      <c r="G770" s="27">
        <v>0</v>
      </c>
      <c r="H770" s="27">
        <v>0</v>
      </c>
      <c r="I770" s="27">
        <v>21</v>
      </c>
      <c r="J770" s="27">
        <v>0</v>
      </c>
      <c r="K770" s="26" t="s">
        <v>7636</v>
      </c>
      <c r="L770" s="26" t="s">
        <v>736</v>
      </c>
      <c r="M770" s="26" t="s">
        <v>1928</v>
      </c>
      <c r="N770" s="26" t="s">
        <v>1929</v>
      </c>
      <c r="O770" s="26" t="s">
        <v>7637</v>
      </c>
      <c r="P770" s="26" t="s">
        <v>5512</v>
      </c>
      <c r="Q770" s="26" t="s">
        <v>736</v>
      </c>
      <c r="R770" s="26" t="s">
        <v>6021</v>
      </c>
      <c r="S770" s="26" t="s">
        <v>7638</v>
      </c>
      <c r="T770" s="26" t="s">
        <v>6021</v>
      </c>
      <c r="U770" s="26" t="s">
        <v>7638</v>
      </c>
      <c r="V770" s="26" t="s">
        <v>7639</v>
      </c>
      <c r="W770" s="26" t="s">
        <v>7640</v>
      </c>
      <c r="X770" s="26" t="s">
        <v>3895</v>
      </c>
      <c r="Y770" s="27">
        <v>21</v>
      </c>
      <c r="Z770" s="26" t="s">
        <v>736</v>
      </c>
      <c r="AA770" s="26" t="s">
        <v>736</v>
      </c>
      <c r="AB770" s="26" t="s">
        <v>736</v>
      </c>
      <c r="AC770" s="26" t="s">
        <v>736</v>
      </c>
      <c r="AD770" s="26" t="s">
        <v>736</v>
      </c>
      <c r="AE770" s="26" t="s">
        <v>736</v>
      </c>
      <c r="AF770" s="27" t="s">
        <v>741</v>
      </c>
    </row>
    <row r="771" spans="1:32">
      <c r="A771" s="26" t="s">
        <v>4758</v>
      </c>
      <c r="B771" s="26" t="s">
        <v>742</v>
      </c>
      <c r="C771" s="27">
        <v>769</v>
      </c>
      <c r="D771" s="26" t="s">
        <v>1023</v>
      </c>
      <c r="E771" s="26" t="s">
        <v>3145</v>
      </c>
      <c r="F771" s="27">
        <v>320</v>
      </c>
      <c r="G771" s="27">
        <v>0</v>
      </c>
      <c r="H771" s="27">
        <v>0</v>
      </c>
      <c r="I771" s="27">
        <v>320</v>
      </c>
      <c r="J771" s="27">
        <v>0</v>
      </c>
      <c r="K771" s="26" t="s">
        <v>3146</v>
      </c>
      <c r="L771" s="26" t="s">
        <v>736</v>
      </c>
      <c r="M771" s="26" t="s">
        <v>1928</v>
      </c>
      <c r="N771" s="26" t="s">
        <v>1929</v>
      </c>
      <c r="O771" s="26" t="s">
        <v>7641</v>
      </c>
      <c r="P771" s="26" t="s">
        <v>7642</v>
      </c>
      <c r="Q771" s="26" t="s">
        <v>7643</v>
      </c>
      <c r="R771" s="26" t="s">
        <v>152</v>
      </c>
      <c r="S771" s="26" t="s">
        <v>7644</v>
      </c>
      <c r="T771" s="26" t="s">
        <v>152</v>
      </c>
      <c r="U771" s="26" t="s">
        <v>7644</v>
      </c>
      <c r="V771" s="26" t="s">
        <v>7645</v>
      </c>
      <c r="W771" s="26" t="s">
        <v>664</v>
      </c>
      <c r="X771" s="26" t="s">
        <v>1949</v>
      </c>
      <c r="Y771" s="27">
        <v>320</v>
      </c>
      <c r="Z771" s="26" t="s">
        <v>736</v>
      </c>
      <c r="AA771" s="26" t="s">
        <v>736</v>
      </c>
      <c r="AB771" s="26" t="s">
        <v>736</v>
      </c>
      <c r="AC771" s="26" t="s">
        <v>736</v>
      </c>
      <c r="AD771" s="26" t="s">
        <v>736</v>
      </c>
      <c r="AE771" s="26" t="s">
        <v>736</v>
      </c>
      <c r="AF771" s="27" t="s">
        <v>741</v>
      </c>
    </row>
    <row r="772" spans="1:32">
      <c r="A772" s="26" t="s">
        <v>4758</v>
      </c>
      <c r="B772" s="26" t="s">
        <v>742</v>
      </c>
      <c r="C772" s="27">
        <v>770</v>
      </c>
      <c r="D772" s="26" t="s">
        <v>7646</v>
      </c>
      <c r="E772" s="26" t="s">
        <v>7647</v>
      </c>
      <c r="F772" s="27">
        <v>30</v>
      </c>
      <c r="G772" s="27">
        <v>0</v>
      </c>
      <c r="H772" s="27">
        <v>0</v>
      </c>
      <c r="I772" s="27">
        <v>30</v>
      </c>
      <c r="J772" s="27">
        <v>0</v>
      </c>
      <c r="K772" s="26" t="s">
        <v>7648</v>
      </c>
      <c r="L772" s="26" t="s">
        <v>736</v>
      </c>
      <c r="M772" s="26" t="s">
        <v>1928</v>
      </c>
      <c r="N772" s="26" t="s">
        <v>1929</v>
      </c>
      <c r="O772" s="26" t="s">
        <v>7649</v>
      </c>
      <c r="P772" s="26" t="s">
        <v>7650</v>
      </c>
      <c r="Q772" s="26" t="s">
        <v>736</v>
      </c>
      <c r="R772" s="26" t="s">
        <v>152</v>
      </c>
      <c r="S772" s="26" t="s">
        <v>7651</v>
      </c>
      <c r="T772" s="26" t="s">
        <v>152</v>
      </c>
      <c r="U772" s="26" t="s">
        <v>7651</v>
      </c>
      <c r="V772" s="26" t="s">
        <v>7652</v>
      </c>
      <c r="W772" s="26" t="s">
        <v>7653</v>
      </c>
      <c r="X772" s="26" t="s">
        <v>3792</v>
      </c>
      <c r="Y772" s="27">
        <v>30</v>
      </c>
      <c r="Z772" s="26" t="s">
        <v>736</v>
      </c>
      <c r="AA772" s="26" t="s">
        <v>736</v>
      </c>
      <c r="AB772" s="26" t="s">
        <v>736</v>
      </c>
      <c r="AC772" s="26" t="s">
        <v>736</v>
      </c>
      <c r="AD772" s="26" t="s">
        <v>736</v>
      </c>
      <c r="AE772" s="26" t="s">
        <v>736</v>
      </c>
      <c r="AF772" s="27" t="s">
        <v>741</v>
      </c>
    </row>
    <row r="773" spans="1:32">
      <c r="A773" s="26" t="s">
        <v>4758</v>
      </c>
      <c r="B773" s="26" t="s">
        <v>742</v>
      </c>
      <c r="C773" s="27">
        <v>771</v>
      </c>
      <c r="D773" s="26" t="s">
        <v>1024</v>
      </c>
      <c r="E773" s="26" t="s">
        <v>3147</v>
      </c>
      <c r="F773" s="27">
        <v>160</v>
      </c>
      <c r="G773" s="27">
        <v>0</v>
      </c>
      <c r="H773" s="27">
        <v>0</v>
      </c>
      <c r="I773" s="27">
        <v>160</v>
      </c>
      <c r="J773" s="27">
        <v>0</v>
      </c>
      <c r="K773" s="26" t="s">
        <v>3148</v>
      </c>
      <c r="L773" s="26" t="s">
        <v>736</v>
      </c>
      <c r="M773" s="26" t="s">
        <v>192</v>
      </c>
      <c r="N773" s="26" t="s">
        <v>193</v>
      </c>
      <c r="O773" s="26" t="s">
        <v>1025</v>
      </c>
      <c r="P773" s="26" t="s">
        <v>1026</v>
      </c>
      <c r="Q773" s="26" t="s">
        <v>866</v>
      </c>
      <c r="R773" s="26" t="s">
        <v>867</v>
      </c>
      <c r="S773" s="26" t="s">
        <v>3149</v>
      </c>
      <c r="T773" s="26" t="s">
        <v>867</v>
      </c>
      <c r="U773" s="26" t="s">
        <v>3149</v>
      </c>
      <c r="V773" s="26" t="s">
        <v>3150</v>
      </c>
      <c r="W773" s="26" t="s">
        <v>651</v>
      </c>
      <c r="X773" s="26" t="s">
        <v>1945</v>
      </c>
      <c r="Y773" s="27">
        <v>160</v>
      </c>
      <c r="Z773" s="26" t="s">
        <v>736</v>
      </c>
      <c r="AA773" s="26" t="s">
        <v>736</v>
      </c>
      <c r="AB773" s="26" t="s">
        <v>736</v>
      </c>
      <c r="AC773" s="26" t="s">
        <v>736</v>
      </c>
      <c r="AD773" s="26" t="s">
        <v>736</v>
      </c>
      <c r="AE773" s="26" t="s">
        <v>736</v>
      </c>
      <c r="AF773" s="27" t="s">
        <v>741</v>
      </c>
    </row>
    <row r="774" spans="1:32">
      <c r="A774" s="26" t="s">
        <v>4758</v>
      </c>
      <c r="B774" s="26" t="s">
        <v>742</v>
      </c>
      <c r="C774" s="27">
        <v>772</v>
      </c>
      <c r="D774" s="26" t="s">
        <v>1027</v>
      </c>
      <c r="E774" s="26" t="s">
        <v>3151</v>
      </c>
      <c r="F774" s="27">
        <v>128000</v>
      </c>
      <c r="G774" s="27">
        <v>0</v>
      </c>
      <c r="H774" s="27">
        <v>0</v>
      </c>
      <c r="I774" s="27">
        <v>128000</v>
      </c>
      <c r="J774" s="27">
        <v>0</v>
      </c>
      <c r="K774" s="26" t="s">
        <v>3152</v>
      </c>
      <c r="L774" s="26" t="s">
        <v>736</v>
      </c>
      <c r="M774" s="26" t="s">
        <v>1928</v>
      </c>
      <c r="N774" s="26" t="s">
        <v>1929</v>
      </c>
      <c r="O774" s="26" t="s">
        <v>7654</v>
      </c>
      <c r="P774" s="26" t="s">
        <v>7655</v>
      </c>
      <c r="Q774" s="26" t="s">
        <v>736</v>
      </c>
      <c r="R774" s="26" t="s">
        <v>200</v>
      </c>
      <c r="S774" s="26" t="s">
        <v>7656</v>
      </c>
      <c r="T774" s="26" t="s">
        <v>200</v>
      </c>
      <c r="U774" s="26" t="s">
        <v>7656</v>
      </c>
      <c r="V774" s="26" t="s">
        <v>7657</v>
      </c>
      <c r="W774" s="26" t="s">
        <v>445</v>
      </c>
      <c r="X774" s="26" t="s">
        <v>2133</v>
      </c>
      <c r="Y774" s="27">
        <v>128000</v>
      </c>
      <c r="Z774" s="26" t="s">
        <v>736</v>
      </c>
      <c r="AA774" s="26" t="s">
        <v>736</v>
      </c>
      <c r="AB774" s="26" t="s">
        <v>736</v>
      </c>
      <c r="AC774" s="26" t="s">
        <v>736</v>
      </c>
      <c r="AD774" s="26" t="s">
        <v>736</v>
      </c>
      <c r="AE774" s="26" t="s">
        <v>736</v>
      </c>
      <c r="AF774" s="27" t="s">
        <v>741</v>
      </c>
    </row>
    <row r="775" spans="1:32">
      <c r="A775" s="26" t="s">
        <v>4758</v>
      </c>
      <c r="B775" s="26" t="s">
        <v>742</v>
      </c>
      <c r="C775" s="27">
        <v>773</v>
      </c>
      <c r="D775" s="26" t="s">
        <v>1028</v>
      </c>
      <c r="E775" s="26" t="s">
        <v>3153</v>
      </c>
      <c r="F775" s="27">
        <v>1920</v>
      </c>
      <c r="G775" s="27">
        <v>0</v>
      </c>
      <c r="H775" s="27">
        <v>0</v>
      </c>
      <c r="I775" s="27">
        <v>1920</v>
      </c>
      <c r="J775" s="27">
        <v>0</v>
      </c>
      <c r="K775" s="26" t="s">
        <v>3154</v>
      </c>
      <c r="L775" s="26" t="s">
        <v>736</v>
      </c>
      <c r="M775" s="26" t="s">
        <v>1928</v>
      </c>
      <c r="N775" s="26" t="s">
        <v>1929</v>
      </c>
      <c r="O775" s="26" t="s">
        <v>3983</v>
      </c>
      <c r="P775" s="26" t="s">
        <v>2750</v>
      </c>
      <c r="Q775" s="26" t="s">
        <v>736</v>
      </c>
      <c r="R775" s="26" t="s">
        <v>195</v>
      </c>
      <c r="S775" s="26" t="s">
        <v>3155</v>
      </c>
      <c r="T775" s="26" t="s">
        <v>195</v>
      </c>
      <c r="U775" s="26" t="s">
        <v>3155</v>
      </c>
      <c r="V775" s="26" t="s">
        <v>1029</v>
      </c>
      <c r="W775" s="26" t="s">
        <v>652</v>
      </c>
      <c r="X775" s="26" t="s">
        <v>1972</v>
      </c>
      <c r="Y775" s="27">
        <v>1920</v>
      </c>
      <c r="Z775" s="26" t="s">
        <v>736</v>
      </c>
      <c r="AA775" s="26" t="s">
        <v>736</v>
      </c>
      <c r="AB775" s="26" t="s">
        <v>736</v>
      </c>
      <c r="AC775" s="26" t="s">
        <v>736</v>
      </c>
      <c r="AD775" s="26" t="s">
        <v>736</v>
      </c>
      <c r="AE775" s="26" t="s">
        <v>736</v>
      </c>
      <c r="AF775" s="27" t="s">
        <v>741</v>
      </c>
    </row>
    <row r="776" spans="1:32">
      <c r="A776" s="26" t="s">
        <v>4758</v>
      </c>
      <c r="B776" s="26" t="s">
        <v>742</v>
      </c>
      <c r="C776" s="27">
        <v>774</v>
      </c>
      <c r="D776" s="26" t="s">
        <v>1458</v>
      </c>
      <c r="E776" s="26" t="s">
        <v>3156</v>
      </c>
      <c r="F776" s="27">
        <v>160</v>
      </c>
      <c r="G776" s="27">
        <v>0</v>
      </c>
      <c r="H776" s="27">
        <v>0</v>
      </c>
      <c r="I776" s="27">
        <v>160</v>
      </c>
      <c r="J776" s="27">
        <v>0</v>
      </c>
      <c r="K776" s="26" t="s">
        <v>3157</v>
      </c>
      <c r="L776" s="26" t="s">
        <v>736</v>
      </c>
      <c r="M776" s="26" t="s">
        <v>1928</v>
      </c>
      <c r="N776" s="26" t="s">
        <v>1929</v>
      </c>
      <c r="O776" s="26" t="s">
        <v>7658</v>
      </c>
      <c r="P776" s="26" t="s">
        <v>4554</v>
      </c>
      <c r="Q776" s="26" t="s">
        <v>4798</v>
      </c>
      <c r="R776" s="26" t="s">
        <v>195</v>
      </c>
      <c r="S776" s="26" t="s">
        <v>3158</v>
      </c>
      <c r="T776" s="26" t="s">
        <v>195</v>
      </c>
      <c r="U776" s="26" t="s">
        <v>3158</v>
      </c>
      <c r="V776" s="26" t="s">
        <v>1721</v>
      </c>
      <c r="W776" s="26" t="s">
        <v>666</v>
      </c>
      <c r="X776" s="26" t="s">
        <v>1945</v>
      </c>
      <c r="Y776" s="27">
        <v>160</v>
      </c>
      <c r="Z776" s="26" t="s">
        <v>736</v>
      </c>
      <c r="AA776" s="26" t="s">
        <v>736</v>
      </c>
      <c r="AB776" s="26" t="s">
        <v>736</v>
      </c>
      <c r="AC776" s="26" t="s">
        <v>736</v>
      </c>
      <c r="AD776" s="26" t="s">
        <v>736</v>
      </c>
      <c r="AE776" s="26" t="s">
        <v>736</v>
      </c>
      <c r="AF776" s="27" t="s">
        <v>741</v>
      </c>
    </row>
    <row r="777" spans="1:32">
      <c r="A777" s="26" t="s">
        <v>4758</v>
      </c>
      <c r="B777" s="26" t="s">
        <v>742</v>
      </c>
      <c r="C777" s="27">
        <v>775</v>
      </c>
      <c r="D777" s="26" t="s">
        <v>1030</v>
      </c>
      <c r="E777" s="26" t="s">
        <v>3159</v>
      </c>
      <c r="F777" s="27">
        <v>10400</v>
      </c>
      <c r="G777" s="27">
        <v>0</v>
      </c>
      <c r="H777" s="27">
        <v>0</v>
      </c>
      <c r="I777" s="27">
        <v>10400</v>
      </c>
      <c r="J777" s="27">
        <v>0</v>
      </c>
      <c r="K777" s="26" t="s">
        <v>3160</v>
      </c>
      <c r="L777" s="26" t="s">
        <v>736</v>
      </c>
      <c r="M777" s="26" t="s">
        <v>1928</v>
      </c>
      <c r="N777" s="26" t="s">
        <v>1929</v>
      </c>
      <c r="O777" s="26" t="s">
        <v>3984</v>
      </c>
      <c r="P777" s="26" t="s">
        <v>1031</v>
      </c>
      <c r="Q777" s="26" t="s">
        <v>736</v>
      </c>
      <c r="R777" s="26" t="s">
        <v>195</v>
      </c>
      <c r="S777" s="26" t="s">
        <v>3985</v>
      </c>
      <c r="T777" s="26" t="s">
        <v>195</v>
      </c>
      <c r="U777" s="26" t="s">
        <v>3985</v>
      </c>
      <c r="V777" s="26" t="s">
        <v>3986</v>
      </c>
      <c r="W777" s="26" t="s">
        <v>667</v>
      </c>
      <c r="X777" s="26" t="s">
        <v>2134</v>
      </c>
      <c r="Y777" s="27">
        <v>10400</v>
      </c>
      <c r="Z777" s="26" t="s">
        <v>736</v>
      </c>
      <c r="AA777" s="26" t="s">
        <v>736</v>
      </c>
      <c r="AB777" s="26" t="s">
        <v>736</v>
      </c>
      <c r="AC777" s="26" t="s">
        <v>736</v>
      </c>
      <c r="AD777" s="26" t="s">
        <v>736</v>
      </c>
      <c r="AE777" s="26" t="s">
        <v>736</v>
      </c>
      <c r="AF777" s="27" t="s">
        <v>741</v>
      </c>
    </row>
    <row r="778" spans="1:32">
      <c r="A778" s="26" t="s">
        <v>4758</v>
      </c>
      <c r="B778" s="26" t="s">
        <v>742</v>
      </c>
      <c r="C778" s="27">
        <v>776</v>
      </c>
      <c r="D778" s="26" t="s">
        <v>1459</v>
      </c>
      <c r="E778" s="26" t="s">
        <v>3161</v>
      </c>
      <c r="F778" s="27">
        <v>960</v>
      </c>
      <c r="G778" s="27">
        <v>0</v>
      </c>
      <c r="H778" s="27">
        <v>0</v>
      </c>
      <c r="I778" s="27">
        <v>960</v>
      </c>
      <c r="J778" s="27">
        <v>0</v>
      </c>
      <c r="K778" s="26" t="s">
        <v>3162</v>
      </c>
      <c r="L778" s="26" t="s">
        <v>736</v>
      </c>
      <c r="M778" s="26" t="s">
        <v>192</v>
      </c>
      <c r="N778" s="26" t="s">
        <v>193</v>
      </c>
      <c r="O778" s="26" t="s">
        <v>2135</v>
      </c>
      <c r="P778" s="26" t="s">
        <v>2136</v>
      </c>
      <c r="Q778" s="26" t="s">
        <v>405</v>
      </c>
      <c r="R778" s="26" t="s">
        <v>195</v>
      </c>
      <c r="S778" s="26" t="s">
        <v>3163</v>
      </c>
      <c r="T778" s="26" t="s">
        <v>195</v>
      </c>
      <c r="U778" s="26" t="s">
        <v>3163</v>
      </c>
      <c r="V778" s="26" t="s">
        <v>2137</v>
      </c>
      <c r="W778" s="26" t="s">
        <v>741</v>
      </c>
      <c r="X778" s="26" t="s">
        <v>1946</v>
      </c>
      <c r="Y778" s="27">
        <v>960</v>
      </c>
      <c r="Z778" s="26" t="s">
        <v>736</v>
      </c>
      <c r="AA778" s="26" t="s">
        <v>736</v>
      </c>
      <c r="AB778" s="26" t="s">
        <v>736</v>
      </c>
      <c r="AC778" s="26" t="s">
        <v>736</v>
      </c>
      <c r="AD778" s="26" t="s">
        <v>736</v>
      </c>
      <c r="AE778" s="26" t="s">
        <v>736</v>
      </c>
      <c r="AF778" s="27" t="s">
        <v>741</v>
      </c>
    </row>
    <row r="779" spans="1:32">
      <c r="A779" s="26" t="s">
        <v>4758</v>
      </c>
      <c r="B779" s="26" t="s">
        <v>742</v>
      </c>
      <c r="C779" s="27">
        <v>777</v>
      </c>
      <c r="D779" s="26" t="s">
        <v>7659</v>
      </c>
      <c r="E779" s="26" t="s">
        <v>7660</v>
      </c>
      <c r="F779" s="27">
        <v>100</v>
      </c>
      <c r="G779" s="27">
        <v>0</v>
      </c>
      <c r="H779" s="27">
        <v>0</v>
      </c>
      <c r="I779" s="27">
        <v>100</v>
      </c>
      <c r="J779" s="27">
        <v>0</v>
      </c>
      <c r="K779" s="26" t="s">
        <v>7661</v>
      </c>
      <c r="L779" s="26" t="s">
        <v>736</v>
      </c>
      <c r="M779" s="26" t="s">
        <v>192</v>
      </c>
      <c r="N779" s="26" t="s">
        <v>361</v>
      </c>
      <c r="O779" s="26" t="s">
        <v>7662</v>
      </c>
      <c r="P779" s="26" t="s">
        <v>7663</v>
      </c>
      <c r="Q779" s="26" t="s">
        <v>1554</v>
      </c>
      <c r="R779" s="26" t="s">
        <v>1080</v>
      </c>
      <c r="S779" s="26" t="s">
        <v>7664</v>
      </c>
      <c r="T779" s="26" t="s">
        <v>1080</v>
      </c>
      <c r="U779" s="26" t="s">
        <v>7664</v>
      </c>
      <c r="V779" s="26" t="s">
        <v>7665</v>
      </c>
      <c r="W779" s="26" t="s">
        <v>7666</v>
      </c>
      <c r="X779" s="26" t="s">
        <v>2148</v>
      </c>
      <c r="Y779" s="27">
        <v>100</v>
      </c>
      <c r="Z779" s="26" t="s">
        <v>736</v>
      </c>
      <c r="AA779" s="26" t="s">
        <v>736</v>
      </c>
      <c r="AB779" s="26" t="s">
        <v>736</v>
      </c>
      <c r="AC779" s="26" t="s">
        <v>736</v>
      </c>
      <c r="AD779" s="26" t="s">
        <v>736</v>
      </c>
      <c r="AE779" s="26" t="s">
        <v>736</v>
      </c>
      <c r="AF779" s="27" t="s">
        <v>741</v>
      </c>
    </row>
    <row r="780" spans="1:32">
      <c r="A780" s="26" t="s">
        <v>4758</v>
      </c>
      <c r="B780" s="26" t="s">
        <v>742</v>
      </c>
      <c r="C780" s="27">
        <v>778</v>
      </c>
      <c r="D780" s="26" t="s">
        <v>2120</v>
      </c>
      <c r="E780" s="26" t="s">
        <v>2121</v>
      </c>
      <c r="F780" s="27">
        <v>800</v>
      </c>
      <c r="G780" s="27">
        <v>0</v>
      </c>
      <c r="H780" s="27">
        <v>0</v>
      </c>
      <c r="I780" s="27">
        <v>800</v>
      </c>
      <c r="J780" s="27">
        <v>0</v>
      </c>
      <c r="K780" s="26" t="s">
        <v>2122</v>
      </c>
      <c r="L780" s="26" t="s">
        <v>736</v>
      </c>
      <c r="M780" s="26" t="s">
        <v>192</v>
      </c>
      <c r="N780" s="26" t="s">
        <v>193</v>
      </c>
      <c r="O780" s="26" t="s">
        <v>2123</v>
      </c>
      <c r="P780" s="26" t="s">
        <v>2007</v>
      </c>
      <c r="Q780" s="26" t="s">
        <v>405</v>
      </c>
      <c r="R780" s="26" t="s">
        <v>195</v>
      </c>
      <c r="S780" s="26" t="s">
        <v>3164</v>
      </c>
      <c r="T780" s="26" t="s">
        <v>195</v>
      </c>
      <c r="U780" s="26" t="s">
        <v>3164</v>
      </c>
      <c r="V780" s="26" t="s">
        <v>3165</v>
      </c>
      <c r="W780" s="26" t="s">
        <v>741</v>
      </c>
      <c r="X780" s="26" t="s">
        <v>1948</v>
      </c>
      <c r="Y780" s="27">
        <v>800</v>
      </c>
      <c r="Z780" s="26" t="s">
        <v>736</v>
      </c>
      <c r="AA780" s="26" t="s">
        <v>736</v>
      </c>
      <c r="AB780" s="26" t="s">
        <v>736</v>
      </c>
      <c r="AC780" s="26" t="s">
        <v>736</v>
      </c>
      <c r="AD780" s="26" t="s">
        <v>736</v>
      </c>
      <c r="AE780" s="26" t="s">
        <v>736</v>
      </c>
      <c r="AF780" s="27" t="s">
        <v>741</v>
      </c>
    </row>
    <row r="781" spans="1:32">
      <c r="A781" s="26" t="s">
        <v>4758</v>
      </c>
      <c r="B781" s="26" t="s">
        <v>742</v>
      </c>
      <c r="C781" s="27">
        <v>779</v>
      </c>
      <c r="D781" s="26" t="s">
        <v>1032</v>
      </c>
      <c r="E781" s="26" t="s">
        <v>3166</v>
      </c>
      <c r="F781" s="27">
        <v>3200</v>
      </c>
      <c r="G781" s="27">
        <v>0</v>
      </c>
      <c r="H781" s="27">
        <v>0</v>
      </c>
      <c r="I781" s="27">
        <v>3200</v>
      </c>
      <c r="J781" s="27">
        <v>0</v>
      </c>
      <c r="K781" s="26" t="s">
        <v>3167</v>
      </c>
      <c r="L781" s="26" t="s">
        <v>736</v>
      </c>
      <c r="M781" s="26" t="s">
        <v>1928</v>
      </c>
      <c r="N781" s="26" t="s">
        <v>1929</v>
      </c>
      <c r="O781" s="26" t="s">
        <v>7667</v>
      </c>
      <c r="P781" s="26" t="s">
        <v>7668</v>
      </c>
      <c r="Q781" s="26" t="s">
        <v>736</v>
      </c>
      <c r="R781" s="26" t="s">
        <v>791</v>
      </c>
      <c r="S781" s="26" t="s">
        <v>7669</v>
      </c>
      <c r="T781" s="26" t="s">
        <v>791</v>
      </c>
      <c r="U781" s="26" t="s">
        <v>7669</v>
      </c>
      <c r="V781" s="26" t="s">
        <v>7670</v>
      </c>
      <c r="W781" s="26" t="s">
        <v>741</v>
      </c>
      <c r="X781" s="26" t="s">
        <v>1952</v>
      </c>
      <c r="Y781" s="27">
        <v>3200</v>
      </c>
      <c r="Z781" s="26" t="s">
        <v>736</v>
      </c>
      <c r="AA781" s="26" t="s">
        <v>736</v>
      </c>
      <c r="AB781" s="26" t="s">
        <v>736</v>
      </c>
      <c r="AC781" s="26" t="s">
        <v>736</v>
      </c>
      <c r="AD781" s="26" t="s">
        <v>736</v>
      </c>
      <c r="AE781" s="26" t="s">
        <v>736</v>
      </c>
      <c r="AF781" s="27" t="s">
        <v>741</v>
      </c>
    </row>
    <row r="782" spans="1:32">
      <c r="A782" s="26" t="s">
        <v>4758</v>
      </c>
      <c r="B782" s="26" t="s">
        <v>742</v>
      </c>
      <c r="C782" s="27">
        <v>780</v>
      </c>
      <c r="D782" s="26" t="s">
        <v>7671</v>
      </c>
      <c r="E782" s="26" t="s">
        <v>7672</v>
      </c>
      <c r="F782" s="27">
        <v>4</v>
      </c>
      <c r="G782" s="27">
        <v>0</v>
      </c>
      <c r="H782" s="27">
        <v>0</v>
      </c>
      <c r="I782" s="27">
        <v>4</v>
      </c>
      <c r="J782" s="27">
        <v>0</v>
      </c>
      <c r="K782" s="26" t="s">
        <v>7673</v>
      </c>
      <c r="L782" s="26" t="s">
        <v>736</v>
      </c>
      <c r="M782" s="26" t="s">
        <v>1928</v>
      </c>
      <c r="N782" s="26" t="s">
        <v>1929</v>
      </c>
      <c r="O782" s="26" t="s">
        <v>7674</v>
      </c>
      <c r="P782" s="26" t="s">
        <v>3695</v>
      </c>
      <c r="Q782" s="26" t="s">
        <v>736</v>
      </c>
      <c r="R782" s="26" t="s">
        <v>278</v>
      </c>
      <c r="S782" s="26" t="s">
        <v>7675</v>
      </c>
      <c r="T782" s="26" t="s">
        <v>278</v>
      </c>
      <c r="U782" s="26" t="s">
        <v>7675</v>
      </c>
      <c r="V782" s="26" t="s">
        <v>7676</v>
      </c>
      <c r="W782" s="26" t="s">
        <v>7677</v>
      </c>
      <c r="X782" s="26" t="s">
        <v>1912</v>
      </c>
      <c r="Y782" s="27">
        <v>4</v>
      </c>
      <c r="Z782" s="26" t="s">
        <v>736</v>
      </c>
      <c r="AA782" s="26" t="s">
        <v>736</v>
      </c>
      <c r="AB782" s="26" t="s">
        <v>736</v>
      </c>
      <c r="AC782" s="26" t="s">
        <v>736</v>
      </c>
      <c r="AD782" s="26" t="s">
        <v>736</v>
      </c>
      <c r="AE782" s="26" t="s">
        <v>736</v>
      </c>
      <c r="AF782" s="27" t="s">
        <v>741</v>
      </c>
    </row>
    <row r="783" spans="1:32">
      <c r="A783" s="26" t="s">
        <v>4758</v>
      </c>
      <c r="B783" s="26" t="s">
        <v>742</v>
      </c>
      <c r="C783" s="27">
        <v>781</v>
      </c>
      <c r="D783" s="26" t="s">
        <v>4695</v>
      </c>
      <c r="E783" s="26" t="s">
        <v>4696</v>
      </c>
      <c r="F783" s="27">
        <v>1</v>
      </c>
      <c r="G783" s="27">
        <v>0</v>
      </c>
      <c r="H783" s="27">
        <v>0</v>
      </c>
      <c r="I783" s="27">
        <v>1</v>
      </c>
      <c r="J783" s="27">
        <v>0</v>
      </c>
      <c r="K783" s="26" t="s">
        <v>4697</v>
      </c>
      <c r="L783" s="26" t="s">
        <v>736</v>
      </c>
      <c r="M783" s="26" t="s">
        <v>192</v>
      </c>
      <c r="N783" s="26" t="s">
        <v>1771</v>
      </c>
      <c r="O783" s="26" t="s">
        <v>4698</v>
      </c>
      <c r="P783" s="26" t="s">
        <v>4699</v>
      </c>
      <c r="Q783" s="26" t="s">
        <v>736</v>
      </c>
      <c r="R783" s="26" t="s">
        <v>4700</v>
      </c>
      <c r="S783" s="26" t="s">
        <v>4701</v>
      </c>
      <c r="T783" s="26" t="s">
        <v>4700</v>
      </c>
      <c r="U783" s="26" t="s">
        <v>4701</v>
      </c>
      <c r="V783" s="26" t="s">
        <v>4702</v>
      </c>
      <c r="W783" s="26" t="s">
        <v>4703</v>
      </c>
      <c r="X783" s="26" t="s">
        <v>2256</v>
      </c>
      <c r="Y783" s="27">
        <v>1</v>
      </c>
      <c r="Z783" s="26" t="s">
        <v>736</v>
      </c>
      <c r="AA783" s="26" t="s">
        <v>736</v>
      </c>
      <c r="AB783" s="26" t="s">
        <v>736</v>
      </c>
      <c r="AC783" s="26" t="s">
        <v>736</v>
      </c>
      <c r="AD783" s="26" t="s">
        <v>736</v>
      </c>
      <c r="AE783" s="26" t="s">
        <v>736</v>
      </c>
      <c r="AF783" s="27" t="s">
        <v>741</v>
      </c>
    </row>
    <row r="784" spans="1:32">
      <c r="A784" s="26" t="s">
        <v>4758</v>
      </c>
      <c r="B784" s="26" t="s">
        <v>742</v>
      </c>
      <c r="C784" s="27">
        <v>782</v>
      </c>
      <c r="D784" s="26" t="s">
        <v>1779</v>
      </c>
      <c r="E784" s="26" t="s">
        <v>3168</v>
      </c>
      <c r="F784" s="27">
        <v>1920</v>
      </c>
      <c r="G784" s="27">
        <v>0</v>
      </c>
      <c r="H784" s="27">
        <v>0</v>
      </c>
      <c r="I784" s="27">
        <v>1920</v>
      </c>
      <c r="J784" s="27">
        <v>0</v>
      </c>
      <c r="K784" s="26" t="s">
        <v>3169</v>
      </c>
      <c r="L784" s="26" t="s">
        <v>736</v>
      </c>
      <c r="M784" s="26" t="s">
        <v>1928</v>
      </c>
      <c r="N784" s="26" t="s">
        <v>1929</v>
      </c>
      <c r="O784" s="26" t="s">
        <v>7678</v>
      </c>
      <c r="P784" s="26" t="s">
        <v>3989</v>
      </c>
      <c r="Q784" s="26" t="s">
        <v>736</v>
      </c>
      <c r="R784" s="26" t="s">
        <v>195</v>
      </c>
      <c r="S784" s="26" t="s">
        <v>7679</v>
      </c>
      <c r="T784" s="26" t="s">
        <v>195</v>
      </c>
      <c r="U784" s="26" t="s">
        <v>7679</v>
      </c>
      <c r="V784" s="26" t="s">
        <v>7680</v>
      </c>
      <c r="W784" s="26" t="s">
        <v>1780</v>
      </c>
      <c r="X784" s="26" t="s">
        <v>1972</v>
      </c>
      <c r="Y784" s="27">
        <v>1920</v>
      </c>
      <c r="Z784" s="26" t="s">
        <v>736</v>
      </c>
      <c r="AA784" s="26" t="s">
        <v>736</v>
      </c>
      <c r="AB784" s="26" t="s">
        <v>736</v>
      </c>
      <c r="AC784" s="26" t="s">
        <v>736</v>
      </c>
      <c r="AD784" s="26" t="s">
        <v>736</v>
      </c>
      <c r="AE784" s="26" t="s">
        <v>736</v>
      </c>
      <c r="AF784" s="27" t="s">
        <v>741</v>
      </c>
    </row>
    <row r="785" spans="1:32">
      <c r="A785" s="26" t="s">
        <v>4758</v>
      </c>
      <c r="B785" s="26" t="s">
        <v>742</v>
      </c>
      <c r="C785" s="27">
        <v>783</v>
      </c>
      <c r="D785" s="26" t="s">
        <v>1033</v>
      </c>
      <c r="E785" s="26" t="s">
        <v>3170</v>
      </c>
      <c r="F785" s="27">
        <v>2560</v>
      </c>
      <c r="G785" s="27">
        <v>0</v>
      </c>
      <c r="H785" s="27">
        <v>0</v>
      </c>
      <c r="I785" s="27">
        <v>2560</v>
      </c>
      <c r="J785" s="27">
        <v>0</v>
      </c>
      <c r="K785" s="26" t="s">
        <v>3171</v>
      </c>
      <c r="L785" s="26" t="s">
        <v>736</v>
      </c>
      <c r="M785" s="26" t="s">
        <v>192</v>
      </c>
      <c r="N785" s="26" t="s">
        <v>193</v>
      </c>
      <c r="O785" s="26" t="s">
        <v>1034</v>
      </c>
      <c r="P785" s="26" t="s">
        <v>1035</v>
      </c>
      <c r="Q785" s="26" t="s">
        <v>405</v>
      </c>
      <c r="R785" s="26" t="s">
        <v>195</v>
      </c>
      <c r="S785" s="26" t="s">
        <v>3172</v>
      </c>
      <c r="T785" s="26" t="s">
        <v>195</v>
      </c>
      <c r="U785" s="26" t="s">
        <v>3172</v>
      </c>
      <c r="V785" s="26" t="s">
        <v>1036</v>
      </c>
      <c r="W785" s="26" t="s">
        <v>656</v>
      </c>
      <c r="X785" s="26" t="s">
        <v>2138</v>
      </c>
      <c r="Y785" s="27">
        <v>2560</v>
      </c>
      <c r="Z785" s="26" t="s">
        <v>736</v>
      </c>
      <c r="AA785" s="26" t="s">
        <v>736</v>
      </c>
      <c r="AB785" s="26" t="s">
        <v>736</v>
      </c>
      <c r="AC785" s="26" t="s">
        <v>736</v>
      </c>
      <c r="AD785" s="26" t="s">
        <v>736</v>
      </c>
      <c r="AE785" s="26" t="s">
        <v>736</v>
      </c>
      <c r="AF785" s="27" t="s">
        <v>741</v>
      </c>
    </row>
    <row r="786" spans="1:32">
      <c r="A786" s="26" t="s">
        <v>4758</v>
      </c>
      <c r="B786" s="26" t="s">
        <v>742</v>
      </c>
      <c r="C786" s="27">
        <v>784</v>
      </c>
      <c r="D786" s="26" t="s">
        <v>1037</v>
      </c>
      <c r="E786" s="26" t="s">
        <v>3173</v>
      </c>
      <c r="F786" s="27">
        <v>160</v>
      </c>
      <c r="G786" s="27">
        <v>0</v>
      </c>
      <c r="H786" s="27">
        <v>0</v>
      </c>
      <c r="I786" s="27">
        <v>160</v>
      </c>
      <c r="J786" s="27">
        <v>0</v>
      </c>
      <c r="K786" s="26" t="s">
        <v>3174</v>
      </c>
      <c r="L786" s="26" t="s">
        <v>736</v>
      </c>
      <c r="M786" s="26" t="s">
        <v>1928</v>
      </c>
      <c r="N786" s="26" t="s">
        <v>1929</v>
      </c>
      <c r="O786" s="26" t="s">
        <v>4704</v>
      </c>
      <c r="P786" s="26" t="s">
        <v>4683</v>
      </c>
      <c r="Q786" s="26" t="s">
        <v>736</v>
      </c>
      <c r="R786" s="26" t="s">
        <v>195</v>
      </c>
      <c r="S786" s="26" t="s">
        <v>7681</v>
      </c>
      <c r="T786" s="26" t="s">
        <v>195</v>
      </c>
      <c r="U786" s="26" t="s">
        <v>7681</v>
      </c>
      <c r="V786" s="26" t="s">
        <v>7682</v>
      </c>
      <c r="W786" s="26" t="s">
        <v>7683</v>
      </c>
      <c r="X786" s="26" t="s">
        <v>1945</v>
      </c>
      <c r="Y786" s="27">
        <v>160</v>
      </c>
      <c r="Z786" s="26" t="s">
        <v>736</v>
      </c>
      <c r="AA786" s="26" t="s">
        <v>736</v>
      </c>
      <c r="AB786" s="26" t="s">
        <v>736</v>
      </c>
      <c r="AC786" s="26" t="s">
        <v>736</v>
      </c>
      <c r="AD786" s="26" t="s">
        <v>736</v>
      </c>
      <c r="AE786" s="26" t="s">
        <v>736</v>
      </c>
      <c r="AF786" s="27" t="s">
        <v>741</v>
      </c>
    </row>
    <row r="787" spans="1:32">
      <c r="A787" s="26" t="s">
        <v>4758</v>
      </c>
      <c r="B787" s="26" t="s">
        <v>742</v>
      </c>
      <c r="C787" s="27">
        <v>785</v>
      </c>
      <c r="D787" s="26" t="s">
        <v>1463</v>
      </c>
      <c r="E787" s="26" t="s">
        <v>4705</v>
      </c>
      <c r="F787" s="27">
        <v>1600</v>
      </c>
      <c r="G787" s="27">
        <v>0</v>
      </c>
      <c r="H787" s="27">
        <v>0</v>
      </c>
      <c r="I787" s="27">
        <v>1600</v>
      </c>
      <c r="J787" s="27">
        <v>0</v>
      </c>
      <c r="K787" s="26" t="s">
        <v>4706</v>
      </c>
      <c r="L787" s="26" t="s">
        <v>736</v>
      </c>
      <c r="M787" s="26" t="s">
        <v>1928</v>
      </c>
      <c r="N787" s="26" t="s">
        <v>1929</v>
      </c>
      <c r="O787" s="26" t="s">
        <v>4707</v>
      </c>
      <c r="P787" s="26" t="s">
        <v>1464</v>
      </c>
      <c r="Q787" s="26" t="s">
        <v>736</v>
      </c>
      <c r="R787" s="26" t="s">
        <v>195</v>
      </c>
      <c r="S787" s="26" t="s">
        <v>4708</v>
      </c>
      <c r="T787" s="26" t="s">
        <v>195</v>
      </c>
      <c r="U787" s="26" t="s">
        <v>4708</v>
      </c>
      <c r="V787" s="26" t="s">
        <v>4311</v>
      </c>
      <c r="W787" s="26" t="s">
        <v>668</v>
      </c>
      <c r="X787" s="26" t="s">
        <v>1918</v>
      </c>
      <c r="Y787" s="27">
        <v>1600</v>
      </c>
      <c r="Z787" s="26" t="s">
        <v>736</v>
      </c>
      <c r="AA787" s="26" t="s">
        <v>736</v>
      </c>
      <c r="AB787" s="26" t="s">
        <v>736</v>
      </c>
      <c r="AC787" s="26" t="s">
        <v>736</v>
      </c>
      <c r="AD787" s="26" t="s">
        <v>736</v>
      </c>
      <c r="AE787" s="26" t="s">
        <v>736</v>
      </c>
      <c r="AF787" s="27" t="s">
        <v>741</v>
      </c>
    </row>
    <row r="788" spans="1:32">
      <c r="A788" s="26" t="s">
        <v>4758</v>
      </c>
      <c r="B788" s="26" t="s">
        <v>742</v>
      </c>
      <c r="C788" s="27">
        <v>786</v>
      </c>
      <c r="D788" s="26" t="s">
        <v>4709</v>
      </c>
      <c r="E788" s="26" t="s">
        <v>4710</v>
      </c>
      <c r="F788" s="27">
        <v>2560</v>
      </c>
      <c r="G788" s="27">
        <v>0</v>
      </c>
      <c r="H788" s="27">
        <v>0</v>
      </c>
      <c r="I788" s="27">
        <v>2560</v>
      </c>
      <c r="J788" s="27">
        <v>0</v>
      </c>
      <c r="K788" s="26" t="s">
        <v>4711</v>
      </c>
      <c r="L788" s="26" t="s">
        <v>736</v>
      </c>
      <c r="M788" s="26" t="s">
        <v>1928</v>
      </c>
      <c r="N788" s="26" t="s">
        <v>1929</v>
      </c>
      <c r="O788" s="26" t="s">
        <v>4712</v>
      </c>
      <c r="P788" s="26" t="s">
        <v>4713</v>
      </c>
      <c r="Q788" s="26" t="s">
        <v>736</v>
      </c>
      <c r="R788" s="26" t="s">
        <v>133</v>
      </c>
      <c r="S788" s="26" t="s">
        <v>4714</v>
      </c>
      <c r="T788" s="26" t="s">
        <v>133</v>
      </c>
      <c r="U788" s="26" t="s">
        <v>4714</v>
      </c>
      <c r="V788" s="26" t="s">
        <v>4715</v>
      </c>
      <c r="W788" s="26" t="s">
        <v>741</v>
      </c>
      <c r="X788" s="26" t="s">
        <v>2138</v>
      </c>
      <c r="Y788" s="27">
        <v>2560</v>
      </c>
      <c r="Z788" s="26" t="s">
        <v>736</v>
      </c>
      <c r="AA788" s="26" t="s">
        <v>736</v>
      </c>
      <c r="AB788" s="26" t="s">
        <v>736</v>
      </c>
      <c r="AC788" s="26" t="s">
        <v>736</v>
      </c>
      <c r="AD788" s="26" t="s">
        <v>736</v>
      </c>
      <c r="AE788" s="26" t="s">
        <v>736</v>
      </c>
      <c r="AF788" s="27" t="s">
        <v>741</v>
      </c>
    </row>
    <row r="789" spans="1:32">
      <c r="A789" s="26" t="s">
        <v>4758</v>
      </c>
      <c r="B789" s="26" t="s">
        <v>742</v>
      </c>
      <c r="C789" s="27">
        <v>787</v>
      </c>
      <c r="D789" s="26" t="s">
        <v>4716</v>
      </c>
      <c r="E789" s="26" t="s">
        <v>4717</v>
      </c>
      <c r="F789" s="27">
        <v>10</v>
      </c>
      <c r="G789" s="27">
        <v>0</v>
      </c>
      <c r="H789" s="27">
        <v>0</v>
      </c>
      <c r="I789" s="27">
        <v>10</v>
      </c>
      <c r="J789" s="27">
        <v>0</v>
      </c>
      <c r="K789" s="26" t="s">
        <v>4718</v>
      </c>
      <c r="L789" s="26" t="s">
        <v>736</v>
      </c>
      <c r="M789" s="26" t="s">
        <v>192</v>
      </c>
      <c r="N789" s="26" t="s">
        <v>361</v>
      </c>
      <c r="O789" s="26" t="s">
        <v>4719</v>
      </c>
      <c r="P789" s="26" t="s">
        <v>3302</v>
      </c>
      <c r="Q789" s="26" t="s">
        <v>736</v>
      </c>
      <c r="R789" s="26" t="s">
        <v>4720</v>
      </c>
      <c r="S789" s="26" t="s">
        <v>4721</v>
      </c>
      <c r="T789" s="26" t="s">
        <v>4720</v>
      </c>
      <c r="U789" s="26" t="s">
        <v>4721</v>
      </c>
      <c r="V789" s="26" t="s">
        <v>4722</v>
      </c>
      <c r="W789" s="26" t="s">
        <v>4723</v>
      </c>
      <c r="X789" s="26" t="s">
        <v>2008</v>
      </c>
      <c r="Y789" s="27">
        <v>10</v>
      </c>
      <c r="Z789" s="26" t="s">
        <v>736</v>
      </c>
      <c r="AA789" s="26" t="s">
        <v>736</v>
      </c>
      <c r="AB789" s="26" t="s">
        <v>736</v>
      </c>
      <c r="AC789" s="26" t="s">
        <v>736</v>
      </c>
      <c r="AD789" s="26" t="s">
        <v>736</v>
      </c>
      <c r="AE789" s="26" t="s">
        <v>736</v>
      </c>
      <c r="AF789" s="27" t="s">
        <v>741</v>
      </c>
    </row>
    <row r="790" spans="1:32">
      <c r="A790" s="26" t="s">
        <v>4758</v>
      </c>
      <c r="B790" s="26" t="s">
        <v>742</v>
      </c>
      <c r="C790" s="27">
        <v>788</v>
      </c>
      <c r="D790" s="26" t="s">
        <v>1038</v>
      </c>
      <c r="E790" s="26" t="s">
        <v>3175</v>
      </c>
      <c r="F790" s="27">
        <v>160</v>
      </c>
      <c r="G790" s="27">
        <v>0</v>
      </c>
      <c r="H790" s="27">
        <v>0</v>
      </c>
      <c r="I790" s="27">
        <v>160</v>
      </c>
      <c r="J790" s="27">
        <v>0</v>
      </c>
      <c r="K790" s="26" t="s">
        <v>3176</v>
      </c>
      <c r="L790" s="26" t="s">
        <v>736</v>
      </c>
      <c r="M790" s="26" t="s">
        <v>1928</v>
      </c>
      <c r="N790" s="26" t="s">
        <v>1929</v>
      </c>
      <c r="O790" s="26" t="s">
        <v>3987</v>
      </c>
      <c r="P790" s="26" t="s">
        <v>2509</v>
      </c>
      <c r="Q790" s="26" t="s">
        <v>736</v>
      </c>
      <c r="R790" s="26" t="s">
        <v>195</v>
      </c>
      <c r="S790" s="26" t="s">
        <v>3988</v>
      </c>
      <c r="T790" s="26" t="s">
        <v>195</v>
      </c>
      <c r="U790" s="26" t="s">
        <v>3988</v>
      </c>
      <c r="V790" s="26" t="s">
        <v>446</v>
      </c>
      <c r="W790" s="26" t="s">
        <v>447</v>
      </c>
      <c r="X790" s="26" t="s">
        <v>1945</v>
      </c>
      <c r="Y790" s="27">
        <v>160</v>
      </c>
      <c r="Z790" s="26" t="s">
        <v>736</v>
      </c>
      <c r="AA790" s="26" t="s">
        <v>736</v>
      </c>
      <c r="AB790" s="26" t="s">
        <v>736</v>
      </c>
      <c r="AC790" s="26" t="s">
        <v>736</v>
      </c>
      <c r="AD790" s="26" t="s">
        <v>736</v>
      </c>
      <c r="AE790" s="26" t="s">
        <v>736</v>
      </c>
      <c r="AF790" s="27" t="s">
        <v>741</v>
      </c>
    </row>
    <row r="791" spans="1:32">
      <c r="A791" s="26" t="s">
        <v>4758</v>
      </c>
      <c r="B791" s="26" t="s">
        <v>742</v>
      </c>
      <c r="C791" s="27">
        <v>789</v>
      </c>
      <c r="D791" s="26" t="s">
        <v>7684</v>
      </c>
      <c r="E791" s="26" t="s">
        <v>7685</v>
      </c>
      <c r="F791" s="27">
        <v>5</v>
      </c>
      <c r="G791" s="27">
        <v>0</v>
      </c>
      <c r="H791" s="27">
        <v>0</v>
      </c>
      <c r="I791" s="27">
        <v>5</v>
      </c>
      <c r="J791" s="27">
        <v>0</v>
      </c>
      <c r="K791" s="26" t="s">
        <v>7686</v>
      </c>
      <c r="L791" s="26" t="s">
        <v>736</v>
      </c>
      <c r="M791" s="26" t="s">
        <v>1928</v>
      </c>
      <c r="N791" s="26" t="s">
        <v>1929</v>
      </c>
      <c r="O791" s="26" t="s">
        <v>7687</v>
      </c>
      <c r="P791" s="26" t="s">
        <v>6501</v>
      </c>
      <c r="Q791" s="26" t="s">
        <v>736</v>
      </c>
      <c r="R791" s="26" t="s">
        <v>6021</v>
      </c>
      <c r="S791" s="26" t="s">
        <v>7688</v>
      </c>
      <c r="T791" s="26" t="s">
        <v>6021</v>
      </c>
      <c r="U791" s="26" t="s">
        <v>7688</v>
      </c>
      <c r="V791" s="26" t="s">
        <v>7689</v>
      </c>
      <c r="W791" s="26" t="s">
        <v>7690</v>
      </c>
      <c r="X791" s="26" t="s">
        <v>3478</v>
      </c>
      <c r="Y791" s="27">
        <v>5</v>
      </c>
      <c r="Z791" s="26" t="s">
        <v>736</v>
      </c>
      <c r="AA791" s="26" t="s">
        <v>736</v>
      </c>
      <c r="AB791" s="26" t="s">
        <v>736</v>
      </c>
      <c r="AC791" s="26" t="s">
        <v>736</v>
      </c>
      <c r="AD791" s="26" t="s">
        <v>736</v>
      </c>
      <c r="AE791" s="26" t="s">
        <v>736</v>
      </c>
      <c r="AF791" s="27" t="s">
        <v>741</v>
      </c>
    </row>
    <row r="792" spans="1:32">
      <c r="A792" s="26" t="s">
        <v>4758</v>
      </c>
      <c r="B792" s="26" t="s">
        <v>742</v>
      </c>
      <c r="C792" s="27">
        <v>790</v>
      </c>
      <c r="D792" s="26" t="s">
        <v>7691</v>
      </c>
      <c r="E792" s="26" t="s">
        <v>7692</v>
      </c>
      <c r="F792" s="27">
        <v>16</v>
      </c>
      <c r="G792" s="27">
        <v>0</v>
      </c>
      <c r="H792" s="27">
        <v>0</v>
      </c>
      <c r="I792" s="27">
        <v>16</v>
      </c>
      <c r="J792" s="27">
        <v>0</v>
      </c>
      <c r="K792" s="26" t="s">
        <v>7693</v>
      </c>
      <c r="L792" s="26" t="s">
        <v>736</v>
      </c>
      <c r="M792" s="26" t="s">
        <v>192</v>
      </c>
      <c r="N792" s="26" t="s">
        <v>361</v>
      </c>
      <c r="O792" s="26" t="s">
        <v>7694</v>
      </c>
      <c r="P792" s="26" t="s">
        <v>7695</v>
      </c>
      <c r="Q792" s="26" t="s">
        <v>7696</v>
      </c>
      <c r="R792" s="26" t="s">
        <v>199</v>
      </c>
      <c r="S792" s="26" t="s">
        <v>7697</v>
      </c>
      <c r="T792" s="26" t="s">
        <v>199</v>
      </c>
      <c r="U792" s="26" t="s">
        <v>7697</v>
      </c>
      <c r="V792" s="26" t="s">
        <v>7698</v>
      </c>
      <c r="W792" s="26" t="s">
        <v>7699</v>
      </c>
      <c r="X792" s="26" t="s">
        <v>1950</v>
      </c>
      <c r="Y792" s="27">
        <v>16</v>
      </c>
      <c r="Z792" s="26" t="s">
        <v>736</v>
      </c>
      <c r="AA792" s="26" t="s">
        <v>736</v>
      </c>
      <c r="AB792" s="26" t="s">
        <v>736</v>
      </c>
      <c r="AC792" s="26" t="s">
        <v>736</v>
      </c>
      <c r="AD792" s="26" t="s">
        <v>736</v>
      </c>
      <c r="AE792" s="26" t="s">
        <v>736</v>
      </c>
      <c r="AF792" s="27" t="s">
        <v>741</v>
      </c>
    </row>
    <row r="793" spans="1:32">
      <c r="A793" s="26" t="s">
        <v>4758</v>
      </c>
      <c r="B793" s="26" t="s">
        <v>742</v>
      </c>
      <c r="C793" s="27">
        <v>791</v>
      </c>
      <c r="D793" s="26" t="s">
        <v>7700</v>
      </c>
      <c r="E793" s="26" t="s">
        <v>7701</v>
      </c>
      <c r="F793" s="27">
        <v>3</v>
      </c>
      <c r="G793" s="27">
        <v>0</v>
      </c>
      <c r="H793" s="27">
        <v>0</v>
      </c>
      <c r="I793" s="27">
        <v>3</v>
      </c>
      <c r="J793" s="27">
        <v>0</v>
      </c>
      <c r="K793" s="26" t="s">
        <v>7702</v>
      </c>
      <c r="L793" s="26" t="s">
        <v>736</v>
      </c>
      <c r="M793" s="26" t="s">
        <v>1928</v>
      </c>
      <c r="N793" s="26" t="s">
        <v>4099</v>
      </c>
      <c r="O793" s="26" t="s">
        <v>7703</v>
      </c>
      <c r="P793" s="26" t="s">
        <v>7704</v>
      </c>
      <c r="Q793" s="26" t="s">
        <v>736</v>
      </c>
      <c r="R793" s="26" t="s">
        <v>7705</v>
      </c>
      <c r="S793" s="26" t="s">
        <v>7706</v>
      </c>
      <c r="T793" s="26" t="s">
        <v>7705</v>
      </c>
      <c r="U793" s="26" t="s">
        <v>7706</v>
      </c>
      <c r="V793" s="26" t="s">
        <v>7707</v>
      </c>
      <c r="W793" s="26" t="s">
        <v>7708</v>
      </c>
      <c r="X793" s="26" t="s">
        <v>2710</v>
      </c>
      <c r="Y793" s="27">
        <v>3</v>
      </c>
      <c r="Z793" s="26" t="s">
        <v>736</v>
      </c>
      <c r="AA793" s="26" t="s">
        <v>736</v>
      </c>
      <c r="AB793" s="26" t="s">
        <v>736</v>
      </c>
      <c r="AC793" s="26" t="s">
        <v>736</v>
      </c>
      <c r="AD793" s="26" t="s">
        <v>736</v>
      </c>
      <c r="AE793" s="26" t="s">
        <v>736</v>
      </c>
      <c r="AF793" s="27" t="s">
        <v>741</v>
      </c>
    </row>
    <row r="794" spans="1:32">
      <c r="A794" s="26" t="s">
        <v>4758</v>
      </c>
      <c r="B794" s="26" t="s">
        <v>742</v>
      </c>
      <c r="C794" s="27">
        <v>792</v>
      </c>
      <c r="D794" s="26" t="s">
        <v>7709</v>
      </c>
      <c r="E794" s="26" t="s">
        <v>7710</v>
      </c>
      <c r="F794" s="27">
        <v>1</v>
      </c>
      <c r="G794" s="27">
        <v>0</v>
      </c>
      <c r="H794" s="27">
        <v>0</v>
      </c>
      <c r="I794" s="27">
        <v>1</v>
      </c>
      <c r="J794" s="27">
        <v>0</v>
      </c>
      <c r="K794" s="26" t="s">
        <v>7711</v>
      </c>
      <c r="L794" s="26" t="s">
        <v>736</v>
      </c>
      <c r="M794" s="26" t="s">
        <v>1928</v>
      </c>
      <c r="N794" s="26" t="s">
        <v>1929</v>
      </c>
      <c r="O794" s="26" t="s">
        <v>7712</v>
      </c>
      <c r="P794" s="26" t="s">
        <v>7713</v>
      </c>
      <c r="Q794" s="26" t="s">
        <v>736</v>
      </c>
      <c r="R794" s="26" t="s">
        <v>3859</v>
      </c>
      <c r="S794" s="26" t="s">
        <v>7714</v>
      </c>
      <c r="T794" s="26" t="s">
        <v>3859</v>
      </c>
      <c r="U794" s="26" t="s">
        <v>7714</v>
      </c>
      <c r="V794" s="26" t="s">
        <v>7715</v>
      </c>
      <c r="W794" s="26" t="s">
        <v>7716</v>
      </c>
      <c r="X794" s="26" t="s">
        <v>2256</v>
      </c>
      <c r="Y794" s="27">
        <v>1</v>
      </c>
      <c r="Z794" s="26" t="s">
        <v>736</v>
      </c>
      <c r="AA794" s="26" t="s">
        <v>736</v>
      </c>
      <c r="AB794" s="26" t="s">
        <v>736</v>
      </c>
      <c r="AC794" s="26" t="s">
        <v>736</v>
      </c>
      <c r="AD794" s="26" t="s">
        <v>736</v>
      </c>
      <c r="AE794" s="26" t="s">
        <v>736</v>
      </c>
      <c r="AF794" s="27" t="s">
        <v>741</v>
      </c>
    </row>
    <row r="795" spans="1:32">
      <c r="A795" s="26" t="s">
        <v>4758</v>
      </c>
      <c r="B795" s="26" t="s">
        <v>742</v>
      </c>
      <c r="C795" s="27">
        <v>793</v>
      </c>
      <c r="D795" s="26" t="s">
        <v>1470</v>
      </c>
      <c r="E795" s="26" t="s">
        <v>3177</v>
      </c>
      <c r="F795" s="27">
        <v>960</v>
      </c>
      <c r="G795" s="27">
        <v>0</v>
      </c>
      <c r="H795" s="27">
        <v>0</v>
      </c>
      <c r="I795" s="27">
        <v>960</v>
      </c>
      <c r="J795" s="27">
        <v>0</v>
      </c>
      <c r="K795" s="26" t="s">
        <v>3178</v>
      </c>
      <c r="L795" s="26" t="s">
        <v>736</v>
      </c>
      <c r="M795" s="26" t="s">
        <v>1928</v>
      </c>
      <c r="N795" s="26" t="s">
        <v>1929</v>
      </c>
      <c r="O795" s="26" t="s">
        <v>3990</v>
      </c>
      <c r="P795" s="26" t="s">
        <v>3991</v>
      </c>
      <c r="Q795" s="26" t="s">
        <v>736</v>
      </c>
      <c r="R795" s="26" t="s">
        <v>195</v>
      </c>
      <c r="S795" s="26" t="s">
        <v>3992</v>
      </c>
      <c r="T795" s="26" t="s">
        <v>195</v>
      </c>
      <c r="U795" s="26" t="s">
        <v>3992</v>
      </c>
      <c r="V795" s="26" t="s">
        <v>3993</v>
      </c>
      <c r="W795" s="26" t="s">
        <v>671</v>
      </c>
      <c r="X795" s="26" t="s">
        <v>1946</v>
      </c>
      <c r="Y795" s="27">
        <v>960</v>
      </c>
      <c r="Z795" s="26" t="s">
        <v>736</v>
      </c>
      <c r="AA795" s="26" t="s">
        <v>736</v>
      </c>
      <c r="AB795" s="26" t="s">
        <v>736</v>
      </c>
      <c r="AC795" s="26" t="s">
        <v>736</v>
      </c>
      <c r="AD795" s="26" t="s">
        <v>736</v>
      </c>
      <c r="AE795" s="26" t="s">
        <v>736</v>
      </c>
      <c r="AF795" s="27" t="s">
        <v>741</v>
      </c>
    </row>
    <row r="796" spans="1:32">
      <c r="A796" s="26" t="s">
        <v>4758</v>
      </c>
      <c r="B796" s="26" t="s">
        <v>742</v>
      </c>
      <c r="C796" s="27">
        <v>794</v>
      </c>
      <c r="D796" s="26" t="s">
        <v>4724</v>
      </c>
      <c r="E796" s="26" t="s">
        <v>4725</v>
      </c>
      <c r="F796" s="27">
        <v>2</v>
      </c>
      <c r="G796" s="27">
        <v>0</v>
      </c>
      <c r="H796" s="27">
        <v>0</v>
      </c>
      <c r="I796" s="27">
        <v>2</v>
      </c>
      <c r="J796" s="27">
        <v>0</v>
      </c>
      <c r="K796" s="26" t="s">
        <v>4726</v>
      </c>
      <c r="L796" s="26" t="s">
        <v>736</v>
      </c>
      <c r="M796" s="26" t="s">
        <v>1928</v>
      </c>
      <c r="N796" s="26" t="s">
        <v>4099</v>
      </c>
      <c r="O796" s="26" t="s">
        <v>4727</v>
      </c>
      <c r="P796" s="26" t="s">
        <v>4728</v>
      </c>
      <c r="Q796" s="26" t="s">
        <v>736</v>
      </c>
      <c r="R796" s="26" t="s">
        <v>4729</v>
      </c>
      <c r="S796" s="26" t="s">
        <v>4730</v>
      </c>
      <c r="T796" s="26" t="s">
        <v>4729</v>
      </c>
      <c r="U796" s="26" t="s">
        <v>4730</v>
      </c>
      <c r="V796" s="26" t="s">
        <v>4731</v>
      </c>
      <c r="W796" s="26" t="s">
        <v>4732</v>
      </c>
      <c r="X796" s="26" t="s">
        <v>1919</v>
      </c>
      <c r="Y796" s="27">
        <v>2</v>
      </c>
      <c r="Z796" s="26" t="s">
        <v>736</v>
      </c>
      <c r="AA796" s="26" t="s">
        <v>736</v>
      </c>
      <c r="AB796" s="26" t="s">
        <v>736</v>
      </c>
      <c r="AC796" s="26" t="s">
        <v>736</v>
      </c>
      <c r="AD796" s="26" t="s">
        <v>736</v>
      </c>
      <c r="AE796" s="26" t="s">
        <v>736</v>
      </c>
      <c r="AF796" s="27" t="s">
        <v>741</v>
      </c>
    </row>
    <row r="797" spans="1:32">
      <c r="A797" s="26" t="s">
        <v>4758</v>
      </c>
      <c r="B797" s="26" t="s">
        <v>742</v>
      </c>
      <c r="C797" s="27">
        <v>795</v>
      </c>
      <c r="D797" s="26" t="s">
        <v>7717</v>
      </c>
      <c r="E797" s="26" t="s">
        <v>7718</v>
      </c>
      <c r="F797" s="27">
        <v>2</v>
      </c>
      <c r="G797" s="27">
        <v>0</v>
      </c>
      <c r="H797" s="27">
        <v>0</v>
      </c>
      <c r="I797" s="27">
        <v>2</v>
      </c>
      <c r="J797" s="27">
        <v>0</v>
      </c>
      <c r="K797" s="26" t="s">
        <v>7719</v>
      </c>
      <c r="L797" s="26" t="s">
        <v>736</v>
      </c>
      <c r="M797" s="26" t="s">
        <v>1928</v>
      </c>
      <c r="N797" s="26" t="s">
        <v>1929</v>
      </c>
      <c r="O797" s="26" t="s">
        <v>7720</v>
      </c>
      <c r="P797" s="26" t="s">
        <v>7721</v>
      </c>
      <c r="Q797" s="26" t="s">
        <v>736</v>
      </c>
      <c r="R797" s="26" t="s">
        <v>3891</v>
      </c>
      <c r="S797" s="26" t="s">
        <v>7722</v>
      </c>
      <c r="T797" s="26" t="s">
        <v>3891</v>
      </c>
      <c r="U797" s="26" t="s">
        <v>7722</v>
      </c>
      <c r="V797" s="26" t="s">
        <v>7723</v>
      </c>
      <c r="W797" s="26" t="s">
        <v>7724</v>
      </c>
      <c r="X797" s="26" t="s">
        <v>1919</v>
      </c>
      <c r="Y797" s="27">
        <v>2</v>
      </c>
      <c r="Z797" s="26" t="s">
        <v>736</v>
      </c>
      <c r="AA797" s="26" t="s">
        <v>736</v>
      </c>
      <c r="AB797" s="26" t="s">
        <v>736</v>
      </c>
      <c r="AC797" s="26" t="s">
        <v>736</v>
      </c>
      <c r="AD797" s="26" t="s">
        <v>736</v>
      </c>
      <c r="AE797" s="26" t="s">
        <v>736</v>
      </c>
      <c r="AF797" s="27" t="s">
        <v>741</v>
      </c>
    </row>
    <row r="798" spans="1:32">
      <c r="A798" s="26" t="s">
        <v>4758</v>
      </c>
      <c r="B798" s="26" t="s">
        <v>742</v>
      </c>
      <c r="C798" s="27">
        <v>796</v>
      </c>
      <c r="D798" s="26" t="s">
        <v>7725</v>
      </c>
      <c r="E798" s="26" t="s">
        <v>7726</v>
      </c>
      <c r="F798" s="27">
        <v>1</v>
      </c>
      <c r="G798" s="27">
        <v>0</v>
      </c>
      <c r="H798" s="27">
        <v>0</v>
      </c>
      <c r="I798" s="27">
        <v>1</v>
      </c>
      <c r="J798" s="27">
        <v>0</v>
      </c>
      <c r="K798" s="26" t="s">
        <v>7727</v>
      </c>
      <c r="L798" s="26" t="s">
        <v>736</v>
      </c>
      <c r="M798" s="26" t="s">
        <v>1928</v>
      </c>
      <c r="N798" s="26" t="s">
        <v>1929</v>
      </c>
      <c r="O798" s="26" t="s">
        <v>7728</v>
      </c>
      <c r="P798" s="26" t="s">
        <v>7729</v>
      </c>
      <c r="Q798" s="26" t="s">
        <v>736</v>
      </c>
      <c r="R798" s="26" t="s">
        <v>2949</v>
      </c>
      <c r="S798" s="26" t="s">
        <v>7730</v>
      </c>
      <c r="T798" s="26" t="s">
        <v>2949</v>
      </c>
      <c r="U798" s="26" t="s">
        <v>7730</v>
      </c>
      <c r="V798" s="26" t="s">
        <v>7731</v>
      </c>
      <c r="W798" s="26" t="s">
        <v>7732</v>
      </c>
      <c r="X798" s="26" t="s">
        <v>2256</v>
      </c>
      <c r="Y798" s="27">
        <v>1</v>
      </c>
      <c r="Z798" s="26" t="s">
        <v>736</v>
      </c>
      <c r="AA798" s="26" t="s">
        <v>736</v>
      </c>
      <c r="AB798" s="26" t="s">
        <v>736</v>
      </c>
      <c r="AC798" s="26" t="s">
        <v>736</v>
      </c>
      <c r="AD798" s="26" t="s">
        <v>736</v>
      </c>
      <c r="AE798" s="26" t="s">
        <v>736</v>
      </c>
      <c r="AF798" s="27" t="s">
        <v>741</v>
      </c>
    </row>
    <row r="799" spans="1:32">
      <c r="A799" s="26" t="s">
        <v>4758</v>
      </c>
      <c r="B799" s="26" t="s">
        <v>742</v>
      </c>
      <c r="C799" s="27">
        <v>797</v>
      </c>
      <c r="D799" s="26" t="s">
        <v>1471</v>
      </c>
      <c r="E799" s="26" t="s">
        <v>3994</v>
      </c>
      <c r="F799" s="27">
        <v>100</v>
      </c>
      <c r="G799" s="27">
        <v>0</v>
      </c>
      <c r="H799" s="27">
        <v>0</v>
      </c>
      <c r="I799" s="27">
        <v>100</v>
      </c>
      <c r="J799" s="27">
        <v>0</v>
      </c>
      <c r="K799" s="26" t="s">
        <v>3995</v>
      </c>
      <c r="L799" s="26" t="s">
        <v>736</v>
      </c>
      <c r="M799" s="26" t="s">
        <v>192</v>
      </c>
      <c r="N799" s="26" t="s">
        <v>361</v>
      </c>
      <c r="O799" s="26" t="s">
        <v>3996</v>
      </c>
      <c r="P799" s="26" t="s">
        <v>3997</v>
      </c>
      <c r="Q799" s="26" t="s">
        <v>736</v>
      </c>
      <c r="R799" s="26" t="s">
        <v>195</v>
      </c>
      <c r="S799" s="26" t="s">
        <v>3998</v>
      </c>
      <c r="T799" s="26" t="s">
        <v>195</v>
      </c>
      <c r="U799" s="26" t="s">
        <v>3998</v>
      </c>
      <c r="V799" s="26" t="s">
        <v>3999</v>
      </c>
      <c r="W799" s="26" t="s">
        <v>672</v>
      </c>
      <c r="X799" s="26" t="s">
        <v>2148</v>
      </c>
      <c r="Y799" s="27">
        <v>100</v>
      </c>
      <c r="Z799" s="26" t="s">
        <v>736</v>
      </c>
      <c r="AA799" s="26" t="s">
        <v>736</v>
      </c>
      <c r="AB799" s="26" t="s">
        <v>736</v>
      </c>
      <c r="AC799" s="26" t="s">
        <v>736</v>
      </c>
      <c r="AD799" s="26" t="s">
        <v>736</v>
      </c>
      <c r="AE799" s="26" t="s">
        <v>736</v>
      </c>
      <c r="AF799" s="27" t="s">
        <v>741</v>
      </c>
    </row>
    <row r="800" spans="1:32">
      <c r="A800" s="26" t="s">
        <v>4758</v>
      </c>
      <c r="B800" s="26" t="s">
        <v>742</v>
      </c>
      <c r="C800" s="27">
        <v>798</v>
      </c>
      <c r="D800" s="26" t="s">
        <v>1472</v>
      </c>
      <c r="E800" s="26" t="s">
        <v>3179</v>
      </c>
      <c r="F800" s="27">
        <v>8000</v>
      </c>
      <c r="G800" s="27">
        <v>0</v>
      </c>
      <c r="H800" s="27">
        <v>0</v>
      </c>
      <c r="I800" s="27">
        <v>8000</v>
      </c>
      <c r="J800" s="27">
        <v>0</v>
      </c>
      <c r="K800" s="26" t="s">
        <v>3180</v>
      </c>
      <c r="L800" s="26" t="s">
        <v>736</v>
      </c>
      <c r="M800" s="26" t="s">
        <v>205</v>
      </c>
      <c r="N800" s="26" t="s">
        <v>206</v>
      </c>
      <c r="O800" s="26" t="s">
        <v>98</v>
      </c>
      <c r="P800" s="26" t="s">
        <v>1473</v>
      </c>
      <c r="Q800" s="26" t="s">
        <v>209</v>
      </c>
      <c r="R800" s="26" t="s">
        <v>195</v>
      </c>
      <c r="S800" s="26" t="s">
        <v>3181</v>
      </c>
      <c r="T800" s="26" t="s">
        <v>195</v>
      </c>
      <c r="U800" s="26" t="s">
        <v>3181</v>
      </c>
      <c r="V800" s="26" t="s">
        <v>736</v>
      </c>
      <c r="W800" s="26" t="s">
        <v>673</v>
      </c>
      <c r="X800" s="26" t="s">
        <v>1963</v>
      </c>
      <c r="Y800" s="27">
        <v>8000</v>
      </c>
      <c r="Z800" s="26" t="s">
        <v>736</v>
      </c>
      <c r="AA800" s="26" t="s">
        <v>736</v>
      </c>
      <c r="AB800" s="26" t="s">
        <v>736</v>
      </c>
      <c r="AC800" s="26" t="s">
        <v>736</v>
      </c>
      <c r="AD800" s="26" t="s">
        <v>736</v>
      </c>
      <c r="AE800" s="26" t="s">
        <v>736</v>
      </c>
      <c r="AF800" s="27" t="s">
        <v>741</v>
      </c>
    </row>
    <row r="801" spans="1:32">
      <c r="A801" s="26" t="s">
        <v>4758</v>
      </c>
      <c r="B801" s="26" t="s">
        <v>742</v>
      </c>
      <c r="C801" s="27">
        <v>799</v>
      </c>
      <c r="D801" s="26" t="s">
        <v>1039</v>
      </c>
      <c r="E801" s="26" t="s">
        <v>3182</v>
      </c>
      <c r="F801" s="27">
        <v>1600</v>
      </c>
      <c r="G801" s="27">
        <v>0</v>
      </c>
      <c r="H801" s="27">
        <v>0</v>
      </c>
      <c r="I801" s="27">
        <v>1600</v>
      </c>
      <c r="J801" s="27">
        <v>0</v>
      </c>
      <c r="K801" s="26" t="s">
        <v>3183</v>
      </c>
      <c r="L801" s="26" t="s">
        <v>736</v>
      </c>
      <c r="M801" s="26" t="s">
        <v>1928</v>
      </c>
      <c r="N801" s="26" t="s">
        <v>4099</v>
      </c>
      <c r="O801" s="26" t="s">
        <v>7733</v>
      </c>
      <c r="P801" s="26" t="s">
        <v>4728</v>
      </c>
      <c r="Q801" s="26" t="s">
        <v>736</v>
      </c>
      <c r="R801" s="26" t="s">
        <v>195</v>
      </c>
      <c r="S801" s="26" t="s">
        <v>7734</v>
      </c>
      <c r="T801" s="26" t="s">
        <v>195</v>
      </c>
      <c r="U801" s="26" t="s">
        <v>7734</v>
      </c>
      <c r="V801" s="26" t="s">
        <v>7735</v>
      </c>
      <c r="W801" s="26" t="s">
        <v>7736</v>
      </c>
      <c r="X801" s="26" t="s">
        <v>1918</v>
      </c>
      <c r="Y801" s="27">
        <v>1600</v>
      </c>
      <c r="Z801" s="26" t="s">
        <v>736</v>
      </c>
      <c r="AA801" s="26" t="s">
        <v>736</v>
      </c>
      <c r="AB801" s="26" t="s">
        <v>736</v>
      </c>
      <c r="AC801" s="26" t="s">
        <v>736</v>
      </c>
      <c r="AD801" s="26" t="s">
        <v>736</v>
      </c>
      <c r="AE801" s="26" t="s">
        <v>736</v>
      </c>
      <c r="AF801" s="27" t="s">
        <v>741</v>
      </c>
    </row>
    <row r="802" spans="1:32">
      <c r="A802" s="26" t="s">
        <v>4758</v>
      </c>
      <c r="B802" s="26" t="s">
        <v>742</v>
      </c>
      <c r="C802" s="27">
        <v>800</v>
      </c>
      <c r="D802" s="26" t="s">
        <v>4733</v>
      </c>
      <c r="E802" s="26" t="s">
        <v>4734</v>
      </c>
      <c r="F802" s="27">
        <v>18</v>
      </c>
      <c r="G802" s="27">
        <v>0</v>
      </c>
      <c r="H802" s="27">
        <v>0</v>
      </c>
      <c r="I802" s="27">
        <v>18</v>
      </c>
      <c r="J802" s="27">
        <v>0</v>
      </c>
      <c r="K802" s="26" t="s">
        <v>4735</v>
      </c>
      <c r="L802" s="26" t="s">
        <v>736</v>
      </c>
      <c r="M802" s="26" t="s">
        <v>1928</v>
      </c>
      <c r="N802" s="26" t="s">
        <v>1929</v>
      </c>
      <c r="O802" s="26" t="s">
        <v>4736</v>
      </c>
      <c r="P802" s="26" t="s">
        <v>3392</v>
      </c>
      <c r="Q802" s="26" t="s">
        <v>736</v>
      </c>
      <c r="R802" s="26" t="s">
        <v>1711</v>
      </c>
      <c r="S802" s="26" t="s">
        <v>4737</v>
      </c>
      <c r="T802" s="26" t="s">
        <v>1711</v>
      </c>
      <c r="U802" s="26" t="s">
        <v>4737</v>
      </c>
      <c r="V802" s="26" t="s">
        <v>7737</v>
      </c>
      <c r="W802" s="26" t="s">
        <v>4738</v>
      </c>
      <c r="X802" s="26" t="s">
        <v>5236</v>
      </c>
      <c r="Y802" s="27">
        <v>18</v>
      </c>
      <c r="Z802" s="26" t="s">
        <v>736</v>
      </c>
      <c r="AA802" s="26" t="s">
        <v>736</v>
      </c>
      <c r="AB802" s="26" t="s">
        <v>736</v>
      </c>
      <c r="AC802" s="26" t="s">
        <v>736</v>
      </c>
      <c r="AD802" s="26" t="s">
        <v>736</v>
      </c>
      <c r="AE802" s="26" t="s">
        <v>736</v>
      </c>
      <c r="AF802" s="27" t="s">
        <v>741</v>
      </c>
    </row>
    <row r="803" spans="1:32">
      <c r="A803" s="26" t="s">
        <v>4758</v>
      </c>
      <c r="B803" s="26" t="s">
        <v>742</v>
      </c>
      <c r="C803" s="27">
        <v>801</v>
      </c>
      <c r="D803" s="26" t="s">
        <v>2124</v>
      </c>
      <c r="E803" s="26" t="s">
        <v>2125</v>
      </c>
      <c r="F803" s="27">
        <v>6400</v>
      </c>
      <c r="G803" s="27">
        <v>0</v>
      </c>
      <c r="H803" s="27">
        <v>0</v>
      </c>
      <c r="I803" s="27">
        <v>6400</v>
      </c>
      <c r="J803" s="27">
        <v>0</v>
      </c>
      <c r="K803" s="26" t="s">
        <v>2126</v>
      </c>
      <c r="L803" s="26" t="s">
        <v>736</v>
      </c>
      <c r="M803" s="26" t="s">
        <v>1928</v>
      </c>
      <c r="N803" s="26" t="s">
        <v>1929</v>
      </c>
      <c r="O803" s="26" t="s">
        <v>4739</v>
      </c>
      <c r="P803" s="26" t="s">
        <v>4740</v>
      </c>
      <c r="Q803" s="26" t="s">
        <v>736</v>
      </c>
      <c r="R803" s="26" t="s">
        <v>195</v>
      </c>
      <c r="S803" s="26" t="s">
        <v>4741</v>
      </c>
      <c r="T803" s="26" t="s">
        <v>195</v>
      </c>
      <c r="U803" s="26" t="s">
        <v>4741</v>
      </c>
      <c r="V803" s="26" t="s">
        <v>2127</v>
      </c>
      <c r="W803" s="26" t="s">
        <v>741</v>
      </c>
      <c r="X803" s="26" t="s">
        <v>1960</v>
      </c>
      <c r="Y803" s="27">
        <v>6400</v>
      </c>
      <c r="Z803" s="26" t="s">
        <v>736</v>
      </c>
      <c r="AA803" s="26" t="s">
        <v>736</v>
      </c>
      <c r="AB803" s="26" t="s">
        <v>736</v>
      </c>
      <c r="AC803" s="26" t="s">
        <v>736</v>
      </c>
      <c r="AD803" s="26" t="s">
        <v>736</v>
      </c>
      <c r="AE803" s="26" t="s">
        <v>736</v>
      </c>
      <c r="AF803" s="27" t="s">
        <v>741</v>
      </c>
    </row>
    <row r="804" spans="1:32">
      <c r="A804" s="26" t="s">
        <v>4758</v>
      </c>
      <c r="B804" s="26" t="s">
        <v>742</v>
      </c>
      <c r="C804" s="27">
        <v>802</v>
      </c>
      <c r="D804" s="26" t="s">
        <v>4000</v>
      </c>
      <c r="E804" s="26" t="s">
        <v>4001</v>
      </c>
      <c r="F804" s="27">
        <v>6</v>
      </c>
      <c r="G804" s="27">
        <v>0</v>
      </c>
      <c r="H804" s="27">
        <v>0</v>
      </c>
      <c r="I804" s="27">
        <v>6</v>
      </c>
      <c r="J804" s="27">
        <v>0</v>
      </c>
      <c r="K804" s="26" t="s">
        <v>4002</v>
      </c>
      <c r="L804" s="26" t="s">
        <v>736</v>
      </c>
      <c r="M804" s="26" t="s">
        <v>192</v>
      </c>
      <c r="N804" s="26" t="s">
        <v>361</v>
      </c>
      <c r="O804" s="26" t="s">
        <v>4003</v>
      </c>
      <c r="P804" s="26" t="s">
        <v>4004</v>
      </c>
      <c r="Q804" s="26" t="s">
        <v>736</v>
      </c>
      <c r="R804" s="26" t="s">
        <v>200</v>
      </c>
      <c r="S804" s="26" t="s">
        <v>4005</v>
      </c>
      <c r="T804" s="26" t="s">
        <v>200</v>
      </c>
      <c r="U804" s="26" t="s">
        <v>4005</v>
      </c>
      <c r="V804" s="26" t="s">
        <v>4006</v>
      </c>
      <c r="W804" s="26" t="s">
        <v>4007</v>
      </c>
      <c r="X804" s="26" t="s">
        <v>1996</v>
      </c>
      <c r="Y804" s="27">
        <v>6</v>
      </c>
      <c r="Z804" s="26" t="s">
        <v>7738</v>
      </c>
      <c r="AA804" s="26" t="s">
        <v>3654</v>
      </c>
      <c r="AB804" s="26" t="s">
        <v>7739</v>
      </c>
      <c r="AC804" s="26" t="s">
        <v>7740</v>
      </c>
      <c r="AD804" s="26" t="s">
        <v>4001</v>
      </c>
      <c r="AE804" s="26" t="s">
        <v>3655</v>
      </c>
      <c r="AF804" s="27" t="s">
        <v>741</v>
      </c>
    </row>
    <row r="805" spans="1:32">
      <c r="A805" s="26" t="s">
        <v>4758</v>
      </c>
      <c r="B805" s="26" t="s">
        <v>742</v>
      </c>
      <c r="C805" s="27">
        <v>803</v>
      </c>
      <c r="D805" s="26" t="s">
        <v>1534</v>
      </c>
      <c r="E805" s="26" t="s">
        <v>3184</v>
      </c>
      <c r="F805" s="27">
        <v>800</v>
      </c>
      <c r="G805" s="27">
        <v>0</v>
      </c>
      <c r="H805" s="27">
        <v>0</v>
      </c>
      <c r="I805" s="27">
        <v>800</v>
      </c>
      <c r="J805" s="27">
        <v>0</v>
      </c>
      <c r="K805" s="26" t="s">
        <v>3185</v>
      </c>
      <c r="L805" s="26" t="s">
        <v>736</v>
      </c>
      <c r="M805" s="26" t="s">
        <v>1928</v>
      </c>
      <c r="N805" s="26" t="s">
        <v>736</v>
      </c>
      <c r="O805" s="26" t="s">
        <v>7741</v>
      </c>
      <c r="P805" s="26" t="s">
        <v>6359</v>
      </c>
      <c r="Q805" s="26" t="s">
        <v>7198</v>
      </c>
      <c r="R805" s="26" t="s">
        <v>191</v>
      </c>
      <c r="S805" s="26" t="s">
        <v>3186</v>
      </c>
      <c r="T805" s="26" t="s">
        <v>191</v>
      </c>
      <c r="U805" s="26" t="s">
        <v>3186</v>
      </c>
      <c r="V805" s="26" t="s">
        <v>7742</v>
      </c>
      <c r="W805" s="26" t="s">
        <v>7743</v>
      </c>
      <c r="X805" s="26" t="s">
        <v>1948</v>
      </c>
      <c r="Y805" s="27">
        <v>800</v>
      </c>
      <c r="Z805" s="26" t="s">
        <v>736</v>
      </c>
      <c r="AA805" s="26" t="s">
        <v>736</v>
      </c>
      <c r="AB805" s="26" t="s">
        <v>736</v>
      </c>
      <c r="AC805" s="26" t="s">
        <v>736</v>
      </c>
      <c r="AD805" s="26" t="s">
        <v>736</v>
      </c>
      <c r="AE805" s="26" t="s">
        <v>736</v>
      </c>
      <c r="AF805" s="27" t="s">
        <v>741</v>
      </c>
    </row>
    <row r="806" spans="1:32">
      <c r="A806" s="26" t="s">
        <v>4758</v>
      </c>
      <c r="B806" s="26" t="s">
        <v>742</v>
      </c>
      <c r="C806" s="27">
        <v>804</v>
      </c>
      <c r="D806" s="26" t="s">
        <v>1535</v>
      </c>
      <c r="E806" s="26" t="s">
        <v>3187</v>
      </c>
      <c r="F806" s="27">
        <v>800</v>
      </c>
      <c r="G806" s="27">
        <v>0</v>
      </c>
      <c r="H806" s="27">
        <v>0</v>
      </c>
      <c r="I806" s="27">
        <v>800</v>
      </c>
      <c r="J806" s="27">
        <v>0</v>
      </c>
      <c r="K806" s="26" t="s">
        <v>3188</v>
      </c>
      <c r="L806" s="26" t="s">
        <v>736</v>
      </c>
      <c r="M806" s="26" t="s">
        <v>1928</v>
      </c>
      <c r="N806" s="26" t="s">
        <v>736</v>
      </c>
      <c r="O806" s="26" t="s">
        <v>7744</v>
      </c>
      <c r="P806" s="26" t="s">
        <v>7745</v>
      </c>
      <c r="Q806" s="26" t="s">
        <v>7198</v>
      </c>
      <c r="R806" s="26" t="s">
        <v>191</v>
      </c>
      <c r="S806" s="26" t="s">
        <v>7746</v>
      </c>
      <c r="T806" s="26" t="s">
        <v>191</v>
      </c>
      <c r="U806" s="26" t="s">
        <v>7746</v>
      </c>
      <c r="V806" s="26" t="s">
        <v>7747</v>
      </c>
      <c r="W806" s="26" t="s">
        <v>7743</v>
      </c>
      <c r="X806" s="26" t="s">
        <v>1948</v>
      </c>
      <c r="Y806" s="27">
        <v>800</v>
      </c>
      <c r="Z806" s="26" t="s">
        <v>736</v>
      </c>
      <c r="AA806" s="26" t="s">
        <v>736</v>
      </c>
      <c r="AB806" s="26" t="s">
        <v>736</v>
      </c>
      <c r="AC806" s="26" t="s">
        <v>736</v>
      </c>
      <c r="AD806" s="26" t="s">
        <v>736</v>
      </c>
      <c r="AE806" s="26" t="s">
        <v>736</v>
      </c>
      <c r="AF806" s="27" t="s">
        <v>741</v>
      </c>
    </row>
    <row r="807" spans="1:32">
      <c r="A807" s="26" t="s">
        <v>4758</v>
      </c>
      <c r="B807" s="26" t="s">
        <v>742</v>
      </c>
      <c r="C807" s="27">
        <v>805</v>
      </c>
      <c r="D807" s="26" t="s">
        <v>4008</v>
      </c>
      <c r="E807" s="26" t="s">
        <v>4009</v>
      </c>
      <c r="F807" s="27">
        <v>1600</v>
      </c>
      <c r="G807" s="27">
        <v>0</v>
      </c>
      <c r="H807" s="27">
        <v>0</v>
      </c>
      <c r="I807" s="27">
        <v>1600</v>
      </c>
      <c r="J807" s="27">
        <v>0</v>
      </c>
      <c r="K807" s="26" t="s">
        <v>4010</v>
      </c>
      <c r="L807" s="26" t="s">
        <v>736</v>
      </c>
      <c r="M807" s="26" t="s">
        <v>192</v>
      </c>
      <c r="N807" s="26" t="s">
        <v>361</v>
      </c>
      <c r="O807" s="26" t="s">
        <v>4011</v>
      </c>
      <c r="P807" s="26" t="s">
        <v>4012</v>
      </c>
      <c r="Q807" s="26" t="s">
        <v>736</v>
      </c>
      <c r="R807" s="26" t="s">
        <v>1080</v>
      </c>
      <c r="S807" s="26" t="s">
        <v>4013</v>
      </c>
      <c r="T807" s="26" t="s">
        <v>1080</v>
      </c>
      <c r="U807" s="26" t="s">
        <v>4013</v>
      </c>
      <c r="V807" s="26" t="s">
        <v>4014</v>
      </c>
      <c r="W807" s="26" t="s">
        <v>741</v>
      </c>
      <c r="X807" s="26" t="s">
        <v>1918</v>
      </c>
      <c r="Y807" s="27">
        <v>1600</v>
      </c>
      <c r="Z807" s="26" t="s">
        <v>736</v>
      </c>
      <c r="AA807" s="26" t="s">
        <v>736</v>
      </c>
      <c r="AB807" s="26" t="s">
        <v>736</v>
      </c>
      <c r="AC807" s="26" t="s">
        <v>736</v>
      </c>
      <c r="AD807" s="26" t="s">
        <v>736</v>
      </c>
      <c r="AE807" s="26" t="s">
        <v>736</v>
      </c>
      <c r="AF807" s="27" t="s">
        <v>741</v>
      </c>
    </row>
    <row r="808" spans="1:32">
      <c r="A808" s="26" t="s">
        <v>4758</v>
      </c>
      <c r="B808" s="26" t="s">
        <v>742</v>
      </c>
      <c r="C808" s="27">
        <v>806</v>
      </c>
      <c r="D808" s="26" t="s">
        <v>7748</v>
      </c>
      <c r="E808" s="26" t="s">
        <v>7749</v>
      </c>
      <c r="F808" s="27">
        <v>4</v>
      </c>
      <c r="G808" s="27">
        <v>0</v>
      </c>
      <c r="H808" s="27">
        <v>0</v>
      </c>
      <c r="I808" s="27">
        <v>4</v>
      </c>
      <c r="J808" s="27">
        <v>0</v>
      </c>
      <c r="K808" s="26" t="s">
        <v>7750</v>
      </c>
      <c r="L808" s="26" t="s">
        <v>736</v>
      </c>
      <c r="M808" s="26" t="s">
        <v>1928</v>
      </c>
      <c r="N808" s="26" t="s">
        <v>1929</v>
      </c>
      <c r="O808" s="26" t="s">
        <v>7751</v>
      </c>
      <c r="P808" s="26" t="s">
        <v>7752</v>
      </c>
      <c r="Q808" s="26" t="s">
        <v>736</v>
      </c>
      <c r="R808" s="26" t="s">
        <v>7753</v>
      </c>
      <c r="S808" s="26" t="s">
        <v>7754</v>
      </c>
      <c r="T808" s="26" t="s">
        <v>7753</v>
      </c>
      <c r="U808" s="26" t="s">
        <v>7754</v>
      </c>
      <c r="V808" s="26" t="s">
        <v>7755</v>
      </c>
      <c r="W808" s="26" t="s">
        <v>7756</v>
      </c>
      <c r="X808" s="26" t="s">
        <v>1912</v>
      </c>
      <c r="Y808" s="27">
        <v>4</v>
      </c>
      <c r="Z808" s="26" t="s">
        <v>736</v>
      </c>
      <c r="AA808" s="26" t="s">
        <v>736</v>
      </c>
      <c r="AB808" s="26" t="s">
        <v>736</v>
      </c>
      <c r="AC808" s="26" t="s">
        <v>736</v>
      </c>
      <c r="AD808" s="26" t="s">
        <v>736</v>
      </c>
      <c r="AE808" s="26" t="s">
        <v>736</v>
      </c>
      <c r="AF808" s="27" t="s">
        <v>741</v>
      </c>
    </row>
    <row r="809" spans="1:32">
      <c r="A809" s="26" t="s">
        <v>4758</v>
      </c>
      <c r="B809" s="26" t="s">
        <v>742</v>
      </c>
      <c r="C809" s="27">
        <v>807</v>
      </c>
      <c r="D809" s="26" t="s">
        <v>7757</v>
      </c>
      <c r="E809" s="26" t="s">
        <v>7758</v>
      </c>
      <c r="F809" s="27">
        <v>1</v>
      </c>
      <c r="G809" s="27">
        <v>0</v>
      </c>
      <c r="H809" s="27">
        <v>0</v>
      </c>
      <c r="I809" s="27">
        <v>1</v>
      </c>
      <c r="J809" s="27">
        <v>0</v>
      </c>
      <c r="K809" s="26" t="s">
        <v>7759</v>
      </c>
      <c r="L809" s="26" t="s">
        <v>736</v>
      </c>
      <c r="M809" s="26" t="s">
        <v>1928</v>
      </c>
      <c r="N809" s="26" t="s">
        <v>1929</v>
      </c>
      <c r="O809" s="26" t="s">
        <v>7760</v>
      </c>
      <c r="P809" s="26" t="s">
        <v>7761</v>
      </c>
      <c r="Q809" s="26" t="s">
        <v>736</v>
      </c>
      <c r="R809" s="26" t="s">
        <v>7762</v>
      </c>
      <c r="S809" s="26" t="s">
        <v>7763</v>
      </c>
      <c r="T809" s="26" t="s">
        <v>7762</v>
      </c>
      <c r="U809" s="26" t="s">
        <v>7763</v>
      </c>
      <c r="V809" s="26" t="s">
        <v>7764</v>
      </c>
      <c r="W809" s="26" t="s">
        <v>7765</v>
      </c>
      <c r="X809" s="26" t="s">
        <v>2256</v>
      </c>
      <c r="Y809" s="27">
        <v>1</v>
      </c>
      <c r="Z809" s="26" t="s">
        <v>736</v>
      </c>
      <c r="AA809" s="26" t="s">
        <v>736</v>
      </c>
      <c r="AB809" s="26" t="s">
        <v>736</v>
      </c>
      <c r="AC809" s="26" t="s">
        <v>736</v>
      </c>
      <c r="AD809" s="26" t="s">
        <v>736</v>
      </c>
      <c r="AE809" s="26" t="s">
        <v>736</v>
      </c>
      <c r="AF809" s="27" t="s">
        <v>741</v>
      </c>
    </row>
    <row r="810" spans="1:32">
      <c r="A810" s="26" t="s">
        <v>4758</v>
      </c>
      <c r="B810" s="26" t="s">
        <v>742</v>
      </c>
      <c r="C810" s="27">
        <v>808</v>
      </c>
      <c r="D810" s="26" t="s">
        <v>1041</v>
      </c>
      <c r="E810" s="26" t="s">
        <v>3189</v>
      </c>
      <c r="F810" s="27">
        <v>960</v>
      </c>
      <c r="G810" s="27">
        <v>0</v>
      </c>
      <c r="H810" s="27">
        <v>0</v>
      </c>
      <c r="I810" s="27">
        <v>960</v>
      </c>
      <c r="J810" s="27">
        <v>0</v>
      </c>
      <c r="K810" s="26" t="s">
        <v>3190</v>
      </c>
      <c r="L810" s="26" t="s">
        <v>736</v>
      </c>
      <c r="M810" s="26" t="s">
        <v>192</v>
      </c>
      <c r="N810" s="26" t="s">
        <v>193</v>
      </c>
      <c r="O810" s="26" t="s">
        <v>1042</v>
      </c>
      <c r="P810" s="26" t="s">
        <v>1043</v>
      </c>
      <c r="Q810" s="26" t="s">
        <v>405</v>
      </c>
      <c r="R810" s="26" t="s">
        <v>791</v>
      </c>
      <c r="S810" s="26" t="s">
        <v>3191</v>
      </c>
      <c r="T810" s="26" t="s">
        <v>791</v>
      </c>
      <c r="U810" s="26" t="s">
        <v>3191</v>
      </c>
      <c r="V810" s="26" t="s">
        <v>1044</v>
      </c>
      <c r="W810" s="26" t="s">
        <v>503</v>
      </c>
      <c r="X810" s="26" t="s">
        <v>1946</v>
      </c>
      <c r="Y810" s="27">
        <v>960</v>
      </c>
      <c r="Z810" s="26" t="s">
        <v>736</v>
      </c>
      <c r="AA810" s="26" t="s">
        <v>736</v>
      </c>
      <c r="AB810" s="26" t="s">
        <v>736</v>
      </c>
      <c r="AC810" s="26" t="s">
        <v>736</v>
      </c>
      <c r="AD810" s="26" t="s">
        <v>736</v>
      </c>
      <c r="AE810" s="26" t="s">
        <v>736</v>
      </c>
      <c r="AF810" s="27" t="s">
        <v>741</v>
      </c>
    </row>
    <row r="811" spans="1:32">
      <c r="A811" s="26" t="s">
        <v>4758</v>
      </c>
      <c r="B811" s="26" t="s">
        <v>742</v>
      </c>
      <c r="C811" s="27">
        <v>809</v>
      </c>
      <c r="D811" s="26" t="s">
        <v>1168</v>
      </c>
      <c r="E811" s="26" t="s">
        <v>2139</v>
      </c>
      <c r="F811" s="27">
        <v>8640</v>
      </c>
      <c r="G811" s="27">
        <v>0</v>
      </c>
      <c r="H811" s="27">
        <v>0</v>
      </c>
      <c r="I811" s="27">
        <v>8640</v>
      </c>
      <c r="J811" s="27">
        <v>0</v>
      </c>
      <c r="K811" s="26" t="s">
        <v>3192</v>
      </c>
      <c r="L811" s="26" t="s">
        <v>736</v>
      </c>
      <c r="M811" s="26" t="s">
        <v>1928</v>
      </c>
      <c r="N811" s="26" t="s">
        <v>1929</v>
      </c>
      <c r="O811" s="26" t="s">
        <v>7766</v>
      </c>
      <c r="P811" s="26" t="s">
        <v>7767</v>
      </c>
      <c r="Q811" s="26" t="s">
        <v>736</v>
      </c>
      <c r="R811" s="26" t="s">
        <v>791</v>
      </c>
      <c r="S811" s="26" t="s">
        <v>7768</v>
      </c>
      <c r="T811" s="26" t="s">
        <v>791</v>
      </c>
      <c r="U811" s="26" t="s">
        <v>7768</v>
      </c>
      <c r="V811" s="26" t="s">
        <v>7769</v>
      </c>
      <c r="W811" s="26" t="s">
        <v>7770</v>
      </c>
      <c r="X811" s="26" t="s">
        <v>2140</v>
      </c>
      <c r="Y811" s="27">
        <v>8640</v>
      </c>
      <c r="Z811" s="26" t="s">
        <v>736</v>
      </c>
      <c r="AA811" s="26" t="s">
        <v>736</v>
      </c>
      <c r="AB811" s="26" t="s">
        <v>736</v>
      </c>
      <c r="AC811" s="26" t="s">
        <v>736</v>
      </c>
      <c r="AD811" s="26" t="s">
        <v>736</v>
      </c>
      <c r="AE811" s="26" t="s">
        <v>736</v>
      </c>
      <c r="AF811" s="27" t="s">
        <v>741</v>
      </c>
    </row>
    <row r="812" spans="1:32">
      <c r="A812" s="26" t="s">
        <v>4758</v>
      </c>
      <c r="B812" s="26" t="s">
        <v>742</v>
      </c>
      <c r="C812" s="27">
        <v>810</v>
      </c>
      <c r="D812" s="26" t="s">
        <v>7771</v>
      </c>
      <c r="E812" s="26" t="s">
        <v>2139</v>
      </c>
      <c r="F812" s="27">
        <v>74</v>
      </c>
      <c r="G812" s="27">
        <v>0</v>
      </c>
      <c r="H812" s="27">
        <v>0</v>
      </c>
      <c r="I812" s="27">
        <v>74</v>
      </c>
      <c r="J812" s="27">
        <v>0</v>
      </c>
      <c r="K812" s="26" t="s">
        <v>7772</v>
      </c>
      <c r="L812" s="26" t="s">
        <v>736</v>
      </c>
      <c r="M812" s="26" t="s">
        <v>192</v>
      </c>
      <c r="N812" s="26" t="s">
        <v>1771</v>
      </c>
      <c r="O812" s="26" t="s">
        <v>7773</v>
      </c>
      <c r="P812" s="26" t="s">
        <v>7774</v>
      </c>
      <c r="Q812" s="26" t="s">
        <v>736</v>
      </c>
      <c r="R812" s="26" t="s">
        <v>133</v>
      </c>
      <c r="S812" s="26" t="s">
        <v>7775</v>
      </c>
      <c r="T812" s="26" t="s">
        <v>133</v>
      </c>
      <c r="U812" s="26" t="s">
        <v>7775</v>
      </c>
      <c r="V812" s="26" t="s">
        <v>7776</v>
      </c>
      <c r="W812" s="26" t="s">
        <v>7777</v>
      </c>
      <c r="X812" s="26" t="s">
        <v>7778</v>
      </c>
      <c r="Y812" s="27">
        <v>74</v>
      </c>
      <c r="Z812" s="26" t="s">
        <v>736</v>
      </c>
      <c r="AA812" s="26" t="s">
        <v>736</v>
      </c>
      <c r="AB812" s="26" t="s">
        <v>736</v>
      </c>
      <c r="AC812" s="26" t="s">
        <v>736</v>
      </c>
      <c r="AD812" s="26" t="s">
        <v>736</v>
      </c>
      <c r="AE812" s="26" t="s">
        <v>736</v>
      </c>
      <c r="AF812" s="27" t="s">
        <v>741</v>
      </c>
    </row>
    <row r="813" spans="1:32">
      <c r="A813" s="26" t="s">
        <v>4758</v>
      </c>
      <c r="B813" s="26" t="s">
        <v>742</v>
      </c>
      <c r="C813" s="27">
        <v>811</v>
      </c>
      <c r="D813" s="26" t="s">
        <v>7779</v>
      </c>
      <c r="E813" s="26" t="s">
        <v>7780</v>
      </c>
      <c r="F813" s="27">
        <v>8</v>
      </c>
      <c r="G813" s="27">
        <v>0</v>
      </c>
      <c r="H813" s="27">
        <v>0</v>
      </c>
      <c r="I813" s="27">
        <v>8</v>
      </c>
      <c r="J813" s="27">
        <v>0</v>
      </c>
      <c r="K813" s="26" t="s">
        <v>7781</v>
      </c>
      <c r="L813" s="26" t="s">
        <v>736</v>
      </c>
      <c r="M813" s="26" t="s">
        <v>192</v>
      </c>
      <c r="N813" s="26" t="s">
        <v>361</v>
      </c>
      <c r="O813" s="26" t="s">
        <v>7782</v>
      </c>
      <c r="P813" s="26" t="s">
        <v>864</v>
      </c>
      <c r="Q813" s="26" t="s">
        <v>736</v>
      </c>
      <c r="R813" s="26" t="s">
        <v>152</v>
      </c>
      <c r="S813" s="26" t="s">
        <v>7783</v>
      </c>
      <c r="T813" s="26" t="s">
        <v>152</v>
      </c>
      <c r="U813" s="26" t="s">
        <v>7783</v>
      </c>
      <c r="V813" s="26" t="s">
        <v>7784</v>
      </c>
      <c r="W813" s="26" t="s">
        <v>7785</v>
      </c>
      <c r="X813" s="26" t="s">
        <v>1944</v>
      </c>
      <c r="Y813" s="27">
        <v>8</v>
      </c>
      <c r="Z813" s="26" t="s">
        <v>736</v>
      </c>
      <c r="AA813" s="26" t="s">
        <v>736</v>
      </c>
      <c r="AB813" s="26" t="s">
        <v>736</v>
      </c>
      <c r="AC813" s="26" t="s">
        <v>736</v>
      </c>
      <c r="AD813" s="26" t="s">
        <v>736</v>
      </c>
      <c r="AE813" s="26" t="s">
        <v>736</v>
      </c>
      <c r="AF813" s="27" t="s">
        <v>741</v>
      </c>
    </row>
    <row r="814" spans="1:32">
      <c r="A814" s="26" t="s">
        <v>4758</v>
      </c>
      <c r="B814" s="26" t="s">
        <v>742</v>
      </c>
      <c r="C814" s="27">
        <v>812</v>
      </c>
      <c r="D814" s="26" t="s">
        <v>7786</v>
      </c>
      <c r="E814" s="26" t="s">
        <v>7787</v>
      </c>
      <c r="F814" s="27">
        <v>20</v>
      </c>
      <c r="G814" s="27">
        <v>0</v>
      </c>
      <c r="H814" s="27">
        <v>0</v>
      </c>
      <c r="I814" s="27">
        <v>20</v>
      </c>
      <c r="J814" s="27">
        <v>0</v>
      </c>
      <c r="K814" s="26" t="s">
        <v>7788</v>
      </c>
      <c r="L814" s="26" t="s">
        <v>736</v>
      </c>
      <c r="M814" s="26" t="s">
        <v>1928</v>
      </c>
      <c r="N814" s="26" t="s">
        <v>1929</v>
      </c>
      <c r="O814" s="26" t="s">
        <v>7789</v>
      </c>
      <c r="P814" s="26" t="s">
        <v>7790</v>
      </c>
      <c r="Q814" s="26" t="s">
        <v>736</v>
      </c>
      <c r="R814" s="26" t="s">
        <v>5940</v>
      </c>
      <c r="S814" s="26" t="s">
        <v>7791</v>
      </c>
      <c r="T814" s="26" t="s">
        <v>5940</v>
      </c>
      <c r="U814" s="26" t="s">
        <v>7791</v>
      </c>
      <c r="V814" s="26" t="s">
        <v>7792</v>
      </c>
      <c r="W814" s="26" t="s">
        <v>7793</v>
      </c>
      <c r="X814" s="26" t="s">
        <v>3633</v>
      </c>
      <c r="Y814" s="27">
        <v>20</v>
      </c>
      <c r="Z814" s="26" t="s">
        <v>736</v>
      </c>
      <c r="AA814" s="26" t="s">
        <v>736</v>
      </c>
      <c r="AB814" s="26" t="s">
        <v>736</v>
      </c>
      <c r="AC814" s="26" t="s">
        <v>736</v>
      </c>
      <c r="AD814" s="26" t="s">
        <v>736</v>
      </c>
      <c r="AE814" s="26" t="s">
        <v>736</v>
      </c>
      <c r="AF814" s="27" t="s">
        <v>741</v>
      </c>
    </row>
    <row r="815" spans="1:32">
      <c r="A815" s="26" t="s">
        <v>4758</v>
      </c>
      <c r="B815" s="26" t="s">
        <v>742</v>
      </c>
      <c r="C815" s="27">
        <v>813</v>
      </c>
      <c r="D815" s="26" t="s">
        <v>4015</v>
      </c>
      <c r="E815" s="26" t="s">
        <v>4016</v>
      </c>
      <c r="F815" s="27">
        <v>1</v>
      </c>
      <c r="G815" s="27">
        <v>0</v>
      </c>
      <c r="H815" s="27">
        <v>0</v>
      </c>
      <c r="I815" s="27">
        <v>1</v>
      </c>
      <c r="J815" s="27">
        <v>0</v>
      </c>
      <c r="K815" s="26" t="s">
        <v>4017</v>
      </c>
      <c r="L815" s="26" t="s">
        <v>736</v>
      </c>
      <c r="M815" s="26" t="s">
        <v>192</v>
      </c>
      <c r="N815" s="26" t="s">
        <v>1771</v>
      </c>
      <c r="O815" s="26" t="s">
        <v>4018</v>
      </c>
      <c r="P815" s="26" t="s">
        <v>4019</v>
      </c>
      <c r="Q815" s="26" t="s">
        <v>736</v>
      </c>
      <c r="R815" s="26" t="s">
        <v>4020</v>
      </c>
      <c r="S815" s="26" t="s">
        <v>4021</v>
      </c>
      <c r="T815" s="26" t="s">
        <v>4020</v>
      </c>
      <c r="U815" s="26" t="s">
        <v>4021</v>
      </c>
      <c r="V815" s="26" t="s">
        <v>4022</v>
      </c>
      <c r="W815" s="26" t="s">
        <v>4023</v>
      </c>
      <c r="X815" s="26" t="s">
        <v>2256</v>
      </c>
      <c r="Y815" s="27">
        <v>1</v>
      </c>
      <c r="Z815" s="26" t="s">
        <v>736</v>
      </c>
      <c r="AA815" s="26" t="s">
        <v>736</v>
      </c>
      <c r="AB815" s="26" t="s">
        <v>736</v>
      </c>
      <c r="AC815" s="26" t="s">
        <v>736</v>
      </c>
      <c r="AD815" s="26" t="s">
        <v>736</v>
      </c>
      <c r="AE815" s="26" t="s">
        <v>736</v>
      </c>
      <c r="AF815" s="27" t="s">
        <v>741</v>
      </c>
    </row>
    <row r="816" spans="1:32">
      <c r="A816" s="26" t="s">
        <v>4758</v>
      </c>
      <c r="B816" s="26" t="s">
        <v>742</v>
      </c>
      <c r="C816" s="27">
        <v>814</v>
      </c>
      <c r="D816" s="26" t="s">
        <v>3193</v>
      </c>
      <c r="E816" s="26" t="s">
        <v>3194</v>
      </c>
      <c r="F816" s="27">
        <v>1</v>
      </c>
      <c r="G816" s="27">
        <v>0</v>
      </c>
      <c r="H816" s="27">
        <v>0</v>
      </c>
      <c r="I816" s="27">
        <v>1</v>
      </c>
      <c r="J816" s="27">
        <v>0</v>
      </c>
      <c r="K816" s="26" t="s">
        <v>3195</v>
      </c>
      <c r="L816" s="26" t="s">
        <v>736</v>
      </c>
      <c r="M816" s="26" t="s">
        <v>192</v>
      </c>
      <c r="N816" s="26" t="s">
        <v>361</v>
      </c>
      <c r="O816" s="26" t="s">
        <v>3196</v>
      </c>
      <c r="P816" s="26" t="s">
        <v>3197</v>
      </c>
      <c r="Q816" s="26" t="s">
        <v>736</v>
      </c>
      <c r="R816" s="26" t="s">
        <v>3198</v>
      </c>
      <c r="S816" s="26" t="s">
        <v>3199</v>
      </c>
      <c r="T816" s="26" t="s">
        <v>3198</v>
      </c>
      <c r="U816" s="26" t="s">
        <v>3199</v>
      </c>
      <c r="V816" s="26" t="s">
        <v>3200</v>
      </c>
      <c r="W816" s="26" t="s">
        <v>3201</v>
      </c>
      <c r="X816" s="26" t="s">
        <v>2256</v>
      </c>
      <c r="Y816" s="27">
        <v>1</v>
      </c>
      <c r="Z816" s="26" t="s">
        <v>736</v>
      </c>
      <c r="AA816" s="26" t="s">
        <v>736</v>
      </c>
      <c r="AB816" s="26" t="s">
        <v>736</v>
      </c>
      <c r="AC816" s="26" t="s">
        <v>736</v>
      </c>
      <c r="AD816" s="26" t="s">
        <v>736</v>
      </c>
      <c r="AE816" s="26" t="s">
        <v>736</v>
      </c>
      <c r="AF816" s="27" t="s">
        <v>741</v>
      </c>
    </row>
    <row r="817" spans="1:32">
      <c r="A817" s="26" t="s">
        <v>4758</v>
      </c>
      <c r="B817" s="26" t="s">
        <v>742</v>
      </c>
      <c r="C817" s="27">
        <v>815</v>
      </c>
      <c r="D817" s="26" t="s">
        <v>1515</v>
      </c>
      <c r="E817" s="26" t="s">
        <v>7794</v>
      </c>
      <c r="F817" s="27">
        <v>960</v>
      </c>
      <c r="G817" s="27">
        <v>0</v>
      </c>
      <c r="H817" s="27">
        <v>0</v>
      </c>
      <c r="I817" s="27">
        <v>960</v>
      </c>
      <c r="J817" s="27">
        <v>0</v>
      </c>
      <c r="K817" s="26" t="s">
        <v>7795</v>
      </c>
      <c r="L817" s="26" t="s">
        <v>736</v>
      </c>
      <c r="M817" s="26" t="s">
        <v>1928</v>
      </c>
      <c r="N817" s="26" t="s">
        <v>1929</v>
      </c>
      <c r="O817" s="26" t="s">
        <v>7796</v>
      </c>
      <c r="P817" s="26" t="s">
        <v>5101</v>
      </c>
      <c r="Q817" s="26" t="s">
        <v>4798</v>
      </c>
      <c r="R817" s="26" t="s">
        <v>195</v>
      </c>
      <c r="S817" s="26" t="s">
        <v>1516</v>
      </c>
      <c r="T817" s="26" t="s">
        <v>195</v>
      </c>
      <c r="U817" s="26" t="s">
        <v>1516</v>
      </c>
      <c r="V817" s="26" t="s">
        <v>7797</v>
      </c>
      <c r="W817" s="26" t="s">
        <v>693</v>
      </c>
      <c r="X817" s="26" t="s">
        <v>1946</v>
      </c>
      <c r="Y817" s="27">
        <v>960</v>
      </c>
      <c r="Z817" s="26" t="s">
        <v>736</v>
      </c>
      <c r="AA817" s="26" t="s">
        <v>736</v>
      </c>
      <c r="AB817" s="26" t="s">
        <v>736</v>
      </c>
      <c r="AC817" s="26" t="s">
        <v>736</v>
      </c>
      <c r="AD817" s="26" t="s">
        <v>736</v>
      </c>
      <c r="AE817" s="26" t="s">
        <v>736</v>
      </c>
      <c r="AF817" s="27" t="s">
        <v>741</v>
      </c>
    </row>
    <row r="818" spans="1:32">
      <c r="A818" s="26" t="s">
        <v>4758</v>
      </c>
      <c r="B818" s="26" t="s">
        <v>742</v>
      </c>
      <c r="C818" s="27">
        <v>816</v>
      </c>
      <c r="D818" s="26" t="s">
        <v>1518</v>
      </c>
      <c r="E818" s="26" t="s">
        <v>3202</v>
      </c>
      <c r="F818" s="27">
        <v>320</v>
      </c>
      <c r="G818" s="27">
        <v>0</v>
      </c>
      <c r="H818" s="27">
        <v>0</v>
      </c>
      <c r="I818" s="27">
        <v>320</v>
      </c>
      <c r="J818" s="27">
        <v>0</v>
      </c>
      <c r="K818" s="26" t="s">
        <v>3203</v>
      </c>
      <c r="L818" s="26" t="s">
        <v>736</v>
      </c>
      <c r="M818" s="26" t="s">
        <v>1928</v>
      </c>
      <c r="N818" s="26" t="s">
        <v>1929</v>
      </c>
      <c r="O818" s="26" t="s">
        <v>7798</v>
      </c>
      <c r="P818" s="26" t="s">
        <v>6472</v>
      </c>
      <c r="Q818" s="26" t="s">
        <v>736</v>
      </c>
      <c r="R818" s="26" t="s">
        <v>195</v>
      </c>
      <c r="S818" s="26" t="s">
        <v>7799</v>
      </c>
      <c r="T818" s="26" t="s">
        <v>195</v>
      </c>
      <c r="U818" s="26" t="s">
        <v>7799</v>
      </c>
      <c r="V818" s="26" t="s">
        <v>7800</v>
      </c>
      <c r="W818" s="26" t="s">
        <v>7801</v>
      </c>
      <c r="X818" s="26" t="s">
        <v>1949</v>
      </c>
      <c r="Y818" s="27">
        <v>320</v>
      </c>
      <c r="Z818" s="26" t="s">
        <v>736</v>
      </c>
      <c r="AA818" s="26" t="s">
        <v>736</v>
      </c>
      <c r="AB818" s="26" t="s">
        <v>736</v>
      </c>
      <c r="AC818" s="26" t="s">
        <v>736</v>
      </c>
      <c r="AD818" s="26" t="s">
        <v>736</v>
      </c>
      <c r="AE818" s="26" t="s">
        <v>736</v>
      </c>
      <c r="AF818" s="27" t="s">
        <v>741</v>
      </c>
    </row>
    <row r="819" spans="1:32">
      <c r="A819" s="26" t="s">
        <v>4758</v>
      </c>
      <c r="B819" s="26" t="s">
        <v>742</v>
      </c>
      <c r="C819" s="27">
        <v>817</v>
      </c>
      <c r="D819" s="26" t="s">
        <v>3204</v>
      </c>
      <c r="E819" s="26" t="s">
        <v>3205</v>
      </c>
      <c r="F819" s="27">
        <v>2</v>
      </c>
      <c r="G819" s="27">
        <v>0</v>
      </c>
      <c r="H819" s="27">
        <v>0</v>
      </c>
      <c r="I819" s="27">
        <v>2</v>
      </c>
      <c r="J819" s="27">
        <v>0</v>
      </c>
      <c r="K819" s="26" t="s">
        <v>3206</v>
      </c>
      <c r="L819" s="26" t="s">
        <v>736</v>
      </c>
      <c r="M819" s="26" t="s">
        <v>192</v>
      </c>
      <c r="N819" s="26" t="s">
        <v>193</v>
      </c>
      <c r="O819" s="26" t="s">
        <v>3207</v>
      </c>
      <c r="P819" s="26" t="s">
        <v>3208</v>
      </c>
      <c r="Q819" s="26" t="s">
        <v>736</v>
      </c>
      <c r="R819" s="26" t="s">
        <v>199</v>
      </c>
      <c r="S819" s="26" t="s">
        <v>3209</v>
      </c>
      <c r="T819" s="26" t="s">
        <v>199</v>
      </c>
      <c r="U819" s="26" t="s">
        <v>3209</v>
      </c>
      <c r="V819" s="26" t="s">
        <v>3210</v>
      </c>
      <c r="W819" s="26" t="s">
        <v>3211</v>
      </c>
      <c r="X819" s="26" t="s">
        <v>1919</v>
      </c>
      <c r="Y819" s="27">
        <v>2</v>
      </c>
      <c r="Z819" s="26" t="s">
        <v>736</v>
      </c>
      <c r="AA819" s="26" t="s">
        <v>736</v>
      </c>
      <c r="AB819" s="26" t="s">
        <v>736</v>
      </c>
      <c r="AC819" s="26" t="s">
        <v>736</v>
      </c>
      <c r="AD819" s="26" t="s">
        <v>736</v>
      </c>
      <c r="AE819" s="26" t="s">
        <v>736</v>
      </c>
      <c r="AF819" s="27" t="s">
        <v>741</v>
      </c>
    </row>
    <row r="820" spans="1:32">
      <c r="A820" s="26" t="s">
        <v>4758</v>
      </c>
      <c r="B820" s="26" t="s">
        <v>742</v>
      </c>
      <c r="C820" s="27">
        <v>818</v>
      </c>
      <c r="D820" s="26" t="s">
        <v>1519</v>
      </c>
      <c r="E820" s="26" t="s">
        <v>3212</v>
      </c>
      <c r="F820" s="27">
        <v>1920</v>
      </c>
      <c r="G820" s="27">
        <v>0</v>
      </c>
      <c r="H820" s="27">
        <v>0</v>
      </c>
      <c r="I820" s="27">
        <v>1920</v>
      </c>
      <c r="J820" s="27">
        <v>0</v>
      </c>
      <c r="K820" s="26" t="s">
        <v>3213</v>
      </c>
      <c r="L820" s="26" t="s">
        <v>736</v>
      </c>
      <c r="M820" s="26" t="s">
        <v>1928</v>
      </c>
      <c r="N820" s="26" t="s">
        <v>4099</v>
      </c>
      <c r="O820" s="26" t="s">
        <v>7802</v>
      </c>
      <c r="P820" s="26" t="s">
        <v>7803</v>
      </c>
      <c r="Q820" s="26" t="s">
        <v>736</v>
      </c>
      <c r="R820" s="26" t="s">
        <v>195</v>
      </c>
      <c r="S820" s="26" t="s">
        <v>3214</v>
      </c>
      <c r="T820" s="26" t="s">
        <v>195</v>
      </c>
      <c r="U820" s="26" t="s">
        <v>3214</v>
      </c>
      <c r="V820" s="26" t="s">
        <v>3215</v>
      </c>
      <c r="W820" s="26" t="s">
        <v>695</v>
      </c>
      <c r="X820" s="26" t="s">
        <v>1972</v>
      </c>
      <c r="Y820" s="27">
        <v>1920</v>
      </c>
      <c r="Z820" s="26" t="s">
        <v>736</v>
      </c>
      <c r="AA820" s="26" t="s">
        <v>736</v>
      </c>
      <c r="AB820" s="26" t="s">
        <v>736</v>
      </c>
      <c r="AC820" s="26" t="s">
        <v>736</v>
      </c>
      <c r="AD820" s="26" t="s">
        <v>736</v>
      </c>
      <c r="AE820" s="26" t="s">
        <v>736</v>
      </c>
      <c r="AF820" s="27" t="s">
        <v>741</v>
      </c>
    </row>
    <row r="821" spans="1:32">
      <c r="A821" s="26" t="s">
        <v>4758</v>
      </c>
      <c r="B821" s="26" t="s">
        <v>742</v>
      </c>
      <c r="C821" s="27">
        <v>819</v>
      </c>
      <c r="D821" s="26" t="s">
        <v>1517</v>
      </c>
      <c r="E821" s="26" t="s">
        <v>7804</v>
      </c>
      <c r="F821" s="27">
        <v>320</v>
      </c>
      <c r="G821" s="27">
        <v>0</v>
      </c>
      <c r="H821" s="27">
        <v>0</v>
      </c>
      <c r="I821" s="27">
        <v>320</v>
      </c>
      <c r="J821" s="27">
        <v>0</v>
      </c>
      <c r="K821" s="26" t="s">
        <v>7805</v>
      </c>
      <c r="L821" s="26" t="s">
        <v>736</v>
      </c>
      <c r="M821" s="26" t="s">
        <v>1928</v>
      </c>
      <c r="N821" s="26" t="s">
        <v>4099</v>
      </c>
      <c r="O821" s="26" t="s">
        <v>7806</v>
      </c>
      <c r="P821" s="26" t="s">
        <v>7807</v>
      </c>
      <c r="Q821" s="26" t="s">
        <v>736</v>
      </c>
      <c r="R821" s="26" t="s">
        <v>195</v>
      </c>
      <c r="S821" s="26" t="s">
        <v>7808</v>
      </c>
      <c r="T821" s="26" t="s">
        <v>195</v>
      </c>
      <c r="U821" s="26" t="s">
        <v>7808</v>
      </c>
      <c r="V821" s="26" t="s">
        <v>7809</v>
      </c>
      <c r="W821" s="26" t="s">
        <v>694</v>
      </c>
      <c r="X821" s="26" t="s">
        <v>1949</v>
      </c>
      <c r="Y821" s="27">
        <v>320</v>
      </c>
      <c r="Z821" s="26" t="s">
        <v>736</v>
      </c>
      <c r="AA821" s="26" t="s">
        <v>736</v>
      </c>
      <c r="AB821" s="26" t="s">
        <v>736</v>
      </c>
      <c r="AC821" s="26" t="s">
        <v>736</v>
      </c>
      <c r="AD821" s="26" t="s">
        <v>736</v>
      </c>
      <c r="AE821" s="26" t="s">
        <v>736</v>
      </c>
      <c r="AF821" s="27" t="s">
        <v>741</v>
      </c>
    </row>
    <row r="822" spans="1:32">
      <c r="A822" s="26" t="s">
        <v>4758</v>
      </c>
      <c r="B822" s="26" t="s">
        <v>742</v>
      </c>
      <c r="C822" s="27">
        <v>820</v>
      </c>
      <c r="D822" s="26" t="s">
        <v>1523</v>
      </c>
      <c r="E822" s="26" t="s">
        <v>3216</v>
      </c>
      <c r="F822" s="27">
        <v>480</v>
      </c>
      <c r="G822" s="27">
        <v>0</v>
      </c>
      <c r="H822" s="27">
        <v>0</v>
      </c>
      <c r="I822" s="27">
        <v>480</v>
      </c>
      <c r="J822" s="27">
        <v>0</v>
      </c>
      <c r="K822" s="26" t="s">
        <v>3217</v>
      </c>
      <c r="L822" s="26" t="s">
        <v>736</v>
      </c>
      <c r="M822" s="26" t="s">
        <v>1928</v>
      </c>
      <c r="N822" s="26" t="s">
        <v>1929</v>
      </c>
      <c r="O822" s="26" t="s">
        <v>4024</v>
      </c>
      <c r="P822" s="26" t="s">
        <v>3282</v>
      </c>
      <c r="Q822" s="26" t="s">
        <v>736</v>
      </c>
      <c r="R822" s="26" t="s">
        <v>867</v>
      </c>
      <c r="S822" s="26" t="s">
        <v>4025</v>
      </c>
      <c r="T822" s="26" t="s">
        <v>867</v>
      </c>
      <c r="U822" s="26" t="s">
        <v>4025</v>
      </c>
      <c r="V822" s="26" t="s">
        <v>3218</v>
      </c>
      <c r="W822" s="26" t="s">
        <v>697</v>
      </c>
      <c r="X822" s="26" t="s">
        <v>1956</v>
      </c>
      <c r="Y822" s="27">
        <v>480</v>
      </c>
      <c r="Z822" s="26" t="s">
        <v>736</v>
      </c>
      <c r="AA822" s="26" t="s">
        <v>736</v>
      </c>
      <c r="AB822" s="26" t="s">
        <v>736</v>
      </c>
      <c r="AC822" s="26" t="s">
        <v>736</v>
      </c>
      <c r="AD822" s="26" t="s">
        <v>736</v>
      </c>
      <c r="AE822" s="26" t="s">
        <v>736</v>
      </c>
      <c r="AF822" s="27" t="s">
        <v>741</v>
      </c>
    </row>
    <row r="823" spans="1:32">
      <c r="A823" s="26" t="s">
        <v>4758</v>
      </c>
      <c r="B823" s="26" t="s">
        <v>742</v>
      </c>
      <c r="C823" s="27">
        <v>821</v>
      </c>
      <c r="D823" s="26" t="s">
        <v>1880</v>
      </c>
      <c r="E823" s="26" t="s">
        <v>3219</v>
      </c>
      <c r="F823" s="27">
        <v>2080</v>
      </c>
      <c r="G823" s="27">
        <v>0</v>
      </c>
      <c r="H823" s="27">
        <v>0</v>
      </c>
      <c r="I823" s="27">
        <v>2080</v>
      </c>
      <c r="J823" s="27">
        <v>0</v>
      </c>
      <c r="K823" s="26" t="s">
        <v>3220</v>
      </c>
      <c r="L823" s="26" t="s">
        <v>736</v>
      </c>
      <c r="M823" s="26" t="s">
        <v>192</v>
      </c>
      <c r="N823" s="26" t="s">
        <v>361</v>
      </c>
      <c r="O823" s="26" t="s">
        <v>1881</v>
      </c>
      <c r="P823" s="26" t="s">
        <v>1882</v>
      </c>
      <c r="Q823" s="26" t="s">
        <v>405</v>
      </c>
      <c r="R823" s="26" t="s">
        <v>195</v>
      </c>
      <c r="S823" s="26" t="s">
        <v>3050</v>
      </c>
      <c r="T823" s="26" t="s">
        <v>195</v>
      </c>
      <c r="U823" s="26" t="s">
        <v>3050</v>
      </c>
      <c r="V823" s="26" t="s">
        <v>1883</v>
      </c>
      <c r="W823" s="26" t="s">
        <v>741</v>
      </c>
      <c r="X823" s="26" t="s">
        <v>2144</v>
      </c>
      <c r="Y823" s="27">
        <v>2080</v>
      </c>
      <c r="Z823" s="26" t="s">
        <v>736</v>
      </c>
      <c r="AA823" s="26" t="s">
        <v>736</v>
      </c>
      <c r="AB823" s="26" t="s">
        <v>736</v>
      </c>
      <c r="AC823" s="26" t="s">
        <v>736</v>
      </c>
      <c r="AD823" s="26" t="s">
        <v>736</v>
      </c>
      <c r="AE823" s="26" t="s">
        <v>736</v>
      </c>
      <c r="AF823" s="27" t="s">
        <v>741</v>
      </c>
    </row>
    <row r="824" spans="1:32">
      <c r="A824" s="26" t="s">
        <v>4758</v>
      </c>
      <c r="B824" s="26" t="s">
        <v>742</v>
      </c>
      <c r="C824" s="27">
        <v>822</v>
      </c>
      <c r="D824" s="26" t="s">
        <v>2141</v>
      </c>
      <c r="E824" s="26" t="s">
        <v>2142</v>
      </c>
      <c r="F824" s="27">
        <v>3200</v>
      </c>
      <c r="G824" s="27">
        <v>0</v>
      </c>
      <c r="H824" s="27">
        <v>0</v>
      </c>
      <c r="I824" s="27">
        <v>3200</v>
      </c>
      <c r="J824" s="27">
        <v>0</v>
      </c>
      <c r="K824" s="26" t="s">
        <v>2143</v>
      </c>
      <c r="L824" s="26" t="s">
        <v>736</v>
      </c>
      <c r="M824" s="26" t="s">
        <v>1928</v>
      </c>
      <c r="N824" s="26" t="s">
        <v>1929</v>
      </c>
      <c r="O824" s="26" t="s">
        <v>7810</v>
      </c>
      <c r="P824" s="26" t="s">
        <v>7811</v>
      </c>
      <c r="Q824" s="26" t="s">
        <v>736</v>
      </c>
      <c r="R824" s="26" t="s">
        <v>152</v>
      </c>
      <c r="S824" s="26" t="s">
        <v>3221</v>
      </c>
      <c r="T824" s="26" t="s">
        <v>152</v>
      </c>
      <c r="U824" s="26" t="s">
        <v>3221</v>
      </c>
      <c r="V824" s="26" t="s">
        <v>2204</v>
      </c>
      <c r="W824" s="26" t="s">
        <v>741</v>
      </c>
      <c r="X824" s="26" t="s">
        <v>1952</v>
      </c>
      <c r="Y824" s="27">
        <v>3200</v>
      </c>
      <c r="Z824" s="26" t="s">
        <v>736</v>
      </c>
      <c r="AA824" s="26" t="s">
        <v>736</v>
      </c>
      <c r="AB824" s="26" t="s">
        <v>736</v>
      </c>
      <c r="AC824" s="26" t="s">
        <v>736</v>
      </c>
      <c r="AD824" s="26" t="s">
        <v>736</v>
      </c>
      <c r="AE824" s="26" t="s">
        <v>736</v>
      </c>
      <c r="AF824" s="27" t="s">
        <v>741</v>
      </c>
    </row>
    <row r="825" spans="1:32">
      <c r="A825" s="26" t="s">
        <v>4758</v>
      </c>
      <c r="B825" s="26" t="s">
        <v>742</v>
      </c>
      <c r="C825" s="27">
        <v>823</v>
      </c>
      <c r="D825" s="26" t="s">
        <v>1045</v>
      </c>
      <c r="E825" s="26" t="s">
        <v>3222</v>
      </c>
      <c r="F825" s="27">
        <v>48000</v>
      </c>
      <c r="G825" s="27">
        <v>0</v>
      </c>
      <c r="H825" s="27">
        <v>0</v>
      </c>
      <c r="I825" s="27">
        <v>48000</v>
      </c>
      <c r="J825" s="27">
        <v>0</v>
      </c>
      <c r="K825" s="26" t="s">
        <v>3223</v>
      </c>
      <c r="L825" s="26" t="s">
        <v>736</v>
      </c>
      <c r="M825" s="26" t="s">
        <v>192</v>
      </c>
      <c r="N825" s="26" t="s">
        <v>1771</v>
      </c>
      <c r="O825" s="26" t="s">
        <v>7812</v>
      </c>
      <c r="P825" s="26" t="s">
        <v>7813</v>
      </c>
      <c r="Q825" s="26" t="s">
        <v>736</v>
      </c>
      <c r="R825" s="26" t="s">
        <v>252</v>
      </c>
      <c r="S825" s="26" t="s">
        <v>3224</v>
      </c>
      <c r="T825" s="26" t="s">
        <v>252</v>
      </c>
      <c r="U825" s="26" t="s">
        <v>3224</v>
      </c>
      <c r="V825" s="26" t="s">
        <v>7814</v>
      </c>
      <c r="W825" s="26" t="s">
        <v>7815</v>
      </c>
      <c r="X825" s="26" t="s">
        <v>2145</v>
      </c>
      <c r="Y825" s="27">
        <v>48000</v>
      </c>
      <c r="Z825" s="26" t="s">
        <v>736</v>
      </c>
      <c r="AA825" s="26" t="s">
        <v>736</v>
      </c>
      <c r="AB825" s="26" t="s">
        <v>736</v>
      </c>
      <c r="AC825" s="26" t="s">
        <v>736</v>
      </c>
      <c r="AD825" s="26" t="s">
        <v>736</v>
      </c>
      <c r="AE825" s="26" t="s">
        <v>736</v>
      </c>
      <c r="AF825" s="27" t="s">
        <v>741</v>
      </c>
    </row>
    <row r="826" spans="1:32">
      <c r="A826" s="26" t="s">
        <v>4758</v>
      </c>
      <c r="B826" s="26" t="s">
        <v>742</v>
      </c>
      <c r="C826" s="27">
        <v>824</v>
      </c>
      <c r="D826" s="26" t="s">
        <v>1529</v>
      </c>
      <c r="E826" s="26" t="s">
        <v>3225</v>
      </c>
      <c r="F826" s="27">
        <v>4800</v>
      </c>
      <c r="G826" s="27">
        <v>0</v>
      </c>
      <c r="H826" s="27">
        <v>0</v>
      </c>
      <c r="I826" s="27">
        <v>4800</v>
      </c>
      <c r="J826" s="27">
        <v>0</v>
      </c>
      <c r="K826" s="26" t="s">
        <v>3226</v>
      </c>
      <c r="L826" s="26" t="s">
        <v>736</v>
      </c>
      <c r="M826" s="26" t="s">
        <v>1928</v>
      </c>
      <c r="N826" s="26" t="s">
        <v>1929</v>
      </c>
      <c r="O826" s="26" t="s">
        <v>7816</v>
      </c>
      <c r="P826" s="26" t="s">
        <v>7817</v>
      </c>
      <c r="Q826" s="26" t="s">
        <v>736</v>
      </c>
      <c r="R826" s="26" t="s">
        <v>252</v>
      </c>
      <c r="S826" s="26" t="s">
        <v>3227</v>
      </c>
      <c r="T826" s="26" t="s">
        <v>252</v>
      </c>
      <c r="U826" s="26" t="s">
        <v>3227</v>
      </c>
      <c r="V826" s="26" t="s">
        <v>7818</v>
      </c>
      <c r="W826" s="26" t="s">
        <v>700</v>
      </c>
      <c r="X826" s="26" t="s">
        <v>1959</v>
      </c>
      <c r="Y826" s="27">
        <v>4800</v>
      </c>
      <c r="Z826" s="26" t="s">
        <v>736</v>
      </c>
      <c r="AA826" s="26" t="s">
        <v>736</v>
      </c>
      <c r="AB826" s="26" t="s">
        <v>736</v>
      </c>
      <c r="AC826" s="26" t="s">
        <v>736</v>
      </c>
      <c r="AD826" s="26" t="s">
        <v>736</v>
      </c>
      <c r="AE826" s="26" t="s">
        <v>736</v>
      </c>
      <c r="AF826" s="27" t="s">
        <v>741</v>
      </c>
    </row>
    <row r="827" spans="1:32">
      <c r="A827" s="26" t="s">
        <v>4758</v>
      </c>
      <c r="B827" s="26" t="s">
        <v>742</v>
      </c>
      <c r="C827" s="27">
        <v>825</v>
      </c>
      <c r="D827" s="26" t="s">
        <v>1046</v>
      </c>
      <c r="E827" s="26" t="s">
        <v>3228</v>
      </c>
      <c r="F827" s="27">
        <v>3360</v>
      </c>
      <c r="G827" s="27">
        <v>0</v>
      </c>
      <c r="H827" s="27">
        <v>0</v>
      </c>
      <c r="I827" s="27">
        <v>3360</v>
      </c>
      <c r="J827" s="27">
        <v>0</v>
      </c>
      <c r="K827" s="26" t="s">
        <v>3229</v>
      </c>
      <c r="L827" s="26" t="s">
        <v>736</v>
      </c>
      <c r="M827" s="26" t="s">
        <v>192</v>
      </c>
      <c r="N827" s="26" t="s">
        <v>193</v>
      </c>
      <c r="O827" s="26" t="s">
        <v>1047</v>
      </c>
      <c r="P827" s="26" t="s">
        <v>851</v>
      </c>
      <c r="Q827" s="26" t="s">
        <v>1048</v>
      </c>
      <c r="R827" s="26" t="s">
        <v>1080</v>
      </c>
      <c r="S827" s="26" t="s">
        <v>3230</v>
      </c>
      <c r="T827" s="26" t="s">
        <v>1080</v>
      </c>
      <c r="U827" s="26" t="s">
        <v>3230</v>
      </c>
      <c r="V827" s="26" t="s">
        <v>1049</v>
      </c>
      <c r="W827" s="26" t="s">
        <v>1050</v>
      </c>
      <c r="X827" s="26" t="s">
        <v>2034</v>
      </c>
      <c r="Y827" s="27">
        <v>3360</v>
      </c>
      <c r="Z827" s="26" t="s">
        <v>736</v>
      </c>
      <c r="AA827" s="26" t="s">
        <v>736</v>
      </c>
      <c r="AB827" s="26" t="s">
        <v>736</v>
      </c>
      <c r="AC827" s="26" t="s">
        <v>736</v>
      </c>
      <c r="AD827" s="26" t="s">
        <v>736</v>
      </c>
      <c r="AE827" s="26" t="s">
        <v>736</v>
      </c>
      <c r="AF827" s="27" t="s">
        <v>741</v>
      </c>
    </row>
    <row r="828" spans="1:32">
      <c r="A828" s="26" t="s">
        <v>4758</v>
      </c>
      <c r="B828" s="26" t="s">
        <v>742</v>
      </c>
      <c r="C828" s="27">
        <v>826</v>
      </c>
      <c r="D828" s="26" t="s">
        <v>1530</v>
      </c>
      <c r="E828" s="26" t="s">
        <v>3231</v>
      </c>
      <c r="F828" s="27">
        <v>800</v>
      </c>
      <c r="G828" s="27">
        <v>0</v>
      </c>
      <c r="H828" s="27">
        <v>0</v>
      </c>
      <c r="I828" s="27">
        <v>800</v>
      </c>
      <c r="J828" s="27">
        <v>0</v>
      </c>
      <c r="K828" s="26" t="s">
        <v>3232</v>
      </c>
      <c r="L828" s="26" t="s">
        <v>736</v>
      </c>
      <c r="M828" s="26" t="s">
        <v>192</v>
      </c>
      <c r="N828" s="26" t="s">
        <v>361</v>
      </c>
      <c r="O828" s="26" t="s">
        <v>1617</v>
      </c>
      <c r="P828" s="26" t="s">
        <v>1618</v>
      </c>
      <c r="Q828" s="26" t="s">
        <v>1619</v>
      </c>
      <c r="R828" s="26" t="s">
        <v>1596</v>
      </c>
      <c r="S828" s="26" t="s">
        <v>3233</v>
      </c>
      <c r="T828" s="26" t="s">
        <v>1596</v>
      </c>
      <c r="U828" s="26" t="s">
        <v>3233</v>
      </c>
      <c r="V828" s="26" t="s">
        <v>1620</v>
      </c>
      <c r="W828" s="26" t="s">
        <v>701</v>
      </c>
      <c r="X828" s="26" t="s">
        <v>1948</v>
      </c>
      <c r="Y828" s="27">
        <v>800</v>
      </c>
      <c r="Z828" s="26" t="s">
        <v>736</v>
      </c>
      <c r="AA828" s="26" t="s">
        <v>736</v>
      </c>
      <c r="AB828" s="26" t="s">
        <v>736</v>
      </c>
      <c r="AC828" s="26" t="s">
        <v>736</v>
      </c>
      <c r="AD828" s="26" t="s">
        <v>736</v>
      </c>
      <c r="AE828" s="26" t="s">
        <v>736</v>
      </c>
      <c r="AF828" s="27" t="s">
        <v>741</v>
      </c>
    </row>
    <row r="829" spans="1:32">
      <c r="A829" s="26" t="s">
        <v>4758</v>
      </c>
      <c r="B829" s="26" t="s">
        <v>742</v>
      </c>
      <c r="C829" s="27">
        <v>827</v>
      </c>
      <c r="D829" s="26" t="s">
        <v>7819</v>
      </c>
      <c r="E829" s="26" t="s">
        <v>7820</v>
      </c>
      <c r="F829" s="27">
        <v>61</v>
      </c>
      <c r="G829" s="27">
        <v>0</v>
      </c>
      <c r="H829" s="27">
        <v>0</v>
      </c>
      <c r="I829" s="27">
        <v>61</v>
      </c>
      <c r="J829" s="27">
        <v>0</v>
      </c>
      <c r="K829" s="26" t="s">
        <v>7821</v>
      </c>
      <c r="L829" s="26" t="s">
        <v>736</v>
      </c>
      <c r="M829" s="26" t="s">
        <v>1928</v>
      </c>
      <c r="N829" s="26" t="s">
        <v>1929</v>
      </c>
      <c r="O829" s="26" t="s">
        <v>7822</v>
      </c>
      <c r="P829" s="26" t="s">
        <v>7823</v>
      </c>
      <c r="Q829" s="26" t="s">
        <v>736</v>
      </c>
      <c r="R829" s="26" t="s">
        <v>7358</v>
      </c>
      <c r="S829" s="26" t="s">
        <v>7824</v>
      </c>
      <c r="T829" s="26" t="s">
        <v>7358</v>
      </c>
      <c r="U829" s="26" t="s">
        <v>7824</v>
      </c>
      <c r="V829" s="26" t="s">
        <v>7825</v>
      </c>
      <c r="W829" s="26" t="s">
        <v>7826</v>
      </c>
      <c r="X829" s="26" t="s">
        <v>7609</v>
      </c>
      <c r="Y829" s="27">
        <v>61</v>
      </c>
      <c r="Z829" s="26" t="s">
        <v>736</v>
      </c>
      <c r="AA829" s="26" t="s">
        <v>736</v>
      </c>
      <c r="AB829" s="26" t="s">
        <v>736</v>
      </c>
      <c r="AC829" s="26" t="s">
        <v>736</v>
      </c>
      <c r="AD829" s="26" t="s">
        <v>736</v>
      </c>
      <c r="AE829" s="26" t="s">
        <v>736</v>
      </c>
      <c r="AF829" s="27" t="s">
        <v>741</v>
      </c>
    </row>
    <row r="830" spans="1:32">
      <c r="A830" s="26" t="s">
        <v>4758</v>
      </c>
      <c r="B830" s="26" t="s">
        <v>742</v>
      </c>
      <c r="C830" s="27">
        <v>828</v>
      </c>
      <c r="D830" s="26" t="s">
        <v>1051</v>
      </c>
      <c r="E830" s="26" t="s">
        <v>3234</v>
      </c>
      <c r="F830" s="27">
        <v>1600</v>
      </c>
      <c r="G830" s="27">
        <v>0</v>
      </c>
      <c r="H830" s="27">
        <v>0</v>
      </c>
      <c r="I830" s="27">
        <v>1600</v>
      </c>
      <c r="J830" s="27">
        <v>0</v>
      </c>
      <c r="K830" s="26" t="s">
        <v>3235</v>
      </c>
      <c r="L830" s="26" t="s">
        <v>736</v>
      </c>
      <c r="M830" s="26" t="s">
        <v>192</v>
      </c>
      <c r="N830" s="26" t="s">
        <v>193</v>
      </c>
      <c r="O830" s="26" t="s">
        <v>335</v>
      </c>
      <c r="P830" s="26" t="s">
        <v>789</v>
      </c>
      <c r="Q830" s="26" t="s">
        <v>313</v>
      </c>
      <c r="R830" s="26" t="s">
        <v>791</v>
      </c>
      <c r="S830" s="26" t="s">
        <v>3236</v>
      </c>
      <c r="T830" s="26" t="s">
        <v>791</v>
      </c>
      <c r="U830" s="26" t="s">
        <v>3236</v>
      </c>
      <c r="V830" s="26" t="s">
        <v>736</v>
      </c>
      <c r="W830" s="26" t="s">
        <v>448</v>
      </c>
      <c r="X830" s="26" t="s">
        <v>1918</v>
      </c>
      <c r="Y830" s="27">
        <v>1600</v>
      </c>
      <c r="Z830" s="26" t="s">
        <v>736</v>
      </c>
      <c r="AA830" s="26" t="s">
        <v>736</v>
      </c>
      <c r="AB830" s="26" t="s">
        <v>736</v>
      </c>
      <c r="AC830" s="26" t="s">
        <v>736</v>
      </c>
      <c r="AD830" s="26" t="s">
        <v>736</v>
      </c>
      <c r="AE830" s="26" t="s">
        <v>736</v>
      </c>
      <c r="AF830" s="27" t="s">
        <v>741</v>
      </c>
    </row>
    <row r="831" spans="1:32">
      <c r="A831" s="26" t="s">
        <v>4758</v>
      </c>
      <c r="B831" s="26" t="s">
        <v>742</v>
      </c>
      <c r="C831" s="27">
        <v>829</v>
      </c>
      <c r="D831" s="26" t="s">
        <v>7827</v>
      </c>
      <c r="E831" s="26" t="s">
        <v>7828</v>
      </c>
      <c r="F831" s="27">
        <v>140</v>
      </c>
      <c r="G831" s="27">
        <v>0</v>
      </c>
      <c r="H831" s="27">
        <v>0</v>
      </c>
      <c r="I831" s="27">
        <v>140</v>
      </c>
      <c r="J831" s="27">
        <v>0</v>
      </c>
      <c r="K831" s="26" t="s">
        <v>7829</v>
      </c>
      <c r="L831" s="26" t="s">
        <v>736</v>
      </c>
      <c r="M831" s="26" t="s">
        <v>1928</v>
      </c>
      <c r="N831" s="26" t="s">
        <v>1929</v>
      </c>
      <c r="O831" s="26" t="s">
        <v>7830</v>
      </c>
      <c r="P831" s="26" t="s">
        <v>7831</v>
      </c>
      <c r="Q831" s="26" t="s">
        <v>736</v>
      </c>
      <c r="R831" s="26" t="s">
        <v>200</v>
      </c>
      <c r="S831" s="26" t="s">
        <v>7832</v>
      </c>
      <c r="T831" s="26" t="s">
        <v>200</v>
      </c>
      <c r="U831" s="26" t="s">
        <v>7832</v>
      </c>
      <c r="V831" s="26" t="s">
        <v>7833</v>
      </c>
      <c r="W831" s="26" t="s">
        <v>7834</v>
      </c>
      <c r="X831" s="26" t="s">
        <v>7835</v>
      </c>
      <c r="Y831" s="27">
        <v>140</v>
      </c>
      <c r="Z831" s="26" t="s">
        <v>736</v>
      </c>
      <c r="AA831" s="26" t="s">
        <v>736</v>
      </c>
      <c r="AB831" s="26" t="s">
        <v>736</v>
      </c>
      <c r="AC831" s="26" t="s">
        <v>736</v>
      </c>
      <c r="AD831" s="26" t="s">
        <v>736</v>
      </c>
      <c r="AE831" s="26" t="s">
        <v>736</v>
      </c>
      <c r="AF831" s="27" t="s">
        <v>741</v>
      </c>
    </row>
    <row r="832" spans="1:32">
      <c r="A832" s="26" t="s">
        <v>4758</v>
      </c>
      <c r="B832" s="26" t="s">
        <v>742</v>
      </c>
      <c r="C832" s="27">
        <v>830</v>
      </c>
      <c r="D832" s="26" t="s">
        <v>7836</v>
      </c>
      <c r="E832" s="26" t="s">
        <v>7837</v>
      </c>
      <c r="F832" s="27">
        <v>35</v>
      </c>
      <c r="G832" s="27">
        <v>0</v>
      </c>
      <c r="H832" s="27">
        <v>0</v>
      </c>
      <c r="I832" s="27">
        <v>35</v>
      </c>
      <c r="J832" s="27">
        <v>0</v>
      </c>
      <c r="K832" s="26" t="s">
        <v>7838</v>
      </c>
      <c r="L832" s="26" t="s">
        <v>736</v>
      </c>
      <c r="M832" s="26" t="s">
        <v>1928</v>
      </c>
      <c r="N832" s="26" t="s">
        <v>1929</v>
      </c>
      <c r="O832" s="26" t="s">
        <v>7839</v>
      </c>
      <c r="P832" s="26" t="s">
        <v>3330</v>
      </c>
      <c r="Q832" s="26" t="s">
        <v>736</v>
      </c>
      <c r="R832" s="26" t="s">
        <v>3891</v>
      </c>
      <c r="S832" s="26" t="s">
        <v>7840</v>
      </c>
      <c r="T832" s="26" t="s">
        <v>3891</v>
      </c>
      <c r="U832" s="26" t="s">
        <v>7840</v>
      </c>
      <c r="V832" s="26" t="s">
        <v>7841</v>
      </c>
      <c r="W832" s="26" t="s">
        <v>7842</v>
      </c>
      <c r="X832" s="26" t="s">
        <v>7088</v>
      </c>
      <c r="Y832" s="27">
        <v>35</v>
      </c>
      <c r="Z832" s="26" t="s">
        <v>736</v>
      </c>
      <c r="AA832" s="26" t="s">
        <v>736</v>
      </c>
      <c r="AB832" s="26" t="s">
        <v>736</v>
      </c>
      <c r="AC832" s="26" t="s">
        <v>736</v>
      </c>
      <c r="AD832" s="26" t="s">
        <v>736</v>
      </c>
      <c r="AE832" s="26" t="s">
        <v>736</v>
      </c>
      <c r="AF832" s="27" t="s">
        <v>741</v>
      </c>
    </row>
    <row r="833" spans="1:32">
      <c r="A833" s="26" t="s">
        <v>4758</v>
      </c>
      <c r="B833" s="26" t="s">
        <v>742</v>
      </c>
      <c r="C833" s="27">
        <v>831</v>
      </c>
      <c r="D833" s="26" t="s">
        <v>7843</v>
      </c>
      <c r="E833" s="26" t="s">
        <v>7844</v>
      </c>
      <c r="F833" s="27">
        <v>1600</v>
      </c>
      <c r="G833" s="27">
        <v>0</v>
      </c>
      <c r="H833" s="27">
        <v>0</v>
      </c>
      <c r="I833" s="27">
        <v>1600</v>
      </c>
      <c r="J833" s="27">
        <v>0</v>
      </c>
      <c r="K833" s="26" t="s">
        <v>7845</v>
      </c>
      <c r="L833" s="26" t="s">
        <v>736</v>
      </c>
      <c r="M833" s="26" t="s">
        <v>1928</v>
      </c>
      <c r="N833" s="26" t="s">
        <v>4099</v>
      </c>
      <c r="O833" s="26" t="s">
        <v>7846</v>
      </c>
      <c r="P833" s="26" t="s">
        <v>7847</v>
      </c>
      <c r="Q833" s="26" t="s">
        <v>736</v>
      </c>
      <c r="R833" s="26" t="s">
        <v>195</v>
      </c>
      <c r="S833" s="26" t="s">
        <v>7848</v>
      </c>
      <c r="T833" s="26" t="s">
        <v>195</v>
      </c>
      <c r="U833" s="26" t="s">
        <v>7848</v>
      </c>
      <c r="V833" s="26" t="s">
        <v>7849</v>
      </c>
      <c r="W833" s="26" t="s">
        <v>741</v>
      </c>
      <c r="X833" s="26" t="s">
        <v>1918</v>
      </c>
      <c r="Y833" s="27">
        <v>1600</v>
      </c>
      <c r="Z833" s="26" t="s">
        <v>736</v>
      </c>
      <c r="AA833" s="26" t="s">
        <v>736</v>
      </c>
      <c r="AB833" s="26" t="s">
        <v>736</v>
      </c>
      <c r="AC833" s="26" t="s">
        <v>736</v>
      </c>
      <c r="AD833" s="26" t="s">
        <v>736</v>
      </c>
      <c r="AE833" s="26" t="s">
        <v>736</v>
      </c>
      <c r="AF833" s="27" t="s">
        <v>741</v>
      </c>
    </row>
    <row r="834" spans="1:32">
      <c r="A834" s="26" t="s">
        <v>4758</v>
      </c>
      <c r="B834" s="26" t="s">
        <v>742</v>
      </c>
      <c r="C834" s="27">
        <v>832</v>
      </c>
      <c r="D834" s="26" t="s">
        <v>1722</v>
      </c>
      <c r="E834" s="26" t="s">
        <v>2146</v>
      </c>
      <c r="F834" s="27">
        <v>100</v>
      </c>
      <c r="G834" s="27">
        <v>0</v>
      </c>
      <c r="H834" s="27">
        <v>0</v>
      </c>
      <c r="I834" s="27">
        <v>100</v>
      </c>
      <c r="J834" s="27">
        <v>0</v>
      </c>
      <c r="K834" s="26" t="s">
        <v>2147</v>
      </c>
      <c r="L834" s="26" t="s">
        <v>736</v>
      </c>
      <c r="M834" s="26" t="s">
        <v>192</v>
      </c>
      <c r="N834" s="26" t="s">
        <v>193</v>
      </c>
      <c r="O834" s="26" t="s">
        <v>1723</v>
      </c>
      <c r="P834" s="26" t="s">
        <v>1724</v>
      </c>
      <c r="Q834" s="26" t="s">
        <v>424</v>
      </c>
      <c r="R834" s="26" t="s">
        <v>278</v>
      </c>
      <c r="S834" s="26" t="s">
        <v>3237</v>
      </c>
      <c r="T834" s="26" t="s">
        <v>278</v>
      </c>
      <c r="U834" s="26" t="s">
        <v>3237</v>
      </c>
      <c r="V834" s="26" t="s">
        <v>3238</v>
      </c>
      <c r="W834" s="26" t="s">
        <v>1725</v>
      </c>
      <c r="X834" s="26" t="s">
        <v>2148</v>
      </c>
      <c r="Y834" s="27">
        <v>100</v>
      </c>
      <c r="Z834" s="26" t="s">
        <v>1726</v>
      </c>
      <c r="AA834" s="26" t="s">
        <v>2149</v>
      </c>
      <c r="AB834" s="26" t="s">
        <v>736</v>
      </c>
      <c r="AC834" s="26" t="s">
        <v>736</v>
      </c>
      <c r="AD834" s="26" t="s">
        <v>736</v>
      </c>
      <c r="AE834" s="26" t="s">
        <v>1727</v>
      </c>
      <c r="AF834" s="27" t="s">
        <v>741</v>
      </c>
    </row>
    <row r="835" spans="1:32">
      <c r="A835" s="26" t="s">
        <v>4758</v>
      </c>
      <c r="B835" s="26" t="s">
        <v>742</v>
      </c>
      <c r="C835" s="27">
        <v>833</v>
      </c>
      <c r="D835" s="26" t="s">
        <v>1781</v>
      </c>
      <c r="E835" s="26" t="s">
        <v>3239</v>
      </c>
      <c r="F835" s="27">
        <v>1920</v>
      </c>
      <c r="G835" s="27">
        <v>0</v>
      </c>
      <c r="H835" s="27">
        <v>0</v>
      </c>
      <c r="I835" s="27">
        <v>1920</v>
      </c>
      <c r="J835" s="27">
        <v>0</v>
      </c>
      <c r="K835" s="26" t="s">
        <v>3240</v>
      </c>
      <c r="L835" s="26" t="s">
        <v>736</v>
      </c>
      <c r="M835" s="26" t="s">
        <v>192</v>
      </c>
      <c r="N835" s="26" t="s">
        <v>361</v>
      </c>
      <c r="O835" s="26" t="s">
        <v>1782</v>
      </c>
      <c r="P835" s="26" t="s">
        <v>1783</v>
      </c>
      <c r="Q835" s="26" t="s">
        <v>405</v>
      </c>
      <c r="R835" s="26" t="s">
        <v>195</v>
      </c>
      <c r="S835" s="26" t="s">
        <v>3241</v>
      </c>
      <c r="T835" s="26" t="s">
        <v>195</v>
      </c>
      <c r="U835" s="26" t="s">
        <v>3241</v>
      </c>
      <c r="V835" s="26" t="s">
        <v>1784</v>
      </c>
      <c r="W835" s="26" t="s">
        <v>741</v>
      </c>
      <c r="X835" s="26" t="s">
        <v>1972</v>
      </c>
      <c r="Y835" s="27">
        <v>1920</v>
      </c>
      <c r="Z835" s="26" t="s">
        <v>736</v>
      </c>
      <c r="AA835" s="26" t="s">
        <v>736</v>
      </c>
      <c r="AB835" s="26" t="s">
        <v>736</v>
      </c>
      <c r="AC835" s="26" t="s">
        <v>736</v>
      </c>
      <c r="AD835" s="26" t="s">
        <v>736</v>
      </c>
      <c r="AE835" s="26" t="s">
        <v>736</v>
      </c>
      <c r="AF835" s="27" t="s">
        <v>741</v>
      </c>
    </row>
    <row r="836" spans="1:32">
      <c r="A836" s="26" t="s">
        <v>4758</v>
      </c>
      <c r="B836" s="26" t="s">
        <v>742</v>
      </c>
      <c r="C836" s="27">
        <v>834</v>
      </c>
      <c r="D836" s="26" t="s">
        <v>7850</v>
      </c>
      <c r="E836" s="26" t="s">
        <v>7851</v>
      </c>
      <c r="F836" s="27">
        <v>40</v>
      </c>
      <c r="G836" s="27">
        <v>0</v>
      </c>
      <c r="H836" s="27">
        <v>0</v>
      </c>
      <c r="I836" s="27">
        <v>40</v>
      </c>
      <c r="J836" s="27">
        <v>0</v>
      </c>
      <c r="K836" s="26" t="s">
        <v>7852</v>
      </c>
      <c r="L836" s="26" t="s">
        <v>736</v>
      </c>
      <c r="M836" s="26" t="s">
        <v>1928</v>
      </c>
      <c r="N836" s="26" t="s">
        <v>1929</v>
      </c>
      <c r="O836" s="26" t="s">
        <v>7853</v>
      </c>
      <c r="P836" s="26" t="s">
        <v>7854</v>
      </c>
      <c r="Q836" s="26" t="s">
        <v>736</v>
      </c>
      <c r="R836" s="26" t="s">
        <v>200</v>
      </c>
      <c r="S836" s="26" t="s">
        <v>7855</v>
      </c>
      <c r="T836" s="26" t="s">
        <v>200</v>
      </c>
      <c r="U836" s="26" t="s">
        <v>7855</v>
      </c>
      <c r="V836" s="26" t="s">
        <v>7856</v>
      </c>
      <c r="W836" s="26" t="s">
        <v>7857</v>
      </c>
      <c r="X836" s="26" t="s">
        <v>3874</v>
      </c>
      <c r="Y836" s="27">
        <v>40</v>
      </c>
      <c r="Z836" s="26" t="s">
        <v>736</v>
      </c>
      <c r="AA836" s="26" t="s">
        <v>736</v>
      </c>
      <c r="AB836" s="26" t="s">
        <v>736</v>
      </c>
      <c r="AC836" s="26" t="s">
        <v>736</v>
      </c>
      <c r="AD836" s="26" t="s">
        <v>736</v>
      </c>
      <c r="AE836" s="26" t="s">
        <v>736</v>
      </c>
      <c r="AF836" s="27" t="s">
        <v>741</v>
      </c>
    </row>
    <row r="837" spans="1:32">
      <c r="A837" s="26" t="s">
        <v>4758</v>
      </c>
      <c r="B837" s="26" t="s">
        <v>742</v>
      </c>
      <c r="C837" s="27">
        <v>835</v>
      </c>
      <c r="D837" s="26" t="s">
        <v>7858</v>
      </c>
      <c r="E837" s="26" t="s">
        <v>7859</v>
      </c>
      <c r="F837" s="27">
        <v>99</v>
      </c>
      <c r="G837" s="27">
        <v>0</v>
      </c>
      <c r="H837" s="27">
        <v>0</v>
      </c>
      <c r="I837" s="27">
        <v>99</v>
      </c>
      <c r="J837" s="27">
        <v>0</v>
      </c>
      <c r="K837" s="26" t="s">
        <v>7860</v>
      </c>
      <c r="L837" s="26" t="s">
        <v>736</v>
      </c>
      <c r="M837" s="26" t="s">
        <v>1928</v>
      </c>
      <c r="N837" s="26" t="s">
        <v>1929</v>
      </c>
      <c r="O837" s="26" t="s">
        <v>7861</v>
      </c>
      <c r="P837" s="26" t="s">
        <v>7862</v>
      </c>
      <c r="Q837" s="26" t="s">
        <v>5746</v>
      </c>
      <c r="R837" s="26" t="s">
        <v>4442</v>
      </c>
      <c r="S837" s="26" t="s">
        <v>7863</v>
      </c>
      <c r="T837" s="26" t="s">
        <v>4442</v>
      </c>
      <c r="U837" s="26" t="s">
        <v>7863</v>
      </c>
      <c r="V837" s="26" t="s">
        <v>7864</v>
      </c>
      <c r="W837" s="26" t="s">
        <v>7865</v>
      </c>
      <c r="X837" s="26" t="s">
        <v>7866</v>
      </c>
      <c r="Y837" s="27">
        <v>99</v>
      </c>
      <c r="Z837" s="26" t="s">
        <v>736</v>
      </c>
      <c r="AA837" s="26" t="s">
        <v>736</v>
      </c>
      <c r="AB837" s="26" t="s">
        <v>736</v>
      </c>
      <c r="AC837" s="26" t="s">
        <v>736</v>
      </c>
      <c r="AD837" s="26" t="s">
        <v>736</v>
      </c>
      <c r="AE837" s="26" t="s">
        <v>736</v>
      </c>
      <c r="AF837" s="27" t="s">
        <v>741</v>
      </c>
    </row>
    <row r="838" spans="1:32">
      <c r="A838" s="26" t="s">
        <v>4758</v>
      </c>
      <c r="B838" s="26" t="s">
        <v>742</v>
      </c>
      <c r="C838" s="27">
        <v>836</v>
      </c>
      <c r="D838" s="26" t="s">
        <v>4742</v>
      </c>
      <c r="E838" s="26" t="s">
        <v>4743</v>
      </c>
      <c r="F838" s="27">
        <v>1280</v>
      </c>
      <c r="G838" s="27">
        <v>0</v>
      </c>
      <c r="H838" s="27">
        <v>0</v>
      </c>
      <c r="I838" s="27">
        <v>1280</v>
      </c>
      <c r="J838" s="27">
        <v>0</v>
      </c>
      <c r="K838" s="26" t="s">
        <v>4744</v>
      </c>
      <c r="L838" s="26" t="s">
        <v>736</v>
      </c>
      <c r="M838" s="26" t="s">
        <v>1928</v>
      </c>
      <c r="N838" s="26" t="s">
        <v>1929</v>
      </c>
      <c r="O838" s="26" t="s">
        <v>4745</v>
      </c>
      <c r="P838" s="26" t="s">
        <v>4746</v>
      </c>
      <c r="Q838" s="26" t="s">
        <v>736</v>
      </c>
      <c r="R838" s="26" t="s">
        <v>252</v>
      </c>
      <c r="S838" s="26" t="s">
        <v>4747</v>
      </c>
      <c r="T838" s="26" t="s">
        <v>252</v>
      </c>
      <c r="U838" s="26" t="s">
        <v>4747</v>
      </c>
      <c r="V838" s="26" t="s">
        <v>4748</v>
      </c>
      <c r="W838" s="26" t="s">
        <v>741</v>
      </c>
      <c r="X838" s="26" t="s">
        <v>1976</v>
      </c>
      <c r="Y838" s="27">
        <v>1280</v>
      </c>
      <c r="Z838" s="26" t="s">
        <v>736</v>
      </c>
      <c r="AA838" s="26" t="s">
        <v>736</v>
      </c>
      <c r="AB838" s="26" t="s">
        <v>736</v>
      </c>
      <c r="AC838" s="26" t="s">
        <v>736</v>
      </c>
      <c r="AD838" s="26" t="s">
        <v>736</v>
      </c>
      <c r="AE838" s="26" t="s">
        <v>736</v>
      </c>
      <c r="AF838" s="27" t="s">
        <v>741</v>
      </c>
    </row>
    <row r="839" spans="1:32">
      <c r="A839" s="26" t="s">
        <v>4758</v>
      </c>
      <c r="B839" s="26" t="s">
        <v>742</v>
      </c>
      <c r="C839" s="27">
        <v>837</v>
      </c>
      <c r="D839" s="26" t="s">
        <v>7867</v>
      </c>
      <c r="E839" s="26" t="s">
        <v>7868</v>
      </c>
      <c r="F839" s="27">
        <v>20</v>
      </c>
      <c r="G839" s="27">
        <v>0</v>
      </c>
      <c r="H839" s="27">
        <v>0</v>
      </c>
      <c r="I839" s="27">
        <v>20</v>
      </c>
      <c r="J839" s="27">
        <v>0</v>
      </c>
      <c r="K839" s="26" t="s">
        <v>7869</v>
      </c>
      <c r="L839" s="26" t="s">
        <v>736</v>
      </c>
      <c r="M839" s="26" t="s">
        <v>1928</v>
      </c>
      <c r="N839" s="26" t="s">
        <v>1929</v>
      </c>
      <c r="O839" s="26" t="s">
        <v>7870</v>
      </c>
      <c r="P839" s="26" t="s">
        <v>7871</v>
      </c>
      <c r="Q839" s="26" t="s">
        <v>5076</v>
      </c>
      <c r="R839" s="26" t="s">
        <v>191</v>
      </c>
      <c r="S839" s="26" t="s">
        <v>7872</v>
      </c>
      <c r="T839" s="26" t="s">
        <v>191</v>
      </c>
      <c r="U839" s="26" t="s">
        <v>7872</v>
      </c>
      <c r="V839" s="26" t="s">
        <v>7873</v>
      </c>
      <c r="W839" s="26" t="s">
        <v>7874</v>
      </c>
      <c r="X839" s="26" t="s">
        <v>3633</v>
      </c>
      <c r="Y839" s="27">
        <v>20</v>
      </c>
      <c r="Z839" s="26" t="s">
        <v>736</v>
      </c>
      <c r="AA839" s="26" t="s">
        <v>736</v>
      </c>
      <c r="AB839" s="26" t="s">
        <v>736</v>
      </c>
      <c r="AC839" s="26" t="s">
        <v>736</v>
      </c>
      <c r="AD839" s="26" t="s">
        <v>736</v>
      </c>
      <c r="AE839" s="26" t="s">
        <v>736</v>
      </c>
      <c r="AF839" s="27" t="s">
        <v>741</v>
      </c>
    </row>
    <row r="840" spans="1:32">
      <c r="A840" s="26" t="s">
        <v>4758</v>
      </c>
      <c r="B840" s="26" t="s">
        <v>742</v>
      </c>
      <c r="C840" s="27">
        <v>838</v>
      </c>
      <c r="D840" s="26" t="s">
        <v>1884</v>
      </c>
      <c r="E840" s="26" t="s">
        <v>3242</v>
      </c>
      <c r="F840" s="27">
        <v>1600</v>
      </c>
      <c r="G840" s="27">
        <v>0</v>
      </c>
      <c r="H840" s="27">
        <v>0</v>
      </c>
      <c r="I840" s="27">
        <v>1600</v>
      </c>
      <c r="J840" s="27">
        <v>0</v>
      </c>
      <c r="K840" s="26" t="s">
        <v>3243</v>
      </c>
      <c r="L840" s="26" t="s">
        <v>736</v>
      </c>
      <c r="M840" s="26" t="s">
        <v>192</v>
      </c>
      <c r="N840" s="26" t="s">
        <v>361</v>
      </c>
      <c r="O840" s="26" t="s">
        <v>1885</v>
      </c>
      <c r="P840" s="26" t="s">
        <v>1886</v>
      </c>
      <c r="Q840" s="26" t="s">
        <v>405</v>
      </c>
      <c r="R840" s="26" t="s">
        <v>195</v>
      </c>
      <c r="S840" s="26" t="s">
        <v>3244</v>
      </c>
      <c r="T840" s="26" t="s">
        <v>195</v>
      </c>
      <c r="U840" s="26" t="s">
        <v>3244</v>
      </c>
      <c r="V840" s="26" t="s">
        <v>3245</v>
      </c>
      <c r="W840" s="26" t="s">
        <v>741</v>
      </c>
      <c r="X840" s="26" t="s">
        <v>1918</v>
      </c>
      <c r="Y840" s="27">
        <v>1600</v>
      </c>
      <c r="Z840" s="26" t="s">
        <v>736</v>
      </c>
      <c r="AA840" s="26" t="s">
        <v>736</v>
      </c>
      <c r="AB840" s="26" t="s">
        <v>736</v>
      </c>
      <c r="AC840" s="26" t="s">
        <v>736</v>
      </c>
      <c r="AD840" s="26" t="s">
        <v>736</v>
      </c>
      <c r="AE840" s="26" t="s">
        <v>736</v>
      </c>
      <c r="AF840" s="27" t="s">
        <v>741</v>
      </c>
    </row>
    <row r="841" spans="1:32">
      <c r="A841" s="26" t="s">
        <v>4758</v>
      </c>
      <c r="B841" s="26" t="s">
        <v>742</v>
      </c>
      <c r="C841" s="27">
        <v>839</v>
      </c>
      <c r="D841" s="26" t="s">
        <v>1092</v>
      </c>
      <c r="E841" s="26" t="s">
        <v>7875</v>
      </c>
      <c r="F841" s="27">
        <v>3840</v>
      </c>
      <c r="G841" s="27">
        <v>0</v>
      </c>
      <c r="H841" s="27">
        <v>0</v>
      </c>
      <c r="I841" s="27">
        <v>3840</v>
      </c>
      <c r="J841" s="27">
        <v>0</v>
      </c>
      <c r="K841" s="26" t="s">
        <v>2287</v>
      </c>
      <c r="L841" s="26" t="s">
        <v>736</v>
      </c>
      <c r="M841" s="26" t="s">
        <v>1623</v>
      </c>
      <c r="N841" s="26" t="s">
        <v>7876</v>
      </c>
      <c r="O841" s="26" t="s">
        <v>1625</v>
      </c>
      <c r="P841" s="26" t="s">
        <v>747</v>
      </c>
      <c r="Q841" s="26" t="s">
        <v>1785</v>
      </c>
      <c r="R841" s="26" t="s">
        <v>736</v>
      </c>
      <c r="S841" s="26" t="s">
        <v>7877</v>
      </c>
      <c r="T841" s="26" t="s">
        <v>736</v>
      </c>
      <c r="U841" s="26" t="s">
        <v>7877</v>
      </c>
      <c r="V841" s="26" t="s">
        <v>7878</v>
      </c>
      <c r="W841" s="26" t="s">
        <v>469</v>
      </c>
      <c r="X841" s="26" t="s">
        <v>1947</v>
      </c>
      <c r="Y841" s="27">
        <v>3840</v>
      </c>
      <c r="Z841" s="26" t="s">
        <v>736</v>
      </c>
      <c r="AA841" s="26" t="s">
        <v>736</v>
      </c>
      <c r="AB841" s="26" t="s">
        <v>736</v>
      </c>
      <c r="AC841" s="26" t="s">
        <v>736</v>
      </c>
      <c r="AD841" s="26" t="s">
        <v>736</v>
      </c>
      <c r="AE841" s="26" t="s">
        <v>736</v>
      </c>
      <c r="AF841" s="27" t="s">
        <v>741</v>
      </c>
    </row>
    <row r="842" spans="1:32">
      <c r="A842" s="26" t="s">
        <v>4758</v>
      </c>
      <c r="B842" s="26" t="s">
        <v>742</v>
      </c>
      <c r="C842" s="27">
        <v>840</v>
      </c>
      <c r="D842" s="26" t="s">
        <v>1058</v>
      </c>
      <c r="E842" s="26" t="s">
        <v>214</v>
      </c>
      <c r="F842" s="27">
        <v>320</v>
      </c>
      <c r="G842" s="27">
        <v>0</v>
      </c>
      <c r="H842" s="27">
        <v>0</v>
      </c>
      <c r="I842" s="27">
        <v>320</v>
      </c>
      <c r="J842" s="27">
        <v>0</v>
      </c>
      <c r="K842" s="26" t="s">
        <v>736</v>
      </c>
      <c r="L842" s="26" t="s">
        <v>736</v>
      </c>
      <c r="M842" s="26" t="s">
        <v>202</v>
      </c>
      <c r="N842" s="26" t="s">
        <v>215</v>
      </c>
      <c r="O842" s="26" t="s">
        <v>216</v>
      </c>
      <c r="P842" s="26" t="s">
        <v>1059</v>
      </c>
      <c r="Q842" s="26" t="s">
        <v>1060</v>
      </c>
      <c r="R842" s="26" t="s">
        <v>195</v>
      </c>
      <c r="S842" s="26" t="s">
        <v>1061</v>
      </c>
      <c r="T842" s="26" t="s">
        <v>195</v>
      </c>
      <c r="U842" s="26" t="s">
        <v>1061</v>
      </c>
      <c r="V842" s="26" t="s">
        <v>736</v>
      </c>
      <c r="W842" s="26" t="s">
        <v>455</v>
      </c>
      <c r="X842" s="26" t="s">
        <v>1949</v>
      </c>
      <c r="Y842" s="27">
        <v>320</v>
      </c>
      <c r="Z842" s="26" t="s">
        <v>736</v>
      </c>
      <c r="AA842" s="26" t="s">
        <v>736</v>
      </c>
      <c r="AB842" s="26" t="s">
        <v>736</v>
      </c>
      <c r="AC842" s="26" t="s">
        <v>736</v>
      </c>
      <c r="AD842" s="26" t="s">
        <v>736</v>
      </c>
      <c r="AE842" s="26" t="s">
        <v>736</v>
      </c>
      <c r="AF842" s="27" t="s">
        <v>741</v>
      </c>
    </row>
    <row r="843" spans="1:32">
      <c r="A843" s="26" t="s">
        <v>4758</v>
      </c>
      <c r="B843" s="26" t="s">
        <v>742</v>
      </c>
      <c r="C843" s="27">
        <v>841</v>
      </c>
      <c r="D843" s="26" t="s">
        <v>1063</v>
      </c>
      <c r="E843" s="26" t="s">
        <v>219</v>
      </c>
      <c r="F843" s="27">
        <v>160</v>
      </c>
      <c r="G843" s="27">
        <v>0</v>
      </c>
      <c r="H843" s="27">
        <v>0</v>
      </c>
      <c r="I843" s="27">
        <v>160</v>
      </c>
      <c r="J843" s="27">
        <v>0</v>
      </c>
      <c r="K843" s="26" t="s">
        <v>736</v>
      </c>
      <c r="L843" s="26" t="s">
        <v>736</v>
      </c>
      <c r="M843" s="26" t="s">
        <v>202</v>
      </c>
      <c r="N843" s="26" t="s">
        <v>220</v>
      </c>
      <c r="O843" s="26" t="s">
        <v>221</v>
      </c>
      <c r="P843" s="26" t="s">
        <v>1064</v>
      </c>
      <c r="Q843" s="26" t="s">
        <v>208</v>
      </c>
      <c r="R843" s="26" t="s">
        <v>791</v>
      </c>
      <c r="S843" s="26" t="s">
        <v>1065</v>
      </c>
      <c r="T843" s="26" t="s">
        <v>791</v>
      </c>
      <c r="U843" s="26" t="s">
        <v>1065</v>
      </c>
      <c r="V843" s="26" t="s">
        <v>736</v>
      </c>
      <c r="W843" s="26" t="s">
        <v>459</v>
      </c>
      <c r="X843" s="26" t="s">
        <v>1945</v>
      </c>
      <c r="Y843" s="27">
        <v>160</v>
      </c>
      <c r="Z843" s="26" t="s">
        <v>736</v>
      </c>
      <c r="AA843" s="26" t="s">
        <v>736</v>
      </c>
      <c r="AB843" s="26" t="s">
        <v>736</v>
      </c>
      <c r="AC843" s="26" t="s">
        <v>736</v>
      </c>
      <c r="AD843" s="26" t="s">
        <v>736</v>
      </c>
      <c r="AE843" s="26" t="s">
        <v>736</v>
      </c>
      <c r="AF843" s="27" t="s">
        <v>741</v>
      </c>
    </row>
    <row r="844" spans="1:32">
      <c r="A844" s="26" t="s">
        <v>4758</v>
      </c>
      <c r="B844" s="26" t="s">
        <v>742</v>
      </c>
      <c r="C844" s="27">
        <v>842</v>
      </c>
      <c r="D844" s="26" t="s">
        <v>1068</v>
      </c>
      <c r="E844" s="26" t="s">
        <v>222</v>
      </c>
      <c r="F844" s="27">
        <v>160</v>
      </c>
      <c r="G844" s="27">
        <v>0</v>
      </c>
      <c r="H844" s="27">
        <v>0</v>
      </c>
      <c r="I844" s="27">
        <v>160</v>
      </c>
      <c r="J844" s="27">
        <v>0</v>
      </c>
      <c r="K844" s="26" t="s">
        <v>736</v>
      </c>
      <c r="L844" s="26" t="s">
        <v>736</v>
      </c>
      <c r="M844" s="26" t="s">
        <v>202</v>
      </c>
      <c r="N844" s="26" t="s">
        <v>220</v>
      </c>
      <c r="O844" s="26" t="s">
        <v>223</v>
      </c>
      <c r="P844" s="26" t="s">
        <v>1069</v>
      </c>
      <c r="Q844" s="26" t="s">
        <v>224</v>
      </c>
      <c r="R844" s="26" t="s">
        <v>195</v>
      </c>
      <c r="S844" s="26" t="s">
        <v>1070</v>
      </c>
      <c r="T844" s="26" t="s">
        <v>195</v>
      </c>
      <c r="U844" s="26" t="s">
        <v>1070</v>
      </c>
      <c r="V844" s="26" t="s">
        <v>736</v>
      </c>
      <c r="W844" s="26" t="s">
        <v>461</v>
      </c>
      <c r="X844" s="26" t="s">
        <v>1945</v>
      </c>
      <c r="Y844" s="27">
        <v>160</v>
      </c>
      <c r="Z844" s="26" t="s">
        <v>736</v>
      </c>
      <c r="AA844" s="26" t="s">
        <v>736</v>
      </c>
      <c r="AB844" s="26" t="s">
        <v>736</v>
      </c>
      <c r="AC844" s="26" t="s">
        <v>736</v>
      </c>
      <c r="AD844" s="26" t="s">
        <v>736</v>
      </c>
      <c r="AE844" s="26" t="s">
        <v>736</v>
      </c>
      <c r="AF844" s="27" t="s">
        <v>741</v>
      </c>
    </row>
    <row r="845" spans="1:32">
      <c r="A845" s="26" t="s">
        <v>4758</v>
      </c>
      <c r="B845" s="26" t="s">
        <v>742</v>
      </c>
      <c r="C845" s="27">
        <v>843</v>
      </c>
      <c r="D845" s="26" t="s">
        <v>1072</v>
      </c>
      <c r="E845" s="26" t="s">
        <v>253</v>
      </c>
      <c r="F845" s="27">
        <v>160</v>
      </c>
      <c r="G845" s="27">
        <v>0</v>
      </c>
      <c r="H845" s="27">
        <v>0</v>
      </c>
      <c r="I845" s="27">
        <v>160</v>
      </c>
      <c r="J845" s="27">
        <v>0</v>
      </c>
      <c r="K845" s="26" t="s">
        <v>736</v>
      </c>
      <c r="L845" s="26" t="s">
        <v>736</v>
      </c>
      <c r="M845" s="26" t="s">
        <v>202</v>
      </c>
      <c r="N845" s="26" t="s">
        <v>254</v>
      </c>
      <c r="O845" s="26" t="s">
        <v>255</v>
      </c>
      <c r="P845" s="26" t="s">
        <v>1073</v>
      </c>
      <c r="Q845" s="26" t="s">
        <v>208</v>
      </c>
      <c r="R845" s="26" t="s">
        <v>195</v>
      </c>
      <c r="S845" s="26" t="s">
        <v>1074</v>
      </c>
      <c r="T845" s="26" t="s">
        <v>195</v>
      </c>
      <c r="U845" s="26" t="s">
        <v>1074</v>
      </c>
      <c r="V845" s="26" t="s">
        <v>736</v>
      </c>
      <c r="W845" s="26" t="s">
        <v>462</v>
      </c>
      <c r="X845" s="26" t="s">
        <v>1945</v>
      </c>
      <c r="Y845" s="27">
        <v>160</v>
      </c>
      <c r="Z845" s="26" t="s">
        <v>736</v>
      </c>
      <c r="AA845" s="26" t="s">
        <v>736</v>
      </c>
      <c r="AB845" s="26" t="s">
        <v>736</v>
      </c>
      <c r="AC845" s="26" t="s">
        <v>736</v>
      </c>
      <c r="AD845" s="26" t="s">
        <v>736</v>
      </c>
      <c r="AE845" s="26" t="s">
        <v>736</v>
      </c>
      <c r="AF845" s="27" t="s">
        <v>741</v>
      </c>
    </row>
    <row r="846" spans="1:32">
      <c r="A846" s="26" t="s">
        <v>4758</v>
      </c>
      <c r="B846" s="26" t="s">
        <v>742</v>
      </c>
      <c r="C846" s="27">
        <v>844</v>
      </c>
      <c r="D846" s="26" t="s">
        <v>1093</v>
      </c>
      <c r="E846" s="26" t="s">
        <v>264</v>
      </c>
      <c r="F846" s="27">
        <v>160</v>
      </c>
      <c r="G846" s="27">
        <v>0</v>
      </c>
      <c r="H846" s="27">
        <v>0</v>
      </c>
      <c r="I846" s="27">
        <v>160</v>
      </c>
      <c r="J846" s="27">
        <v>0</v>
      </c>
      <c r="K846" s="26" t="s">
        <v>736</v>
      </c>
      <c r="L846" s="26" t="s">
        <v>736</v>
      </c>
      <c r="M846" s="26" t="s">
        <v>202</v>
      </c>
      <c r="N846" s="26" t="s">
        <v>203</v>
      </c>
      <c r="O846" s="26" t="s">
        <v>265</v>
      </c>
      <c r="P846" s="26" t="s">
        <v>1076</v>
      </c>
      <c r="Q846" s="26" t="s">
        <v>208</v>
      </c>
      <c r="R846" s="26" t="s">
        <v>195</v>
      </c>
      <c r="S846" s="26" t="s">
        <v>260</v>
      </c>
      <c r="T846" s="26" t="s">
        <v>195</v>
      </c>
      <c r="U846" s="26" t="s">
        <v>260</v>
      </c>
      <c r="V846" s="26" t="s">
        <v>736</v>
      </c>
      <c r="W846" s="26" t="s">
        <v>470</v>
      </c>
      <c r="X846" s="26" t="s">
        <v>1945</v>
      </c>
      <c r="Y846" s="27">
        <v>160</v>
      </c>
      <c r="Z846" s="26" t="s">
        <v>736</v>
      </c>
      <c r="AA846" s="26" t="s">
        <v>736</v>
      </c>
      <c r="AB846" s="26" t="s">
        <v>736</v>
      </c>
      <c r="AC846" s="26" t="s">
        <v>736</v>
      </c>
      <c r="AD846" s="26" t="s">
        <v>736</v>
      </c>
      <c r="AE846" s="26" t="s">
        <v>736</v>
      </c>
      <c r="AF846" s="27" t="s">
        <v>741</v>
      </c>
    </row>
    <row r="847" spans="1:32">
      <c r="A847" s="26" t="s">
        <v>4758</v>
      </c>
      <c r="B847" s="26" t="s">
        <v>742</v>
      </c>
      <c r="C847" s="27">
        <v>845</v>
      </c>
      <c r="D847" s="26" t="s">
        <v>1097</v>
      </c>
      <c r="E847" s="26" t="s">
        <v>268</v>
      </c>
      <c r="F847" s="27">
        <v>480</v>
      </c>
      <c r="G847" s="27">
        <v>0</v>
      </c>
      <c r="H847" s="27">
        <v>0</v>
      </c>
      <c r="I847" s="27">
        <v>480</v>
      </c>
      <c r="J847" s="27">
        <v>0</v>
      </c>
      <c r="K847" s="26" t="s">
        <v>736</v>
      </c>
      <c r="L847" s="26" t="s">
        <v>736</v>
      </c>
      <c r="M847" s="26" t="s">
        <v>202</v>
      </c>
      <c r="N847" s="26" t="s">
        <v>203</v>
      </c>
      <c r="O847" s="26" t="s">
        <v>269</v>
      </c>
      <c r="P847" s="26" t="s">
        <v>1085</v>
      </c>
      <c r="Q847" s="26" t="s">
        <v>208</v>
      </c>
      <c r="R847" s="26" t="s">
        <v>195</v>
      </c>
      <c r="S847" s="26" t="s">
        <v>1098</v>
      </c>
      <c r="T847" s="26" t="s">
        <v>195</v>
      </c>
      <c r="U847" s="26" t="s">
        <v>1098</v>
      </c>
      <c r="V847" s="26" t="s">
        <v>736</v>
      </c>
      <c r="W847" s="26" t="s">
        <v>474</v>
      </c>
      <c r="X847" s="26" t="s">
        <v>1956</v>
      </c>
      <c r="Y847" s="27">
        <v>480</v>
      </c>
      <c r="Z847" s="26" t="s">
        <v>736</v>
      </c>
      <c r="AA847" s="26" t="s">
        <v>736</v>
      </c>
      <c r="AB847" s="26" t="s">
        <v>736</v>
      </c>
      <c r="AC847" s="26" t="s">
        <v>736</v>
      </c>
      <c r="AD847" s="26" t="s">
        <v>736</v>
      </c>
      <c r="AE847" s="26" t="s">
        <v>736</v>
      </c>
      <c r="AF847" s="27" t="s">
        <v>741</v>
      </c>
    </row>
    <row r="848" spans="1:32">
      <c r="A848" s="26" t="s">
        <v>4758</v>
      </c>
      <c r="B848" s="26" t="s">
        <v>742</v>
      </c>
      <c r="C848" s="27">
        <v>846</v>
      </c>
      <c r="D848" s="26" t="s">
        <v>1099</v>
      </c>
      <c r="E848" s="26" t="s">
        <v>270</v>
      </c>
      <c r="F848" s="27">
        <v>160</v>
      </c>
      <c r="G848" s="27">
        <v>0</v>
      </c>
      <c r="H848" s="27">
        <v>0</v>
      </c>
      <c r="I848" s="27">
        <v>160</v>
      </c>
      <c r="J848" s="27">
        <v>0</v>
      </c>
      <c r="K848" s="26" t="s">
        <v>736</v>
      </c>
      <c r="L848" s="26" t="s">
        <v>736</v>
      </c>
      <c r="M848" s="26" t="s">
        <v>202</v>
      </c>
      <c r="N848" s="26" t="s">
        <v>271</v>
      </c>
      <c r="O848" s="26" t="s">
        <v>272</v>
      </c>
      <c r="P848" s="26" t="s">
        <v>1100</v>
      </c>
      <c r="Q848" s="26" t="s">
        <v>208</v>
      </c>
      <c r="R848" s="26" t="s">
        <v>195</v>
      </c>
      <c r="S848" s="26" t="s">
        <v>1101</v>
      </c>
      <c r="T848" s="26" t="s">
        <v>195</v>
      </c>
      <c r="U848" s="26" t="s">
        <v>1101</v>
      </c>
      <c r="V848" s="26" t="s">
        <v>736</v>
      </c>
      <c r="W848" s="26" t="s">
        <v>475</v>
      </c>
      <c r="X848" s="26" t="s">
        <v>1945</v>
      </c>
      <c r="Y848" s="27">
        <v>160</v>
      </c>
      <c r="Z848" s="26" t="s">
        <v>736</v>
      </c>
      <c r="AA848" s="26" t="s">
        <v>736</v>
      </c>
      <c r="AB848" s="26" t="s">
        <v>736</v>
      </c>
      <c r="AC848" s="26" t="s">
        <v>736</v>
      </c>
      <c r="AD848" s="26" t="s">
        <v>736</v>
      </c>
      <c r="AE848" s="26" t="s">
        <v>736</v>
      </c>
      <c r="AF848" s="27" t="s">
        <v>741</v>
      </c>
    </row>
    <row r="849" spans="1:32">
      <c r="A849" s="26" t="s">
        <v>4758</v>
      </c>
      <c r="B849" s="26" t="s">
        <v>742</v>
      </c>
      <c r="C849" s="27">
        <v>847</v>
      </c>
      <c r="D849" s="26" t="s">
        <v>1102</v>
      </c>
      <c r="E849" s="26" t="s">
        <v>273</v>
      </c>
      <c r="F849" s="27">
        <v>800</v>
      </c>
      <c r="G849" s="27">
        <v>0</v>
      </c>
      <c r="H849" s="27">
        <v>0</v>
      </c>
      <c r="I849" s="27">
        <v>800</v>
      </c>
      <c r="J849" s="27">
        <v>0</v>
      </c>
      <c r="K849" s="26" t="s">
        <v>736</v>
      </c>
      <c r="L849" s="26" t="s">
        <v>736</v>
      </c>
      <c r="M849" s="26" t="s">
        <v>202</v>
      </c>
      <c r="N849" s="26" t="s">
        <v>210</v>
      </c>
      <c r="O849" s="26" t="s">
        <v>274</v>
      </c>
      <c r="P849" s="26" t="s">
        <v>1103</v>
      </c>
      <c r="Q849" s="26" t="s">
        <v>208</v>
      </c>
      <c r="R849" s="26" t="s">
        <v>195</v>
      </c>
      <c r="S849" s="26" t="s">
        <v>1104</v>
      </c>
      <c r="T849" s="26" t="s">
        <v>195</v>
      </c>
      <c r="U849" s="26" t="s">
        <v>1104</v>
      </c>
      <c r="V849" s="26" t="s">
        <v>736</v>
      </c>
      <c r="W849" s="26" t="s">
        <v>478</v>
      </c>
      <c r="X849" s="26" t="s">
        <v>1948</v>
      </c>
      <c r="Y849" s="27">
        <v>800</v>
      </c>
      <c r="Z849" s="26" t="s">
        <v>736</v>
      </c>
      <c r="AA849" s="26" t="s">
        <v>736</v>
      </c>
      <c r="AB849" s="26" t="s">
        <v>736</v>
      </c>
      <c r="AC849" s="26" t="s">
        <v>736</v>
      </c>
      <c r="AD849" s="26" t="s">
        <v>736</v>
      </c>
      <c r="AE849" s="26" t="s">
        <v>736</v>
      </c>
      <c r="AF849" s="27" t="s">
        <v>741</v>
      </c>
    </row>
    <row r="850" spans="1:32">
      <c r="A850" s="26" t="s">
        <v>4758</v>
      </c>
      <c r="B850" s="26" t="s">
        <v>742</v>
      </c>
      <c r="C850" s="27">
        <v>848</v>
      </c>
      <c r="D850" s="26" t="s">
        <v>1108</v>
      </c>
      <c r="E850" s="26" t="s">
        <v>276</v>
      </c>
      <c r="F850" s="27">
        <v>1600</v>
      </c>
      <c r="G850" s="27">
        <v>0</v>
      </c>
      <c r="H850" s="27">
        <v>0</v>
      </c>
      <c r="I850" s="27">
        <v>1600</v>
      </c>
      <c r="J850" s="27">
        <v>0</v>
      </c>
      <c r="K850" s="26" t="s">
        <v>736</v>
      </c>
      <c r="L850" s="26" t="s">
        <v>736</v>
      </c>
      <c r="M850" s="26" t="s">
        <v>1623</v>
      </c>
      <c r="N850" s="26" t="s">
        <v>2150</v>
      </c>
      <c r="O850" s="26" t="s">
        <v>2151</v>
      </c>
      <c r="P850" s="26" t="s">
        <v>2152</v>
      </c>
      <c r="Q850" s="26" t="s">
        <v>2153</v>
      </c>
      <c r="R850" s="26" t="s">
        <v>736</v>
      </c>
      <c r="S850" s="26" t="s">
        <v>2154</v>
      </c>
      <c r="T850" s="26" t="s">
        <v>736</v>
      </c>
      <c r="U850" s="26" t="s">
        <v>2154</v>
      </c>
      <c r="V850" s="26" t="s">
        <v>2155</v>
      </c>
      <c r="W850" s="26" t="s">
        <v>2156</v>
      </c>
      <c r="X850" s="26" t="s">
        <v>1918</v>
      </c>
      <c r="Y850" s="27">
        <v>1600</v>
      </c>
      <c r="Z850" s="26" t="s">
        <v>736</v>
      </c>
      <c r="AA850" s="26" t="s">
        <v>736</v>
      </c>
      <c r="AB850" s="26" t="s">
        <v>736</v>
      </c>
      <c r="AC850" s="26" t="s">
        <v>736</v>
      </c>
      <c r="AD850" s="26" t="s">
        <v>736</v>
      </c>
      <c r="AE850" s="26" t="s">
        <v>736</v>
      </c>
      <c r="AF850" s="27" t="s">
        <v>741</v>
      </c>
    </row>
    <row r="851" spans="1:32">
      <c r="A851" s="26" t="s">
        <v>4758</v>
      </c>
      <c r="B851" s="26" t="s">
        <v>742</v>
      </c>
      <c r="C851" s="27">
        <v>849</v>
      </c>
      <c r="D851" s="26" t="s">
        <v>1112</v>
      </c>
      <c r="E851" s="26" t="s">
        <v>279</v>
      </c>
      <c r="F851" s="27">
        <v>800</v>
      </c>
      <c r="G851" s="27">
        <v>0</v>
      </c>
      <c r="H851" s="27">
        <v>0</v>
      </c>
      <c r="I851" s="27">
        <v>800</v>
      </c>
      <c r="J851" s="27">
        <v>0</v>
      </c>
      <c r="K851" s="26" t="s">
        <v>736</v>
      </c>
      <c r="L851" s="26" t="s">
        <v>736</v>
      </c>
      <c r="M851" s="26" t="s">
        <v>202</v>
      </c>
      <c r="N851" s="26" t="s">
        <v>215</v>
      </c>
      <c r="O851" s="26" t="s">
        <v>280</v>
      </c>
      <c r="P851" s="26" t="s">
        <v>1113</v>
      </c>
      <c r="Q851" s="26" t="s">
        <v>1114</v>
      </c>
      <c r="R851" s="26" t="s">
        <v>195</v>
      </c>
      <c r="S851" s="26" t="s">
        <v>1115</v>
      </c>
      <c r="T851" s="26" t="s">
        <v>195</v>
      </c>
      <c r="U851" s="26" t="s">
        <v>1115</v>
      </c>
      <c r="V851" s="26" t="s">
        <v>736</v>
      </c>
      <c r="W851" s="26" t="s">
        <v>482</v>
      </c>
      <c r="X851" s="26" t="s">
        <v>1948</v>
      </c>
      <c r="Y851" s="27">
        <v>800</v>
      </c>
      <c r="Z851" s="26" t="s">
        <v>736</v>
      </c>
      <c r="AA851" s="26" t="s">
        <v>736</v>
      </c>
      <c r="AB851" s="26" t="s">
        <v>736</v>
      </c>
      <c r="AC851" s="26" t="s">
        <v>736</v>
      </c>
      <c r="AD851" s="26" t="s">
        <v>736</v>
      </c>
      <c r="AE851" s="26" t="s">
        <v>736</v>
      </c>
      <c r="AF851" s="27" t="s">
        <v>741</v>
      </c>
    </row>
    <row r="852" spans="1:32">
      <c r="A852" s="26" t="s">
        <v>4758</v>
      </c>
      <c r="B852" s="26" t="s">
        <v>742</v>
      </c>
      <c r="C852" s="27">
        <v>850</v>
      </c>
      <c r="D852" s="26" t="s">
        <v>1116</v>
      </c>
      <c r="E852" s="26" t="s">
        <v>281</v>
      </c>
      <c r="F852" s="27">
        <v>800</v>
      </c>
      <c r="G852" s="27">
        <v>0</v>
      </c>
      <c r="H852" s="27">
        <v>0</v>
      </c>
      <c r="I852" s="27">
        <v>800</v>
      </c>
      <c r="J852" s="27">
        <v>0</v>
      </c>
      <c r="K852" s="26" t="s">
        <v>339</v>
      </c>
      <c r="L852" s="26" t="s">
        <v>736</v>
      </c>
      <c r="M852" s="26" t="s">
        <v>125</v>
      </c>
      <c r="N852" s="26" t="s">
        <v>1117</v>
      </c>
      <c r="O852" s="26" t="s">
        <v>1118</v>
      </c>
      <c r="P852" s="26" t="s">
        <v>1119</v>
      </c>
      <c r="Q852" s="26" t="s">
        <v>263</v>
      </c>
      <c r="R852" s="26" t="s">
        <v>195</v>
      </c>
      <c r="S852" s="26" t="s">
        <v>1120</v>
      </c>
      <c r="T852" s="26" t="s">
        <v>195</v>
      </c>
      <c r="U852" s="26" t="s">
        <v>1120</v>
      </c>
      <c r="V852" s="26" t="s">
        <v>1121</v>
      </c>
      <c r="W852" s="26" t="s">
        <v>1122</v>
      </c>
      <c r="X852" s="26" t="s">
        <v>1948</v>
      </c>
      <c r="Y852" s="27">
        <v>800</v>
      </c>
      <c r="Z852" s="26" t="s">
        <v>736</v>
      </c>
      <c r="AA852" s="26" t="s">
        <v>736</v>
      </c>
      <c r="AB852" s="26" t="s">
        <v>736</v>
      </c>
      <c r="AC852" s="26" t="s">
        <v>736</v>
      </c>
      <c r="AD852" s="26" t="s">
        <v>736</v>
      </c>
      <c r="AE852" s="26" t="s">
        <v>736</v>
      </c>
      <c r="AF852" s="27" t="s">
        <v>741</v>
      </c>
    </row>
    <row r="853" spans="1:32">
      <c r="A853" s="26" t="s">
        <v>4758</v>
      </c>
      <c r="B853" s="26" t="s">
        <v>742</v>
      </c>
      <c r="C853" s="27">
        <v>851</v>
      </c>
      <c r="D853" s="26" t="s">
        <v>1123</v>
      </c>
      <c r="E853" s="26" t="s">
        <v>282</v>
      </c>
      <c r="F853" s="27">
        <v>160</v>
      </c>
      <c r="G853" s="27">
        <v>0</v>
      </c>
      <c r="H853" s="27">
        <v>0</v>
      </c>
      <c r="I853" s="27">
        <v>160</v>
      </c>
      <c r="J853" s="27">
        <v>0</v>
      </c>
      <c r="K853" s="26" t="s">
        <v>736</v>
      </c>
      <c r="L853" s="26" t="s">
        <v>736</v>
      </c>
      <c r="M853" s="26" t="s">
        <v>202</v>
      </c>
      <c r="N853" s="26" t="s">
        <v>225</v>
      </c>
      <c r="O853" s="26" t="s">
        <v>283</v>
      </c>
      <c r="P853" s="26" t="s">
        <v>1124</v>
      </c>
      <c r="Q853" s="26" t="s">
        <v>224</v>
      </c>
      <c r="R853" s="26" t="s">
        <v>195</v>
      </c>
      <c r="S853" s="26" t="s">
        <v>1125</v>
      </c>
      <c r="T853" s="26" t="s">
        <v>195</v>
      </c>
      <c r="U853" s="26" t="s">
        <v>1125</v>
      </c>
      <c r="V853" s="26" t="s">
        <v>736</v>
      </c>
      <c r="W853" s="26" t="s">
        <v>483</v>
      </c>
      <c r="X853" s="26" t="s">
        <v>1945</v>
      </c>
      <c r="Y853" s="27">
        <v>160</v>
      </c>
      <c r="Z853" s="26" t="s">
        <v>736</v>
      </c>
      <c r="AA853" s="26" t="s">
        <v>736</v>
      </c>
      <c r="AB853" s="26" t="s">
        <v>736</v>
      </c>
      <c r="AC853" s="26" t="s">
        <v>736</v>
      </c>
      <c r="AD853" s="26" t="s">
        <v>736</v>
      </c>
      <c r="AE853" s="26" t="s">
        <v>736</v>
      </c>
      <c r="AF853" s="27" t="s">
        <v>741</v>
      </c>
    </row>
    <row r="854" spans="1:32">
      <c r="A854" s="26" t="s">
        <v>4758</v>
      </c>
      <c r="B854" s="26" t="s">
        <v>742</v>
      </c>
      <c r="C854" s="27">
        <v>852</v>
      </c>
      <c r="D854" s="26" t="s">
        <v>1128</v>
      </c>
      <c r="E854" s="26" t="s">
        <v>285</v>
      </c>
      <c r="F854" s="27">
        <v>160</v>
      </c>
      <c r="G854" s="27">
        <v>0</v>
      </c>
      <c r="H854" s="27">
        <v>0</v>
      </c>
      <c r="I854" s="27">
        <v>160</v>
      </c>
      <c r="J854" s="27">
        <v>0</v>
      </c>
      <c r="K854" s="26" t="s">
        <v>736</v>
      </c>
      <c r="L854" s="26" t="s">
        <v>736</v>
      </c>
      <c r="M854" s="26" t="s">
        <v>202</v>
      </c>
      <c r="N854" s="26" t="s">
        <v>286</v>
      </c>
      <c r="O854" s="26" t="s">
        <v>287</v>
      </c>
      <c r="P854" s="26" t="s">
        <v>1129</v>
      </c>
      <c r="Q854" s="26" t="s">
        <v>288</v>
      </c>
      <c r="R854" s="26" t="s">
        <v>195</v>
      </c>
      <c r="S854" s="26" t="s">
        <v>1130</v>
      </c>
      <c r="T854" s="26" t="s">
        <v>195</v>
      </c>
      <c r="U854" s="26" t="s">
        <v>1130</v>
      </c>
      <c r="V854" s="26" t="s">
        <v>736</v>
      </c>
      <c r="W854" s="26" t="s">
        <v>485</v>
      </c>
      <c r="X854" s="26" t="s">
        <v>1945</v>
      </c>
      <c r="Y854" s="27">
        <v>160</v>
      </c>
      <c r="Z854" s="26" t="s">
        <v>736</v>
      </c>
      <c r="AA854" s="26" t="s">
        <v>736</v>
      </c>
      <c r="AB854" s="26" t="s">
        <v>736</v>
      </c>
      <c r="AC854" s="26" t="s">
        <v>736</v>
      </c>
      <c r="AD854" s="26" t="s">
        <v>736</v>
      </c>
      <c r="AE854" s="26" t="s">
        <v>736</v>
      </c>
      <c r="AF854" s="27" t="s">
        <v>741</v>
      </c>
    </row>
    <row r="855" spans="1:32">
      <c r="A855" s="26" t="s">
        <v>4758</v>
      </c>
      <c r="B855" s="26" t="s">
        <v>742</v>
      </c>
      <c r="C855" s="27">
        <v>853</v>
      </c>
      <c r="D855" s="26" t="s">
        <v>1131</v>
      </c>
      <c r="E855" s="26" t="s">
        <v>289</v>
      </c>
      <c r="F855" s="27">
        <v>1600</v>
      </c>
      <c r="G855" s="27">
        <v>0</v>
      </c>
      <c r="H855" s="27">
        <v>0</v>
      </c>
      <c r="I855" s="27">
        <v>1600</v>
      </c>
      <c r="J855" s="27">
        <v>0</v>
      </c>
      <c r="K855" s="26" t="s">
        <v>736</v>
      </c>
      <c r="L855" s="26" t="s">
        <v>736</v>
      </c>
      <c r="M855" s="26" t="s">
        <v>202</v>
      </c>
      <c r="N855" s="26" t="s">
        <v>213</v>
      </c>
      <c r="O855" s="26" t="s">
        <v>290</v>
      </c>
      <c r="P855" s="26" t="s">
        <v>1132</v>
      </c>
      <c r="Q855" s="26" t="s">
        <v>263</v>
      </c>
      <c r="R855" s="26" t="s">
        <v>791</v>
      </c>
      <c r="S855" s="26" t="s">
        <v>1133</v>
      </c>
      <c r="T855" s="26" t="s">
        <v>791</v>
      </c>
      <c r="U855" s="26" t="s">
        <v>1133</v>
      </c>
      <c r="V855" s="26" t="s">
        <v>736</v>
      </c>
      <c r="W855" s="26" t="s">
        <v>486</v>
      </c>
      <c r="X855" s="26" t="s">
        <v>1918</v>
      </c>
      <c r="Y855" s="27">
        <v>1600</v>
      </c>
      <c r="Z855" s="26" t="s">
        <v>736</v>
      </c>
      <c r="AA855" s="26" t="s">
        <v>736</v>
      </c>
      <c r="AB855" s="26" t="s">
        <v>736</v>
      </c>
      <c r="AC855" s="26" t="s">
        <v>736</v>
      </c>
      <c r="AD855" s="26" t="s">
        <v>736</v>
      </c>
      <c r="AE855" s="26" t="s">
        <v>736</v>
      </c>
      <c r="AF855" s="27" t="s">
        <v>741</v>
      </c>
    </row>
    <row r="856" spans="1:32">
      <c r="A856" s="26" t="s">
        <v>4758</v>
      </c>
      <c r="B856" s="26" t="s">
        <v>742</v>
      </c>
      <c r="C856" s="27">
        <v>854</v>
      </c>
      <c r="D856" s="26" t="s">
        <v>1142</v>
      </c>
      <c r="E856" s="26" t="s">
        <v>7879</v>
      </c>
      <c r="F856" s="27">
        <v>1920</v>
      </c>
      <c r="G856" s="27">
        <v>0</v>
      </c>
      <c r="H856" s="27">
        <v>0</v>
      </c>
      <c r="I856" s="27">
        <v>1920</v>
      </c>
      <c r="J856" s="27">
        <v>0</v>
      </c>
      <c r="K856" s="26" t="s">
        <v>7880</v>
      </c>
      <c r="L856" s="26" t="s">
        <v>736</v>
      </c>
      <c r="M856" s="26" t="s">
        <v>1623</v>
      </c>
      <c r="N856" s="26" t="s">
        <v>736</v>
      </c>
      <c r="O856" s="26" t="s">
        <v>7881</v>
      </c>
      <c r="P856" s="26" t="s">
        <v>7882</v>
      </c>
      <c r="Q856" s="26" t="s">
        <v>736</v>
      </c>
      <c r="R856" s="26" t="s">
        <v>736</v>
      </c>
      <c r="S856" s="26" t="s">
        <v>7883</v>
      </c>
      <c r="T856" s="26" t="s">
        <v>736</v>
      </c>
      <c r="U856" s="26" t="s">
        <v>7883</v>
      </c>
      <c r="V856" s="26" t="s">
        <v>7884</v>
      </c>
      <c r="W856" s="26" t="s">
        <v>1627</v>
      </c>
      <c r="X856" s="26" t="s">
        <v>1972</v>
      </c>
      <c r="Y856" s="27">
        <v>1920</v>
      </c>
      <c r="Z856" s="26" t="s">
        <v>736</v>
      </c>
      <c r="AA856" s="26" t="s">
        <v>736</v>
      </c>
      <c r="AB856" s="26" t="s">
        <v>736</v>
      </c>
      <c r="AC856" s="26" t="s">
        <v>736</v>
      </c>
      <c r="AD856" s="26" t="s">
        <v>736</v>
      </c>
      <c r="AE856" s="26" t="s">
        <v>736</v>
      </c>
      <c r="AF856" s="27" t="s">
        <v>741</v>
      </c>
    </row>
    <row r="857" spans="1:32">
      <c r="A857" s="26" t="s">
        <v>4758</v>
      </c>
      <c r="B857" s="26" t="s">
        <v>742</v>
      </c>
      <c r="C857" s="27">
        <v>855</v>
      </c>
      <c r="D857" s="26" t="s">
        <v>1787</v>
      </c>
      <c r="E857" s="26" t="s">
        <v>3246</v>
      </c>
      <c r="F857" s="27">
        <v>204</v>
      </c>
      <c r="G857" s="27">
        <v>0</v>
      </c>
      <c r="H857" s="27">
        <v>0</v>
      </c>
      <c r="I857" s="27">
        <v>204</v>
      </c>
      <c r="J857" s="27">
        <v>0</v>
      </c>
      <c r="K857" s="26" t="s">
        <v>4749</v>
      </c>
      <c r="L857" s="26" t="s">
        <v>736</v>
      </c>
      <c r="M857" s="26" t="s">
        <v>1623</v>
      </c>
      <c r="N857" s="26" t="s">
        <v>3247</v>
      </c>
      <c r="O857" s="26" t="s">
        <v>3248</v>
      </c>
      <c r="P857" s="26" t="s">
        <v>1788</v>
      </c>
      <c r="Q857" s="26" t="s">
        <v>736</v>
      </c>
      <c r="R857" s="26" t="s">
        <v>736</v>
      </c>
      <c r="S857" s="26" t="s">
        <v>1789</v>
      </c>
      <c r="T857" s="26" t="s">
        <v>736</v>
      </c>
      <c r="U857" s="26" t="s">
        <v>1789</v>
      </c>
      <c r="V857" s="26" t="s">
        <v>1790</v>
      </c>
      <c r="W857" s="26" t="s">
        <v>1791</v>
      </c>
      <c r="X857" s="26" t="s">
        <v>2157</v>
      </c>
      <c r="Y857" s="27">
        <v>204</v>
      </c>
      <c r="Z857" s="26" t="s">
        <v>1685</v>
      </c>
      <c r="AA857" s="26" t="s">
        <v>1746</v>
      </c>
      <c r="AB857" s="26" t="s">
        <v>1792</v>
      </c>
      <c r="AC857" s="26" t="s">
        <v>736</v>
      </c>
      <c r="AD857" s="26" t="s">
        <v>1793</v>
      </c>
      <c r="AE857" s="26" t="s">
        <v>1686</v>
      </c>
      <c r="AF857" s="27" t="s">
        <v>741</v>
      </c>
    </row>
    <row r="858" spans="1:32">
      <c r="A858" s="26" t="s">
        <v>4758</v>
      </c>
      <c r="B858" s="26" t="s">
        <v>742</v>
      </c>
      <c r="C858" s="27">
        <v>856</v>
      </c>
      <c r="D858" s="26" t="s">
        <v>1143</v>
      </c>
      <c r="E858" s="26" t="s">
        <v>135</v>
      </c>
      <c r="F858" s="27">
        <v>320</v>
      </c>
      <c r="G858" s="27">
        <v>0</v>
      </c>
      <c r="H858" s="27">
        <v>0</v>
      </c>
      <c r="I858" s="27">
        <v>320</v>
      </c>
      <c r="J858" s="27">
        <v>0</v>
      </c>
      <c r="K858" s="26" t="s">
        <v>736</v>
      </c>
      <c r="L858" s="26" t="s">
        <v>736</v>
      </c>
      <c r="M858" s="26" t="s">
        <v>202</v>
      </c>
      <c r="N858" s="26" t="s">
        <v>203</v>
      </c>
      <c r="O858" s="26" t="s">
        <v>136</v>
      </c>
      <c r="P858" s="26" t="s">
        <v>1144</v>
      </c>
      <c r="Q858" s="26" t="s">
        <v>208</v>
      </c>
      <c r="R858" s="26" t="s">
        <v>195</v>
      </c>
      <c r="S858" s="26" t="s">
        <v>1145</v>
      </c>
      <c r="T858" s="26" t="s">
        <v>195</v>
      </c>
      <c r="U858" s="26" t="s">
        <v>1145</v>
      </c>
      <c r="V858" s="26" t="s">
        <v>736</v>
      </c>
      <c r="W858" s="26" t="s">
        <v>490</v>
      </c>
      <c r="X858" s="26" t="s">
        <v>1949</v>
      </c>
      <c r="Y858" s="27">
        <v>320</v>
      </c>
      <c r="Z858" s="26" t="s">
        <v>736</v>
      </c>
      <c r="AA858" s="26" t="s">
        <v>736</v>
      </c>
      <c r="AB858" s="26" t="s">
        <v>736</v>
      </c>
      <c r="AC858" s="26" t="s">
        <v>736</v>
      </c>
      <c r="AD858" s="26" t="s">
        <v>736</v>
      </c>
      <c r="AE858" s="26" t="s">
        <v>736</v>
      </c>
      <c r="AF858" s="27" t="s">
        <v>741</v>
      </c>
    </row>
    <row r="859" spans="1:32">
      <c r="A859" s="26" t="s">
        <v>4758</v>
      </c>
      <c r="B859" s="26" t="s">
        <v>742</v>
      </c>
      <c r="C859" s="27">
        <v>857</v>
      </c>
      <c r="D859" s="26" t="s">
        <v>1153</v>
      </c>
      <c r="E859" s="26" t="s">
        <v>138</v>
      </c>
      <c r="F859" s="27">
        <v>3200</v>
      </c>
      <c r="G859" s="27">
        <v>0</v>
      </c>
      <c r="H859" s="27">
        <v>0</v>
      </c>
      <c r="I859" s="27">
        <v>3200</v>
      </c>
      <c r="J859" s="27">
        <v>0</v>
      </c>
      <c r="K859" s="26" t="s">
        <v>736</v>
      </c>
      <c r="L859" s="26" t="s">
        <v>736</v>
      </c>
      <c r="M859" s="26" t="s">
        <v>202</v>
      </c>
      <c r="N859" s="26" t="s">
        <v>213</v>
      </c>
      <c r="O859" s="26" t="s">
        <v>139</v>
      </c>
      <c r="P859" s="26" t="s">
        <v>1154</v>
      </c>
      <c r="Q859" s="26" t="s">
        <v>140</v>
      </c>
      <c r="R859" s="26" t="s">
        <v>200</v>
      </c>
      <c r="S859" s="26" t="s">
        <v>1155</v>
      </c>
      <c r="T859" s="26" t="s">
        <v>200</v>
      </c>
      <c r="U859" s="26" t="s">
        <v>1155</v>
      </c>
      <c r="V859" s="26" t="s">
        <v>736</v>
      </c>
      <c r="W859" s="26" t="s">
        <v>495</v>
      </c>
      <c r="X859" s="26" t="s">
        <v>1952</v>
      </c>
      <c r="Y859" s="27">
        <v>3200</v>
      </c>
      <c r="Z859" s="26" t="s">
        <v>736</v>
      </c>
      <c r="AA859" s="26" t="s">
        <v>736</v>
      </c>
      <c r="AB859" s="26" t="s">
        <v>736</v>
      </c>
      <c r="AC859" s="26" t="s">
        <v>736</v>
      </c>
      <c r="AD859" s="26" t="s">
        <v>736</v>
      </c>
      <c r="AE859" s="26" t="s">
        <v>736</v>
      </c>
      <c r="AF859" s="27" t="s">
        <v>741</v>
      </c>
    </row>
    <row r="860" spans="1:32">
      <c r="A860" s="26" t="s">
        <v>4758</v>
      </c>
      <c r="B860" s="26" t="s">
        <v>742</v>
      </c>
      <c r="C860" s="27">
        <v>858</v>
      </c>
      <c r="D860" s="26" t="s">
        <v>1158</v>
      </c>
      <c r="E860" s="26" t="s">
        <v>141</v>
      </c>
      <c r="F860" s="27">
        <v>8000</v>
      </c>
      <c r="G860" s="27">
        <v>0</v>
      </c>
      <c r="H860" s="27">
        <v>0</v>
      </c>
      <c r="I860" s="27">
        <v>8000</v>
      </c>
      <c r="J860" s="27">
        <v>0</v>
      </c>
      <c r="K860" s="26" t="s">
        <v>736</v>
      </c>
      <c r="L860" s="26" t="s">
        <v>736</v>
      </c>
      <c r="M860" s="26" t="s">
        <v>205</v>
      </c>
      <c r="N860" s="26" t="s">
        <v>226</v>
      </c>
      <c r="O860" s="26" t="s">
        <v>142</v>
      </c>
      <c r="P860" s="26" t="s">
        <v>1157</v>
      </c>
      <c r="Q860" s="26" t="s">
        <v>900</v>
      </c>
      <c r="R860" s="26" t="s">
        <v>191</v>
      </c>
      <c r="S860" s="26" t="s">
        <v>143</v>
      </c>
      <c r="T860" s="26" t="s">
        <v>191</v>
      </c>
      <c r="U860" s="26" t="s">
        <v>143</v>
      </c>
      <c r="V860" s="26" t="s">
        <v>736</v>
      </c>
      <c r="W860" s="26" t="s">
        <v>498</v>
      </c>
      <c r="X860" s="26" t="s">
        <v>1963</v>
      </c>
      <c r="Y860" s="27">
        <v>8000</v>
      </c>
      <c r="Z860" s="26" t="s">
        <v>736</v>
      </c>
      <c r="AA860" s="26" t="s">
        <v>736</v>
      </c>
      <c r="AB860" s="26" t="s">
        <v>736</v>
      </c>
      <c r="AC860" s="26" t="s">
        <v>736</v>
      </c>
      <c r="AD860" s="26" t="s">
        <v>736</v>
      </c>
      <c r="AE860" s="26" t="s">
        <v>736</v>
      </c>
      <c r="AF860" s="27" t="s">
        <v>741</v>
      </c>
    </row>
    <row r="861" spans="1:32">
      <c r="A861" s="26" t="s">
        <v>4758</v>
      </c>
      <c r="B861" s="26" t="s">
        <v>742</v>
      </c>
      <c r="C861" s="27">
        <v>859</v>
      </c>
      <c r="D861" s="26" t="s">
        <v>1162</v>
      </c>
      <c r="E861" s="26" t="s">
        <v>1794</v>
      </c>
      <c r="F861" s="27">
        <v>4480</v>
      </c>
      <c r="G861" s="27">
        <v>0</v>
      </c>
      <c r="H861" s="27">
        <v>0</v>
      </c>
      <c r="I861" s="27">
        <v>4480</v>
      </c>
      <c r="J861" s="27">
        <v>0</v>
      </c>
      <c r="K861" s="26" t="s">
        <v>736</v>
      </c>
      <c r="L861" s="26" t="s">
        <v>736</v>
      </c>
      <c r="M861" s="26" t="s">
        <v>1623</v>
      </c>
      <c r="N861" s="26" t="s">
        <v>1795</v>
      </c>
      <c r="O861" s="26" t="s">
        <v>1796</v>
      </c>
      <c r="P861" s="26" t="s">
        <v>1797</v>
      </c>
      <c r="Q861" s="26" t="s">
        <v>1798</v>
      </c>
      <c r="R861" s="26" t="s">
        <v>736</v>
      </c>
      <c r="S861" s="26" t="s">
        <v>1799</v>
      </c>
      <c r="T861" s="26" t="s">
        <v>736</v>
      </c>
      <c r="U861" s="26" t="s">
        <v>1799</v>
      </c>
      <c r="V861" s="26" t="s">
        <v>1800</v>
      </c>
      <c r="W861" s="26" t="s">
        <v>501</v>
      </c>
      <c r="X861" s="26" t="s">
        <v>2158</v>
      </c>
      <c r="Y861" s="27">
        <v>4480</v>
      </c>
      <c r="Z861" s="26" t="s">
        <v>736</v>
      </c>
      <c r="AA861" s="26" t="s">
        <v>736</v>
      </c>
      <c r="AB861" s="26" t="s">
        <v>736</v>
      </c>
      <c r="AC861" s="26" t="s">
        <v>736</v>
      </c>
      <c r="AD861" s="26" t="s">
        <v>736</v>
      </c>
      <c r="AE861" s="26" t="s">
        <v>736</v>
      </c>
      <c r="AF861" s="27" t="s">
        <v>741</v>
      </c>
    </row>
    <row r="862" spans="1:32">
      <c r="A862" s="26" t="s">
        <v>4758</v>
      </c>
      <c r="B862" s="26" t="s">
        <v>742</v>
      </c>
      <c r="C862" s="27">
        <v>860</v>
      </c>
      <c r="D862" s="26" t="s">
        <v>1163</v>
      </c>
      <c r="E862" s="26" t="s">
        <v>146</v>
      </c>
      <c r="F862" s="27">
        <v>480</v>
      </c>
      <c r="G862" s="27">
        <v>0</v>
      </c>
      <c r="H862" s="27">
        <v>0</v>
      </c>
      <c r="I862" s="27">
        <v>480</v>
      </c>
      <c r="J862" s="27">
        <v>0</v>
      </c>
      <c r="K862" s="26" t="s">
        <v>736</v>
      </c>
      <c r="L862" s="26" t="s">
        <v>736</v>
      </c>
      <c r="M862" s="26" t="s">
        <v>1623</v>
      </c>
      <c r="N862" s="26" t="s">
        <v>1801</v>
      </c>
      <c r="O862" s="26" t="s">
        <v>1802</v>
      </c>
      <c r="P862" s="26" t="s">
        <v>1803</v>
      </c>
      <c r="Q862" s="26" t="s">
        <v>1804</v>
      </c>
      <c r="R862" s="26" t="s">
        <v>736</v>
      </c>
      <c r="S862" s="26" t="s">
        <v>1805</v>
      </c>
      <c r="T862" s="26" t="s">
        <v>736</v>
      </c>
      <c r="U862" s="26" t="s">
        <v>1805</v>
      </c>
      <c r="V862" s="26" t="s">
        <v>1806</v>
      </c>
      <c r="W862" s="26" t="s">
        <v>502</v>
      </c>
      <c r="X862" s="26" t="s">
        <v>1956</v>
      </c>
      <c r="Y862" s="27">
        <v>480</v>
      </c>
      <c r="Z862" s="26" t="s">
        <v>736</v>
      </c>
      <c r="AA862" s="26" t="s">
        <v>736</v>
      </c>
      <c r="AB862" s="26" t="s">
        <v>736</v>
      </c>
      <c r="AC862" s="26" t="s">
        <v>736</v>
      </c>
      <c r="AD862" s="26" t="s">
        <v>736</v>
      </c>
      <c r="AE862" s="26" t="s">
        <v>736</v>
      </c>
      <c r="AF862" s="27" t="s">
        <v>741</v>
      </c>
    </row>
    <row r="863" spans="1:32">
      <c r="A863" s="26" t="s">
        <v>4758</v>
      </c>
      <c r="B863" s="26" t="s">
        <v>742</v>
      </c>
      <c r="C863" s="27">
        <v>861</v>
      </c>
      <c r="D863" s="26" t="s">
        <v>1165</v>
      </c>
      <c r="E863" s="26" t="s">
        <v>147</v>
      </c>
      <c r="F863" s="27">
        <v>2400</v>
      </c>
      <c r="G863" s="27">
        <v>0</v>
      </c>
      <c r="H863" s="27">
        <v>0</v>
      </c>
      <c r="I863" s="27">
        <v>2400</v>
      </c>
      <c r="J863" s="27">
        <v>0</v>
      </c>
      <c r="K863" s="26" t="s">
        <v>736</v>
      </c>
      <c r="L863" s="26" t="s">
        <v>736</v>
      </c>
      <c r="M863" s="26" t="s">
        <v>202</v>
      </c>
      <c r="N863" s="26" t="s">
        <v>203</v>
      </c>
      <c r="O863" s="26" t="s">
        <v>148</v>
      </c>
      <c r="P863" s="26" t="s">
        <v>1166</v>
      </c>
      <c r="Q863" s="26" t="s">
        <v>208</v>
      </c>
      <c r="R863" s="26" t="s">
        <v>195</v>
      </c>
      <c r="S863" s="26" t="s">
        <v>1167</v>
      </c>
      <c r="T863" s="26" t="s">
        <v>195</v>
      </c>
      <c r="U863" s="26" t="s">
        <v>1167</v>
      </c>
      <c r="V863" s="26" t="s">
        <v>736</v>
      </c>
      <c r="W863" s="26" t="s">
        <v>504</v>
      </c>
      <c r="X863" s="26" t="s">
        <v>1953</v>
      </c>
      <c r="Y863" s="27">
        <v>2400</v>
      </c>
      <c r="Z863" s="26" t="s">
        <v>736</v>
      </c>
      <c r="AA863" s="26" t="s">
        <v>736</v>
      </c>
      <c r="AB863" s="26" t="s">
        <v>736</v>
      </c>
      <c r="AC863" s="26" t="s">
        <v>736</v>
      </c>
      <c r="AD863" s="26" t="s">
        <v>736</v>
      </c>
      <c r="AE863" s="26" t="s">
        <v>736</v>
      </c>
      <c r="AF863" s="27" t="s">
        <v>741</v>
      </c>
    </row>
    <row r="864" spans="1:32">
      <c r="A864" s="26" t="s">
        <v>4758</v>
      </c>
      <c r="B864" s="26" t="s">
        <v>742</v>
      </c>
      <c r="C864" s="27">
        <v>862</v>
      </c>
      <c r="D864" s="26" t="s">
        <v>7885</v>
      </c>
      <c r="E864" s="26" t="s">
        <v>7886</v>
      </c>
      <c r="F864" s="27">
        <v>95</v>
      </c>
      <c r="G864" s="27">
        <v>0</v>
      </c>
      <c r="H864" s="27">
        <v>0</v>
      </c>
      <c r="I864" s="27">
        <v>95</v>
      </c>
      <c r="J864" s="27">
        <v>0</v>
      </c>
      <c r="K864" s="26" t="s">
        <v>7887</v>
      </c>
      <c r="L864" s="26" t="s">
        <v>736</v>
      </c>
      <c r="M864" s="26" t="s">
        <v>1623</v>
      </c>
      <c r="N864" s="26" t="s">
        <v>6041</v>
      </c>
      <c r="O864" s="26" t="s">
        <v>7888</v>
      </c>
      <c r="P864" s="26" t="s">
        <v>7889</v>
      </c>
      <c r="Q864" s="26" t="s">
        <v>736</v>
      </c>
      <c r="R864" s="26" t="s">
        <v>736</v>
      </c>
      <c r="S864" s="26" t="s">
        <v>7890</v>
      </c>
      <c r="T864" s="26" t="s">
        <v>736</v>
      </c>
      <c r="U864" s="26" t="s">
        <v>7890</v>
      </c>
      <c r="V864" s="26" t="s">
        <v>7891</v>
      </c>
      <c r="W864" s="26" t="s">
        <v>7892</v>
      </c>
      <c r="X864" s="26" t="s">
        <v>3653</v>
      </c>
      <c r="Y864" s="27">
        <v>95</v>
      </c>
      <c r="Z864" s="26" t="s">
        <v>736</v>
      </c>
      <c r="AA864" s="26" t="s">
        <v>736</v>
      </c>
      <c r="AB864" s="26" t="s">
        <v>736</v>
      </c>
      <c r="AC864" s="26" t="s">
        <v>736</v>
      </c>
      <c r="AD864" s="26" t="s">
        <v>736</v>
      </c>
      <c r="AE864" s="26" t="s">
        <v>736</v>
      </c>
      <c r="AF864" s="27" t="s">
        <v>741</v>
      </c>
    </row>
    <row r="865" spans="1:32">
      <c r="A865" s="26" t="s">
        <v>4758</v>
      </c>
      <c r="B865" s="26" t="s">
        <v>742</v>
      </c>
      <c r="C865" s="27">
        <v>863</v>
      </c>
      <c r="D865" s="26" t="s">
        <v>1169</v>
      </c>
      <c r="E865" s="26" t="s">
        <v>293</v>
      </c>
      <c r="F865" s="27">
        <v>320</v>
      </c>
      <c r="G865" s="27">
        <v>0</v>
      </c>
      <c r="H865" s="27">
        <v>0</v>
      </c>
      <c r="I865" s="27">
        <v>320</v>
      </c>
      <c r="J865" s="27">
        <v>0</v>
      </c>
      <c r="K865" s="26" t="s">
        <v>736</v>
      </c>
      <c r="L865" s="26" t="s">
        <v>736</v>
      </c>
      <c r="M865" s="26" t="s">
        <v>202</v>
      </c>
      <c r="N865" s="26" t="s">
        <v>217</v>
      </c>
      <c r="O865" s="26" t="s">
        <v>294</v>
      </c>
      <c r="P865" s="26" t="s">
        <v>1170</v>
      </c>
      <c r="Q865" s="26" t="s">
        <v>208</v>
      </c>
      <c r="R865" s="26" t="s">
        <v>195</v>
      </c>
      <c r="S865" s="26" t="s">
        <v>1171</v>
      </c>
      <c r="T865" s="26" t="s">
        <v>195</v>
      </c>
      <c r="U865" s="26" t="s">
        <v>1171</v>
      </c>
      <c r="V865" s="26" t="s">
        <v>736</v>
      </c>
      <c r="W865" s="26" t="s">
        <v>505</v>
      </c>
      <c r="X865" s="26" t="s">
        <v>1949</v>
      </c>
      <c r="Y865" s="27">
        <v>320</v>
      </c>
      <c r="Z865" s="26" t="s">
        <v>736</v>
      </c>
      <c r="AA865" s="26" t="s">
        <v>736</v>
      </c>
      <c r="AB865" s="26" t="s">
        <v>736</v>
      </c>
      <c r="AC865" s="26" t="s">
        <v>736</v>
      </c>
      <c r="AD865" s="26" t="s">
        <v>736</v>
      </c>
      <c r="AE865" s="26" t="s">
        <v>736</v>
      </c>
      <c r="AF865" s="27" t="s">
        <v>741</v>
      </c>
    </row>
    <row r="866" spans="1:32">
      <c r="A866" s="26" t="s">
        <v>4758</v>
      </c>
      <c r="B866" s="26" t="s">
        <v>742</v>
      </c>
      <c r="C866" s="27">
        <v>864</v>
      </c>
      <c r="D866" s="26" t="s">
        <v>1173</v>
      </c>
      <c r="E866" s="26" t="s">
        <v>295</v>
      </c>
      <c r="F866" s="27">
        <v>160</v>
      </c>
      <c r="G866" s="27">
        <v>0</v>
      </c>
      <c r="H866" s="27">
        <v>0</v>
      </c>
      <c r="I866" s="27">
        <v>160</v>
      </c>
      <c r="J866" s="27">
        <v>0</v>
      </c>
      <c r="K866" s="26" t="s">
        <v>736</v>
      </c>
      <c r="L866" s="26" t="s">
        <v>736</v>
      </c>
      <c r="M866" s="26" t="s">
        <v>202</v>
      </c>
      <c r="N866" s="26" t="s">
        <v>217</v>
      </c>
      <c r="O866" s="26" t="s">
        <v>296</v>
      </c>
      <c r="P866" s="26" t="s">
        <v>1174</v>
      </c>
      <c r="Q866" s="26" t="s">
        <v>208</v>
      </c>
      <c r="R866" s="26" t="s">
        <v>195</v>
      </c>
      <c r="S866" s="26" t="s">
        <v>1175</v>
      </c>
      <c r="T866" s="26" t="s">
        <v>195</v>
      </c>
      <c r="U866" s="26" t="s">
        <v>1175</v>
      </c>
      <c r="V866" s="26" t="s">
        <v>736</v>
      </c>
      <c r="W866" s="26" t="s">
        <v>507</v>
      </c>
      <c r="X866" s="26" t="s">
        <v>1945</v>
      </c>
      <c r="Y866" s="27">
        <v>160</v>
      </c>
      <c r="Z866" s="26" t="s">
        <v>736</v>
      </c>
      <c r="AA866" s="26" t="s">
        <v>736</v>
      </c>
      <c r="AB866" s="26" t="s">
        <v>736</v>
      </c>
      <c r="AC866" s="26" t="s">
        <v>736</v>
      </c>
      <c r="AD866" s="26" t="s">
        <v>736</v>
      </c>
      <c r="AE866" s="26" t="s">
        <v>736</v>
      </c>
      <c r="AF866" s="27" t="s">
        <v>741</v>
      </c>
    </row>
    <row r="867" spans="1:32">
      <c r="A867" s="26" t="s">
        <v>4758</v>
      </c>
      <c r="B867" s="26" t="s">
        <v>742</v>
      </c>
      <c r="C867" s="27">
        <v>865</v>
      </c>
      <c r="D867" s="26" t="s">
        <v>1182</v>
      </c>
      <c r="E867" s="26" t="s">
        <v>297</v>
      </c>
      <c r="F867" s="27">
        <v>160</v>
      </c>
      <c r="G867" s="27">
        <v>0</v>
      </c>
      <c r="H867" s="27">
        <v>0</v>
      </c>
      <c r="I867" s="27">
        <v>160</v>
      </c>
      <c r="J867" s="27">
        <v>0</v>
      </c>
      <c r="K867" s="26" t="s">
        <v>736</v>
      </c>
      <c r="L867" s="26" t="s">
        <v>736</v>
      </c>
      <c r="M867" s="26" t="s">
        <v>205</v>
      </c>
      <c r="N867" s="26" t="s">
        <v>206</v>
      </c>
      <c r="O867" s="26" t="s">
        <v>298</v>
      </c>
      <c r="P867" s="26" t="s">
        <v>1067</v>
      </c>
      <c r="Q867" s="26" t="s">
        <v>208</v>
      </c>
      <c r="R867" s="26" t="s">
        <v>195</v>
      </c>
      <c r="S867" s="26" t="s">
        <v>1183</v>
      </c>
      <c r="T867" s="26" t="s">
        <v>195</v>
      </c>
      <c r="U867" s="26" t="s">
        <v>1183</v>
      </c>
      <c r="V867" s="26" t="s">
        <v>736</v>
      </c>
      <c r="W867" s="26" t="s">
        <v>736</v>
      </c>
      <c r="X867" s="26" t="s">
        <v>1945</v>
      </c>
      <c r="Y867" s="27">
        <v>160</v>
      </c>
      <c r="Z867" s="26" t="s">
        <v>736</v>
      </c>
      <c r="AA867" s="26" t="s">
        <v>736</v>
      </c>
      <c r="AB867" s="26" t="s">
        <v>736</v>
      </c>
      <c r="AC867" s="26" t="s">
        <v>736</v>
      </c>
      <c r="AD867" s="26" t="s">
        <v>736</v>
      </c>
      <c r="AE867" s="26" t="s">
        <v>736</v>
      </c>
      <c r="AF867" s="27" t="s">
        <v>741</v>
      </c>
    </row>
    <row r="868" spans="1:32">
      <c r="A868" s="26" t="s">
        <v>4758</v>
      </c>
      <c r="B868" s="26" t="s">
        <v>742</v>
      </c>
      <c r="C868" s="27">
        <v>866</v>
      </c>
      <c r="D868" s="26" t="s">
        <v>1184</v>
      </c>
      <c r="E868" s="26" t="s">
        <v>299</v>
      </c>
      <c r="F868" s="27">
        <v>160</v>
      </c>
      <c r="G868" s="27">
        <v>0</v>
      </c>
      <c r="H868" s="27">
        <v>0</v>
      </c>
      <c r="I868" s="27">
        <v>160</v>
      </c>
      <c r="J868" s="27">
        <v>0</v>
      </c>
      <c r="K868" s="26" t="s">
        <v>736</v>
      </c>
      <c r="L868" s="26" t="s">
        <v>736</v>
      </c>
      <c r="M868" s="26" t="s">
        <v>202</v>
      </c>
      <c r="N868" s="26" t="s">
        <v>300</v>
      </c>
      <c r="O868" s="26" t="s">
        <v>301</v>
      </c>
      <c r="P868" s="26" t="s">
        <v>1185</v>
      </c>
      <c r="Q868" s="26" t="s">
        <v>1186</v>
      </c>
      <c r="R868" s="26" t="s">
        <v>195</v>
      </c>
      <c r="S868" s="26" t="s">
        <v>1187</v>
      </c>
      <c r="T868" s="26" t="s">
        <v>195</v>
      </c>
      <c r="U868" s="26" t="s">
        <v>1187</v>
      </c>
      <c r="V868" s="26" t="s">
        <v>736</v>
      </c>
      <c r="W868" s="26" t="s">
        <v>512</v>
      </c>
      <c r="X868" s="26" t="s">
        <v>1945</v>
      </c>
      <c r="Y868" s="27">
        <v>160</v>
      </c>
      <c r="Z868" s="26" t="s">
        <v>736</v>
      </c>
      <c r="AA868" s="26" t="s">
        <v>736</v>
      </c>
      <c r="AB868" s="26" t="s">
        <v>736</v>
      </c>
      <c r="AC868" s="26" t="s">
        <v>736</v>
      </c>
      <c r="AD868" s="26" t="s">
        <v>736</v>
      </c>
      <c r="AE868" s="26" t="s">
        <v>736</v>
      </c>
      <c r="AF868" s="27" t="s">
        <v>741</v>
      </c>
    </row>
    <row r="869" spans="1:32">
      <c r="A869" s="26" t="s">
        <v>4758</v>
      </c>
      <c r="B869" s="26" t="s">
        <v>742</v>
      </c>
      <c r="C869" s="27">
        <v>867</v>
      </c>
      <c r="D869" s="26" t="s">
        <v>7893</v>
      </c>
      <c r="E869" s="26" t="s">
        <v>7894</v>
      </c>
      <c r="F869" s="27">
        <v>122</v>
      </c>
      <c r="G869" s="27">
        <v>0</v>
      </c>
      <c r="H869" s="27">
        <v>0</v>
      </c>
      <c r="I869" s="27">
        <v>122</v>
      </c>
      <c r="J869" s="27">
        <v>0</v>
      </c>
      <c r="K869" s="26" t="s">
        <v>7895</v>
      </c>
      <c r="L869" s="26" t="s">
        <v>736</v>
      </c>
      <c r="M869" s="26" t="s">
        <v>1623</v>
      </c>
      <c r="N869" s="26" t="s">
        <v>736</v>
      </c>
      <c r="O869" s="26" t="s">
        <v>7896</v>
      </c>
      <c r="P869" s="26" t="s">
        <v>7897</v>
      </c>
      <c r="Q869" s="26" t="s">
        <v>736</v>
      </c>
      <c r="R869" s="26" t="s">
        <v>736</v>
      </c>
      <c r="S869" s="26" t="s">
        <v>7898</v>
      </c>
      <c r="T869" s="26" t="s">
        <v>736</v>
      </c>
      <c r="U869" s="26" t="s">
        <v>7898</v>
      </c>
      <c r="V869" s="26" t="s">
        <v>7899</v>
      </c>
      <c r="W869" s="26" t="s">
        <v>7900</v>
      </c>
      <c r="X869" s="26" t="s">
        <v>7901</v>
      </c>
      <c r="Y869" s="27">
        <v>122</v>
      </c>
      <c r="Z869" s="26" t="s">
        <v>736</v>
      </c>
      <c r="AA869" s="26" t="s">
        <v>736</v>
      </c>
      <c r="AB869" s="26" t="s">
        <v>736</v>
      </c>
      <c r="AC869" s="26" t="s">
        <v>736</v>
      </c>
      <c r="AD869" s="26" t="s">
        <v>736</v>
      </c>
      <c r="AE869" s="26" t="s">
        <v>736</v>
      </c>
      <c r="AF869" s="27" t="s">
        <v>741</v>
      </c>
    </row>
    <row r="870" spans="1:32">
      <c r="A870" s="26" t="s">
        <v>4758</v>
      </c>
      <c r="B870" s="26" t="s">
        <v>742</v>
      </c>
      <c r="C870" s="27">
        <v>868</v>
      </c>
      <c r="D870" s="26" t="s">
        <v>7902</v>
      </c>
      <c r="E870" s="26" t="s">
        <v>7903</v>
      </c>
      <c r="F870" s="27">
        <v>250</v>
      </c>
      <c r="G870" s="27">
        <v>0</v>
      </c>
      <c r="H870" s="27">
        <v>0</v>
      </c>
      <c r="I870" s="27">
        <v>250</v>
      </c>
      <c r="J870" s="27">
        <v>0</v>
      </c>
      <c r="K870" s="26" t="s">
        <v>7904</v>
      </c>
      <c r="L870" s="26" t="s">
        <v>736</v>
      </c>
      <c r="M870" s="26" t="s">
        <v>1623</v>
      </c>
      <c r="N870" s="26" t="s">
        <v>3247</v>
      </c>
      <c r="O870" s="26" t="s">
        <v>7905</v>
      </c>
      <c r="P870" s="26" t="s">
        <v>7906</v>
      </c>
      <c r="Q870" s="26" t="s">
        <v>736</v>
      </c>
      <c r="R870" s="26" t="s">
        <v>736</v>
      </c>
      <c r="S870" s="26" t="s">
        <v>7907</v>
      </c>
      <c r="T870" s="26" t="s">
        <v>736</v>
      </c>
      <c r="U870" s="26" t="s">
        <v>7907</v>
      </c>
      <c r="V870" s="26" t="s">
        <v>7908</v>
      </c>
      <c r="W870" s="26" t="s">
        <v>7909</v>
      </c>
      <c r="X870" s="26" t="s">
        <v>3380</v>
      </c>
      <c r="Y870" s="27">
        <v>250</v>
      </c>
      <c r="Z870" s="26" t="s">
        <v>736</v>
      </c>
      <c r="AA870" s="26" t="s">
        <v>736</v>
      </c>
      <c r="AB870" s="26" t="s">
        <v>736</v>
      </c>
      <c r="AC870" s="26" t="s">
        <v>736</v>
      </c>
      <c r="AD870" s="26" t="s">
        <v>736</v>
      </c>
      <c r="AE870" s="26" t="s">
        <v>736</v>
      </c>
      <c r="AF870" s="27" t="s">
        <v>741</v>
      </c>
    </row>
    <row r="871" spans="1:32">
      <c r="A871" s="26" t="s">
        <v>4758</v>
      </c>
      <c r="B871" s="26" t="s">
        <v>742</v>
      </c>
      <c r="C871" s="27">
        <v>869</v>
      </c>
      <c r="D871" s="26" t="s">
        <v>1188</v>
      </c>
      <c r="E871" s="26" t="s">
        <v>302</v>
      </c>
      <c r="F871" s="27">
        <v>160</v>
      </c>
      <c r="G871" s="27">
        <v>0</v>
      </c>
      <c r="H871" s="27">
        <v>0</v>
      </c>
      <c r="I871" s="27">
        <v>160</v>
      </c>
      <c r="J871" s="27">
        <v>0</v>
      </c>
      <c r="K871" s="26" t="s">
        <v>736</v>
      </c>
      <c r="L871" s="26" t="s">
        <v>736</v>
      </c>
      <c r="M871" s="26" t="s">
        <v>205</v>
      </c>
      <c r="N871" s="26" t="s">
        <v>206</v>
      </c>
      <c r="O871" s="26" t="s">
        <v>303</v>
      </c>
      <c r="P871" s="26" t="s">
        <v>1189</v>
      </c>
      <c r="Q871" s="26" t="s">
        <v>218</v>
      </c>
      <c r="R871" s="26" t="s">
        <v>195</v>
      </c>
      <c r="S871" s="26" t="s">
        <v>1628</v>
      </c>
      <c r="T871" s="26" t="s">
        <v>195</v>
      </c>
      <c r="U871" s="26" t="s">
        <v>1628</v>
      </c>
      <c r="V871" s="26" t="s">
        <v>736</v>
      </c>
      <c r="W871" s="26" t="s">
        <v>513</v>
      </c>
      <c r="X871" s="26" t="s">
        <v>1945</v>
      </c>
      <c r="Y871" s="27">
        <v>160</v>
      </c>
      <c r="Z871" s="26" t="s">
        <v>736</v>
      </c>
      <c r="AA871" s="26" t="s">
        <v>736</v>
      </c>
      <c r="AB871" s="26" t="s">
        <v>736</v>
      </c>
      <c r="AC871" s="26" t="s">
        <v>736</v>
      </c>
      <c r="AD871" s="26" t="s">
        <v>736</v>
      </c>
      <c r="AE871" s="26" t="s">
        <v>736</v>
      </c>
      <c r="AF871" s="27" t="s">
        <v>741</v>
      </c>
    </row>
    <row r="872" spans="1:32">
      <c r="A872" s="26" t="s">
        <v>4758</v>
      </c>
      <c r="B872" s="26" t="s">
        <v>742</v>
      </c>
      <c r="C872" s="27">
        <v>870</v>
      </c>
      <c r="D872" s="26" t="s">
        <v>1190</v>
      </c>
      <c r="E872" s="26" t="s">
        <v>304</v>
      </c>
      <c r="F872" s="27">
        <v>320</v>
      </c>
      <c r="G872" s="27">
        <v>0</v>
      </c>
      <c r="H872" s="27">
        <v>0</v>
      </c>
      <c r="I872" s="27">
        <v>320</v>
      </c>
      <c r="J872" s="27">
        <v>0</v>
      </c>
      <c r="K872" s="26" t="s">
        <v>736</v>
      </c>
      <c r="L872" s="26" t="s">
        <v>736</v>
      </c>
      <c r="M872" s="26" t="s">
        <v>205</v>
      </c>
      <c r="N872" s="26" t="s">
        <v>206</v>
      </c>
      <c r="O872" s="26" t="s">
        <v>305</v>
      </c>
      <c r="P872" s="26" t="s">
        <v>1191</v>
      </c>
      <c r="Q872" s="26" t="s">
        <v>218</v>
      </c>
      <c r="R872" s="26" t="s">
        <v>195</v>
      </c>
      <c r="S872" s="26" t="s">
        <v>1629</v>
      </c>
      <c r="T872" s="26" t="s">
        <v>195</v>
      </c>
      <c r="U872" s="26" t="s">
        <v>1629</v>
      </c>
      <c r="V872" s="26" t="s">
        <v>736</v>
      </c>
      <c r="W872" s="26" t="s">
        <v>514</v>
      </c>
      <c r="X872" s="26" t="s">
        <v>1949</v>
      </c>
      <c r="Y872" s="27">
        <v>320</v>
      </c>
      <c r="Z872" s="26" t="s">
        <v>736</v>
      </c>
      <c r="AA872" s="26" t="s">
        <v>736</v>
      </c>
      <c r="AB872" s="26" t="s">
        <v>736</v>
      </c>
      <c r="AC872" s="26" t="s">
        <v>736</v>
      </c>
      <c r="AD872" s="26" t="s">
        <v>736</v>
      </c>
      <c r="AE872" s="26" t="s">
        <v>736</v>
      </c>
      <c r="AF872" s="27" t="s">
        <v>741</v>
      </c>
    </row>
    <row r="873" spans="1:32">
      <c r="A873" s="26" t="s">
        <v>4758</v>
      </c>
      <c r="B873" s="26" t="s">
        <v>742</v>
      </c>
      <c r="C873" s="27">
        <v>871</v>
      </c>
      <c r="D873" s="26" t="s">
        <v>1198</v>
      </c>
      <c r="E873" s="26" t="s">
        <v>308</v>
      </c>
      <c r="F873" s="27">
        <v>160</v>
      </c>
      <c r="G873" s="27">
        <v>0</v>
      </c>
      <c r="H873" s="27">
        <v>0</v>
      </c>
      <c r="I873" s="27">
        <v>160</v>
      </c>
      <c r="J873" s="27">
        <v>0</v>
      </c>
      <c r="K873" s="26" t="s">
        <v>736</v>
      </c>
      <c r="L873" s="26" t="s">
        <v>736</v>
      </c>
      <c r="M873" s="26" t="s">
        <v>202</v>
      </c>
      <c r="N873" s="26" t="s">
        <v>210</v>
      </c>
      <c r="O873" s="26" t="s">
        <v>309</v>
      </c>
      <c r="P873" s="26" t="s">
        <v>1199</v>
      </c>
      <c r="Q873" s="26" t="s">
        <v>208</v>
      </c>
      <c r="R873" s="26" t="s">
        <v>195</v>
      </c>
      <c r="S873" s="26" t="s">
        <v>1200</v>
      </c>
      <c r="T873" s="26" t="s">
        <v>195</v>
      </c>
      <c r="U873" s="26" t="s">
        <v>1200</v>
      </c>
      <c r="V873" s="26" t="s">
        <v>736</v>
      </c>
      <c r="W873" s="26" t="s">
        <v>521</v>
      </c>
      <c r="X873" s="26" t="s">
        <v>1945</v>
      </c>
      <c r="Y873" s="27">
        <v>160</v>
      </c>
      <c r="Z873" s="26" t="s">
        <v>736</v>
      </c>
      <c r="AA873" s="26" t="s">
        <v>736</v>
      </c>
      <c r="AB873" s="26" t="s">
        <v>736</v>
      </c>
      <c r="AC873" s="26" t="s">
        <v>736</v>
      </c>
      <c r="AD873" s="26" t="s">
        <v>736</v>
      </c>
      <c r="AE873" s="26" t="s">
        <v>736</v>
      </c>
      <c r="AF873" s="27" t="s">
        <v>741</v>
      </c>
    </row>
    <row r="874" spans="1:32">
      <c r="A874" s="26" t="s">
        <v>4758</v>
      </c>
      <c r="B874" s="26" t="s">
        <v>742</v>
      </c>
      <c r="C874" s="27">
        <v>872</v>
      </c>
      <c r="D874" s="26" t="s">
        <v>1201</v>
      </c>
      <c r="E874" s="26" t="s">
        <v>310</v>
      </c>
      <c r="F874" s="27">
        <v>320</v>
      </c>
      <c r="G874" s="27">
        <v>0</v>
      </c>
      <c r="H874" s="27">
        <v>0</v>
      </c>
      <c r="I874" s="27">
        <v>320</v>
      </c>
      <c r="J874" s="27">
        <v>0</v>
      </c>
      <c r="K874" s="26" t="s">
        <v>736</v>
      </c>
      <c r="L874" s="26" t="s">
        <v>736</v>
      </c>
      <c r="M874" s="26" t="s">
        <v>202</v>
      </c>
      <c r="N874" s="26" t="s">
        <v>207</v>
      </c>
      <c r="O874" s="26" t="s">
        <v>311</v>
      </c>
      <c r="P874" s="26" t="s">
        <v>1202</v>
      </c>
      <c r="Q874" s="26" t="s">
        <v>208</v>
      </c>
      <c r="R874" s="26" t="s">
        <v>195</v>
      </c>
      <c r="S874" s="26" t="s">
        <v>1203</v>
      </c>
      <c r="T874" s="26" t="s">
        <v>195</v>
      </c>
      <c r="U874" s="26" t="s">
        <v>1203</v>
      </c>
      <c r="V874" s="26" t="s">
        <v>736</v>
      </c>
      <c r="W874" s="26" t="s">
        <v>522</v>
      </c>
      <c r="X874" s="26" t="s">
        <v>1949</v>
      </c>
      <c r="Y874" s="27">
        <v>320</v>
      </c>
      <c r="Z874" s="26" t="s">
        <v>736</v>
      </c>
      <c r="AA874" s="26" t="s">
        <v>736</v>
      </c>
      <c r="AB874" s="26" t="s">
        <v>736</v>
      </c>
      <c r="AC874" s="26" t="s">
        <v>736</v>
      </c>
      <c r="AD874" s="26" t="s">
        <v>736</v>
      </c>
      <c r="AE874" s="26" t="s">
        <v>736</v>
      </c>
      <c r="AF874" s="27" t="s">
        <v>741</v>
      </c>
    </row>
    <row r="875" spans="1:32">
      <c r="A875" s="26" t="s">
        <v>4758</v>
      </c>
      <c r="B875" s="26" t="s">
        <v>742</v>
      </c>
      <c r="C875" s="27">
        <v>873</v>
      </c>
      <c r="D875" s="26" t="s">
        <v>1209</v>
      </c>
      <c r="E875" s="26" t="s">
        <v>169</v>
      </c>
      <c r="F875" s="27">
        <v>320</v>
      </c>
      <c r="G875" s="27">
        <v>0</v>
      </c>
      <c r="H875" s="27">
        <v>0</v>
      </c>
      <c r="I875" s="27">
        <v>320</v>
      </c>
      <c r="J875" s="27">
        <v>0</v>
      </c>
      <c r="K875" s="26" t="s">
        <v>736</v>
      </c>
      <c r="L875" s="26" t="s">
        <v>736</v>
      </c>
      <c r="M875" s="26" t="s">
        <v>202</v>
      </c>
      <c r="N875" s="26" t="s">
        <v>203</v>
      </c>
      <c r="O875" s="26" t="s">
        <v>170</v>
      </c>
      <c r="P875" s="26" t="s">
        <v>1210</v>
      </c>
      <c r="Q875" s="26" t="s">
        <v>208</v>
      </c>
      <c r="R875" s="26" t="s">
        <v>195</v>
      </c>
      <c r="S875" s="26" t="s">
        <v>1211</v>
      </c>
      <c r="T875" s="26" t="s">
        <v>195</v>
      </c>
      <c r="U875" s="26" t="s">
        <v>1211</v>
      </c>
      <c r="V875" s="26" t="s">
        <v>736</v>
      </c>
      <c r="W875" s="26" t="s">
        <v>527</v>
      </c>
      <c r="X875" s="26" t="s">
        <v>1949</v>
      </c>
      <c r="Y875" s="27">
        <v>320</v>
      </c>
      <c r="Z875" s="26" t="s">
        <v>736</v>
      </c>
      <c r="AA875" s="26" t="s">
        <v>736</v>
      </c>
      <c r="AB875" s="26" t="s">
        <v>736</v>
      </c>
      <c r="AC875" s="26" t="s">
        <v>736</v>
      </c>
      <c r="AD875" s="26" t="s">
        <v>736</v>
      </c>
      <c r="AE875" s="26" t="s">
        <v>736</v>
      </c>
      <c r="AF875" s="27" t="s">
        <v>741</v>
      </c>
    </row>
    <row r="876" spans="1:32">
      <c r="A876" s="26" t="s">
        <v>4758</v>
      </c>
      <c r="B876" s="26" t="s">
        <v>742</v>
      </c>
      <c r="C876" s="27">
        <v>874</v>
      </c>
      <c r="D876" s="26" t="s">
        <v>1214</v>
      </c>
      <c r="E876" s="26" t="s">
        <v>172</v>
      </c>
      <c r="F876" s="27">
        <v>320</v>
      </c>
      <c r="G876" s="27">
        <v>0</v>
      </c>
      <c r="H876" s="27">
        <v>0</v>
      </c>
      <c r="I876" s="27">
        <v>320</v>
      </c>
      <c r="J876" s="27">
        <v>0</v>
      </c>
      <c r="K876" s="26" t="s">
        <v>736</v>
      </c>
      <c r="L876" s="26" t="s">
        <v>736</v>
      </c>
      <c r="M876" s="26" t="s">
        <v>202</v>
      </c>
      <c r="N876" s="26" t="s">
        <v>261</v>
      </c>
      <c r="O876" s="26" t="s">
        <v>173</v>
      </c>
      <c r="P876" s="26" t="s">
        <v>1215</v>
      </c>
      <c r="Q876" s="26" t="s">
        <v>208</v>
      </c>
      <c r="R876" s="26" t="s">
        <v>195</v>
      </c>
      <c r="S876" s="26" t="s">
        <v>1216</v>
      </c>
      <c r="T876" s="26" t="s">
        <v>195</v>
      </c>
      <c r="U876" s="26" t="s">
        <v>1216</v>
      </c>
      <c r="V876" s="26" t="s">
        <v>736</v>
      </c>
      <c r="W876" s="26" t="s">
        <v>530</v>
      </c>
      <c r="X876" s="26" t="s">
        <v>1949</v>
      </c>
      <c r="Y876" s="27">
        <v>320</v>
      </c>
      <c r="Z876" s="26" t="s">
        <v>736</v>
      </c>
      <c r="AA876" s="26" t="s">
        <v>736</v>
      </c>
      <c r="AB876" s="26" t="s">
        <v>736</v>
      </c>
      <c r="AC876" s="26" t="s">
        <v>736</v>
      </c>
      <c r="AD876" s="26" t="s">
        <v>736</v>
      </c>
      <c r="AE876" s="26" t="s">
        <v>736</v>
      </c>
      <c r="AF876" s="27" t="s">
        <v>741</v>
      </c>
    </row>
    <row r="877" spans="1:32">
      <c r="A877" s="26" t="s">
        <v>4758</v>
      </c>
      <c r="B877" s="26" t="s">
        <v>742</v>
      </c>
      <c r="C877" s="27">
        <v>875</v>
      </c>
      <c r="D877" s="26" t="s">
        <v>1219</v>
      </c>
      <c r="E877" s="26" t="s">
        <v>176</v>
      </c>
      <c r="F877" s="27">
        <v>160</v>
      </c>
      <c r="G877" s="27">
        <v>0</v>
      </c>
      <c r="H877" s="27">
        <v>0</v>
      </c>
      <c r="I877" s="27">
        <v>160</v>
      </c>
      <c r="J877" s="27">
        <v>0</v>
      </c>
      <c r="K877" s="26" t="s">
        <v>736</v>
      </c>
      <c r="L877" s="26" t="s">
        <v>736</v>
      </c>
      <c r="M877" s="26" t="s">
        <v>202</v>
      </c>
      <c r="N877" s="26" t="s">
        <v>210</v>
      </c>
      <c r="O877" s="26" t="s">
        <v>177</v>
      </c>
      <c r="P877" s="26" t="s">
        <v>1220</v>
      </c>
      <c r="Q877" s="26" t="s">
        <v>208</v>
      </c>
      <c r="R877" s="26" t="s">
        <v>195</v>
      </c>
      <c r="S877" s="26" t="s">
        <v>1221</v>
      </c>
      <c r="T877" s="26" t="s">
        <v>195</v>
      </c>
      <c r="U877" s="26" t="s">
        <v>1221</v>
      </c>
      <c r="V877" s="26" t="s">
        <v>736</v>
      </c>
      <c r="W877" s="26" t="s">
        <v>535</v>
      </c>
      <c r="X877" s="26" t="s">
        <v>1945</v>
      </c>
      <c r="Y877" s="27">
        <v>160</v>
      </c>
      <c r="Z877" s="26" t="s">
        <v>736</v>
      </c>
      <c r="AA877" s="26" t="s">
        <v>736</v>
      </c>
      <c r="AB877" s="26" t="s">
        <v>736</v>
      </c>
      <c r="AC877" s="26" t="s">
        <v>736</v>
      </c>
      <c r="AD877" s="26" t="s">
        <v>736</v>
      </c>
      <c r="AE877" s="26" t="s">
        <v>736</v>
      </c>
      <c r="AF877" s="27" t="s">
        <v>741</v>
      </c>
    </row>
    <row r="878" spans="1:32">
      <c r="A878" s="26" t="s">
        <v>4758</v>
      </c>
      <c r="B878" s="26" t="s">
        <v>742</v>
      </c>
      <c r="C878" s="27">
        <v>876</v>
      </c>
      <c r="D878" s="26" t="s">
        <v>1222</v>
      </c>
      <c r="E878" s="26" t="s">
        <v>178</v>
      </c>
      <c r="F878" s="27">
        <v>800</v>
      </c>
      <c r="G878" s="27">
        <v>0</v>
      </c>
      <c r="H878" s="27">
        <v>0</v>
      </c>
      <c r="I878" s="27">
        <v>800</v>
      </c>
      <c r="J878" s="27">
        <v>0</v>
      </c>
      <c r="K878" s="26" t="s">
        <v>736</v>
      </c>
      <c r="L878" s="26" t="s">
        <v>736</v>
      </c>
      <c r="M878" s="26" t="s">
        <v>205</v>
      </c>
      <c r="N878" s="26" t="s">
        <v>206</v>
      </c>
      <c r="O878" s="26" t="s">
        <v>179</v>
      </c>
      <c r="P878" s="26" t="s">
        <v>1223</v>
      </c>
      <c r="Q878" s="26" t="s">
        <v>180</v>
      </c>
      <c r="R878" s="26" t="s">
        <v>195</v>
      </c>
      <c r="S878" s="26" t="s">
        <v>1630</v>
      </c>
      <c r="T878" s="26" t="s">
        <v>195</v>
      </c>
      <c r="U878" s="26" t="s">
        <v>1630</v>
      </c>
      <c r="V878" s="26" t="s">
        <v>736</v>
      </c>
      <c r="W878" s="26" t="s">
        <v>536</v>
      </c>
      <c r="X878" s="26" t="s">
        <v>1948</v>
      </c>
      <c r="Y878" s="27">
        <v>800</v>
      </c>
      <c r="Z878" s="26" t="s">
        <v>736</v>
      </c>
      <c r="AA878" s="26" t="s">
        <v>736</v>
      </c>
      <c r="AB878" s="26" t="s">
        <v>736</v>
      </c>
      <c r="AC878" s="26" t="s">
        <v>736</v>
      </c>
      <c r="AD878" s="26" t="s">
        <v>736</v>
      </c>
      <c r="AE878" s="26" t="s">
        <v>736</v>
      </c>
      <c r="AF878" s="27" t="s">
        <v>741</v>
      </c>
    </row>
    <row r="879" spans="1:32">
      <c r="A879" s="26" t="s">
        <v>4758</v>
      </c>
      <c r="B879" s="26" t="s">
        <v>742</v>
      </c>
      <c r="C879" s="27">
        <v>877</v>
      </c>
      <c r="D879" s="26" t="s">
        <v>1231</v>
      </c>
      <c r="E879" s="26" t="s">
        <v>184</v>
      </c>
      <c r="F879" s="27">
        <v>320</v>
      </c>
      <c r="G879" s="27">
        <v>0</v>
      </c>
      <c r="H879" s="27">
        <v>0</v>
      </c>
      <c r="I879" s="27">
        <v>320</v>
      </c>
      <c r="J879" s="27">
        <v>0</v>
      </c>
      <c r="K879" s="26" t="s">
        <v>736</v>
      </c>
      <c r="L879" s="26" t="s">
        <v>736</v>
      </c>
      <c r="M879" s="26" t="s">
        <v>202</v>
      </c>
      <c r="N879" s="26" t="s">
        <v>215</v>
      </c>
      <c r="O879" s="26" t="s">
        <v>185</v>
      </c>
      <c r="P879" s="26" t="s">
        <v>1232</v>
      </c>
      <c r="Q879" s="26" t="s">
        <v>208</v>
      </c>
      <c r="R879" s="26" t="s">
        <v>195</v>
      </c>
      <c r="S879" s="26" t="s">
        <v>1233</v>
      </c>
      <c r="T879" s="26" t="s">
        <v>195</v>
      </c>
      <c r="U879" s="26" t="s">
        <v>1233</v>
      </c>
      <c r="V879" s="26" t="s">
        <v>736</v>
      </c>
      <c r="W879" s="26" t="s">
        <v>540</v>
      </c>
      <c r="X879" s="26" t="s">
        <v>1949</v>
      </c>
      <c r="Y879" s="27">
        <v>320</v>
      </c>
      <c r="Z879" s="26" t="s">
        <v>736</v>
      </c>
      <c r="AA879" s="26" t="s">
        <v>736</v>
      </c>
      <c r="AB879" s="26" t="s">
        <v>736</v>
      </c>
      <c r="AC879" s="26" t="s">
        <v>736</v>
      </c>
      <c r="AD879" s="26" t="s">
        <v>736</v>
      </c>
      <c r="AE879" s="26" t="s">
        <v>736</v>
      </c>
      <c r="AF879" s="27" t="s">
        <v>741</v>
      </c>
    </row>
    <row r="880" spans="1:32">
      <c r="A880" s="26" t="s">
        <v>4758</v>
      </c>
      <c r="B880" s="26" t="s">
        <v>742</v>
      </c>
      <c r="C880" s="27">
        <v>878</v>
      </c>
      <c r="D880" s="26" t="s">
        <v>878</v>
      </c>
      <c r="E880" s="26" t="s">
        <v>4026</v>
      </c>
      <c r="F880" s="27">
        <v>2000</v>
      </c>
      <c r="G880" s="27">
        <v>0</v>
      </c>
      <c r="H880" s="27">
        <v>0</v>
      </c>
      <c r="I880" s="27">
        <v>2000</v>
      </c>
      <c r="J880" s="27">
        <v>0</v>
      </c>
      <c r="K880" s="26" t="s">
        <v>2042</v>
      </c>
      <c r="L880" s="26" t="s">
        <v>736</v>
      </c>
      <c r="M880" s="26" t="s">
        <v>1623</v>
      </c>
      <c r="N880" s="26" t="s">
        <v>4027</v>
      </c>
      <c r="O880" s="26" t="s">
        <v>4028</v>
      </c>
      <c r="P880" s="26" t="s">
        <v>736</v>
      </c>
      <c r="Q880" s="26" t="s">
        <v>736</v>
      </c>
      <c r="R880" s="26" t="s">
        <v>736</v>
      </c>
      <c r="S880" s="26" t="s">
        <v>4029</v>
      </c>
      <c r="T880" s="26" t="s">
        <v>195</v>
      </c>
      <c r="U880" s="26" t="s">
        <v>4029</v>
      </c>
      <c r="V880" s="26" t="s">
        <v>4030</v>
      </c>
      <c r="W880" s="26" t="s">
        <v>4031</v>
      </c>
      <c r="X880" s="26" t="s">
        <v>1975</v>
      </c>
      <c r="Y880" s="27">
        <v>2000</v>
      </c>
      <c r="Z880" s="26" t="s">
        <v>1542</v>
      </c>
      <c r="AA880" s="26" t="s">
        <v>1850</v>
      </c>
      <c r="AB880" s="26" t="s">
        <v>4032</v>
      </c>
      <c r="AC880" s="26" t="s">
        <v>1851</v>
      </c>
      <c r="AD880" s="26" t="s">
        <v>2551</v>
      </c>
      <c r="AE880" s="26" t="s">
        <v>1541</v>
      </c>
      <c r="AF880" s="27" t="s">
        <v>741</v>
      </c>
    </row>
    <row r="881" spans="1:32">
      <c r="A881" s="26" t="s">
        <v>4758</v>
      </c>
      <c r="B881" s="26" t="s">
        <v>742</v>
      </c>
      <c r="C881" s="27">
        <v>879</v>
      </c>
      <c r="D881" s="26" t="s">
        <v>1242</v>
      </c>
      <c r="E881" s="26" t="s">
        <v>61</v>
      </c>
      <c r="F881" s="27">
        <v>160</v>
      </c>
      <c r="G881" s="27">
        <v>0</v>
      </c>
      <c r="H881" s="27">
        <v>0</v>
      </c>
      <c r="I881" s="27">
        <v>160</v>
      </c>
      <c r="J881" s="27">
        <v>0</v>
      </c>
      <c r="K881" s="26" t="s">
        <v>736</v>
      </c>
      <c r="L881" s="26" t="s">
        <v>736</v>
      </c>
      <c r="M881" s="26" t="s">
        <v>202</v>
      </c>
      <c r="N881" s="26" t="s">
        <v>225</v>
      </c>
      <c r="O881" s="26" t="s">
        <v>62</v>
      </c>
      <c r="P881" s="26" t="s">
        <v>1243</v>
      </c>
      <c r="Q881" s="26" t="s">
        <v>208</v>
      </c>
      <c r="R881" s="26" t="s">
        <v>791</v>
      </c>
      <c r="S881" s="26" t="s">
        <v>1244</v>
      </c>
      <c r="T881" s="26" t="s">
        <v>791</v>
      </c>
      <c r="U881" s="26" t="s">
        <v>1244</v>
      </c>
      <c r="V881" s="26" t="s">
        <v>736</v>
      </c>
      <c r="W881" s="26" t="s">
        <v>545</v>
      </c>
      <c r="X881" s="26" t="s">
        <v>1945</v>
      </c>
      <c r="Y881" s="27">
        <v>160</v>
      </c>
      <c r="Z881" s="26" t="s">
        <v>736</v>
      </c>
      <c r="AA881" s="26" t="s">
        <v>736</v>
      </c>
      <c r="AB881" s="26" t="s">
        <v>736</v>
      </c>
      <c r="AC881" s="26" t="s">
        <v>736</v>
      </c>
      <c r="AD881" s="26" t="s">
        <v>736</v>
      </c>
      <c r="AE881" s="26" t="s">
        <v>736</v>
      </c>
      <c r="AF881" s="27" t="s">
        <v>741</v>
      </c>
    </row>
    <row r="882" spans="1:32">
      <c r="A882" s="26" t="s">
        <v>4758</v>
      </c>
      <c r="B882" s="26" t="s">
        <v>742</v>
      </c>
      <c r="C882" s="27">
        <v>880</v>
      </c>
      <c r="D882" s="26" t="s">
        <v>1246</v>
      </c>
      <c r="E882" s="26" t="s">
        <v>63</v>
      </c>
      <c r="F882" s="27">
        <v>640</v>
      </c>
      <c r="G882" s="27">
        <v>0</v>
      </c>
      <c r="H882" s="27">
        <v>0</v>
      </c>
      <c r="I882" s="27">
        <v>640</v>
      </c>
      <c r="J882" s="27">
        <v>0</v>
      </c>
      <c r="K882" s="26" t="s">
        <v>736</v>
      </c>
      <c r="L882" s="26" t="s">
        <v>736</v>
      </c>
      <c r="M882" s="26" t="s">
        <v>202</v>
      </c>
      <c r="N882" s="26" t="s">
        <v>266</v>
      </c>
      <c r="O882" s="26" t="s">
        <v>64</v>
      </c>
      <c r="P882" s="26" t="s">
        <v>1247</v>
      </c>
      <c r="Q882" s="26" t="s">
        <v>208</v>
      </c>
      <c r="R882" s="26" t="s">
        <v>791</v>
      </c>
      <c r="S882" s="26" t="s">
        <v>1248</v>
      </c>
      <c r="T882" s="26" t="s">
        <v>791</v>
      </c>
      <c r="U882" s="26" t="s">
        <v>1248</v>
      </c>
      <c r="V882" s="26" t="s">
        <v>736</v>
      </c>
      <c r="W882" s="26" t="s">
        <v>546</v>
      </c>
      <c r="X882" s="26" t="s">
        <v>1955</v>
      </c>
      <c r="Y882" s="27">
        <v>640</v>
      </c>
      <c r="Z882" s="26" t="s">
        <v>736</v>
      </c>
      <c r="AA882" s="26" t="s">
        <v>736</v>
      </c>
      <c r="AB882" s="26" t="s">
        <v>736</v>
      </c>
      <c r="AC882" s="26" t="s">
        <v>736</v>
      </c>
      <c r="AD882" s="26" t="s">
        <v>736</v>
      </c>
      <c r="AE882" s="26" t="s">
        <v>736</v>
      </c>
      <c r="AF882" s="27" t="s">
        <v>741</v>
      </c>
    </row>
    <row r="883" spans="1:32">
      <c r="A883" s="26" t="s">
        <v>4758</v>
      </c>
      <c r="B883" s="26" t="s">
        <v>742</v>
      </c>
      <c r="C883" s="27">
        <v>881</v>
      </c>
      <c r="D883" s="26" t="s">
        <v>1249</v>
      </c>
      <c r="E883" s="26" t="s">
        <v>65</v>
      </c>
      <c r="F883" s="27">
        <v>160</v>
      </c>
      <c r="G883" s="27">
        <v>0</v>
      </c>
      <c r="H883" s="27">
        <v>0</v>
      </c>
      <c r="I883" s="27">
        <v>160</v>
      </c>
      <c r="J883" s="27">
        <v>0</v>
      </c>
      <c r="K883" s="26" t="s">
        <v>736</v>
      </c>
      <c r="L883" s="26" t="s">
        <v>736</v>
      </c>
      <c r="M883" s="26" t="s">
        <v>202</v>
      </c>
      <c r="N883" s="26" t="s">
        <v>66</v>
      </c>
      <c r="O883" s="26" t="s">
        <v>67</v>
      </c>
      <c r="P883" s="26" t="s">
        <v>1250</v>
      </c>
      <c r="Q883" s="26" t="s">
        <v>1251</v>
      </c>
      <c r="R883" s="26" t="s">
        <v>195</v>
      </c>
      <c r="S883" s="26" t="s">
        <v>1252</v>
      </c>
      <c r="T883" s="26" t="s">
        <v>195</v>
      </c>
      <c r="U883" s="26" t="s">
        <v>1252</v>
      </c>
      <c r="V883" s="26" t="s">
        <v>736</v>
      </c>
      <c r="W883" s="26" t="s">
        <v>547</v>
      </c>
      <c r="X883" s="26" t="s">
        <v>1945</v>
      </c>
      <c r="Y883" s="27">
        <v>160</v>
      </c>
      <c r="Z883" s="26" t="s">
        <v>736</v>
      </c>
      <c r="AA883" s="26" t="s">
        <v>736</v>
      </c>
      <c r="AB883" s="26" t="s">
        <v>736</v>
      </c>
      <c r="AC883" s="26" t="s">
        <v>736</v>
      </c>
      <c r="AD883" s="26" t="s">
        <v>736</v>
      </c>
      <c r="AE883" s="26" t="s">
        <v>736</v>
      </c>
      <c r="AF883" s="27" t="s">
        <v>741</v>
      </c>
    </row>
    <row r="884" spans="1:32">
      <c r="A884" s="26" t="s">
        <v>4758</v>
      </c>
      <c r="B884" s="26" t="s">
        <v>742</v>
      </c>
      <c r="C884" s="27">
        <v>882</v>
      </c>
      <c r="D884" s="26" t="s">
        <v>1254</v>
      </c>
      <c r="E884" s="26" t="s">
        <v>68</v>
      </c>
      <c r="F884" s="27">
        <v>800</v>
      </c>
      <c r="G884" s="27">
        <v>0</v>
      </c>
      <c r="H884" s="27">
        <v>0</v>
      </c>
      <c r="I884" s="27">
        <v>800</v>
      </c>
      <c r="J884" s="27">
        <v>0</v>
      </c>
      <c r="K884" s="26" t="s">
        <v>736</v>
      </c>
      <c r="L884" s="26" t="s">
        <v>736</v>
      </c>
      <c r="M884" s="26" t="s">
        <v>202</v>
      </c>
      <c r="N884" s="26" t="s">
        <v>210</v>
      </c>
      <c r="O884" s="26" t="s">
        <v>69</v>
      </c>
      <c r="P884" s="26" t="s">
        <v>1255</v>
      </c>
      <c r="Q884" s="26" t="s">
        <v>208</v>
      </c>
      <c r="R884" s="26" t="s">
        <v>195</v>
      </c>
      <c r="S884" s="26" t="s">
        <v>1256</v>
      </c>
      <c r="T884" s="26" t="s">
        <v>195</v>
      </c>
      <c r="U884" s="26" t="s">
        <v>1256</v>
      </c>
      <c r="V884" s="26" t="s">
        <v>736</v>
      </c>
      <c r="W884" s="26" t="s">
        <v>549</v>
      </c>
      <c r="X884" s="26" t="s">
        <v>1948</v>
      </c>
      <c r="Y884" s="27">
        <v>800</v>
      </c>
      <c r="Z884" s="26" t="s">
        <v>736</v>
      </c>
      <c r="AA884" s="26" t="s">
        <v>736</v>
      </c>
      <c r="AB884" s="26" t="s">
        <v>736</v>
      </c>
      <c r="AC884" s="26" t="s">
        <v>736</v>
      </c>
      <c r="AD884" s="26" t="s">
        <v>736</v>
      </c>
      <c r="AE884" s="26" t="s">
        <v>736</v>
      </c>
      <c r="AF884" s="27" t="s">
        <v>741</v>
      </c>
    </row>
    <row r="885" spans="1:32">
      <c r="A885" s="26" t="s">
        <v>4758</v>
      </c>
      <c r="B885" s="26" t="s">
        <v>742</v>
      </c>
      <c r="C885" s="27">
        <v>883</v>
      </c>
      <c r="D885" s="26" t="s">
        <v>1257</v>
      </c>
      <c r="E885" s="26" t="s">
        <v>70</v>
      </c>
      <c r="F885" s="27">
        <v>800</v>
      </c>
      <c r="G885" s="27">
        <v>0</v>
      </c>
      <c r="H885" s="27">
        <v>0</v>
      </c>
      <c r="I885" s="27">
        <v>800</v>
      </c>
      <c r="J885" s="27">
        <v>0</v>
      </c>
      <c r="K885" s="26" t="s">
        <v>736</v>
      </c>
      <c r="L885" s="26" t="s">
        <v>736</v>
      </c>
      <c r="M885" s="26" t="s">
        <v>202</v>
      </c>
      <c r="N885" s="26" t="s">
        <v>261</v>
      </c>
      <c r="O885" s="26" t="s">
        <v>71</v>
      </c>
      <c r="P885" s="26" t="s">
        <v>1258</v>
      </c>
      <c r="Q885" s="26" t="s">
        <v>307</v>
      </c>
      <c r="R885" s="26" t="s">
        <v>195</v>
      </c>
      <c r="S885" s="26" t="s">
        <v>1259</v>
      </c>
      <c r="T885" s="26" t="s">
        <v>195</v>
      </c>
      <c r="U885" s="26" t="s">
        <v>1259</v>
      </c>
      <c r="V885" s="26" t="s">
        <v>736</v>
      </c>
      <c r="W885" s="26" t="s">
        <v>550</v>
      </c>
      <c r="X885" s="26" t="s">
        <v>1948</v>
      </c>
      <c r="Y885" s="27">
        <v>800</v>
      </c>
      <c r="Z885" s="26" t="s">
        <v>736</v>
      </c>
      <c r="AA885" s="26" t="s">
        <v>736</v>
      </c>
      <c r="AB885" s="26" t="s">
        <v>736</v>
      </c>
      <c r="AC885" s="26" t="s">
        <v>736</v>
      </c>
      <c r="AD885" s="26" t="s">
        <v>736</v>
      </c>
      <c r="AE885" s="26" t="s">
        <v>736</v>
      </c>
      <c r="AF885" s="27" t="s">
        <v>741</v>
      </c>
    </row>
    <row r="886" spans="1:32">
      <c r="A886" s="26" t="s">
        <v>4758</v>
      </c>
      <c r="B886" s="26" t="s">
        <v>742</v>
      </c>
      <c r="C886" s="27">
        <v>884</v>
      </c>
      <c r="D886" s="26" t="s">
        <v>1262</v>
      </c>
      <c r="E886" s="26" t="s">
        <v>72</v>
      </c>
      <c r="F886" s="27">
        <v>6400</v>
      </c>
      <c r="G886" s="27">
        <v>0</v>
      </c>
      <c r="H886" s="27">
        <v>0</v>
      </c>
      <c r="I886" s="27">
        <v>6400</v>
      </c>
      <c r="J886" s="27">
        <v>0</v>
      </c>
      <c r="K886" s="26" t="s">
        <v>1631</v>
      </c>
      <c r="L886" s="26" t="s">
        <v>736</v>
      </c>
      <c r="M886" s="26" t="s">
        <v>1623</v>
      </c>
      <c r="N886" s="26" t="s">
        <v>1632</v>
      </c>
      <c r="O886" s="26" t="s">
        <v>1633</v>
      </c>
      <c r="P886" s="26" t="s">
        <v>1634</v>
      </c>
      <c r="Q886" s="26" t="s">
        <v>1635</v>
      </c>
      <c r="R886" s="26" t="s">
        <v>736</v>
      </c>
      <c r="S886" s="26" t="s">
        <v>1636</v>
      </c>
      <c r="T886" s="26" t="s">
        <v>736</v>
      </c>
      <c r="U886" s="26" t="s">
        <v>1636</v>
      </c>
      <c r="V886" s="26" t="s">
        <v>1637</v>
      </c>
      <c r="W886" s="26" t="s">
        <v>552</v>
      </c>
      <c r="X886" s="26" t="s">
        <v>1960</v>
      </c>
      <c r="Y886" s="27">
        <v>6400</v>
      </c>
      <c r="Z886" s="26" t="s">
        <v>736</v>
      </c>
      <c r="AA886" s="26" t="s">
        <v>736</v>
      </c>
      <c r="AB886" s="26" t="s">
        <v>736</v>
      </c>
      <c r="AC886" s="26" t="s">
        <v>736</v>
      </c>
      <c r="AD886" s="26" t="s">
        <v>736</v>
      </c>
      <c r="AE886" s="26" t="s">
        <v>736</v>
      </c>
      <c r="AF886" s="27" t="s">
        <v>741</v>
      </c>
    </row>
    <row r="887" spans="1:32">
      <c r="A887" s="26" t="s">
        <v>4758</v>
      </c>
      <c r="B887" s="26" t="s">
        <v>742</v>
      </c>
      <c r="C887" s="27">
        <v>885</v>
      </c>
      <c r="D887" s="26" t="s">
        <v>1265</v>
      </c>
      <c r="E887" s="26" t="s">
        <v>74</v>
      </c>
      <c r="F887" s="27">
        <v>320</v>
      </c>
      <c r="G887" s="27">
        <v>0</v>
      </c>
      <c r="H887" s="27">
        <v>0</v>
      </c>
      <c r="I887" s="27">
        <v>320</v>
      </c>
      <c r="J887" s="27">
        <v>0</v>
      </c>
      <c r="K887" s="26" t="s">
        <v>736</v>
      </c>
      <c r="L887" s="26" t="s">
        <v>736</v>
      </c>
      <c r="M887" s="26" t="s">
        <v>202</v>
      </c>
      <c r="N887" s="26" t="s">
        <v>220</v>
      </c>
      <c r="O887" s="26" t="s">
        <v>75</v>
      </c>
      <c r="P887" s="26" t="s">
        <v>1266</v>
      </c>
      <c r="Q887" s="26" t="s">
        <v>208</v>
      </c>
      <c r="R887" s="26" t="s">
        <v>195</v>
      </c>
      <c r="S887" s="26" t="s">
        <v>1267</v>
      </c>
      <c r="T887" s="26" t="s">
        <v>195</v>
      </c>
      <c r="U887" s="26" t="s">
        <v>1267</v>
      </c>
      <c r="V887" s="26" t="s">
        <v>736</v>
      </c>
      <c r="W887" s="26" t="s">
        <v>554</v>
      </c>
      <c r="X887" s="26" t="s">
        <v>1949</v>
      </c>
      <c r="Y887" s="27">
        <v>320</v>
      </c>
      <c r="Z887" s="26" t="s">
        <v>736</v>
      </c>
      <c r="AA887" s="26" t="s">
        <v>736</v>
      </c>
      <c r="AB887" s="26" t="s">
        <v>736</v>
      </c>
      <c r="AC887" s="26" t="s">
        <v>736</v>
      </c>
      <c r="AD887" s="26" t="s">
        <v>736</v>
      </c>
      <c r="AE887" s="26" t="s">
        <v>736</v>
      </c>
      <c r="AF887" s="27" t="s">
        <v>741</v>
      </c>
    </row>
    <row r="888" spans="1:32">
      <c r="A888" s="26" t="s">
        <v>4758</v>
      </c>
      <c r="B888" s="26" t="s">
        <v>742</v>
      </c>
      <c r="C888" s="27">
        <v>886</v>
      </c>
      <c r="D888" s="26" t="s">
        <v>1275</v>
      </c>
      <c r="E888" s="26" t="s">
        <v>76</v>
      </c>
      <c r="F888" s="27">
        <v>1600</v>
      </c>
      <c r="G888" s="27">
        <v>0</v>
      </c>
      <c r="H888" s="27">
        <v>0</v>
      </c>
      <c r="I888" s="27">
        <v>1600</v>
      </c>
      <c r="J888" s="27">
        <v>0</v>
      </c>
      <c r="K888" s="26" t="s">
        <v>736</v>
      </c>
      <c r="L888" s="26" t="s">
        <v>736</v>
      </c>
      <c r="M888" s="26" t="s">
        <v>205</v>
      </c>
      <c r="N888" s="26" t="s">
        <v>206</v>
      </c>
      <c r="O888" s="26" t="s">
        <v>77</v>
      </c>
      <c r="P888" s="26" t="s">
        <v>1276</v>
      </c>
      <c r="Q888" s="26" t="s">
        <v>208</v>
      </c>
      <c r="R888" s="26" t="s">
        <v>195</v>
      </c>
      <c r="S888" s="26" t="s">
        <v>78</v>
      </c>
      <c r="T888" s="26" t="s">
        <v>195</v>
      </c>
      <c r="U888" s="26" t="s">
        <v>78</v>
      </c>
      <c r="V888" s="26" t="s">
        <v>736</v>
      </c>
      <c r="W888" s="26" t="s">
        <v>736</v>
      </c>
      <c r="X888" s="26" t="s">
        <v>1918</v>
      </c>
      <c r="Y888" s="27">
        <v>1600</v>
      </c>
      <c r="Z888" s="26" t="s">
        <v>736</v>
      </c>
      <c r="AA888" s="26" t="s">
        <v>736</v>
      </c>
      <c r="AB888" s="26" t="s">
        <v>736</v>
      </c>
      <c r="AC888" s="26" t="s">
        <v>736</v>
      </c>
      <c r="AD888" s="26" t="s">
        <v>736</v>
      </c>
      <c r="AE888" s="26" t="s">
        <v>736</v>
      </c>
      <c r="AF888" s="27" t="s">
        <v>741</v>
      </c>
    </row>
    <row r="889" spans="1:32">
      <c r="A889" s="26" t="s">
        <v>4758</v>
      </c>
      <c r="B889" s="26" t="s">
        <v>742</v>
      </c>
      <c r="C889" s="27">
        <v>887</v>
      </c>
      <c r="D889" s="26" t="s">
        <v>1277</v>
      </c>
      <c r="E889" s="26" t="s">
        <v>79</v>
      </c>
      <c r="F889" s="27">
        <v>160</v>
      </c>
      <c r="G889" s="27">
        <v>0</v>
      </c>
      <c r="H889" s="27">
        <v>0</v>
      </c>
      <c r="I889" s="27">
        <v>160</v>
      </c>
      <c r="J889" s="27">
        <v>0</v>
      </c>
      <c r="K889" s="26" t="s">
        <v>736</v>
      </c>
      <c r="L889" s="26" t="s">
        <v>736</v>
      </c>
      <c r="M889" s="26" t="s">
        <v>202</v>
      </c>
      <c r="N889" s="26" t="s">
        <v>215</v>
      </c>
      <c r="O889" s="26" t="s">
        <v>80</v>
      </c>
      <c r="P889" s="26" t="s">
        <v>1278</v>
      </c>
      <c r="Q889" s="26" t="s">
        <v>208</v>
      </c>
      <c r="R889" s="26" t="s">
        <v>195</v>
      </c>
      <c r="S889" s="26" t="s">
        <v>1279</v>
      </c>
      <c r="T889" s="26" t="s">
        <v>195</v>
      </c>
      <c r="U889" s="26" t="s">
        <v>1279</v>
      </c>
      <c r="V889" s="26" t="s">
        <v>736</v>
      </c>
      <c r="W889" s="26" t="s">
        <v>562</v>
      </c>
      <c r="X889" s="26" t="s">
        <v>1945</v>
      </c>
      <c r="Y889" s="27">
        <v>160</v>
      </c>
      <c r="Z889" s="26" t="s">
        <v>736</v>
      </c>
      <c r="AA889" s="26" t="s">
        <v>736</v>
      </c>
      <c r="AB889" s="26" t="s">
        <v>736</v>
      </c>
      <c r="AC889" s="26" t="s">
        <v>736</v>
      </c>
      <c r="AD889" s="26" t="s">
        <v>736</v>
      </c>
      <c r="AE889" s="26" t="s">
        <v>736</v>
      </c>
      <c r="AF889" s="27" t="s">
        <v>741</v>
      </c>
    </row>
    <row r="890" spans="1:32">
      <c r="A890" s="26" t="s">
        <v>4758</v>
      </c>
      <c r="B890" s="26" t="s">
        <v>742</v>
      </c>
      <c r="C890" s="27">
        <v>888</v>
      </c>
      <c r="D890" s="26" t="s">
        <v>1282</v>
      </c>
      <c r="E890" s="26" t="s">
        <v>82</v>
      </c>
      <c r="F890" s="27">
        <v>1600</v>
      </c>
      <c r="G890" s="27">
        <v>0</v>
      </c>
      <c r="H890" s="27">
        <v>0</v>
      </c>
      <c r="I890" s="27">
        <v>1600</v>
      </c>
      <c r="J890" s="27">
        <v>0</v>
      </c>
      <c r="K890" s="26" t="s">
        <v>736</v>
      </c>
      <c r="L890" s="26" t="s">
        <v>736</v>
      </c>
      <c r="M890" s="26" t="s">
        <v>205</v>
      </c>
      <c r="N890" s="26" t="s">
        <v>206</v>
      </c>
      <c r="O890" s="26" t="s">
        <v>83</v>
      </c>
      <c r="P890" s="26" t="s">
        <v>1283</v>
      </c>
      <c r="Q890" s="26" t="s">
        <v>208</v>
      </c>
      <c r="R890" s="26" t="s">
        <v>791</v>
      </c>
      <c r="S890" s="26" t="s">
        <v>1640</v>
      </c>
      <c r="T890" s="26" t="s">
        <v>791</v>
      </c>
      <c r="U890" s="26" t="s">
        <v>1640</v>
      </c>
      <c r="V890" s="26" t="s">
        <v>736</v>
      </c>
      <c r="W890" s="26" t="s">
        <v>564</v>
      </c>
      <c r="X890" s="26" t="s">
        <v>1918</v>
      </c>
      <c r="Y890" s="27">
        <v>1600</v>
      </c>
      <c r="Z890" s="26" t="s">
        <v>736</v>
      </c>
      <c r="AA890" s="26" t="s">
        <v>736</v>
      </c>
      <c r="AB890" s="26" t="s">
        <v>736</v>
      </c>
      <c r="AC890" s="26" t="s">
        <v>736</v>
      </c>
      <c r="AD890" s="26" t="s">
        <v>736</v>
      </c>
      <c r="AE890" s="26" t="s">
        <v>736</v>
      </c>
      <c r="AF890" s="27" t="s">
        <v>741</v>
      </c>
    </row>
    <row r="891" spans="1:32">
      <c r="A891" s="26" t="s">
        <v>4758</v>
      </c>
      <c r="B891" s="26" t="s">
        <v>742</v>
      </c>
      <c r="C891" s="27">
        <v>889</v>
      </c>
      <c r="D891" s="26" t="s">
        <v>1289</v>
      </c>
      <c r="E891" s="26" t="s">
        <v>86</v>
      </c>
      <c r="F891" s="27">
        <v>160</v>
      </c>
      <c r="G891" s="27">
        <v>0</v>
      </c>
      <c r="H891" s="27">
        <v>0</v>
      </c>
      <c r="I891" s="27">
        <v>160</v>
      </c>
      <c r="J891" s="27">
        <v>0</v>
      </c>
      <c r="K891" s="26" t="s">
        <v>736</v>
      </c>
      <c r="L891" s="26" t="s">
        <v>736</v>
      </c>
      <c r="M891" s="26" t="s">
        <v>202</v>
      </c>
      <c r="N891" s="26" t="s">
        <v>225</v>
      </c>
      <c r="O891" s="26" t="s">
        <v>87</v>
      </c>
      <c r="P891" s="26" t="s">
        <v>1290</v>
      </c>
      <c r="Q891" s="26" t="s">
        <v>208</v>
      </c>
      <c r="R891" s="26" t="s">
        <v>195</v>
      </c>
      <c r="S891" s="26" t="s">
        <v>1291</v>
      </c>
      <c r="T891" s="26" t="s">
        <v>195</v>
      </c>
      <c r="U891" s="26" t="s">
        <v>1291</v>
      </c>
      <c r="V891" s="26" t="s">
        <v>736</v>
      </c>
      <c r="W891" s="26" t="s">
        <v>567</v>
      </c>
      <c r="X891" s="26" t="s">
        <v>1945</v>
      </c>
      <c r="Y891" s="27">
        <v>160</v>
      </c>
      <c r="Z891" s="26" t="s">
        <v>736</v>
      </c>
      <c r="AA891" s="26" t="s">
        <v>736</v>
      </c>
      <c r="AB891" s="26" t="s">
        <v>736</v>
      </c>
      <c r="AC891" s="26" t="s">
        <v>736</v>
      </c>
      <c r="AD891" s="26" t="s">
        <v>736</v>
      </c>
      <c r="AE891" s="26" t="s">
        <v>736</v>
      </c>
      <c r="AF891" s="27" t="s">
        <v>741</v>
      </c>
    </row>
    <row r="892" spans="1:32">
      <c r="A892" s="26" t="s">
        <v>4758</v>
      </c>
      <c r="B892" s="26" t="s">
        <v>742</v>
      </c>
      <c r="C892" s="27">
        <v>890</v>
      </c>
      <c r="D892" s="26" t="s">
        <v>1292</v>
      </c>
      <c r="E892" s="26" t="s">
        <v>228</v>
      </c>
      <c r="F892" s="27">
        <v>320</v>
      </c>
      <c r="G892" s="27">
        <v>0</v>
      </c>
      <c r="H892" s="27">
        <v>0</v>
      </c>
      <c r="I892" s="27">
        <v>320</v>
      </c>
      <c r="J892" s="27">
        <v>0</v>
      </c>
      <c r="K892" s="26" t="s">
        <v>736</v>
      </c>
      <c r="L892" s="26" t="s">
        <v>736</v>
      </c>
      <c r="M892" s="26" t="s">
        <v>202</v>
      </c>
      <c r="N892" s="26" t="s">
        <v>175</v>
      </c>
      <c r="O892" s="26" t="s">
        <v>229</v>
      </c>
      <c r="P892" s="26" t="s">
        <v>1293</v>
      </c>
      <c r="Q892" s="26" t="s">
        <v>1294</v>
      </c>
      <c r="R892" s="26" t="s">
        <v>195</v>
      </c>
      <c r="S892" s="26" t="s">
        <v>1295</v>
      </c>
      <c r="T892" s="26" t="s">
        <v>195</v>
      </c>
      <c r="U892" s="26" t="s">
        <v>1295</v>
      </c>
      <c r="V892" s="26" t="s">
        <v>736</v>
      </c>
      <c r="W892" s="26" t="s">
        <v>736</v>
      </c>
      <c r="X892" s="26" t="s">
        <v>1949</v>
      </c>
      <c r="Y892" s="27">
        <v>320</v>
      </c>
      <c r="Z892" s="26" t="s">
        <v>736</v>
      </c>
      <c r="AA892" s="26" t="s">
        <v>736</v>
      </c>
      <c r="AB892" s="26" t="s">
        <v>736</v>
      </c>
      <c r="AC892" s="26" t="s">
        <v>736</v>
      </c>
      <c r="AD892" s="26" t="s">
        <v>736</v>
      </c>
      <c r="AE892" s="26" t="s">
        <v>736</v>
      </c>
      <c r="AF892" s="27" t="s">
        <v>741</v>
      </c>
    </row>
    <row r="893" spans="1:32">
      <c r="A893" s="26" t="s">
        <v>4758</v>
      </c>
      <c r="B893" s="26" t="s">
        <v>742</v>
      </c>
      <c r="C893" s="27">
        <v>891</v>
      </c>
      <c r="D893" s="26" t="s">
        <v>1296</v>
      </c>
      <c r="E893" s="26" t="s">
        <v>230</v>
      </c>
      <c r="F893" s="27">
        <v>2400</v>
      </c>
      <c r="G893" s="27">
        <v>0</v>
      </c>
      <c r="H893" s="27">
        <v>0</v>
      </c>
      <c r="I893" s="27">
        <v>2400</v>
      </c>
      <c r="J893" s="27">
        <v>0</v>
      </c>
      <c r="K893" s="26" t="s">
        <v>736</v>
      </c>
      <c r="L893" s="26" t="s">
        <v>736</v>
      </c>
      <c r="M893" s="26" t="s">
        <v>205</v>
      </c>
      <c r="N893" s="26" t="s">
        <v>206</v>
      </c>
      <c r="O893" s="26" t="s">
        <v>231</v>
      </c>
      <c r="P893" s="26" t="s">
        <v>1297</v>
      </c>
      <c r="Q893" s="26" t="s">
        <v>208</v>
      </c>
      <c r="R893" s="26" t="s">
        <v>195</v>
      </c>
      <c r="S893" s="26" t="s">
        <v>1298</v>
      </c>
      <c r="T893" s="26" t="s">
        <v>195</v>
      </c>
      <c r="U893" s="26" t="s">
        <v>1298</v>
      </c>
      <c r="V893" s="26" t="s">
        <v>736</v>
      </c>
      <c r="W893" s="26" t="s">
        <v>568</v>
      </c>
      <c r="X893" s="26" t="s">
        <v>1953</v>
      </c>
      <c r="Y893" s="27">
        <v>2400</v>
      </c>
      <c r="Z893" s="26" t="s">
        <v>736</v>
      </c>
      <c r="AA893" s="26" t="s">
        <v>736</v>
      </c>
      <c r="AB893" s="26" t="s">
        <v>736</v>
      </c>
      <c r="AC893" s="26" t="s">
        <v>736</v>
      </c>
      <c r="AD893" s="26" t="s">
        <v>736</v>
      </c>
      <c r="AE893" s="26" t="s">
        <v>736</v>
      </c>
      <c r="AF893" s="27" t="s">
        <v>741</v>
      </c>
    </row>
    <row r="894" spans="1:32">
      <c r="A894" s="26" t="s">
        <v>4758</v>
      </c>
      <c r="B894" s="26" t="s">
        <v>742</v>
      </c>
      <c r="C894" s="27">
        <v>892</v>
      </c>
      <c r="D894" s="26" t="s">
        <v>1305</v>
      </c>
      <c r="E894" s="26" t="s">
        <v>233</v>
      </c>
      <c r="F894" s="27">
        <v>160</v>
      </c>
      <c r="G894" s="27">
        <v>0</v>
      </c>
      <c r="H894" s="27">
        <v>0</v>
      </c>
      <c r="I894" s="27">
        <v>160</v>
      </c>
      <c r="J894" s="27">
        <v>0</v>
      </c>
      <c r="K894" s="26" t="s">
        <v>736</v>
      </c>
      <c r="L894" s="26" t="s">
        <v>736</v>
      </c>
      <c r="M894" s="26" t="s">
        <v>202</v>
      </c>
      <c r="N894" s="26" t="s">
        <v>220</v>
      </c>
      <c r="O894" s="26" t="s">
        <v>234</v>
      </c>
      <c r="P894" s="26" t="s">
        <v>1306</v>
      </c>
      <c r="Q894" s="26" t="s">
        <v>208</v>
      </c>
      <c r="R894" s="26" t="s">
        <v>195</v>
      </c>
      <c r="S894" s="26" t="s">
        <v>1307</v>
      </c>
      <c r="T894" s="26" t="s">
        <v>195</v>
      </c>
      <c r="U894" s="26" t="s">
        <v>1307</v>
      </c>
      <c r="V894" s="26" t="s">
        <v>736</v>
      </c>
      <c r="W894" s="26" t="s">
        <v>572</v>
      </c>
      <c r="X894" s="26" t="s">
        <v>1945</v>
      </c>
      <c r="Y894" s="27">
        <v>160</v>
      </c>
      <c r="Z894" s="26" t="s">
        <v>736</v>
      </c>
      <c r="AA894" s="26" t="s">
        <v>736</v>
      </c>
      <c r="AB894" s="26" t="s">
        <v>736</v>
      </c>
      <c r="AC894" s="26" t="s">
        <v>736</v>
      </c>
      <c r="AD894" s="26" t="s">
        <v>736</v>
      </c>
      <c r="AE894" s="26" t="s">
        <v>736</v>
      </c>
      <c r="AF894" s="27" t="s">
        <v>741</v>
      </c>
    </row>
    <row r="895" spans="1:32">
      <c r="A895" s="26" t="s">
        <v>4758</v>
      </c>
      <c r="B895" s="26" t="s">
        <v>742</v>
      </c>
      <c r="C895" s="27">
        <v>893</v>
      </c>
      <c r="D895" s="26" t="s">
        <v>1308</v>
      </c>
      <c r="E895" s="26" t="s">
        <v>235</v>
      </c>
      <c r="F895" s="27">
        <v>480</v>
      </c>
      <c r="G895" s="27">
        <v>0</v>
      </c>
      <c r="H895" s="27">
        <v>0</v>
      </c>
      <c r="I895" s="27">
        <v>480</v>
      </c>
      <c r="J895" s="27">
        <v>0</v>
      </c>
      <c r="K895" s="26" t="s">
        <v>736</v>
      </c>
      <c r="L895" s="26" t="s">
        <v>736</v>
      </c>
      <c r="M895" s="26" t="s">
        <v>202</v>
      </c>
      <c r="N895" s="26" t="s">
        <v>266</v>
      </c>
      <c r="O895" s="26" t="s">
        <v>236</v>
      </c>
      <c r="P895" s="26" t="s">
        <v>1309</v>
      </c>
      <c r="Q895" s="26" t="s">
        <v>208</v>
      </c>
      <c r="R895" s="26" t="s">
        <v>195</v>
      </c>
      <c r="S895" s="26" t="s">
        <v>1310</v>
      </c>
      <c r="T895" s="26" t="s">
        <v>195</v>
      </c>
      <c r="U895" s="26" t="s">
        <v>1310</v>
      </c>
      <c r="V895" s="26" t="s">
        <v>736</v>
      </c>
      <c r="W895" s="26" t="s">
        <v>573</v>
      </c>
      <c r="X895" s="26" t="s">
        <v>1956</v>
      </c>
      <c r="Y895" s="27">
        <v>480</v>
      </c>
      <c r="Z895" s="26" t="s">
        <v>736</v>
      </c>
      <c r="AA895" s="26" t="s">
        <v>736</v>
      </c>
      <c r="AB895" s="26" t="s">
        <v>736</v>
      </c>
      <c r="AC895" s="26" t="s">
        <v>736</v>
      </c>
      <c r="AD895" s="26" t="s">
        <v>736</v>
      </c>
      <c r="AE895" s="26" t="s">
        <v>736</v>
      </c>
      <c r="AF895" s="27" t="s">
        <v>741</v>
      </c>
    </row>
    <row r="896" spans="1:32">
      <c r="A896" s="26" t="s">
        <v>4758</v>
      </c>
      <c r="B896" s="26" t="s">
        <v>742</v>
      </c>
      <c r="C896" s="27">
        <v>894</v>
      </c>
      <c r="D896" s="26" t="s">
        <v>1311</v>
      </c>
      <c r="E896" s="26" t="s">
        <v>237</v>
      </c>
      <c r="F896" s="27">
        <v>1600</v>
      </c>
      <c r="G896" s="27">
        <v>0</v>
      </c>
      <c r="H896" s="27">
        <v>0</v>
      </c>
      <c r="I896" s="27">
        <v>1600</v>
      </c>
      <c r="J896" s="27">
        <v>0</v>
      </c>
      <c r="K896" s="26" t="s">
        <v>736</v>
      </c>
      <c r="L896" s="26" t="s">
        <v>736</v>
      </c>
      <c r="M896" s="26" t="s">
        <v>202</v>
      </c>
      <c r="N896" s="26" t="s">
        <v>215</v>
      </c>
      <c r="O896" s="26" t="s">
        <v>238</v>
      </c>
      <c r="P896" s="26" t="s">
        <v>1312</v>
      </c>
      <c r="Q896" s="26" t="s">
        <v>208</v>
      </c>
      <c r="R896" s="26" t="s">
        <v>195</v>
      </c>
      <c r="S896" s="26" t="s">
        <v>1313</v>
      </c>
      <c r="T896" s="26" t="s">
        <v>195</v>
      </c>
      <c r="U896" s="26" t="s">
        <v>1313</v>
      </c>
      <c r="V896" s="26" t="s">
        <v>736</v>
      </c>
      <c r="W896" s="26" t="s">
        <v>574</v>
      </c>
      <c r="X896" s="26" t="s">
        <v>1918</v>
      </c>
      <c r="Y896" s="27">
        <v>1600</v>
      </c>
      <c r="Z896" s="26" t="s">
        <v>736</v>
      </c>
      <c r="AA896" s="26" t="s">
        <v>736</v>
      </c>
      <c r="AB896" s="26" t="s">
        <v>736</v>
      </c>
      <c r="AC896" s="26" t="s">
        <v>736</v>
      </c>
      <c r="AD896" s="26" t="s">
        <v>736</v>
      </c>
      <c r="AE896" s="26" t="s">
        <v>736</v>
      </c>
      <c r="AF896" s="27" t="s">
        <v>741</v>
      </c>
    </row>
    <row r="897" spans="1:32">
      <c r="A897" s="26" t="s">
        <v>4758</v>
      </c>
      <c r="B897" s="26" t="s">
        <v>742</v>
      </c>
      <c r="C897" s="27">
        <v>895</v>
      </c>
      <c r="D897" s="26" t="s">
        <v>1318</v>
      </c>
      <c r="E897" s="26" t="s">
        <v>239</v>
      </c>
      <c r="F897" s="27">
        <v>320</v>
      </c>
      <c r="G897" s="27">
        <v>0</v>
      </c>
      <c r="H897" s="27">
        <v>0</v>
      </c>
      <c r="I897" s="27">
        <v>320</v>
      </c>
      <c r="J897" s="27">
        <v>0</v>
      </c>
      <c r="K897" s="26" t="s">
        <v>736</v>
      </c>
      <c r="L897" s="26" t="s">
        <v>736</v>
      </c>
      <c r="M897" s="26" t="s">
        <v>202</v>
      </c>
      <c r="N897" s="26" t="s">
        <v>225</v>
      </c>
      <c r="O897" s="26" t="s">
        <v>240</v>
      </c>
      <c r="P897" s="26" t="s">
        <v>1319</v>
      </c>
      <c r="Q897" s="26" t="s">
        <v>208</v>
      </c>
      <c r="R897" s="26" t="s">
        <v>195</v>
      </c>
      <c r="S897" s="26" t="s">
        <v>1320</v>
      </c>
      <c r="T897" s="26" t="s">
        <v>195</v>
      </c>
      <c r="U897" s="26" t="s">
        <v>1320</v>
      </c>
      <c r="V897" s="26" t="s">
        <v>736</v>
      </c>
      <c r="W897" s="26" t="s">
        <v>578</v>
      </c>
      <c r="X897" s="26" t="s">
        <v>1949</v>
      </c>
      <c r="Y897" s="27">
        <v>320</v>
      </c>
      <c r="Z897" s="26" t="s">
        <v>736</v>
      </c>
      <c r="AA897" s="26" t="s">
        <v>736</v>
      </c>
      <c r="AB897" s="26" t="s">
        <v>736</v>
      </c>
      <c r="AC897" s="26" t="s">
        <v>736</v>
      </c>
      <c r="AD897" s="26" t="s">
        <v>736</v>
      </c>
      <c r="AE897" s="26" t="s">
        <v>736</v>
      </c>
      <c r="AF897" s="27" t="s">
        <v>741</v>
      </c>
    </row>
    <row r="898" spans="1:32">
      <c r="A898" s="26" t="s">
        <v>4758</v>
      </c>
      <c r="B898" s="26" t="s">
        <v>742</v>
      </c>
      <c r="C898" s="27">
        <v>896</v>
      </c>
      <c r="D898" s="26" t="s">
        <v>1329</v>
      </c>
      <c r="E898" s="26" t="s">
        <v>243</v>
      </c>
      <c r="F898" s="27">
        <v>800</v>
      </c>
      <c r="G898" s="27">
        <v>0</v>
      </c>
      <c r="H898" s="27">
        <v>0</v>
      </c>
      <c r="I898" s="27">
        <v>800</v>
      </c>
      <c r="J898" s="27">
        <v>0</v>
      </c>
      <c r="K898" s="26" t="s">
        <v>736</v>
      </c>
      <c r="L898" s="26" t="s">
        <v>736</v>
      </c>
      <c r="M898" s="26" t="s">
        <v>202</v>
      </c>
      <c r="N898" s="26" t="s">
        <v>215</v>
      </c>
      <c r="O898" s="26" t="s">
        <v>244</v>
      </c>
      <c r="P898" s="26" t="s">
        <v>1330</v>
      </c>
      <c r="Q898" s="26" t="s">
        <v>1114</v>
      </c>
      <c r="R898" s="26" t="s">
        <v>195</v>
      </c>
      <c r="S898" s="26" t="s">
        <v>245</v>
      </c>
      <c r="T898" s="26" t="s">
        <v>195</v>
      </c>
      <c r="U898" s="26" t="s">
        <v>245</v>
      </c>
      <c r="V898" s="26" t="s">
        <v>736</v>
      </c>
      <c r="W898" s="26" t="s">
        <v>587</v>
      </c>
      <c r="X898" s="26" t="s">
        <v>1948</v>
      </c>
      <c r="Y898" s="27">
        <v>800</v>
      </c>
      <c r="Z898" s="26" t="s">
        <v>736</v>
      </c>
      <c r="AA898" s="26" t="s">
        <v>736</v>
      </c>
      <c r="AB898" s="26" t="s">
        <v>736</v>
      </c>
      <c r="AC898" s="26" t="s">
        <v>736</v>
      </c>
      <c r="AD898" s="26" t="s">
        <v>736</v>
      </c>
      <c r="AE898" s="26" t="s">
        <v>736</v>
      </c>
      <c r="AF898" s="27" t="s">
        <v>741</v>
      </c>
    </row>
    <row r="899" spans="1:32">
      <c r="A899" s="26" t="s">
        <v>4758</v>
      </c>
      <c r="B899" s="26" t="s">
        <v>742</v>
      </c>
      <c r="C899" s="27">
        <v>897</v>
      </c>
      <c r="D899" s="26" t="s">
        <v>1331</v>
      </c>
      <c r="E899" s="26" t="s">
        <v>246</v>
      </c>
      <c r="F899" s="27">
        <v>480</v>
      </c>
      <c r="G899" s="27">
        <v>0</v>
      </c>
      <c r="H899" s="27">
        <v>0</v>
      </c>
      <c r="I899" s="27">
        <v>480</v>
      </c>
      <c r="J899" s="27">
        <v>0</v>
      </c>
      <c r="K899" s="26" t="s">
        <v>736</v>
      </c>
      <c r="L899" s="26" t="s">
        <v>736</v>
      </c>
      <c r="M899" s="26" t="s">
        <v>202</v>
      </c>
      <c r="N899" s="26" t="s">
        <v>247</v>
      </c>
      <c r="O899" s="26" t="s">
        <v>248</v>
      </c>
      <c r="P899" s="26" t="s">
        <v>1332</v>
      </c>
      <c r="Q899" s="26" t="s">
        <v>1114</v>
      </c>
      <c r="R899" s="26" t="s">
        <v>195</v>
      </c>
      <c r="S899" s="26" t="s">
        <v>1333</v>
      </c>
      <c r="T899" s="26" t="s">
        <v>195</v>
      </c>
      <c r="U899" s="26" t="s">
        <v>1333</v>
      </c>
      <c r="V899" s="26" t="s">
        <v>736</v>
      </c>
      <c r="W899" s="26" t="s">
        <v>588</v>
      </c>
      <c r="X899" s="26" t="s">
        <v>1956</v>
      </c>
      <c r="Y899" s="27">
        <v>480</v>
      </c>
      <c r="Z899" s="26" t="s">
        <v>736</v>
      </c>
      <c r="AA899" s="26" t="s">
        <v>736</v>
      </c>
      <c r="AB899" s="26" t="s">
        <v>736</v>
      </c>
      <c r="AC899" s="26" t="s">
        <v>736</v>
      </c>
      <c r="AD899" s="26" t="s">
        <v>736</v>
      </c>
      <c r="AE899" s="26" t="s">
        <v>736</v>
      </c>
      <c r="AF899" s="27" t="s">
        <v>741</v>
      </c>
    </row>
    <row r="900" spans="1:32">
      <c r="A900" s="26" t="s">
        <v>4758</v>
      </c>
      <c r="B900" s="26" t="s">
        <v>742</v>
      </c>
      <c r="C900" s="27">
        <v>898</v>
      </c>
      <c r="D900" s="26" t="s">
        <v>1335</v>
      </c>
      <c r="E900" s="26" t="s">
        <v>250</v>
      </c>
      <c r="F900" s="27">
        <v>1920</v>
      </c>
      <c r="G900" s="27">
        <v>0</v>
      </c>
      <c r="H900" s="27">
        <v>0</v>
      </c>
      <c r="I900" s="27">
        <v>1920</v>
      </c>
      <c r="J900" s="27">
        <v>0</v>
      </c>
      <c r="K900" s="26" t="s">
        <v>736</v>
      </c>
      <c r="L900" s="26" t="s">
        <v>736</v>
      </c>
      <c r="M900" s="26" t="s">
        <v>202</v>
      </c>
      <c r="N900" s="26" t="s">
        <v>275</v>
      </c>
      <c r="O900" s="26" t="s">
        <v>251</v>
      </c>
      <c r="P900" s="26" t="s">
        <v>1336</v>
      </c>
      <c r="Q900" s="26" t="s">
        <v>208</v>
      </c>
      <c r="R900" s="26" t="s">
        <v>195</v>
      </c>
      <c r="S900" s="26" t="s">
        <v>1337</v>
      </c>
      <c r="T900" s="26" t="s">
        <v>195</v>
      </c>
      <c r="U900" s="26" t="s">
        <v>1337</v>
      </c>
      <c r="V900" s="26" t="s">
        <v>736</v>
      </c>
      <c r="W900" s="26" t="s">
        <v>591</v>
      </c>
      <c r="X900" s="26" t="s">
        <v>1972</v>
      </c>
      <c r="Y900" s="27">
        <v>1920</v>
      </c>
      <c r="Z900" s="26" t="s">
        <v>736</v>
      </c>
      <c r="AA900" s="26" t="s">
        <v>736</v>
      </c>
      <c r="AB900" s="26" t="s">
        <v>736</v>
      </c>
      <c r="AC900" s="26" t="s">
        <v>736</v>
      </c>
      <c r="AD900" s="26" t="s">
        <v>736</v>
      </c>
      <c r="AE900" s="26" t="s">
        <v>736</v>
      </c>
      <c r="AF900" s="27" t="s">
        <v>741</v>
      </c>
    </row>
    <row r="901" spans="1:32">
      <c r="A901" s="26" t="s">
        <v>4758</v>
      </c>
      <c r="B901" s="26" t="s">
        <v>742</v>
      </c>
      <c r="C901" s="27">
        <v>899</v>
      </c>
      <c r="D901" s="26" t="s">
        <v>2160</v>
      </c>
      <c r="E901" s="26" t="s">
        <v>2161</v>
      </c>
      <c r="F901" s="27">
        <v>800</v>
      </c>
      <c r="G901" s="27">
        <v>0</v>
      </c>
      <c r="H901" s="27">
        <v>0</v>
      </c>
      <c r="I901" s="27">
        <v>800</v>
      </c>
      <c r="J901" s="27">
        <v>0</v>
      </c>
      <c r="K901" s="26" t="s">
        <v>736</v>
      </c>
      <c r="L901" s="26" t="s">
        <v>736</v>
      </c>
      <c r="M901" s="26" t="s">
        <v>1623</v>
      </c>
      <c r="N901" s="26" t="s">
        <v>2162</v>
      </c>
      <c r="O901" s="26" t="s">
        <v>2163</v>
      </c>
      <c r="P901" s="26" t="s">
        <v>2164</v>
      </c>
      <c r="Q901" s="26" t="s">
        <v>2165</v>
      </c>
      <c r="R901" s="26" t="s">
        <v>736</v>
      </c>
      <c r="S901" s="26" t="s">
        <v>2166</v>
      </c>
      <c r="T901" s="26" t="s">
        <v>736</v>
      </c>
      <c r="U901" s="26" t="s">
        <v>2166</v>
      </c>
      <c r="V901" s="26" t="s">
        <v>2167</v>
      </c>
      <c r="W901" s="26" t="s">
        <v>741</v>
      </c>
      <c r="X901" s="26" t="s">
        <v>1948</v>
      </c>
      <c r="Y901" s="27">
        <v>800</v>
      </c>
      <c r="Z901" s="26" t="s">
        <v>736</v>
      </c>
      <c r="AA901" s="26" t="s">
        <v>736</v>
      </c>
      <c r="AB901" s="26" t="s">
        <v>736</v>
      </c>
      <c r="AC901" s="26" t="s">
        <v>736</v>
      </c>
      <c r="AD901" s="26" t="s">
        <v>736</v>
      </c>
      <c r="AE901" s="26" t="s">
        <v>736</v>
      </c>
      <c r="AF901" s="27" t="s">
        <v>741</v>
      </c>
    </row>
    <row r="902" spans="1:32">
      <c r="A902" s="26" t="s">
        <v>4758</v>
      </c>
      <c r="B902" s="26" t="s">
        <v>742</v>
      </c>
      <c r="C902" s="27">
        <v>900</v>
      </c>
      <c r="D902" s="26" t="s">
        <v>1344</v>
      </c>
      <c r="E902" s="26" t="s">
        <v>115</v>
      </c>
      <c r="F902" s="27">
        <v>3200</v>
      </c>
      <c r="G902" s="27">
        <v>0</v>
      </c>
      <c r="H902" s="27">
        <v>0</v>
      </c>
      <c r="I902" s="27">
        <v>3200</v>
      </c>
      <c r="J902" s="27">
        <v>0</v>
      </c>
      <c r="K902" s="26" t="s">
        <v>736</v>
      </c>
      <c r="L902" s="26" t="s">
        <v>736</v>
      </c>
      <c r="M902" s="26" t="s">
        <v>205</v>
      </c>
      <c r="N902" s="26" t="s">
        <v>206</v>
      </c>
      <c r="O902" s="26" t="s">
        <v>116</v>
      </c>
      <c r="P902" s="26" t="s">
        <v>1345</v>
      </c>
      <c r="Q902" s="26" t="s">
        <v>208</v>
      </c>
      <c r="R902" s="26" t="s">
        <v>195</v>
      </c>
      <c r="S902" s="26" t="s">
        <v>117</v>
      </c>
      <c r="T902" s="26" t="s">
        <v>195</v>
      </c>
      <c r="U902" s="26" t="s">
        <v>117</v>
      </c>
      <c r="V902" s="26" t="s">
        <v>736</v>
      </c>
      <c r="W902" s="26" t="s">
        <v>593</v>
      </c>
      <c r="X902" s="26" t="s">
        <v>1952</v>
      </c>
      <c r="Y902" s="27">
        <v>3200</v>
      </c>
      <c r="Z902" s="26" t="s">
        <v>736</v>
      </c>
      <c r="AA902" s="26" t="s">
        <v>736</v>
      </c>
      <c r="AB902" s="26" t="s">
        <v>736</v>
      </c>
      <c r="AC902" s="26" t="s">
        <v>736</v>
      </c>
      <c r="AD902" s="26" t="s">
        <v>736</v>
      </c>
      <c r="AE902" s="26" t="s">
        <v>736</v>
      </c>
      <c r="AF902" s="27" t="s">
        <v>741</v>
      </c>
    </row>
    <row r="903" spans="1:32">
      <c r="A903" s="26" t="s">
        <v>4758</v>
      </c>
      <c r="B903" s="26" t="s">
        <v>742</v>
      </c>
      <c r="C903" s="27">
        <v>901</v>
      </c>
      <c r="D903" s="26" t="s">
        <v>1347</v>
      </c>
      <c r="E903" s="26" t="s">
        <v>118</v>
      </c>
      <c r="F903" s="27">
        <v>160</v>
      </c>
      <c r="G903" s="27">
        <v>0</v>
      </c>
      <c r="H903" s="27">
        <v>0</v>
      </c>
      <c r="I903" s="27">
        <v>160</v>
      </c>
      <c r="J903" s="27">
        <v>0</v>
      </c>
      <c r="K903" s="26" t="s">
        <v>736</v>
      </c>
      <c r="L903" s="26" t="s">
        <v>736</v>
      </c>
      <c r="M903" s="26" t="s">
        <v>202</v>
      </c>
      <c r="N903" s="26" t="s">
        <v>275</v>
      </c>
      <c r="O903" s="26" t="s">
        <v>119</v>
      </c>
      <c r="P903" s="26" t="s">
        <v>1348</v>
      </c>
      <c r="Q903" s="26" t="s">
        <v>208</v>
      </c>
      <c r="R903" s="26" t="s">
        <v>195</v>
      </c>
      <c r="S903" s="26" t="s">
        <v>1349</v>
      </c>
      <c r="T903" s="26" t="s">
        <v>195</v>
      </c>
      <c r="U903" s="26" t="s">
        <v>1349</v>
      </c>
      <c r="V903" s="26" t="s">
        <v>736</v>
      </c>
      <c r="W903" s="26" t="s">
        <v>595</v>
      </c>
      <c r="X903" s="26" t="s">
        <v>1945</v>
      </c>
      <c r="Y903" s="27">
        <v>160</v>
      </c>
      <c r="Z903" s="26" t="s">
        <v>736</v>
      </c>
      <c r="AA903" s="26" t="s">
        <v>736</v>
      </c>
      <c r="AB903" s="26" t="s">
        <v>736</v>
      </c>
      <c r="AC903" s="26" t="s">
        <v>736</v>
      </c>
      <c r="AD903" s="26" t="s">
        <v>736</v>
      </c>
      <c r="AE903" s="26" t="s">
        <v>736</v>
      </c>
      <c r="AF903" s="27" t="s">
        <v>741</v>
      </c>
    </row>
    <row r="904" spans="1:32">
      <c r="A904" s="26" t="s">
        <v>4758</v>
      </c>
      <c r="B904" s="26" t="s">
        <v>742</v>
      </c>
      <c r="C904" s="27">
        <v>902</v>
      </c>
      <c r="D904" s="26" t="s">
        <v>1359</v>
      </c>
      <c r="E904" s="26" t="s">
        <v>124</v>
      </c>
      <c r="F904" s="27">
        <v>3040</v>
      </c>
      <c r="G904" s="27">
        <v>0</v>
      </c>
      <c r="H904" s="27">
        <v>0</v>
      </c>
      <c r="I904" s="27">
        <v>3040</v>
      </c>
      <c r="J904" s="27">
        <v>0</v>
      </c>
      <c r="K904" s="26" t="s">
        <v>1360</v>
      </c>
      <c r="L904" s="26" t="s">
        <v>736</v>
      </c>
      <c r="M904" s="26" t="s">
        <v>125</v>
      </c>
      <c r="N904" s="26" t="s">
        <v>126</v>
      </c>
      <c r="O904" s="26" t="s">
        <v>127</v>
      </c>
      <c r="P904" s="26" t="s">
        <v>1361</v>
      </c>
      <c r="Q904" s="26" t="s">
        <v>128</v>
      </c>
      <c r="R904" s="26" t="s">
        <v>199</v>
      </c>
      <c r="S904" s="26" t="s">
        <v>600</v>
      </c>
      <c r="T904" s="26" t="s">
        <v>199</v>
      </c>
      <c r="U904" s="26" t="s">
        <v>600</v>
      </c>
      <c r="V904" s="26" t="s">
        <v>1362</v>
      </c>
      <c r="W904" s="26" t="s">
        <v>601</v>
      </c>
      <c r="X904" s="26" t="s">
        <v>2168</v>
      </c>
      <c r="Y904" s="27">
        <v>3040</v>
      </c>
      <c r="Z904" s="26" t="s">
        <v>736</v>
      </c>
      <c r="AA904" s="26" t="s">
        <v>736</v>
      </c>
      <c r="AB904" s="26" t="s">
        <v>736</v>
      </c>
      <c r="AC904" s="26" t="s">
        <v>736</v>
      </c>
      <c r="AD904" s="26" t="s">
        <v>736</v>
      </c>
      <c r="AE904" s="26" t="s">
        <v>736</v>
      </c>
      <c r="AF904" s="27" t="s">
        <v>741</v>
      </c>
    </row>
    <row r="905" spans="1:32">
      <c r="A905" s="26" t="s">
        <v>4758</v>
      </c>
      <c r="B905" s="26" t="s">
        <v>742</v>
      </c>
      <c r="C905" s="27">
        <v>903</v>
      </c>
      <c r="D905" s="26" t="s">
        <v>1363</v>
      </c>
      <c r="E905" s="26" t="s">
        <v>129</v>
      </c>
      <c r="F905" s="27">
        <v>160</v>
      </c>
      <c r="G905" s="27">
        <v>0</v>
      </c>
      <c r="H905" s="27">
        <v>0</v>
      </c>
      <c r="I905" s="27">
        <v>160</v>
      </c>
      <c r="J905" s="27">
        <v>0</v>
      </c>
      <c r="K905" s="26" t="s">
        <v>736</v>
      </c>
      <c r="L905" s="26" t="s">
        <v>736</v>
      </c>
      <c r="M905" s="26" t="s">
        <v>202</v>
      </c>
      <c r="N905" s="26" t="s">
        <v>275</v>
      </c>
      <c r="O905" s="26" t="s">
        <v>130</v>
      </c>
      <c r="P905" s="26" t="s">
        <v>1364</v>
      </c>
      <c r="Q905" s="26" t="s">
        <v>131</v>
      </c>
      <c r="R905" s="26" t="s">
        <v>195</v>
      </c>
      <c r="S905" s="26" t="s">
        <v>1365</v>
      </c>
      <c r="T905" s="26" t="s">
        <v>195</v>
      </c>
      <c r="U905" s="26" t="s">
        <v>1365</v>
      </c>
      <c r="V905" s="26" t="s">
        <v>736</v>
      </c>
      <c r="W905" s="26" t="s">
        <v>603</v>
      </c>
      <c r="X905" s="26" t="s">
        <v>1945</v>
      </c>
      <c r="Y905" s="27">
        <v>160</v>
      </c>
      <c r="Z905" s="26" t="s">
        <v>736</v>
      </c>
      <c r="AA905" s="26" t="s">
        <v>736</v>
      </c>
      <c r="AB905" s="26" t="s">
        <v>736</v>
      </c>
      <c r="AC905" s="26" t="s">
        <v>736</v>
      </c>
      <c r="AD905" s="26" t="s">
        <v>736</v>
      </c>
      <c r="AE905" s="26" t="s">
        <v>736</v>
      </c>
      <c r="AF905" s="27" t="s">
        <v>741</v>
      </c>
    </row>
    <row r="906" spans="1:32">
      <c r="A906" s="26" t="s">
        <v>4758</v>
      </c>
      <c r="B906" s="26" t="s">
        <v>742</v>
      </c>
      <c r="C906" s="27">
        <v>904</v>
      </c>
      <c r="D906" s="26" t="s">
        <v>2169</v>
      </c>
      <c r="E906" s="26" t="s">
        <v>2170</v>
      </c>
      <c r="F906" s="27">
        <v>1600</v>
      </c>
      <c r="G906" s="27">
        <v>0</v>
      </c>
      <c r="H906" s="27">
        <v>0</v>
      </c>
      <c r="I906" s="27">
        <v>1600</v>
      </c>
      <c r="J906" s="27">
        <v>0</v>
      </c>
      <c r="K906" s="26" t="s">
        <v>736</v>
      </c>
      <c r="L906" s="26" t="s">
        <v>736</v>
      </c>
      <c r="M906" s="26" t="s">
        <v>1623</v>
      </c>
      <c r="N906" s="26" t="s">
        <v>2171</v>
      </c>
      <c r="O906" s="26" t="s">
        <v>2172</v>
      </c>
      <c r="P906" s="26" t="s">
        <v>2173</v>
      </c>
      <c r="Q906" s="26" t="s">
        <v>2174</v>
      </c>
      <c r="R906" s="26" t="s">
        <v>736</v>
      </c>
      <c r="S906" s="26" t="s">
        <v>2175</v>
      </c>
      <c r="T906" s="26" t="s">
        <v>736</v>
      </c>
      <c r="U906" s="26" t="s">
        <v>2175</v>
      </c>
      <c r="V906" s="26" t="s">
        <v>2176</v>
      </c>
      <c r="W906" s="26" t="s">
        <v>741</v>
      </c>
      <c r="X906" s="26" t="s">
        <v>1918</v>
      </c>
      <c r="Y906" s="27">
        <v>1600</v>
      </c>
      <c r="Z906" s="26" t="s">
        <v>736</v>
      </c>
      <c r="AA906" s="26" t="s">
        <v>736</v>
      </c>
      <c r="AB906" s="26" t="s">
        <v>736</v>
      </c>
      <c r="AC906" s="26" t="s">
        <v>736</v>
      </c>
      <c r="AD906" s="26" t="s">
        <v>736</v>
      </c>
      <c r="AE906" s="26" t="s">
        <v>736</v>
      </c>
      <c r="AF906" s="27" t="s">
        <v>741</v>
      </c>
    </row>
    <row r="907" spans="1:32">
      <c r="A907" s="26" t="s">
        <v>4758</v>
      </c>
      <c r="B907" s="26" t="s">
        <v>742</v>
      </c>
      <c r="C907" s="27">
        <v>905</v>
      </c>
      <c r="D907" s="26" t="s">
        <v>1373</v>
      </c>
      <c r="E907" s="26" t="s">
        <v>42</v>
      </c>
      <c r="F907" s="27">
        <v>160</v>
      </c>
      <c r="G907" s="27">
        <v>0</v>
      </c>
      <c r="H907" s="27">
        <v>0</v>
      </c>
      <c r="I907" s="27">
        <v>160</v>
      </c>
      <c r="J907" s="27">
        <v>0</v>
      </c>
      <c r="K907" s="26" t="s">
        <v>736</v>
      </c>
      <c r="L907" s="26" t="s">
        <v>736</v>
      </c>
      <c r="M907" s="26" t="s">
        <v>202</v>
      </c>
      <c r="N907" s="26" t="s">
        <v>225</v>
      </c>
      <c r="O907" s="26" t="s">
        <v>43</v>
      </c>
      <c r="P907" s="26" t="s">
        <v>1374</v>
      </c>
      <c r="Q907" s="26" t="s">
        <v>44</v>
      </c>
      <c r="R907" s="26" t="s">
        <v>791</v>
      </c>
      <c r="S907" s="26" t="s">
        <v>1375</v>
      </c>
      <c r="T907" s="26" t="s">
        <v>791</v>
      </c>
      <c r="U907" s="26" t="s">
        <v>1375</v>
      </c>
      <c r="V907" s="26" t="s">
        <v>736</v>
      </c>
      <c r="W907" s="26" t="s">
        <v>613</v>
      </c>
      <c r="X907" s="26" t="s">
        <v>1945</v>
      </c>
      <c r="Y907" s="27">
        <v>160</v>
      </c>
      <c r="Z907" s="26" t="s">
        <v>736</v>
      </c>
      <c r="AA907" s="26" t="s">
        <v>736</v>
      </c>
      <c r="AB907" s="26" t="s">
        <v>736</v>
      </c>
      <c r="AC907" s="26" t="s">
        <v>736</v>
      </c>
      <c r="AD907" s="26" t="s">
        <v>736</v>
      </c>
      <c r="AE907" s="26" t="s">
        <v>736</v>
      </c>
      <c r="AF907" s="27" t="s">
        <v>741</v>
      </c>
    </row>
    <row r="908" spans="1:32">
      <c r="A908" s="26" t="s">
        <v>4758</v>
      </c>
      <c r="B908" s="26" t="s">
        <v>742</v>
      </c>
      <c r="C908" s="27">
        <v>906</v>
      </c>
      <c r="D908" s="26" t="s">
        <v>1377</v>
      </c>
      <c r="E908" s="26" t="s">
        <v>45</v>
      </c>
      <c r="F908" s="27">
        <v>160</v>
      </c>
      <c r="G908" s="27">
        <v>0</v>
      </c>
      <c r="H908" s="27">
        <v>0</v>
      </c>
      <c r="I908" s="27">
        <v>160</v>
      </c>
      <c r="J908" s="27">
        <v>0</v>
      </c>
      <c r="K908" s="26" t="s">
        <v>736</v>
      </c>
      <c r="L908" s="26" t="s">
        <v>736</v>
      </c>
      <c r="M908" s="26" t="s">
        <v>202</v>
      </c>
      <c r="N908" s="26" t="s">
        <v>217</v>
      </c>
      <c r="O908" s="26" t="s">
        <v>46</v>
      </c>
      <c r="P908" s="26" t="s">
        <v>1378</v>
      </c>
      <c r="Q908" s="26" t="s">
        <v>1379</v>
      </c>
      <c r="R908" s="26" t="s">
        <v>1380</v>
      </c>
      <c r="S908" s="26" t="s">
        <v>1381</v>
      </c>
      <c r="T908" s="26" t="s">
        <v>1380</v>
      </c>
      <c r="U908" s="26" t="s">
        <v>1381</v>
      </c>
      <c r="V908" s="26" t="s">
        <v>736</v>
      </c>
      <c r="W908" s="26" t="s">
        <v>614</v>
      </c>
      <c r="X908" s="26" t="s">
        <v>1945</v>
      </c>
      <c r="Y908" s="27">
        <v>160</v>
      </c>
      <c r="Z908" s="26" t="s">
        <v>736</v>
      </c>
      <c r="AA908" s="26" t="s">
        <v>736</v>
      </c>
      <c r="AB908" s="26" t="s">
        <v>736</v>
      </c>
      <c r="AC908" s="26" t="s">
        <v>736</v>
      </c>
      <c r="AD908" s="26" t="s">
        <v>736</v>
      </c>
      <c r="AE908" s="26" t="s">
        <v>736</v>
      </c>
      <c r="AF908" s="27" t="s">
        <v>741</v>
      </c>
    </row>
    <row r="909" spans="1:32">
      <c r="A909" s="26" t="s">
        <v>4758</v>
      </c>
      <c r="B909" s="26" t="s">
        <v>742</v>
      </c>
      <c r="C909" s="27">
        <v>907</v>
      </c>
      <c r="D909" s="26" t="s">
        <v>1383</v>
      </c>
      <c r="E909" s="26" t="s">
        <v>47</v>
      </c>
      <c r="F909" s="27">
        <v>1600</v>
      </c>
      <c r="G909" s="27">
        <v>0</v>
      </c>
      <c r="H909" s="27">
        <v>0</v>
      </c>
      <c r="I909" s="27">
        <v>1600</v>
      </c>
      <c r="J909" s="27">
        <v>0</v>
      </c>
      <c r="K909" s="26" t="s">
        <v>736</v>
      </c>
      <c r="L909" s="26" t="s">
        <v>736</v>
      </c>
      <c r="M909" s="26" t="s">
        <v>202</v>
      </c>
      <c r="N909" s="26" t="s">
        <v>207</v>
      </c>
      <c r="O909" s="26" t="s">
        <v>48</v>
      </c>
      <c r="P909" s="26" t="s">
        <v>1384</v>
      </c>
      <c r="Q909" s="26" t="s">
        <v>208</v>
      </c>
      <c r="R909" s="26" t="s">
        <v>195</v>
      </c>
      <c r="S909" s="26" t="s">
        <v>1385</v>
      </c>
      <c r="T909" s="26" t="s">
        <v>195</v>
      </c>
      <c r="U909" s="26" t="s">
        <v>1385</v>
      </c>
      <c r="V909" s="26" t="s">
        <v>736</v>
      </c>
      <c r="W909" s="26" t="s">
        <v>616</v>
      </c>
      <c r="X909" s="26" t="s">
        <v>1918</v>
      </c>
      <c r="Y909" s="27">
        <v>1600</v>
      </c>
      <c r="Z909" s="26" t="s">
        <v>736</v>
      </c>
      <c r="AA909" s="26" t="s">
        <v>736</v>
      </c>
      <c r="AB909" s="26" t="s">
        <v>736</v>
      </c>
      <c r="AC909" s="26" t="s">
        <v>736</v>
      </c>
      <c r="AD909" s="26" t="s">
        <v>736</v>
      </c>
      <c r="AE909" s="26" t="s">
        <v>736</v>
      </c>
      <c r="AF909" s="27" t="s">
        <v>741</v>
      </c>
    </row>
    <row r="910" spans="1:32">
      <c r="A910" s="26" t="s">
        <v>4758</v>
      </c>
      <c r="B910" s="26" t="s">
        <v>742</v>
      </c>
      <c r="C910" s="27">
        <v>908</v>
      </c>
      <c r="D910" s="26" t="s">
        <v>1386</v>
      </c>
      <c r="E910" s="26" t="s">
        <v>49</v>
      </c>
      <c r="F910" s="27">
        <v>480</v>
      </c>
      <c r="G910" s="27">
        <v>0</v>
      </c>
      <c r="H910" s="27">
        <v>0</v>
      </c>
      <c r="I910" s="27">
        <v>480</v>
      </c>
      <c r="J910" s="27">
        <v>0</v>
      </c>
      <c r="K910" s="26" t="s">
        <v>736</v>
      </c>
      <c r="L910" s="26" t="s">
        <v>736</v>
      </c>
      <c r="M910" s="26" t="s">
        <v>202</v>
      </c>
      <c r="N910" s="26" t="s">
        <v>261</v>
      </c>
      <c r="O910" s="26" t="s">
        <v>50</v>
      </c>
      <c r="P910" s="26" t="s">
        <v>1387</v>
      </c>
      <c r="Q910" s="26" t="s">
        <v>208</v>
      </c>
      <c r="R910" s="26" t="s">
        <v>195</v>
      </c>
      <c r="S910" s="26" t="s">
        <v>1388</v>
      </c>
      <c r="T910" s="26" t="s">
        <v>195</v>
      </c>
      <c r="U910" s="26" t="s">
        <v>1388</v>
      </c>
      <c r="V910" s="26" t="s">
        <v>736</v>
      </c>
      <c r="W910" s="26" t="s">
        <v>617</v>
      </c>
      <c r="X910" s="26" t="s">
        <v>1956</v>
      </c>
      <c r="Y910" s="27">
        <v>480</v>
      </c>
      <c r="Z910" s="26" t="s">
        <v>736</v>
      </c>
      <c r="AA910" s="26" t="s">
        <v>736</v>
      </c>
      <c r="AB910" s="26" t="s">
        <v>736</v>
      </c>
      <c r="AC910" s="26" t="s">
        <v>736</v>
      </c>
      <c r="AD910" s="26" t="s">
        <v>736</v>
      </c>
      <c r="AE910" s="26" t="s">
        <v>736</v>
      </c>
      <c r="AF910" s="27" t="s">
        <v>741</v>
      </c>
    </row>
    <row r="911" spans="1:32">
      <c r="A911" s="26" t="s">
        <v>4758</v>
      </c>
      <c r="B911" s="26" t="s">
        <v>742</v>
      </c>
      <c r="C911" s="27">
        <v>909</v>
      </c>
      <c r="D911" s="26" t="s">
        <v>1390</v>
      </c>
      <c r="E911" s="26" t="s">
        <v>149</v>
      </c>
      <c r="F911" s="27">
        <v>800</v>
      </c>
      <c r="G911" s="27">
        <v>0</v>
      </c>
      <c r="H911" s="27">
        <v>0</v>
      </c>
      <c r="I911" s="27">
        <v>800</v>
      </c>
      <c r="J911" s="27">
        <v>0</v>
      </c>
      <c r="K911" s="26" t="s">
        <v>736</v>
      </c>
      <c r="L911" s="26" t="s">
        <v>736</v>
      </c>
      <c r="M911" s="26" t="s">
        <v>202</v>
      </c>
      <c r="N911" s="26" t="s">
        <v>225</v>
      </c>
      <c r="O911" s="26" t="s">
        <v>150</v>
      </c>
      <c r="P911" s="26" t="s">
        <v>1391</v>
      </c>
      <c r="Q911" s="26" t="s">
        <v>145</v>
      </c>
      <c r="R911" s="26" t="s">
        <v>195</v>
      </c>
      <c r="S911" s="26" t="s">
        <v>1392</v>
      </c>
      <c r="T911" s="26" t="s">
        <v>195</v>
      </c>
      <c r="U911" s="26" t="s">
        <v>1392</v>
      </c>
      <c r="V911" s="26" t="s">
        <v>736</v>
      </c>
      <c r="W911" s="26" t="s">
        <v>622</v>
      </c>
      <c r="X911" s="26" t="s">
        <v>1948</v>
      </c>
      <c r="Y911" s="27">
        <v>800</v>
      </c>
      <c r="Z911" s="26" t="s">
        <v>736</v>
      </c>
      <c r="AA911" s="26" t="s">
        <v>736</v>
      </c>
      <c r="AB911" s="26" t="s">
        <v>736</v>
      </c>
      <c r="AC911" s="26" t="s">
        <v>736</v>
      </c>
      <c r="AD911" s="26" t="s">
        <v>736</v>
      </c>
      <c r="AE911" s="26" t="s">
        <v>736</v>
      </c>
      <c r="AF911" s="27" t="s">
        <v>741</v>
      </c>
    </row>
    <row r="912" spans="1:32">
      <c r="A912" s="26" t="s">
        <v>4758</v>
      </c>
      <c r="B912" s="26" t="s">
        <v>742</v>
      </c>
      <c r="C912" s="27">
        <v>910</v>
      </c>
      <c r="D912" s="26" t="s">
        <v>1404</v>
      </c>
      <c r="E912" s="26" t="s">
        <v>153</v>
      </c>
      <c r="F912" s="27">
        <v>480</v>
      </c>
      <c r="G912" s="27">
        <v>0</v>
      </c>
      <c r="H912" s="27">
        <v>0</v>
      </c>
      <c r="I912" s="27">
        <v>480</v>
      </c>
      <c r="J912" s="27">
        <v>0</v>
      </c>
      <c r="K912" s="26" t="s">
        <v>736</v>
      </c>
      <c r="L912" s="26" t="s">
        <v>736</v>
      </c>
      <c r="M912" s="26" t="s">
        <v>202</v>
      </c>
      <c r="N912" s="26" t="s">
        <v>210</v>
      </c>
      <c r="O912" s="26" t="s">
        <v>154</v>
      </c>
      <c r="P912" s="26" t="s">
        <v>1405</v>
      </c>
      <c r="Q912" s="26" t="s">
        <v>208</v>
      </c>
      <c r="R912" s="26" t="s">
        <v>195</v>
      </c>
      <c r="S912" s="26" t="s">
        <v>1406</v>
      </c>
      <c r="T912" s="26" t="s">
        <v>195</v>
      </c>
      <c r="U912" s="26" t="s">
        <v>1406</v>
      </c>
      <c r="V912" s="26" t="s">
        <v>736</v>
      </c>
      <c r="W912" s="26" t="s">
        <v>630</v>
      </c>
      <c r="X912" s="26" t="s">
        <v>1956</v>
      </c>
      <c r="Y912" s="27">
        <v>480</v>
      </c>
      <c r="Z912" s="26" t="s">
        <v>736</v>
      </c>
      <c r="AA912" s="26" t="s">
        <v>736</v>
      </c>
      <c r="AB912" s="26" t="s">
        <v>736</v>
      </c>
      <c r="AC912" s="26" t="s">
        <v>736</v>
      </c>
      <c r="AD912" s="26" t="s">
        <v>736</v>
      </c>
      <c r="AE912" s="26" t="s">
        <v>736</v>
      </c>
      <c r="AF912" s="27" t="s">
        <v>741</v>
      </c>
    </row>
    <row r="913" spans="1:32">
      <c r="A913" s="26" t="s">
        <v>4758</v>
      </c>
      <c r="B913" s="26" t="s">
        <v>742</v>
      </c>
      <c r="C913" s="27">
        <v>911</v>
      </c>
      <c r="D913" s="26" t="s">
        <v>1408</v>
      </c>
      <c r="E913" s="26" t="s">
        <v>155</v>
      </c>
      <c r="F913" s="27">
        <v>160</v>
      </c>
      <c r="G913" s="27">
        <v>0</v>
      </c>
      <c r="H913" s="27">
        <v>0</v>
      </c>
      <c r="I913" s="27">
        <v>160</v>
      </c>
      <c r="J913" s="27">
        <v>0</v>
      </c>
      <c r="K913" s="26" t="s">
        <v>736</v>
      </c>
      <c r="L913" s="26" t="s">
        <v>736</v>
      </c>
      <c r="M913" s="26" t="s">
        <v>202</v>
      </c>
      <c r="N913" s="26" t="s">
        <v>217</v>
      </c>
      <c r="O913" s="26" t="s">
        <v>156</v>
      </c>
      <c r="P913" s="26" t="s">
        <v>1409</v>
      </c>
      <c r="Q913" s="26" t="s">
        <v>208</v>
      </c>
      <c r="R913" s="26" t="s">
        <v>791</v>
      </c>
      <c r="S913" s="26" t="s">
        <v>1410</v>
      </c>
      <c r="T913" s="26" t="s">
        <v>791</v>
      </c>
      <c r="U913" s="26" t="s">
        <v>1410</v>
      </c>
      <c r="V913" s="26" t="s">
        <v>736</v>
      </c>
      <c r="W913" s="26" t="s">
        <v>632</v>
      </c>
      <c r="X913" s="26" t="s">
        <v>1945</v>
      </c>
      <c r="Y913" s="27">
        <v>160</v>
      </c>
      <c r="Z913" s="26" t="s">
        <v>736</v>
      </c>
      <c r="AA913" s="26" t="s">
        <v>736</v>
      </c>
      <c r="AB913" s="26" t="s">
        <v>736</v>
      </c>
      <c r="AC913" s="26" t="s">
        <v>736</v>
      </c>
      <c r="AD913" s="26" t="s">
        <v>736</v>
      </c>
      <c r="AE913" s="26" t="s">
        <v>736</v>
      </c>
      <c r="AF913" s="27" t="s">
        <v>741</v>
      </c>
    </row>
    <row r="914" spans="1:32">
      <c r="A914" s="26" t="s">
        <v>4758</v>
      </c>
      <c r="B914" s="26" t="s">
        <v>742</v>
      </c>
      <c r="C914" s="27">
        <v>912</v>
      </c>
      <c r="D914" s="26" t="s">
        <v>1411</v>
      </c>
      <c r="E914" s="26" t="s">
        <v>157</v>
      </c>
      <c r="F914" s="27">
        <v>160</v>
      </c>
      <c r="G914" s="27">
        <v>0</v>
      </c>
      <c r="H914" s="27">
        <v>0</v>
      </c>
      <c r="I914" s="27">
        <v>160</v>
      </c>
      <c r="J914" s="27">
        <v>0</v>
      </c>
      <c r="K914" s="26" t="s">
        <v>736</v>
      </c>
      <c r="L914" s="26" t="s">
        <v>736</v>
      </c>
      <c r="M914" s="26" t="s">
        <v>202</v>
      </c>
      <c r="N914" s="26" t="s">
        <v>225</v>
      </c>
      <c r="O914" s="26" t="s">
        <v>158</v>
      </c>
      <c r="P914" s="26" t="s">
        <v>1409</v>
      </c>
      <c r="Q914" s="26" t="s">
        <v>208</v>
      </c>
      <c r="R914" s="26" t="s">
        <v>195</v>
      </c>
      <c r="S914" s="26" t="s">
        <v>1412</v>
      </c>
      <c r="T914" s="26" t="s">
        <v>195</v>
      </c>
      <c r="U914" s="26" t="s">
        <v>1412</v>
      </c>
      <c r="V914" s="26" t="s">
        <v>736</v>
      </c>
      <c r="W914" s="26" t="s">
        <v>633</v>
      </c>
      <c r="X914" s="26" t="s">
        <v>1945</v>
      </c>
      <c r="Y914" s="27">
        <v>160</v>
      </c>
      <c r="Z914" s="26" t="s">
        <v>736</v>
      </c>
      <c r="AA914" s="26" t="s">
        <v>736</v>
      </c>
      <c r="AB914" s="26" t="s">
        <v>736</v>
      </c>
      <c r="AC914" s="26" t="s">
        <v>736</v>
      </c>
      <c r="AD914" s="26" t="s">
        <v>736</v>
      </c>
      <c r="AE914" s="26" t="s">
        <v>736</v>
      </c>
      <c r="AF914" s="27" t="s">
        <v>741</v>
      </c>
    </row>
    <row r="915" spans="1:32">
      <c r="A915" s="26" t="s">
        <v>4758</v>
      </c>
      <c r="B915" s="26" t="s">
        <v>742</v>
      </c>
      <c r="C915" s="27">
        <v>913</v>
      </c>
      <c r="D915" s="26" t="s">
        <v>1413</v>
      </c>
      <c r="E915" s="26" t="s">
        <v>159</v>
      </c>
      <c r="F915" s="27">
        <v>320</v>
      </c>
      <c r="G915" s="27">
        <v>0</v>
      </c>
      <c r="H915" s="27">
        <v>0</v>
      </c>
      <c r="I915" s="27">
        <v>320</v>
      </c>
      <c r="J915" s="27">
        <v>0</v>
      </c>
      <c r="K915" s="26" t="s">
        <v>736</v>
      </c>
      <c r="L915" s="26" t="s">
        <v>736</v>
      </c>
      <c r="M915" s="26" t="s">
        <v>202</v>
      </c>
      <c r="N915" s="26" t="s">
        <v>266</v>
      </c>
      <c r="O915" s="26" t="s">
        <v>160</v>
      </c>
      <c r="P915" s="26" t="s">
        <v>1414</v>
      </c>
      <c r="Q915" s="26" t="s">
        <v>208</v>
      </c>
      <c r="R915" s="26" t="s">
        <v>195</v>
      </c>
      <c r="S915" s="26" t="s">
        <v>1415</v>
      </c>
      <c r="T915" s="26" t="s">
        <v>195</v>
      </c>
      <c r="U915" s="26" t="s">
        <v>1415</v>
      </c>
      <c r="V915" s="26" t="s">
        <v>736</v>
      </c>
      <c r="W915" s="26" t="s">
        <v>634</v>
      </c>
      <c r="X915" s="26" t="s">
        <v>1949</v>
      </c>
      <c r="Y915" s="27">
        <v>320</v>
      </c>
      <c r="Z915" s="26" t="s">
        <v>736</v>
      </c>
      <c r="AA915" s="26" t="s">
        <v>736</v>
      </c>
      <c r="AB915" s="26" t="s">
        <v>736</v>
      </c>
      <c r="AC915" s="26" t="s">
        <v>736</v>
      </c>
      <c r="AD915" s="26" t="s">
        <v>736</v>
      </c>
      <c r="AE915" s="26" t="s">
        <v>736</v>
      </c>
      <c r="AF915" s="27" t="s">
        <v>741</v>
      </c>
    </row>
    <row r="916" spans="1:32">
      <c r="A916" s="26" t="s">
        <v>4758</v>
      </c>
      <c r="B916" s="26" t="s">
        <v>742</v>
      </c>
      <c r="C916" s="27">
        <v>914</v>
      </c>
      <c r="D916" s="26" t="s">
        <v>1416</v>
      </c>
      <c r="E916" s="26" t="s">
        <v>161</v>
      </c>
      <c r="F916" s="27">
        <v>320</v>
      </c>
      <c r="G916" s="27">
        <v>0</v>
      </c>
      <c r="H916" s="27">
        <v>0</v>
      </c>
      <c r="I916" s="27">
        <v>320</v>
      </c>
      <c r="J916" s="27">
        <v>0</v>
      </c>
      <c r="K916" s="26" t="s">
        <v>736</v>
      </c>
      <c r="L916" s="26" t="s">
        <v>736</v>
      </c>
      <c r="M916" s="26" t="s">
        <v>202</v>
      </c>
      <c r="N916" s="26" t="s">
        <v>210</v>
      </c>
      <c r="O916" s="26" t="s">
        <v>162</v>
      </c>
      <c r="P916" s="26" t="s">
        <v>1417</v>
      </c>
      <c r="Q916" s="26" t="s">
        <v>208</v>
      </c>
      <c r="R916" s="26" t="s">
        <v>195</v>
      </c>
      <c r="S916" s="26" t="s">
        <v>1418</v>
      </c>
      <c r="T916" s="26" t="s">
        <v>195</v>
      </c>
      <c r="U916" s="26" t="s">
        <v>1418</v>
      </c>
      <c r="V916" s="26" t="s">
        <v>736</v>
      </c>
      <c r="W916" s="26" t="s">
        <v>636</v>
      </c>
      <c r="X916" s="26" t="s">
        <v>1949</v>
      </c>
      <c r="Y916" s="27">
        <v>320</v>
      </c>
      <c r="Z916" s="26" t="s">
        <v>736</v>
      </c>
      <c r="AA916" s="26" t="s">
        <v>736</v>
      </c>
      <c r="AB916" s="26" t="s">
        <v>736</v>
      </c>
      <c r="AC916" s="26" t="s">
        <v>736</v>
      </c>
      <c r="AD916" s="26" t="s">
        <v>736</v>
      </c>
      <c r="AE916" s="26" t="s">
        <v>736</v>
      </c>
      <c r="AF916" s="27" t="s">
        <v>741</v>
      </c>
    </row>
    <row r="917" spans="1:32">
      <c r="A917" s="26" t="s">
        <v>4758</v>
      </c>
      <c r="B917" s="26" t="s">
        <v>742</v>
      </c>
      <c r="C917" s="27">
        <v>915</v>
      </c>
      <c r="D917" s="26" t="s">
        <v>1419</v>
      </c>
      <c r="E917" s="26" t="s">
        <v>163</v>
      </c>
      <c r="F917" s="27">
        <v>160</v>
      </c>
      <c r="G917" s="27">
        <v>0</v>
      </c>
      <c r="H917" s="27">
        <v>0</v>
      </c>
      <c r="I917" s="27">
        <v>160</v>
      </c>
      <c r="J917" s="27">
        <v>0</v>
      </c>
      <c r="K917" s="26" t="s">
        <v>736</v>
      </c>
      <c r="L917" s="26" t="s">
        <v>736</v>
      </c>
      <c r="M917" s="26" t="s">
        <v>202</v>
      </c>
      <c r="N917" s="26" t="s">
        <v>275</v>
      </c>
      <c r="O917" s="26" t="s">
        <v>164</v>
      </c>
      <c r="P917" s="26" t="s">
        <v>1420</v>
      </c>
      <c r="Q917" s="26" t="s">
        <v>208</v>
      </c>
      <c r="R917" s="26" t="s">
        <v>195</v>
      </c>
      <c r="S917" s="26" t="s">
        <v>1421</v>
      </c>
      <c r="T917" s="26" t="s">
        <v>195</v>
      </c>
      <c r="U917" s="26" t="s">
        <v>1421</v>
      </c>
      <c r="V917" s="26" t="s">
        <v>736</v>
      </c>
      <c r="W917" s="26" t="s">
        <v>637</v>
      </c>
      <c r="X917" s="26" t="s">
        <v>1945</v>
      </c>
      <c r="Y917" s="27">
        <v>160</v>
      </c>
      <c r="Z917" s="26" t="s">
        <v>736</v>
      </c>
      <c r="AA917" s="26" t="s">
        <v>736</v>
      </c>
      <c r="AB917" s="26" t="s">
        <v>736</v>
      </c>
      <c r="AC917" s="26" t="s">
        <v>736</v>
      </c>
      <c r="AD917" s="26" t="s">
        <v>736</v>
      </c>
      <c r="AE917" s="26" t="s">
        <v>736</v>
      </c>
      <c r="AF917" s="27" t="s">
        <v>741</v>
      </c>
    </row>
    <row r="918" spans="1:32">
      <c r="A918" s="26" t="s">
        <v>4758</v>
      </c>
      <c r="B918" s="26" t="s">
        <v>742</v>
      </c>
      <c r="C918" s="27">
        <v>916</v>
      </c>
      <c r="D918" s="26" t="s">
        <v>1423</v>
      </c>
      <c r="E918" s="26" t="s">
        <v>165</v>
      </c>
      <c r="F918" s="27">
        <v>320</v>
      </c>
      <c r="G918" s="27">
        <v>0</v>
      </c>
      <c r="H918" s="27">
        <v>0</v>
      </c>
      <c r="I918" s="27">
        <v>320</v>
      </c>
      <c r="J918" s="27">
        <v>0</v>
      </c>
      <c r="K918" s="26" t="s">
        <v>736</v>
      </c>
      <c r="L918" s="26" t="s">
        <v>736</v>
      </c>
      <c r="M918" s="26" t="s">
        <v>202</v>
      </c>
      <c r="N918" s="26" t="s">
        <v>261</v>
      </c>
      <c r="O918" s="26" t="s">
        <v>166</v>
      </c>
      <c r="P918" s="26" t="s">
        <v>1424</v>
      </c>
      <c r="Q918" s="26" t="s">
        <v>208</v>
      </c>
      <c r="R918" s="26" t="s">
        <v>195</v>
      </c>
      <c r="S918" s="26" t="s">
        <v>1208</v>
      </c>
      <c r="T918" s="26" t="s">
        <v>195</v>
      </c>
      <c r="U918" s="26" t="s">
        <v>1208</v>
      </c>
      <c r="V918" s="26" t="s">
        <v>736</v>
      </c>
      <c r="W918" s="26" t="s">
        <v>639</v>
      </c>
      <c r="X918" s="26" t="s">
        <v>1949</v>
      </c>
      <c r="Y918" s="27">
        <v>320</v>
      </c>
      <c r="Z918" s="26" t="s">
        <v>736</v>
      </c>
      <c r="AA918" s="26" t="s">
        <v>736</v>
      </c>
      <c r="AB918" s="26" t="s">
        <v>736</v>
      </c>
      <c r="AC918" s="26" t="s">
        <v>736</v>
      </c>
      <c r="AD918" s="26" t="s">
        <v>736</v>
      </c>
      <c r="AE918" s="26" t="s">
        <v>736</v>
      </c>
      <c r="AF918" s="27" t="s">
        <v>741</v>
      </c>
    </row>
    <row r="919" spans="1:32">
      <c r="A919" s="26" t="s">
        <v>4758</v>
      </c>
      <c r="B919" s="26" t="s">
        <v>742</v>
      </c>
      <c r="C919" s="27">
        <v>917</v>
      </c>
      <c r="D919" s="26" t="s">
        <v>1436</v>
      </c>
      <c r="E919" s="26" t="s">
        <v>53</v>
      </c>
      <c r="F919" s="27">
        <v>320</v>
      </c>
      <c r="G919" s="27">
        <v>0</v>
      </c>
      <c r="H919" s="27">
        <v>0</v>
      </c>
      <c r="I919" s="27">
        <v>320</v>
      </c>
      <c r="J919" s="27">
        <v>0</v>
      </c>
      <c r="K919" s="26" t="s">
        <v>736</v>
      </c>
      <c r="L919" s="26" t="s">
        <v>736</v>
      </c>
      <c r="M919" s="26" t="s">
        <v>202</v>
      </c>
      <c r="N919" s="26" t="s">
        <v>54</v>
      </c>
      <c r="O919" s="26" t="s">
        <v>55</v>
      </c>
      <c r="P919" s="26" t="s">
        <v>1437</v>
      </c>
      <c r="Q919" s="26" t="s">
        <v>1438</v>
      </c>
      <c r="R919" s="26" t="s">
        <v>195</v>
      </c>
      <c r="S919" s="26" t="s">
        <v>1439</v>
      </c>
      <c r="T919" s="26" t="s">
        <v>195</v>
      </c>
      <c r="U919" s="26" t="s">
        <v>1439</v>
      </c>
      <c r="V919" s="26" t="s">
        <v>736</v>
      </c>
      <c r="W919" s="26" t="s">
        <v>649</v>
      </c>
      <c r="X919" s="26" t="s">
        <v>1949</v>
      </c>
      <c r="Y919" s="27">
        <v>320</v>
      </c>
      <c r="Z919" s="26" t="s">
        <v>736</v>
      </c>
      <c r="AA919" s="26" t="s">
        <v>736</v>
      </c>
      <c r="AB919" s="26" t="s">
        <v>736</v>
      </c>
      <c r="AC919" s="26" t="s">
        <v>736</v>
      </c>
      <c r="AD919" s="26" t="s">
        <v>736</v>
      </c>
      <c r="AE919" s="26" t="s">
        <v>736</v>
      </c>
      <c r="AF919" s="27" t="s">
        <v>741</v>
      </c>
    </row>
    <row r="920" spans="1:32">
      <c r="A920" s="26" t="s">
        <v>4758</v>
      </c>
      <c r="B920" s="26" t="s">
        <v>742</v>
      </c>
      <c r="C920" s="27">
        <v>918</v>
      </c>
      <c r="D920" s="26" t="s">
        <v>1446</v>
      </c>
      <c r="E920" s="26" t="s">
        <v>7910</v>
      </c>
      <c r="F920" s="27">
        <v>3200</v>
      </c>
      <c r="G920" s="27">
        <v>0</v>
      </c>
      <c r="H920" s="27">
        <v>0</v>
      </c>
      <c r="I920" s="27">
        <v>3200</v>
      </c>
      <c r="J920" s="27">
        <v>0</v>
      </c>
      <c r="K920" s="26" t="s">
        <v>7911</v>
      </c>
      <c r="L920" s="26" t="s">
        <v>736</v>
      </c>
      <c r="M920" s="26" t="s">
        <v>1623</v>
      </c>
      <c r="N920" s="26" t="s">
        <v>7912</v>
      </c>
      <c r="O920" s="26" t="s">
        <v>1729</v>
      </c>
      <c r="P920" s="26" t="s">
        <v>1730</v>
      </c>
      <c r="Q920" s="26" t="s">
        <v>1731</v>
      </c>
      <c r="R920" s="26" t="s">
        <v>736</v>
      </c>
      <c r="S920" s="26" t="s">
        <v>7913</v>
      </c>
      <c r="T920" s="26" t="s">
        <v>736</v>
      </c>
      <c r="U920" s="26" t="s">
        <v>7913</v>
      </c>
      <c r="V920" s="26" t="s">
        <v>7914</v>
      </c>
      <c r="W920" s="26" t="s">
        <v>659</v>
      </c>
      <c r="X920" s="26" t="s">
        <v>1952</v>
      </c>
      <c r="Y920" s="27">
        <v>3200</v>
      </c>
      <c r="Z920" s="26" t="s">
        <v>736</v>
      </c>
      <c r="AA920" s="26" t="s">
        <v>736</v>
      </c>
      <c r="AB920" s="26" t="s">
        <v>736</v>
      </c>
      <c r="AC920" s="26" t="s">
        <v>736</v>
      </c>
      <c r="AD920" s="26" t="s">
        <v>736</v>
      </c>
      <c r="AE920" s="26" t="s">
        <v>736</v>
      </c>
      <c r="AF920" s="27" t="s">
        <v>741</v>
      </c>
    </row>
    <row r="921" spans="1:32">
      <c r="A921" s="26" t="s">
        <v>4758</v>
      </c>
      <c r="B921" s="26" t="s">
        <v>742</v>
      </c>
      <c r="C921" s="27">
        <v>919</v>
      </c>
      <c r="D921" s="26" t="s">
        <v>1440</v>
      </c>
      <c r="E921" s="26" t="s">
        <v>56</v>
      </c>
      <c r="F921" s="27">
        <v>320</v>
      </c>
      <c r="G921" s="27">
        <v>0</v>
      </c>
      <c r="H921" s="27">
        <v>0</v>
      </c>
      <c r="I921" s="27">
        <v>320</v>
      </c>
      <c r="J921" s="27">
        <v>0</v>
      </c>
      <c r="K921" s="26" t="s">
        <v>736</v>
      </c>
      <c r="L921" s="26" t="s">
        <v>736</v>
      </c>
      <c r="M921" s="26" t="s">
        <v>205</v>
      </c>
      <c r="N921" s="26" t="s">
        <v>206</v>
      </c>
      <c r="O921" s="26" t="s">
        <v>57</v>
      </c>
      <c r="P921" s="26" t="s">
        <v>1127</v>
      </c>
      <c r="Q921" s="26" t="s">
        <v>208</v>
      </c>
      <c r="R921" s="26" t="s">
        <v>195</v>
      </c>
      <c r="S921" s="26" t="s">
        <v>1642</v>
      </c>
      <c r="T921" s="26" t="s">
        <v>195</v>
      </c>
      <c r="U921" s="26" t="s">
        <v>1642</v>
      </c>
      <c r="V921" s="26" t="s">
        <v>736</v>
      </c>
      <c r="W921" s="26" t="s">
        <v>650</v>
      </c>
      <c r="X921" s="26" t="s">
        <v>1949</v>
      </c>
      <c r="Y921" s="27">
        <v>320</v>
      </c>
      <c r="Z921" s="26" t="s">
        <v>736</v>
      </c>
      <c r="AA921" s="26" t="s">
        <v>736</v>
      </c>
      <c r="AB921" s="26" t="s">
        <v>736</v>
      </c>
      <c r="AC921" s="26" t="s">
        <v>736</v>
      </c>
      <c r="AD921" s="26" t="s">
        <v>736</v>
      </c>
      <c r="AE921" s="26" t="s">
        <v>736</v>
      </c>
      <c r="AF921" s="27" t="s">
        <v>741</v>
      </c>
    </row>
    <row r="922" spans="1:32">
      <c r="A922" s="26" t="s">
        <v>4758</v>
      </c>
      <c r="B922" s="26" t="s">
        <v>742</v>
      </c>
      <c r="C922" s="27">
        <v>920</v>
      </c>
      <c r="D922" s="26" t="s">
        <v>1447</v>
      </c>
      <c r="E922" s="26" t="s">
        <v>58</v>
      </c>
      <c r="F922" s="27">
        <v>320</v>
      </c>
      <c r="G922" s="27">
        <v>0</v>
      </c>
      <c r="H922" s="27">
        <v>0</v>
      </c>
      <c r="I922" s="27">
        <v>320</v>
      </c>
      <c r="J922" s="27">
        <v>0</v>
      </c>
      <c r="K922" s="26" t="s">
        <v>736</v>
      </c>
      <c r="L922" s="26" t="s">
        <v>736</v>
      </c>
      <c r="M922" s="26" t="s">
        <v>202</v>
      </c>
      <c r="N922" s="26" t="s">
        <v>210</v>
      </c>
      <c r="O922" s="26" t="s">
        <v>59</v>
      </c>
      <c r="P922" s="26" t="s">
        <v>1448</v>
      </c>
      <c r="Q922" s="26" t="s">
        <v>208</v>
      </c>
      <c r="R922" s="26" t="s">
        <v>195</v>
      </c>
      <c r="S922" s="26" t="s">
        <v>1449</v>
      </c>
      <c r="T922" s="26" t="s">
        <v>195</v>
      </c>
      <c r="U922" s="26" t="s">
        <v>1449</v>
      </c>
      <c r="V922" s="26" t="s">
        <v>736</v>
      </c>
      <c r="W922" s="26" t="s">
        <v>660</v>
      </c>
      <c r="X922" s="26" t="s">
        <v>1949</v>
      </c>
      <c r="Y922" s="27">
        <v>320</v>
      </c>
      <c r="Z922" s="26" t="s">
        <v>736</v>
      </c>
      <c r="AA922" s="26" t="s">
        <v>736</v>
      </c>
      <c r="AB922" s="26" t="s">
        <v>736</v>
      </c>
      <c r="AC922" s="26" t="s">
        <v>736</v>
      </c>
      <c r="AD922" s="26" t="s">
        <v>736</v>
      </c>
      <c r="AE922" s="26" t="s">
        <v>736</v>
      </c>
      <c r="AF922" s="27" t="s">
        <v>741</v>
      </c>
    </row>
    <row r="923" spans="1:32">
      <c r="A923" s="26" t="s">
        <v>4758</v>
      </c>
      <c r="B923" s="26" t="s">
        <v>742</v>
      </c>
      <c r="C923" s="27">
        <v>921</v>
      </c>
      <c r="D923" s="26" t="s">
        <v>1452</v>
      </c>
      <c r="E923" s="26" t="s">
        <v>88</v>
      </c>
      <c r="F923" s="27">
        <v>800</v>
      </c>
      <c r="G923" s="27">
        <v>0</v>
      </c>
      <c r="H923" s="27">
        <v>0</v>
      </c>
      <c r="I923" s="27">
        <v>800</v>
      </c>
      <c r="J923" s="27">
        <v>0</v>
      </c>
      <c r="K923" s="26" t="s">
        <v>736</v>
      </c>
      <c r="L923" s="26" t="s">
        <v>736</v>
      </c>
      <c r="M923" s="26" t="s">
        <v>202</v>
      </c>
      <c r="N923" s="26" t="s">
        <v>215</v>
      </c>
      <c r="O923" s="26" t="s">
        <v>89</v>
      </c>
      <c r="P923" s="26" t="s">
        <v>1059</v>
      </c>
      <c r="Q923" s="26" t="s">
        <v>1453</v>
      </c>
      <c r="R923" s="26" t="s">
        <v>195</v>
      </c>
      <c r="S923" s="26" t="s">
        <v>1454</v>
      </c>
      <c r="T923" s="26" t="s">
        <v>195</v>
      </c>
      <c r="U923" s="26" t="s">
        <v>1454</v>
      </c>
      <c r="V923" s="26" t="s">
        <v>736</v>
      </c>
      <c r="W923" s="26" t="s">
        <v>663</v>
      </c>
      <c r="X923" s="26" t="s">
        <v>1948</v>
      </c>
      <c r="Y923" s="27">
        <v>800</v>
      </c>
      <c r="Z923" s="26" t="s">
        <v>736</v>
      </c>
      <c r="AA923" s="26" t="s">
        <v>736</v>
      </c>
      <c r="AB923" s="26" t="s">
        <v>736</v>
      </c>
      <c r="AC923" s="26" t="s">
        <v>736</v>
      </c>
      <c r="AD923" s="26" t="s">
        <v>736</v>
      </c>
      <c r="AE923" s="26" t="s">
        <v>736</v>
      </c>
      <c r="AF923" s="27" t="s">
        <v>741</v>
      </c>
    </row>
    <row r="924" spans="1:32">
      <c r="A924" s="26" t="s">
        <v>4758</v>
      </c>
      <c r="B924" s="26" t="s">
        <v>742</v>
      </c>
      <c r="C924" s="27">
        <v>922</v>
      </c>
      <c r="D924" s="26" t="s">
        <v>1455</v>
      </c>
      <c r="E924" s="26" t="s">
        <v>90</v>
      </c>
      <c r="F924" s="27">
        <v>320</v>
      </c>
      <c r="G924" s="27">
        <v>0</v>
      </c>
      <c r="H924" s="27">
        <v>0</v>
      </c>
      <c r="I924" s="27">
        <v>320</v>
      </c>
      <c r="J924" s="27">
        <v>0</v>
      </c>
      <c r="K924" s="26" t="s">
        <v>736</v>
      </c>
      <c r="L924" s="26" t="s">
        <v>736</v>
      </c>
      <c r="M924" s="26" t="s">
        <v>202</v>
      </c>
      <c r="N924" s="26" t="s">
        <v>210</v>
      </c>
      <c r="O924" s="26" t="s">
        <v>91</v>
      </c>
      <c r="P924" s="26" t="s">
        <v>1456</v>
      </c>
      <c r="Q924" s="26" t="s">
        <v>208</v>
      </c>
      <c r="R924" s="26" t="s">
        <v>195</v>
      </c>
      <c r="S924" s="26" t="s">
        <v>1457</v>
      </c>
      <c r="T924" s="26" t="s">
        <v>195</v>
      </c>
      <c r="U924" s="26" t="s">
        <v>1457</v>
      </c>
      <c r="V924" s="26" t="s">
        <v>736</v>
      </c>
      <c r="W924" s="26" t="s">
        <v>665</v>
      </c>
      <c r="X924" s="26" t="s">
        <v>1949</v>
      </c>
      <c r="Y924" s="27">
        <v>320</v>
      </c>
      <c r="Z924" s="26" t="s">
        <v>736</v>
      </c>
      <c r="AA924" s="26" t="s">
        <v>736</v>
      </c>
      <c r="AB924" s="26" t="s">
        <v>736</v>
      </c>
      <c r="AC924" s="26" t="s">
        <v>736</v>
      </c>
      <c r="AD924" s="26" t="s">
        <v>736</v>
      </c>
      <c r="AE924" s="26" t="s">
        <v>736</v>
      </c>
      <c r="AF924" s="27" t="s">
        <v>741</v>
      </c>
    </row>
    <row r="925" spans="1:32">
      <c r="A925" s="26" t="s">
        <v>4758</v>
      </c>
      <c r="B925" s="26" t="s">
        <v>742</v>
      </c>
      <c r="C925" s="27">
        <v>923</v>
      </c>
      <c r="D925" s="26" t="s">
        <v>1888</v>
      </c>
      <c r="E925" s="26" t="s">
        <v>1889</v>
      </c>
      <c r="F925" s="27">
        <v>960</v>
      </c>
      <c r="G925" s="27">
        <v>0</v>
      </c>
      <c r="H925" s="27">
        <v>0</v>
      </c>
      <c r="I925" s="27">
        <v>960</v>
      </c>
      <c r="J925" s="27">
        <v>0</v>
      </c>
      <c r="K925" s="26" t="s">
        <v>736</v>
      </c>
      <c r="L925" s="26" t="s">
        <v>736</v>
      </c>
      <c r="M925" s="26" t="s">
        <v>1623</v>
      </c>
      <c r="N925" s="26" t="s">
        <v>1890</v>
      </c>
      <c r="O925" s="26" t="s">
        <v>1891</v>
      </c>
      <c r="P925" s="26" t="s">
        <v>1892</v>
      </c>
      <c r="Q925" s="26" t="s">
        <v>1893</v>
      </c>
      <c r="R925" s="26" t="s">
        <v>736</v>
      </c>
      <c r="S925" s="26" t="s">
        <v>1894</v>
      </c>
      <c r="T925" s="26" t="s">
        <v>736</v>
      </c>
      <c r="U925" s="26" t="s">
        <v>1894</v>
      </c>
      <c r="V925" s="26" t="s">
        <v>1895</v>
      </c>
      <c r="W925" s="26" t="s">
        <v>741</v>
      </c>
      <c r="X925" s="26" t="s">
        <v>1946</v>
      </c>
      <c r="Y925" s="27">
        <v>960</v>
      </c>
      <c r="Z925" s="26" t="s">
        <v>736</v>
      </c>
      <c r="AA925" s="26" t="s">
        <v>736</v>
      </c>
      <c r="AB925" s="26" t="s">
        <v>736</v>
      </c>
      <c r="AC925" s="26" t="s">
        <v>736</v>
      </c>
      <c r="AD925" s="26" t="s">
        <v>736</v>
      </c>
      <c r="AE925" s="26" t="s">
        <v>736</v>
      </c>
      <c r="AF925" s="27" t="s">
        <v>741</v>
      </c>
    </row>
    <row r="926" spans="1:32">
      <c r="A926" s="26" t="s">
        <v>4758</v>
      </c>
      <c r="B926" s="26" t="s">
        <v>742</v>
      </c>
      <c r="C926" s="27">
        <v>924</v>
      </c>
      <c r="D926" s="26" t="s">
        <v>1460</v>
      </c>
      <c r="E926" s="26" t="s">
        <v>92</v>
      </c>
      <c r="F926" s="27">
        <v>320</v>
      </c>
      <c r="G926" s="27">
        <v>0</v>
      </c>
      <c r="H926" s="27">
        <v>0</v>
      </c>
      <c r="I926" s="27">
        <v>320</v>
      </c>
      <c r="J926" s="27">
        <v>0</v>
      </c>
      <c r="K926" s="26" t="s">
        <v>736</v>
      </c>
      <c r="L926" s="26" t="s">
        <v>736</v>
      </c>
      <c r="M926" s="26" t="s">
        <v>202</v>
      </c>
      <c r="N926" s="26" t="s">
        <v>261</v>
      </c>
      <c r="O926" s="26" t="s">
        <v>93</v>
      </c>
      <c r="P926" s="26" t="s">
        <v>1461</v>
      </c>
      <c r="Q926" s="26" t="s">
        <v>208</v>
      </c>
      <c r="R926" s="26" t="s">
        <v>195</v>
      </c>
      <c r="S926" s="26" t="s">
        <v>1462</v>
      </c>
      <c r="T926" s="26" t="s">
        <v>195</v>
      </c>
      <c r="U926" s="26" t="s">
        <v>1462</v>
      </c>
      <c r="V926" s="26" t="s">
        <v>736</v>
      </c>
      <c r="W926" s="26" t="s">
        <v>736</v>
      </c>
      <c r="X926" s="26" t="s">
        <v>1949</v>
      </c>
      <c r="Y926" s="27">
        <v>320</v>
      </c>
      <c r="Z926" s="26" t="s">
        <v>736</v>
      </c>
      <c r="AA926" s="26" t="s">
        <v>736</v>
      </c>
      <c r="AB926" s="26" t="s">
        <v>736</v>
      </c>
      <c r="AC926" s="26" t="s">
        <v>736</v>
      </c>
      <c r="AD926" s="26" t="s">
        <v>736</v>
      </c>
      <c r="AE926" s="26" t="s">
        <v>736</v>
      </c>
      <c r="AF926" s="27" t="s">
        <v>741</v>
      </c>
    </row>
    <row r="927" spans="1:32">
      <c r="A927" s="26" t="s">
        <v>4758</v>
      </c>
      <c r="B927" s="26" t="s">
        <v>742</v>
      </c>
      <c r="C927" s="27">
        <v>925</v>
      </c>
      <c r="D927" s="26" t="s">
        <v>1465</v>
      </c>
      <c r="E927" s="26" t="s">
        <v>94</v>
      </c>
      <c r="F927" s="27">
        <v>160</v>
      </c>
      <c r="G927" s="27">
        <v>0</v>
      </c>
      <c r="H927" s="27">
        <v>0</v>
      </c>
      <c r="I927" s="27">
        <v>160</v>
      </c>
      <c r="J927" s="27">
        <v>0</v>
      </c>
      <c r="K927" s="26" t="s">
        <v>736</v>
      </c>
      <c r="L927" s="26" t="s">
        <v>736</v>
      </c>
      <c r="M927" s="26" t="s">
        <v>202</v>
      </c>
      <c r="N927" s="26" t="s">
        <v>225</v>
      </c>
      <c r="O927" s="26" t="s">
        <v>95</v>
      </c>
      <c r="P927" s="26" t="s">
        <v>1466</v>
      </c>
      <c r="Q927" s="26" t="s">
        <v>208</v>
      </c>
      <c r="R927" s="26" t="s">
        <v>195</v>
      </c>
      <c r="S927" s="26" t="s">
        <v>1385</v>
      </c>
      <c r="T927" s="26" t="s">
        <v>195</v>
      </c>
      <c r="U927" s="26" t="s">
        <v>1385</v>
      </c>
      <c r="V927" s="26" t="s">
        <v>736</v>
      </c>
      <c r="W927" s="26" t="s">
        <v>669</v>
      </c>
      <c r="X927" s="26" t="s">
        <v>1945</v>
      </c>
      <c r="Y927" s="27">
        <v>160</v>
      </c>
      <c r="Z927" s="26" t="s">
        <v>736</v>
      </c>
      <c r="AA927" s="26" t="s">
        <v>736</v>
      </c>
      <c r="AB927" s="26" t="s">
        <v>736</v>
      </c>
      <c r="AC927" s="26" t="s">
        <v>736</v>
      </c>
      <c r="AD927" s="26" t="s">
        <v>736</v>
      </c>
      <c r="AE927" s="26" t="s">
        <v>736</v>
      </c>
      <c r="AF927" s="27" t="s">
        <v>741</v>
      </c>
    </row>
    <row r="928" spans="1:32">
      <c r="A928" s="26" t="s">
        <v>4758</v>
      </c>
      <c r="B928" s="26" t="s">
        <v>742</v>
      </c>
      <c r="C928" s="27">
        <v>926</v>
      </c>
      <c r="D928" s="26" t="s">
        <v>1467</v>
      </c>
      <c r="E928" s="26" t="s">
        <v>96</v>
      </c>
      <c r="F928" s="27">
        <v>160</v>
      </c>
      <c r="G928" s="27">
        <v>0</v>
      </c>
      <c r="H928" s="27">
        <v>0</v>
      </c>
      <c r="I928" s="27">
        <v>160</v>
      </c>
      <c r="J928" s="27">
        <v>0</v>
      </c>
      <c r="K928" s="26" t="s">
        <v>736</v>
      </c>
      <c r="L928" s="26" t="s">
        <v>736</v>
      </c>
      <c r="M928" s="26" t="s">
        <v>202</v>
      </c>
      <c r="N928" s="26" t="s">
        <v>225</v>
      </c>
      <c r="O928" s="26" t="s">
        <v>97</v>
      </c>
      <c r="P928" s="26" t="s">
        <v>1468</v>
      </c>
      <c r="Q928" s="26" t="s">
        <v>208</v>
      </c>
      <c r="R928" s="26" t="s">
        <v>195</v>
      </c>
      <c r="S928" s="26" t="s">
        <v>1469</v>
      </c>
      <c r="T928" s="26" t="s">
        <v>195</v>
      </c>
      <c r="U928" s="26" t="s">
        <v>1469</v>
      </c>
      <c r="V928" s="26" t="s">
        <v>736</v>
      </c>
      <c r="W928" s="26" t="s">
        <v>670</v>
      </c>
      <c r="X928" s="26" t="s">
        <v>1945</v>
      </c>
      <c r="Y928" s="27">
        <v>160</v>
      </c>
      <c r="Z928" s="26" t="s">
        <v>736</v>
      </c>
      <c r="AA928" s="26" t="s">
        <v>736</v>
      </c>
      <c r="AB928" s="26" t="s">
        <v>736</v>
      </c>
      <c r="AC928" s="26" t="s">
        <v>736</v>
      </c>
      <c r="AD928" s="26" t="s">
        <v>736</v>
      </c>
      <c r="AE928" s="26" t="s">
        <v>736</v>
      </c>
      <c r="AF928" s="27" t="s">
        <v>741</v>
      </c>
    </row>
    <row r="929" spans="1:32">
      <c r="A929" s="26" t="s">
        <v>4758</v>
      </c>
      <c r="B929" s="26" t="s">
        <v>742</v>
      </c>
      <c r="C929" s="27">
        <v>927</v>
      </c>
      <c r="D929" s="26" t="s">
        <v>1474</v>
      </c>
      <c r="E929" s="26" t="s">
        <v>99</v>
      </c>
      <c r="F929" s="27">
        <v>160</v>
      </c>
      <c r="G929" s="27">
        <v>0</v>
      </c>
      <c r="H929" s="27">
        <v>0</v>
      </c>
      <c r="I929" s="27">
        <v>160</v>
      </c>
      <c r="J929" s="27">
        <v>0</v>
      </c>
      <c r="K929" s="26" t="s">
        <v>736</v>
      </c>
      <c r="L929" s="26" t="s">
        <v>736</v>
      </c>
      <c r="M929" s="26" t="s">
        <v>202</v>
      </c>
      <c r="N929" s="26" t="s">
        <v>217</v>
      </c>
      <c r="O929" s="26" t="s">
        <v>100</v>
      </c>
      <c r="P929" s="26" t="s">
        <v>1475</v>
      </c>
      <c r="Q929" s="26" t="s">
        <v>1476</v>
      </c>
      <c r="R929" s="26" t="s">
        <v>195</v>
      </c>
      <c r="S929" s="26" t="s">
        <v>1477</v>
      </c>
      <c r="T929" s="26" t="s">
        <v>195</v>
      </c>
      <c r="U929" s="26" t="s">
        <v>1477</v>
      </c>
      <c r="V929" s="26" t="s">
        <v>736</v>
      </c>
      <c r="W929" s="26" t="s">
        <v>674</v>
      </c>
      <c r="X929" s="26" t="s">
        <v>1945</v>
      </c>
      <c r="Y929" s="27">
        <v>160</v>
      </c>
      <c r="Z929" s="26" t="s">
        <v>736</v>
      </c>
      <c r="AA929" s="26" t="s">
        <v>736</v>
      </c>
      <c r="AB929" s="26" t="s">
        <v>736</v>
      </c>
      <c r="AC929" s="26" t="s">
        <v>736</v>
      </c>
      <c r="AD929" s="26" t="s">
        <v>736</v>
      </c>
      <c r="AE929" s="26" t="s">
        <v>736</v>
      </c>
      <c r="AF929" s="27" t="s">
        <v>741</v>
      </c>
    </row>
    <row r="930" spans="1:32">
      <c r="A930" s="26" t="s">
        <v>4758</v>
      </c>
      <c r="B930" s="26" t="s">
        <v>742</v>
      </c>
      <c r="C930" s="27">
        <v>928</v>
      </c>
      <c r="D930" s="26" t="s">
        <v>1621</v>
      </c>
      <c r="E930" s="26" t="s">
        <v>7915</v>
      </c>
      <c r="F930" s="27">
        <v>320</v>
      </c>
      <c r="G930" s="27">
        <v>0</v>
      </c>
      <c r="H930" s="27">
        <v>0</v>
      </c>
      <c r="I930" s="27">
        <v>320</v>
      </c>
      <c r="J930" s="27">
        <v>0</v>
      </c>
      <c r="K930" s="26" t="s">
        <v>1622</v>
      </c>
      <c r="L930" s="26" t="s">
        <v>736</v>
      </c>
      <c r="M930" s="26" t="s">
        <v>1623</v>
      </c>
      <c r="N930" s="26" t="s">
        <v>7916</v>
      </c>
      <c r="O930" s="26" t="s">
        <v>7917</v>
      </c>
      <c r="P930" s="26" t="s">
        <v>3767</v>
      </c>
      <c r="Q930" s="26" t="s">
        <v>736</v>
      </c>
      <c r="R930" s="26" t="s">
        <v>736</v>
      </c>
      <c r="S930" s="26" t="s">
        <v>7918</v>
      </c>
      <c r="T930" s="26" t="s">
        <v>736</v>
      </c>
      <c r="U930" s="26" t="s">
        <v>7918</v>
      </c>
      <c r="V930" s="26" t="s">
        <v>7878</v>
      </c>
      <c r="W930" s="26" t="s">
        <v>1624</v>
      </c>
      <c r="X930" s="26" t="s">
        <v>1949</v>
      </c>
      <c r="Y930" s="27">
        <v>320</v>
      </c>
      <c r="Z930" s="26" t="s">
        <v>736</v>
      </c>
      <c r="AA930" s="26" t="s">
        <v>736</v>
      </c>
      <c r="AB930" s="26" t="s">
        <v>736</v>
      </c>
      <c r="AC930" s="26" t="s">
        <v>736</v>
      </c>
      <c r="AD930" s="26" t="s">
        <v>736</v>
      </c>
      <c r="AE930" s="26" t="s">
        <v>736</v>
      </c>
      <c r="AF930" s="27" t="s">
        <v>741</v>
      </c>
    </row>
    <row r="931" spans="1:32">
      <c r="A931" s="26" t="s">
        <v>4758</v>
      </c>
      <c r="B931" s="26" t="s">
        <v>742</v>
      </c>
      <c r="C931" s="27">
        <v>929</v>
      </c>
      <c r="D931" s="26" t="s">
        <v>1479</v>
      </c>
      <c r="E931" s="26" t="s">
        <v>101</v>
      </c>
      <c r="F931" s="27">
        <v>1600</v>
      </c>
      <c r="G931" s="27">
        <v>0</v>
      </c>
      <c r="H931" s="27">
        <v>0</v>
      </c>
      <c r="I931" s="27">
        <v>1600</v>
      </c>
      <c r="J931" s="27">
        <v>0</v>
      </c>
      <c r="K931" s="26" t="s">
        <v>736</v>
      </c>
      <c r="L931" s="26" t="s">
        <v>736</v>
      </c>
      <c r="M931" s="26" t="s">
        <v>202</v>
      </c>
      <c r="N931" s="26" t="s">
        <v>271</v>
      </c>
      <c r="O931" s="26" t="s">
        <v>102</v>
      </c>
      <c r="P931" s="26" t="s">
        <v>1480</v>
      </c>
      <c r="Q931" s="26" t="s">
        <v>208</v>
      </c>
      <c r="R931" s="26" t="s">
        <v>195</v>
      </c>
      <c r="S931" s="26" t="s">
        <v>1481</v>
      </c>
      <c r="T931" s="26" t="s">
        <v>195</v>
      </c>
      <c r="U931" s="26" t="s">
        <v>1481</v>
      </c>
      <c r="V931" s="26" t="s">
        <v>736</v>
      </c>
      <c r="W931" s="26" t="s">
        <v>675</v>
      </c>
      <c r="X931" s="26" t="s">
        <v>1918</v>
      </c>
      <c r="Y931" s="27">
        <v>1600</v>
      </c>
      <c r="Z931" s="26" t="s">
        <v>736</v>
      </c>
      <c r="AA931" s="26" t="s">
        <v>736</v>
      </c>
      <c r="AB931" s="26" t="s">
        <v>736</v>
      </c>
      <c r="AC931" s="26" t="s">
        <v>736</v>
      </c>
      <c r="AD931" s="26" t="s">
        <v>736</v>
      </c>
      <c r="AE931" s="26" t="s">
        <v>736</v>
      </c>
      <c r="AF931" s="27" t="s">
        <v>741</v>
      </c>
    </row>
    <row r="932" spans="1:32">
      <c r="A932" s="26" t="s">
        <v>4758</v>
      </c>
      <c r="B932" s="26" t="s">
        <v>742</v>
      </c>
      <c r="C932" s="27">
        <v>930</v>
      </c>
      <c r="D932" s="26" t="s">
        <v>1482</v>
      </c>
      <c r="E932" s="26" t="s">
        <v>103</v>
      </c>
      <c r="F932" s="27">
        <v>160</v>
      </c>
      <c r="G932" s="27">
        <v>0</v>
      </c>
      <c r="H932" s="27">
        <v>0</v>
      </c>
      <c r="I932" s="27">
        <v>160</v>
      </c>
      <c r="J932" s="27">
        <v>0</v>
      </c>
      <c r="K932" s="26" t="s">
        <v>736</v>
      </c>
      <c r="L932" s="26" t="s">
        <v>736</v>
      </c>
      <c r="M932" s="26" t="s">
        <v>202</v>
      </c>
      <c r="N932" s="26" t="s">
        <v>104</v>
      </c>
      <c r="O932" s="26" t="s">
        <v>105</v>
      </c>
      <c r="P932" s="26" t="s">
        <v>1483</v>
      </c>
      <c r="Q932" s="26" t="s">
        <v>1484</v>
      </c>
      <c r="R932" s="26" t="s">
        <v>195</v>
      </c>
      <c r="S932" s="26" t="s">
        <v>1485</v>
      </c>
      <c r="T932" s="26" t="s">
        <v>195</v>
      </c>
      <c r="U932" s="26" t="s">
        <v>1485</v>
      </c>
      <c r="V932" s="26" t="s">
        <v>736</v>
      </c>
      <c r="W932" s="26" t="s">
        <v>676</v>
      </c>
      <c r="X932" s="26" t="s">
        <v>1945</v>
      </c>
      <c r="Y932" s="27">
        <v>160</v>
      </c>
      <c r="Z932" s="26" t="s">
        <v>736</v>
      </c>
      <c r="AA932" s="26" t="s">
        <v>736</v>
      </c>
      <c r="AB932" s="26" t="s">
        <v>736</v>
      </c>
      <c r="AC932" s="26" t="s">
        <v>736</v>
      </c>
      <c r="AD932" s="26" t="s">
        <v>736</v>
      </c>
      <c r="AE932" s="26" t="s">
        <v>736</v>
      </c>
      <c r="AF932" s="27" t="s">
        <v>741</v>
      </c>
    </row>
    <row r="933" spans="1:32">
      <c r="A933" s="26" t="s">
        <v>4758</v>
      </c>
      <c r="B933" s="26" t="s">
        <v>742</v>
      </c>
      <c r="C933" s="27">
        <v>931</v>
      </c>
      <c r="D933" s="26" t="s">
        <v>1487</v>
      </c>
      <c r="E933" s="26" t="s">
        <v>106</v>
      </c>
      <c r="F933" s="27">
        <v>960</v>
      </c>
      <c r="G933" s="27">
        <v>0</v>
      </c>
      <c r="H933" s="27">
        <v>0</v>
      </c>
      <c r="I933" s="27">
        <v>960</v>
      </c>
      <c r="J933" s="27">
        <v>0</v>
      </c>
      <c r="K933" s="26" t="s">
        <v>736</v>
      </c>
      <c r="L933" s="26" t="s">
        <v>736</v>
      </c>
      <c r="M933" s="26" t="s">
        <v>202</v>
      </c>
      <c r="N933" s="26" t="s">
        <v>261</v>
      </c>
      <c r="O933" s="26" t="s">
        <v>107</v>
      </c>
      <c r="P933" s="26" t="s">
        <v>1488</v>
      </c>
      <c r="Q933" s="26" t="s">
        <v>208</v>
      </c>
      <c r="R933" s="26" t="s">
        <v>195</v>
      </c>
      <c r="S933" s="26" t="s">
        <v>1489</v>
      </c>
      <c r="T933" s="26" t="s">
        <v>195</v>
      </c>
      <c r="U933" s="26" t="s">
        <v>1489</v>
      </c>
      <c r="V933" s="26" t="s">
        <v>736</v>
      </c>
      <c r="W933" s="26" t="s">
        <v>680</v>
      </c>
      <c r="X933" s="26" t="s">
        <v>1946</v>
      </c>
      <c r="Y933" s="27">
        <v>960</v>
      </c>
      <c r="Z933" s="26" t="s">
        <v>736</v>
      </c>
      <c r="AA933" s="26" t="s">
        <v>736</v>
      </c>
      <c r="AB933" s="26" t="s">
        <v>736</v>
      </c>
      <c r="AC933" s="26" t="s">
        <v>736</v>
      </c>
      <c r="AD933" s="26" t="s">
        <v>736</v>
      </c>
      <c r="AE933" s="26" t="s">
        <v>736</v>
      </c>
      <c r="AF933" s="27" t="s">
        <v>741</v>
      </c>
    </row>
    <row r="934" spans="1:32">
      <c r="A934" s="26" t="s">
        <v>4758</v>
      </c>
      <c r="B934" s="26" t="s">
        <v>742</v>
      </c>
      <c r="C934" s="27">
        <v>932</v>
      </c>
      <c r="D934" s="26" t="s">
        <v>1491</v>
      </c>
      <c r="E934" s="26" t="s">
        <v>108</v>
      </c>
      <c r="F934" s="27">
        <v>160</v>
      </c>
      <c r="G934" s="27">
        <v>0</v>
      </c>
      <c r="H934" s="27">
        <v>0</v>
      </c>
      <c r="I934" s="27">
        <v>160</v>
      </c>
      <c r="J934" s="27">
        <v>0</v>
      </c>
      <c r="K934" s="26" t="s">
        <v>736</v>
      </c>
      <c r="L934" s="26" t="s">
        <v>736</v>
      </c>
      <c r="M934" s="26" t="s">
        <v>202</v>
      </c>
      <c r="N934" s="26" t="s">
        <v>220</v>
      </c>
      <c r="O934" s="26" t="s">
        <v>109</v>
      </c>
      <c r="P934" s="26" t="s">
        <v>1492</v>
      </c>
      <c r="Q934" s="26" t="s">
        <v>208</v>
      </c>
      <c r="R934" s="26" t="s">
        <v>195</v>
      </c>
      <c r="S934" s="26" t="s">
        <v>1493</v>
      </c>
      <c r="T934" s="26" t="s">
        <v>195</v>
      </c>
      <c r="U934" s="26" t="s">
        <v>1493</v>
      </c>
      <c r="V934" s="26" t="s">
        <v>736</v>
      </c>
      <c r="W934" s="26" t="s">
        <v>682</v>
      </c>
      <c r="X934" s="26" t="s">
        <v>1945</v>
      </c>
      <c r="Y934" s="27">
        <v>160</v>
      </c>
      <c r="Z934" s="26" t="s">
        <v>736</v>
      </c>
      <c r="AA934" s="26" t="s">
        <v>736</v>
      </c>
      <c r="AB934" s="26" t="s">
        <v>736</v>
      </c>
      <c r="AC934" s="26" t="s">
        <v>736</v>
      </c>
      <c r="AD934" s="26" t="s">
        <v>736</v>
      </c>
      <c r="AE934" s="26" t="s">
        <v>736</v>
      </c>
      <c r="AF934" s="27" t="s">
        <v>741</v>
      </c>
    </row>
    <row r="935" spans="1:32">
      <c r="A935" s="26" t="s">
        <v>4758</v>
      </c>
      <c r="B935" s="26" t="s">
        <v>742</v>
      </c>
      <c r="C935" s="27">
        <v>933</v>
      </c>
      <c r="D935" s="26" t="s">
        <v>1496</v>
      </c>
      <c r="E935" s="26" t="s">
        <v>110</v>
      </c>
      <c r="F935" s="27">
        <v>160</v>
      </c>
      <c r="G935" s="27">
        <v>0</v>
      </c>
      <c r="H935" s="27">
        <v>0</v>
      </c>
      <c r="I935" s="27">
        <v>160</v>
      </c>
      <c r="J935" s="27">
        <v>0</v>
      </c>
      <c r="K935" s="26" t="s">
        <v>736</v>
      </c>
      <c r="L935" s="26" t="s">
        <v>736</v>
      </c>
      <c r="M935" s="26" t="s">
        <v>202</v>
      </c>
      <c r="N935" s="26" t="s">
        <v>217</v>
      </c>
      <c r="O935" s="26" t="s">
        <v>111</v>
      </c>
      <c r="P935" s="26" t="s">
        <v>1497</v>
      </c>
      <c r="Q935" s="26" t="s">
        <v>208</v>
      </c>
      <c r="R935" s="26" t="s">
        <v>195</v>
      </c>
      <c r="S935" s="26" t="s">
        <v>1066</v>
      </c>
      <c r="T935" s="26" t="s">
        <v>195</v>
      </c>
      <c r="U935" s="26" t="s">
        <v>1066</v>
      </c>
      <c r="V935" s="26" t="s">
        <v>736</v>
      </c>
      <c r="W935" s="26" t="s">
        <v>684</v>
      </c>
      <c r="X935" s="26" t="s">
        <v>1945</v>
      </c>
      <c r="Y935" s="27">
        <v>160</v>
      </c>
      <c r="Z935" s="26" t="s">
        <v>736</v>
      </c>
      <c r="AA935" s="26" t="s">
        <v>736</v>
      </c>
      <c r="AB935" s="26" t="s">
        <v>736</v>
      </c>
      <c r="AC935" s="26" t="s">
        <v>736</v>
      </c>
      <c r="AD935" s="26" t="s">
        <v>736</v>
      </c>
      <c r="AE935" s="26" t="s">
        <v>736</v>
      </c>
      <c r="AF935" s="27" t="s">
        <v>741</v>
      </c>
    </row>
    <row r="936" spans="1:32">
      <c r="A936" s="26" t="s">
        <v>4758</v>
      </c>
      <c r="B936" s="26" t="s">
        <v>742</v>
      </c>
      <c r="C936" s="27">
        <v>934</v>
      </c>
      <c r="D936" s="26" t="s">
        <v>1499</v>
      </c>
      <c r="E936" s="26" t="s">
        <v>112</v>
      </c>
      <c r="F936" s="27">
        <v>3200</v>
      </c>
      <c r="G936" s="27">
        <v>0</v>
      </c>
      <c r="H936" s="27">
        <v>0</v>
      </c>
      <c r="I936" s="27">
        <v>3200</v>
      </c>
      <c r="J936" s="27">
        <v>0</v>
      </c>
      <c r="K936" s="26" t="s">
        <v>736</v>
      </c>
      <c r="L936" s="26" t="s">
        <v>736</v>
      </c>
      <c r="M936" s="26" t="s">
        <v>205</v>
      </c>
      <c r="N936" s="26" t="s">
        <v>206</v>
      </c>
      <c r="O936" s="26" t="s">
        <v>113</v>
      </c>
      <c r="P936" s="26" t="s">
        <v>1500</v>
      </c>
      <c r="Q936" s="26" t="s">
        <v>204</v>
      </c>
      <c r="R936" s="26" t="s">
        <v>195</v>
      </c>
      <c r="S936" s="26" t="s">
        <v>1501</v>
      </c>
      <c r="T936" s="26" t="s">
        <v>195</v>
      </c>
      <c r="U936" s="26" t="s">
        <v>1501</v>
      </c>
      <c r="V936" s="26" t="s">
        <v>736</v>
      </c>
      <c r="W936" s="26" t="s">
        <v>736</v>
      </c>
      <c r="X936" s="26" t="s">
        <v>1952</v>
      </c>
      <c r="Y936" s="27">
        <v>3200</v>
      </c>
      <c r="Z936" s="26" t="s">
        <v>736</v>
      </c>
      <c r="AA936" s="26" t="s">
        <v>736</v>
      </c>
      <c r="AB936" s="26" t="s">
        <v>736</v>
      </c>
      <c r="AC936" s="26" t="s">
        <v>736</v>
      </c>
      <c r="AD936" s="26" t="s">
        <v>736</v>
      </c>
      <c r="AE936" s="26" t="s">
        <v>736</v>
      </c>
      <c r="AF936" s="27" t="s">
        <v>741</v>
      </c>
    </row>
    <row r="937" spans="1:32">
      <c r="A937" s="26" t="s">
        <v>4758</v>
      </c>
      <c r="B937" s="26" t="s">
        <v>742</v>
      </c>
      <c r="C937" s="27">
        <v>935</v>
      </c>
      <c r="D937" s="26" t="s">
        <v>1502</v>
      </c>
      <c r="E937" s="26" t="s">
        <v>0</v>
      </c>
      <c r="F937" s="27">
        <v>160</v>
      </c>
      <c r="G937" s="27">
        <v>0</v>
      </c>
      <c r="H937" s="27">
        <v>0</v>
      </c>
      <c r="I937" s="27">
        <v>160</v>
      </c>
      <c r="J937" s="27">
        <v>0</v>
      </c>
      <c r="K937" s="26" t="s">
        <v>736</v>
      </c>
      <c r="L937" s="26" t="s">
        <v>736</v>
      </c>
      <c r="M937" s="26" t="s">
        <v>202</v>
      </c>
      <c r="N937" s="26" t="s">
        <v>254</v>
      </c>
      <c r="O937" s="26" t="s">
        <v>1</v>
      </c>
      <c r="P937" s="26" t="s">
        <v>1503</v>
      </c>
      <c r="Q937" s="26" t="s">
        <v>208</v>
      </c>
      <c r="R937" s="26" t="s">
        <v>195</v>
      </c>
      <c r="S937" s="26" t="s">
        <v>1164</v>
      </c>
      <c r="T937" s="26" t="s">
        <v>195</v>
      </c>
      <c r="U937" s="26" t="s">
        <v>1164</v>
      </c>
      <c r="V937" s="26" t="s">
        <v>736</v>
      </c>
      <c r="W937" s="26" t="s">
        <v>688</v>
      </c>
      <c r="X937" s="26" t="s">
        <v>1945</v>
      </c>
      <c r="Y937" s="27">
        <v>160</v>
      </c>
      <c r="Z937" s="26" t="s">
        <v>736</v>
      </c>
      <c r="AA937" s="26" t="s">
        <v>736</v>
      </c>
      <c r="AB937" s="26" t="s">
        <v>736</v>
      </c>
      <c r="AC937" s="26" t="s">
        <v>736</v>
      </c>
      <c r="AD937" s="26" t="s">
        <v>736</v>
      </c>
      <c r="AE937" s="26" t="s">
        <v>736</v>
      </c>
      <c r="AF937" s="27" t="s">
        <v>741</v>
      </c>
    </row>
    <row r="938" spans="1:32">
      <c r="A938" s="26" t="s">
        <v>4758</v>
      </c>
      <c r="B938" s="26" t="s">
        <v>742</v>
      </c>
      <c r="C938" s="27">
        <v>936</v>
      </c>
      <c r="D938" s="26" t="s">
        <v>1505</v>
      </c>
      <c r="E938" s="26" t="s">
        <v>2</v>
      </c>
      <c r="F938" s="27">
        <v>800</v>
      </c>
      <c r="G938" s="27">
        <v>0</v>
      </c>
      <c r="H938" s="27">
        <v>0</v>
      </c>
      <c r="I938" s="27">
        <v>800</v>
      </c>
      <c r="J938" s="27">
        <v>0</v>
      </c>
      <c r="K938" s="26" t="s">
        <v>736</v>
      </c>
      <c r="L938" s="26" t="s">
        <v>736</v>
      </c>
      <c r="M938" s="26" t="s">
        <v>202</v>
      </c>
      <c r="N938" s="26" t="s">
        <v>175</v>
      </c>
      <c r="O938" s="26" t="s">
        <v>3</v>
      </c>
      <c r="P938" s="26" t="s">
        <v>1506</v>
      </c>
      <c r="Q938" s="26" t="s">
        <v>208</v>
      </c>
      <c r="R938" s="26" t="s">
        <v>195</v>
      </c>
      <c r="S938" s="26" t="s">
        <v>1507</v>
      </c>
      <c r="T938" s="26" t="s">
        <v>195</v>
      </c>
      <c r="U938" s="26" t="s">
        <v>1507</v>
      </c>
      <c r="V938" s="26" t="s">
        <v>736</v>
      </c>
      <c r="W938" s="26" t="s">
        <v>690</v>
      </c>
      <c r="X938" s="26" t="s">
        <v>1948</v>
      </c>
      <c r="Y938" s="27">
        <v>800</v>
      </c>
      <c r="Z938" s="26" t="s">
        <v>736</v>
      </c>
      <c r="AA938" s="26" t="s">
        <v>736</v>
      </c>
      <c r="AB938" s="26" t="s">
        <v>736</v>
      </c>
      <c r="AC938" s="26" t="s">
        <v>736</v>
      </c>
      <c r="AD938" s="26" t="s">
        <v>736</v>
      </c>
      <c r="AE938" s="26" t="s">
        <v>736</v>
      </c>
      <c r="AF938" s="27" t="s">
        <v>741</v>
      </c>
    </row>
    <row r="939" spans="1:32">
      <c r="A939" s="26" t="s">
        <v>4758</v>
      </c>
      <c r="B939" s="26" t="s">
        <v>742</v>
      </c>
      <c r="C939" s="27">
        <v>937</v>
      </c>
      <c r="D939" s="26" t="s">
        <v>1508</v>
      </c>
      <c r="E939" s="26" t="s">
        <v>4</v>
      </c>
      <c r="F939" s="27">
        <v>160</v>
      </c>
      <c r="G939" s="27">
        <v>0</v>
      </c>
      <c r="H939" s="27">
        <v>0</v>
      </c>
      <c r="I939" s="27">
        <v>160</v>
      </c>
      <c r="J939" s="27">
        <v>0</v>
      </c>
      <c r="K939" s="26" t="s">
        <v>736</v>
      </c>
      <c r="L939" s="26" t="s">
        <v>736</v>
      </c>
      <c r="M939" s="26" t="s">
        <v>202</v>
      </c>
      <c r="N939" s="26" t="s">
        <v>215</v>
      </c>
      <c r="O939" s="26" t="s">
        <v>5</v>
      </c>
      <c r="P939" s="26" t="s">
        <v>1509</v>
      </c>
      <c r="Q939" s="26" t="s">
        <v>1510</v>
      </c>
      <c r="R939" s="26" t="s">
        <v>867</v>
      </c>
      <c r="S939" s="26" t="s">
        <v>1511</v>
      </c>
      <c r="T939" s="26" t="s">
        <v>867</v>
      </c>
      <c r="U939" s="26" t="s">
        <v>1511</v>
      </c>
      <c r="V939" s="26" t="s">
        <v>736</v>
      </c>
      <c r="W939" s="26" t="s">
        <v>691</v>
      </c>
      <c r="X939" s="26" t="s">
        <v>1945</v>
      </c>
      <c r="Y939" s="27">
        <v>160</v>
      </c>
      <c r="Z939" s="26" t="s">
        <v>736</v>
      </c>
      <c r="AA939" s="26" t="s">
        <v>736</v>
      </c>
      <c r="AB939" s="26" t="s">
        <v>736</v>
      </c>
      <c r="AC939" s="26" t="s">
        <v>736</v>
      </c>
      <c r="AD939" s="26" t="s">
        <v>736</v>
      </c>
      <c r="AE939" s="26" t="s">
        <v>736</v>
      </c>
      <c r="AF939" s="27" t="s">
        <v>741</v>
      </c>
    </row>
    <row r="940" spans="1:32">
      <c r="A940" s="26" t="s">
        <v>4758</v>
      </c>
      <c r="B940" s="26" t="s">
        <v>742</v>
      </c>
      <c r="C940" s="27">
        <v>938</v>
      </c>
      <c r="D940" s="26" t="s">
        <v>1512</v>
      </c>
      <c r="E940" s="26" t="s">
        <v>6</v>
      </c>
      <c r="F940" s="27">
        <v>160</v>
      </c>
      <c r="G940" s="27">
        <v>0</v>
      </c>
      <c r="H940" s="27">
        <v>0</v>
      </c>
      <c r="I940" s="27">
        <v>160</v>
      </c>
      <c r="J940" s="27">
        <v>0</v>
      </c>
      <c r="K940" s="26" t="s">
        <v>736</v>
      </c>
      <c r="L940" s="26" t="s">
        <v>736</v>
      </c>
      <c r="M940" s="26" t="s">
        <v>202</v>
      </c>
      <c r="N940" s="26" t="s">
        <v>217</v>
      </c>
      <c r="O940" s="26" t="s">
        <v>7</v>
      </c>
      <c r="P940" s="26" t="s">
        <v>1513</v>
      </c>
      <c r="Q940" s="26" t="s">
        <v>208</v>
      </c>
      <c r="R940" s="26" t="s">
        <v>195</v>
      </c>
      <c r="S940" s="26" t="s">
        <v>1514</v>
      </c>
      <c r="T940" s="26" t="s">
        <v>195</v>
      </c>
      <c r="U940" s="26" t="s">
        <v>1514</v>
      </c>
      <c r="V940" s="26" t="s">
        <v>736</v>
      </c>
      <c r="W940" s="26" t="s">
        <v>692</v>
      </c>
      <c r="X940" s="26" t="s">
        <v>1945</v>
      </c>
      <c r="Y940" s="27">
        <v>160</v>
      </c>
      <c r="Z940" s="26" t="s">
        <v>736</v>
      </c>
      <c r="AA940" s="26" t="s">
        <v>736</v>
      </c>
      <c r="AB940" s="26" t="s">
        <v>736</v>
      </c>
      <c r="AC940" s="26" t="s">
        <v>736</v>
      </c>
      <c r="AD940" s="26" t="s">
        <v>736</v>
      </c>
      <c r="AE940" s="26" t="s">
        <v>736</v>
      </c>
      <c r="AF940" s="27" t="s">
        <v>741</v>
      </c>
    </row>
    <row r="941" spans="1:32">
      <c r="A941" s="26" t="s">
        <v>4758</v>
      </c>
      <c r="B941" s="26" t="s">
        <v>742</v>
      </c>
      <c r="C941" s="27">
        <v>939</v>
      </c>
      <c r="D941" s="26" t="s">
        <v>1520</v>
      </c>
      <c r="E941" s="26" t="s">
        <v>8</v>
      </c>
      <c r="F941" s="27">
        <v>160</v>
      </c>
      <c r="G941" s="27">
        <v>0</v>
      </c>
      <c r="H941" s="27">
        <v>0</v>
      </c>
      <c r="I941" s="27">
        <v>160</v>
      </c>
      <c r="J941" s="27">
        <v>0</v>
      </c>
      <c r="K941" s="26" t="s">
        <v>736</v>
      </c>
      <c r="L941" s="26" t="s">
        <v>736</v>
      </c>
      <c r="M941" s="26" t="s">
        <v>202</v>
      </c>
      <c r="N941" s="26" t="s">
        <v>210</v>
      </c>
      <c r="O941" s="26" t="s">
        <v>9</v>
      </c>
      <c r="P941" s="26" t="s">
        <v>1521</v>
      </c>
      <c r="Q941" s="26" t="s">
        <v>208</v>
      </c>
      <c r="R941" s="26" t="s">
        <v>195</v>
      </c>
      <c r="S941" s="26" t="s">
        <v>1522</v>
      </c>
      <c r="T941" s="26" t="s">
        <v>195</v>
      </c>
      <c r="U941" s="26" t="s">
        <v>1522</v>
      </c>
      <c r="V941" s="26" t="s">
        <v>736</v>
      </c>
      <c r="W941" s="26" t="s">
        <v>696</v>
      </c>
      <c r="X941" s="26" t="s">
        <v>1945</v>
      </c>
      <c r="Y941" s="27">
        <v>160</v>
      </c>
      <c r="Z941" s="26" t="s">
        <v>736</v>
      </c>
      <c r="AA941" s="26" t="s">
        <v>736</v>
      </c>
      <c r="AB941" s="26" t="s">
        <v>736</v>
      </c>
      <c r="AC941" s="26" t="s">
        <v>736</v>
      </c>
      <c r="AD941" s="26" t="s">
        <v>736</v>
      </c>
      <c r="AE941" s="26" t="s">
        <v>736</v>
      </c>
      <c r="AF941" s="27" t="s">
        <v>741</v>
      </c>
    </row>
    <row r="942" spans="1:32">
      <c r="A942" s="26" t="s">
        <v>4758</v>
      </c>
      <c r="B942" s="26" t="s">
        <v>742</v>
      </c>
      <c r="C942" s="27">
        <v>940</v>
      </c>
      <c r="D942" s="26" t="s">
        <v>1524</v>
      </c>
      <c r="E942" s="26" t="s">
        <v>10</v>
      </c>
      <c r="F942" s="27">
        <v>160</v>
      </c>
      <c r="G942" s="27">
        <v>0</v>
      </c>
      <c r="H942" s="27">
        <v>0</v>
      </c>
      <c r="I942" s="27">
        <v>160</v>
      </c>
      <c r="J942" s="27">
        <v>0</v>
      </c>
      <c r="K942" s="26" t="s">
        <v>736</v>
      </c>
      <c r="L942" s="26" t="s">
        <v>736</v>
      </c>
      <c r="M942" s="26" t="s">
        <v>202</v>
      </c>
      <c r="N942" s="26" t="s">
        <v>261</v>
      </c>
      <c r="O942" s="26" t="s">
        <v>11</v>
      </c>
      <c r="P942" s="26" t="s">
        <v>1525</v>
      </c>
      <c r="Q942" s="26" t="s">
        <v>208</v>
      </c>
      <c r="R942" s="26" t="s">
        <v>195</v>
      </c>
      <c r="S942" s="26" t="s">
        <v>1526</v>
      </c>
      <c r="T942" s="26" t="s">
        <v>195</v>
      </c>
      <c r="U942" s="26" t="s">
        <v>1526</v>
      </c>
      <c r="V942" s="26" t="s">
        <v>736</v>
      </c>
      <c r="W942" s="26" t="s">
        <v>698</v>
      </c>
      <c r="X942" s="26" t="s">
        <v>1945</v>
      </c>
      <c r="Y942" s="27">
        <v>160</v>
      </c>
      <c r="Z942" s="26" t="s">
        <v>736</v>
      </c>
      <c r="AA942" s="26" t="s">
        <v>736</v>
      </c>
      <c r="AB942" s="26" t="s">
        <v>736</v>
      </c>
      <c r="AC942" s="26" t="s">
        <v>736</v>
      </c>
      <c r="AD942" s="26" t="s">
        <v>736</v>
      </c>
      <c r="AE942" s="26" t="s">
        <v>736</v>
      </c>
      <c r="AF942" s="27" t="s">
        <v>741</v>
      </c>
    </row>
    <row r="943" spans="1:32">
      <c r="A943" s="26" t="s">
        <v>4758</v>
      </c>
      <c r="B943" s="26" t="s">
        <v>742</v>
      </c>
      <c r="C943" s="27">
        <v>941</v>
      </c>
      <c r="D943" s="26" t="s">
        <v>1527</v>
      </c>
      <c r="E943" s="26" t="s">
        <v>12</v>
      </c>
      <c r="F943" s="27">
        <v>800</v>
      </c>
      <c r="G943" s="27">
        <v>0</v>
      </c>
      <c r="H943" s="27">
        <v>0</v>
      </c>
      <c r="I943" s="27">
        <v>800</v>
      </c>
      <c r="J943" s="27">
        <v>0</v>
      </c>
      <c r="K943" s="26" t="s">
        <v>736</v>
      </c>
      <c r="L943" s="26" t="s">
        <v>736</v>
      </c>
      <c r="M943" s="26" t="s">
        <v>205</v>
      </c>
      <c r="N943" s="26" t="s">
        <v>206</v>
      </c>
      <c r="O943" s="26" t="s">
        <v>13</v>
      </c>
      <c r="P943" s="26" t="s">
        <v>1528</v>
      </c>
      <c r="Q943" s="26" t="s">
        <v>212</v>
      </c>
      <c r="R943" s="26" t="s">
        <v>195</v>
      </c>
      <c r="S943" s="26" t="s">
        <v>1645</v>
      </c>
      <c r="T943" s="26" t="s">
        <v>195</v>
      </c>
      <c r="U943" s="26" t="s">
        <v>1645</v>
      </c>
      <c r="V943" s="26" t="s">
        <v>736</v>
      </c>
      <c r="W943" s="26" t="s">
        <v>699</v>
      </c>
      <c r="X943" s="26" t="s">
        <v>1948</v>
      </c>
      <c r="Y943" s="27">
        <v>800</v>
      </c>
      <c r="Z943" s="26" t="s">
        <v>736</v>
      </c>
      <c r="AA943" s="26" t="s">
        <v>736</v>
      </c>
      <c r="AB943" s="26" t="s">
        <v>736</v>
      </c>
      <c r="AC943" s="26" t="s">
        <v>736</v>
      </c>
      <c r="AD943" s="26" t="s">
        <v>736</v>
      </c>
      <c r="AE943" s="26" t="s">
        <v>736</v>
      </c>
      <c r="AF943" s="27" t="s">
        <v>741</v>
      </c>
    </row>
    <row r="944" spans="1:32">
      <c r="A944" s="26" t="s">
        <v>4758</v>
      </c>
      <c r="B944" s="26" t="s">
        <v>742</v>
      </c>
      <c r="C944" s="27">
        <v>942</v>
      </c>
      <c r="D944" s="26" t="s">
        <v>1531</v>
      </c>
      <c r="E944" s="26" t="s">
        <v>14</v>
      </c>
      <c r="F944" s="27">
        <v>480</v>
      </c>
      <c r="G944" s="27">
        <v>0</v>
      </c>
      <c r="H944" s="27">
        <v>0</v>
      </c>
      <c r="I944" s="27">
        <v>480</v>
      </c>
      <c r="J944" s="27">
        <v>0</v>
      </c>
      <c r="K944" s="26" t="s">
        <v>736</v>
      </c>
      <c r="L944" s="26" t="s">
        <v>736</v>
      </c>
      <c r="M944" s="26" t="s">
        <v>202</v>
      </c>
      <c r="N944" s="26" t="s">
        <v>266</v>
      </c>
      <c r="O944" s="26" t="s">
        <v>1532</v>
      </c>
      <c r="P944" s="26" t="s">
        <v>1521</v>
      </c>
      <c r="Q944" s="26" t="s">
        <v>208</v>
      </c>
      <c r="R944" s="26" t="s">
        <v>195</v>
      </c>
      <c r="S944" s="26" t="s">
        <v>1533</v>
      </c>
      <c r="T944" s="26" t="s">
        <v>195</v>
      </c>
      <c r="U944" s="26" t="s">
        <v>1533</v>
      </c>
      <c r="V944" s="26" t="s">
        <v>736</v>
      </c>
      <c r="W944" s="26" t="s">
        <v>702</v>
      </c>
      <c r="X944" s="26" t="s">
        <v>1956</v>
      </c>
      <c r="Y944" s="27">
        <v>480</v>
      </c>
      <c r="Z944" s="26" t="s">
        <v>736</v>
      </c>
      <c r="AA944" s="26" t="s">
        <v>736</v>
      </c>
      <c r="AB944" s="26" t="s">
        <v>736</v>
      </c>
      <c r="AC944" s="26" t="s">
        <v>736</v>
      </c>
      <c r="AD944" s="26" t="s">
        <v>736</v>
      </c>
      <c r="AE944" s="26" t="s">
        <v>736</v>
      </c>
      <c r="AF944" s="27" t="s">
        <v>741</v>
      </c>
    </row>
  </sheetData>
  <autoFilter ref="A1:AE762">
    <filterColumn colId="2"/>
    <filterColumn colId="5"/>
    <filterColumn colId="12"/>
    <filterColumn colId="18"/>
    <filterColumn colId="21"/>
    <filterColumn colId="26"/>
  </autoFilter>
  <phoneticPr fontId="0" type="noConversion"/>
  <hyperlinks>
    <hyperlink ref="W5" r:id="rId1" display="trading@asiafrontiercapital.com"/>
  </hyperlinks>
  <pageMargins left="0.26" right="0.16" top="0.98425196850393704" bottom="0.98425196850393704" header="0.51181102362204722" footer="0.51181102362204722"/>
  <pageSetup paperSize="9" orientation="landscape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P1001"/>
  <sheetViews>
    <sheetView view="pageBreakPreview" topLeftCell="A19" zoomScaleSheetLayoutView="100" workbookViewId="0">
      <selection activeCell="J27" sqref="J27"/>
    </sheetView>
  </sheetViews>
  <sheetFormatPr defaultColWidth="11.5703125" defaultRowHeight="12.75"/>
  <cols>
    <col min="1" max="1" width="4.5703125" style="149" customWidth="1"/>
    <col min="2" max="2" width="20" style="150" customWidth="1"/>
    <col min="3" max="3" width="10" style="151" customWidth="1"/>
    <col min="4" max="4" width="10.5703125" style="151" customWidth="1"/>
    <col min="5" max="5" width="10.42578125" style="151" customWidth="1"/>
    <col min="6" max="6" width="22.140625" style="152" customWidth="1"/>
    <col min="7" max="7" width="34.85546875" style="153" customWidth="1"/>
    <col min="8" max="8" width="15.42578125" style="154" customWidth="1"/>
    <col min="9" max="9" width="14" style="208" customWidth="1"/>
    <col min="10" max="10" width="22.7109375" style="156" customWidth="1"/>
    <col min="11" max="11" width="20.140625" style="44" customWidth="1"/>
    <col min="12" max="12" width="22" style="209" customWidth="1"/>
    <col min="13" max="13" width="19.42578125" style="150" customWidth="1"/>
    <col min="14" max="14" width="11.5703125" style="150"/>
    <col min="15" max="15" width="11.7109375" style="150" bestFit="1" customWidth="1"/>
    <col min="16" max="16" width="14.42578125" style="150" bestFit="1" customWidth="1"/>
    <col min="17" max="16384" width="11.5703125" style="150"/>
  </cols>
  <sheetData>
    <row r="3" spans="1:15" ht="15.75">
      <c r="I3" s="279" t="s">
        <v>15</v>
      </c>
      <c r="J3" s="279"/>
      <c r="K3" s="279"/>
      <c r="L3" s="279"/>
    </row>
    <row r="4" spans="1:15" ht="21.75" customHeight="1">
      <c r="I4" s="276" t="s">
        <v>703</v>
      </c>
      <c r="J4" s="276"/>
      <c r="K4" s="276"/>
      <c r="L4" s="276"/>
    </row>
    <row r="5" spans="1:15" ht="18" customHeight="1">
      <c r="I5" s="277" t="s">
        <v>4033</v>
      </c>
      <c r="J5" s="277"/>
      <c r="K5" s="277"/>
      <c r="L5" s="277"/>
    </row>
    <row r="6" spans="1:15" ht="17.45" customHeight="1">
      <c r="I6" s="277" t="s">
        <v>7920</v>
      </c>
      <c r="J6" s="277"/>
      <c r="K6" s="277"/>
      <c r="L6" s="277"/>
    </row>
    <row r="7" spans="1:15" ht="17.45" customHeight="1">
      <c r="I7" s="155"/>
      <c r="K7" s="38"/>
      <c r="L7" s="38"/>
    </row>
    <row r="8" spans="1:15" s="157" customFormat="1" ht="20.25">
      <c r="A8" s="280" t="s">
        <v>16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</row>
    <row r="9" spans="1:15" s="157" customFormat="1" ht="19.5">
      <c r="A9" s="281" t="s">
        <v>7919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</row>
    <row r="11" spans="1:15" s="159" customFormat="1" ht="58.7" customHeight="1">
      <c r="A11" s="282" t="s">
        <v>17</v>
      </c>
      <c r="B11" s="278" t="s">
        <v>18</v>
      </c>
      <c r="C11" s="278" t="s">
        <v>19</v>
      </c>
      <c r="D11" s="278" t="s">
        <v>20</v>
      </c>
      <c r="E11" s="278"/>
      <c r="F11" s="283" t="s">
        <v>21</v>
      </c>
      <c r="G11" s="278" t="s">
        <v>22</v>
      </c>
      <c r="H11" s="284" t="s">
        <v>23</v>
      </c>
      <c r="I11" s="158" t="s">
        <v>24</v>
      </c>
      <c r="J11" s="278" t="s">
        <v>25</v>
      </c>
      <c r="K11" s="278" t="s">
        <v>1900</v>
      </c>
      <c r="L11" s="278" t="s">
        <v>26</v>
      </c>
    </row>
    <row r="12" spans="1:15" s="159" customFormat="1" ht="15" customHeight="1">
      <c r="A12" s="282"/>
      <c r="B12" s="278"/>
      <c r="C12" s="278"/>
      <c r="D12" s="278"/>
      <c r="E12" s="278"/>
      <c r="F12" s="283"/>
      <c r="G12" s="278"/>
      <c r="H12" s="284"/>
      <c r="I12" s="158">
        <v>100</v>
      </c>
      <c r="J12" s="278"/>
      <c r="K12" s="278"/>
      <c r="L12" s="278"/>
    </row>
    <row r="13" spans="1:15" s="159" customFormat="1" ht="17.45" customHeight="1">
      <c r="A13" s="160"/>
      <c r="B13" s="161" t="s">
        <v>27</v>
      </c>
      <c r="C13" s="161"/>
      <c r="D13" s="274"/>
      <c r="E13" s="275"/>
      <c r="F13" s="162"/>
      <c r="G13" s="163"/>
      <c r="H13" s="164"/>
      <c r="I13" s="158"/>
      <c r="J13" s="39"/>
      <c r="K13" s="39"/>
      <c r="L13" s="39"/>
    </row>
    <row r="14" spans="1:15" s="171" customFormat="1" ht="80.45" customHeight="1">
      <c r="A14" s="165">
        <v>1</v>
      </c>
      <c r="B14" s="166" t="str">
        <f>VLOOKUP($A14,'Реестр на 3 дня'!$C$2:$AA$653,3)</f>
        <v>&lt;Foykon&gt; aksiyadorlik jamiyati</v>
      </c>
      <c r="C14" s="167" t="str">
        <f>VLOOKUP($A14,'Реестр на 3 дня'!$C$2:$AA$653,9)</f>
        <v>201960145</v>
      </c>
      <c r="D14" s="273" t="s">
        <v>28</v>
      </c>
      <c r="E14" s="273"/>
      <c r="F14" s="168" t="str">
        <f>VLOOKUP($A14,'Реестр на 3 дня'!$C$2:$AA$653,19)</f>
        <v>Узбекистан, 100015, г. Ташкент, Мирабадский район, Шахрисабз-16А</v>
      </c>
      <c r="G14" s="168" t="str">
        <f>CONCATENATE("ИНН ", 'Реестр на 3 дня'!K3," БАНК: ", 'Реестр на 3 дня'!AA3,"                                                                                  р/с: ",'Реестр на 3 дня'!Z3,"  МФО ",'Реестр на 3 дня'!AE3)</f>
        <v>ИНН 201960145 БАНК: Г.ТАШКЕНТ, ГОЛОВНОЙ ОФИС АО "НАЦИОНАЛЬНЫЙ БАНК ВЭД"                                                                                  р/с: 20216000302120608001  МФО 00450</v>
      </c>
      <c r="H14" s="169">
        <f>VLOOKUP($A14,'Реестр на 3 дня'!$C$2:$AA$653,4)</f>
        <v>805384</v>
      </c>
      <c r="I14" s="170">
        <f t="shared" ref="I14:I21" si="0">$I$12</f>
        <v>100</v>
      </c>
      <c r="J14" s="71">
        <f t="shared" ref="J14:J20" si="1">H14*I14</f>
        <v>80538400</v>
      </c>
      <c r="K14" s="71">
        <f>J14*0.05</f>
        <v>4026920</v>
      </c>
      <c r="L14" s="71">
        <f t="shared" ref="L14:L20" si="2">J14-K14</f>
        <v>76511480</v>
      </c>
      <c r="M14" s="171" t="s">
        <v>1897</v>
      </c>
      <c r="O14" s="171">
        <f>L14/H14</f>
        <v>95</v>
      </c>
    </row>
    <row r="15" spans="1:15" s="171" customFormat="1" ht="69.75" customHeight="1">
      <c r="A15" s="165">
        <v>2</v>
      </c>
      <c r="B15" s="166" t="str">
        <f>VLOOKUP($A15,'Реестр на 3 дня'!$C$2:$AA$653,3)</f>
        <v>&lt;MEGA COMFORT BUSINESS&gt; mas'uliyati cheklangan jamiyati</v>
      </c>
      <c r="C15" s="167" t="str">
        <f>VLOOKUP($A15,'Реестр на 3 дня'!$C$2:$AA$653,9)</f>
        <v>302376733</v>
      </c>
      <c r="D15" s="273" t="s">
        <v>29</v>
      </c>
      <c r="E15" s="273"/>
      <c r="F15" s="168" t="str">
        <f>VLOOKUP($A15,'Реестр на 3 дня'!$C$2:$AA$653,19)</f>
        <v>Узбекистан, 000000, Ташкентская область, Янгиюльский район, Niyozbosh QFY, Namuna mahalla, O.Qo'chqorov ko'chasi, 2 А-uy</v>
      </c>
      <c r="G15" s="168" t="str">
        <f>CONCATENATE("ИНН ", 'Реестр на 3 дня'!K4," БАНК: ", 'Реестр на 3 дня'!AA4,"                                                                                  р/с: ",'Реестр на 3 дня'!Z4,"  МФО ",'Реестр на 3 дня'!AE4)</f>
        <v>ИНН 302376733 БАНК: ЯНГИЮЛЬСКИЙ Р-ОН, ЯНГИЮЛЬСКИЙ ФИЛИАЛ АИКБ "ИПАК ЙУЛИ"                                                                                  р/с: 20208000004995749003  МФО 01081</v>
      </c>
      <c r="H15" s="169">
        <f>VLOOKUP($A15,'Реестр на 3 дня'!$C$2:$AA$653,4)</f>
        <v>2781320</v>
      </c>
      <c r="I15" s="170">
        <f t="shared" si="0"/>
        <v>100</v>
      </c>
      <c r="J15" s="71">
        <f t="shared" si="1"/>
        <v>278132000</v>
      </c>
      <c r="K15" s="71">
        <f t="shared" ref="K15:K20" si="3">J15*0.05</f>
        <v>13906600</v>
      </c>
      <c r="L15" s="71">
        <f t="shared" si="2"/>
        <v>264225400</v>
      </c>
      <c r="M15" s="171" t="s">
        <v>1897</v>
      </c>
    </row>
    <row r="16" spans="1:15" s="171" customFormat="1" ht="69.75" customHeight="1">
      <c r="A16" s="165">
        <v>3</v>
      </c>
      <c r="B16" s="166" t="str">
        <f>VLOOKUP($A16,'Реестр на 3 дня'!$C$2:$AA$653,3)</f>
        <v>&lt;OLTIN INVEST&gt; aksiyadorlik jamiyati investisiya fondi</v>
      </c>
      <c r="C16" s="167" t="str">
        <f>VLOOKUP($A16,'Реестр на 3 дня'!$C$2:$AA$653,9)</f>
        <v>202032870</v>
      </c>
      <c r="D16" s="273" t="s">
        <v>29</v>
      </c>
      <c r="E16" s="273"/>
      <c r="F16" s="168" t="str">
        <f>VLOOKUP($A16,'Реестр на 3 дня'!$C$2:$AA$653,19)</f>
        <v>Узбекистан, 100167, г. Ташкент, Сергелийский район, Авиагородок, д.76а</v>
      </c>
      <c r="G16" s="168" t="str">
        <f>CONCATENATE("ИНН ", 'Реестр на 3 дня'!K5," БАНК: ", 'Реестр на 3 дня'!AA5,"                                                                                  р/с: ",'Реестр на 3 дня'!Z5,"  МФО ",'Реестр на 3 дня'!AE5)</f>
        <v>ИНН 202032870 БАНК: Г.ТАШКЕНТ, АКБ "INVEST FINANCE BANK"                                                                                  р/с: 20208000800179737001  МФО 01041</v>
      </c>
      <c r="H16" s="169">
        <f>VLOOKUP($A16,'Реестр на 3 дня'!$C$2:$AA$653,4)</f>
        <v>150</v>
      </c>
      <c r="I16" s="170">
        <f t="shared" si="0"/>
        <v>100</v>
      </c>
      <c r="J16" s="71">
        <f t="shared" si="1"/>
        <v>15000</v>
      </c>
      <c r="K16" s="71">
        <f t="shared" si="3"/>
        <v>750</v>
      </c>
      <c r="L16" s="71">
        <f t="shared" si="2"/>
        <v>14250</v>
      </c>
      <c r="M16" s="171" t="s">
        <v>1897</v>
      </c>
    </row>
    <row r="17" spans="1:16" s="171" customFormat="1" ht="69.75" customHeight="1">
      <c r="A17" s="165">
        <v>4</v>
      </c>
      <c r="B17" s="166" t="str">
        <f>VLOOKUP($A17,'Реестр на 3 дня'!$C$2:$AA$653,3)</f>
        <v>AFC AF Limited</v>
      </c>
      <c r="C17" s="167" t="str">
        <f>VLOOKUP($A17,'Реестр на 3 дня'!$C$2:$AA$653,9)</f>
        <v>900208917</v>
      </c>
      <c r="D17" s="273" t="s">
        <v>29</v>
      </c>
      <c r="E17" s="273"/>
      <c r="F17" s="168" t="str">
        <f>VLOOKUP($A17,'Реестр на 3 дня'!$C$2:$AA$653,19)</f>
        <v>Гонконг (Сянган), 000000, street c/o Asia Frontier Investments Limited, 1805 Hing Yip Commercial Centre, 272-284 Des Voeux Road Central, Hong Kong</v>
      </c>
      <c r="G17" s="168" t="str">
        <f>CONCATENATE("ИНН ", 'Реестр на 3 дня'!K6," БАНК: ", 'Реестр на 3 дня'!AA6,"                                                                                  р/с: ",'Реестр на 3 дня'!Z6,"  МФО ",'Реестр на 3 дня'!AE6)</f>
        <v>ИНН 900208917 БАНК:                                                                                   р/с: 000451142  МФО DBSSSGSG</v>
      </c>
      <c r="H17" s="169">
        <f>VLOOKUP($A17,'Реестр на 3 дня'!$C$2:$AA$653,4)</f>
        <v>196845</v>
      </c>
      <c r="I17" s="170">
        <f t="shared" si="0"/>
        <v>100</v>
      </c>
      <c r="J17" s="71">
        <f t="shared" si="1"/>
        <v>19684500</v>
      </c>
      <c r="K17" s="71">
        <f>J17*0.05</f>
        <v>984225</v>
      </c>
      <c r="L17" s="71">
        <f t="shared" si="2"/>
        <v>18700275</v>
      </c>
      <c r="M17" s="171" t="s">
        <v>1896</v>
      </c>
    </row>
    <row r="18" spans="1:16" s="171" customFormat="1" ht="69.75" customHeight="1">
      <c r="A18" s="165">
        <v>5</v>
      </c>
      <c r="B18" s="166" t="str">
        <f>VLOOKUP($A18,'Реестр на 3 дня'!$C$2:$AA$653,3)</f>
        <v>Mas'uliyati cheklangan jamiyat &lt;HBCapital&gt;</v>
      </c>
      <c r="C18" s="167" t="str">
        <f>VLOOKUP($A18,'Реестр на 3 дня'!$C$2:$AA$653,9)</f>
        <v>300526870</v>
      </c>
      <c r="D18" s="273" t="s">
        <v>29</v>
      </c>
      <c r="E18" s="273"/>
      <c r="F18" s="168" t="str">
        <f>VLOOKUP($A18,'Реестр на 3 дня'!$C$2:$AA$653,19)</f>
        <v>Узбекистан, 170119, Андижанская область, г. Андижан, проспект Бабура, 53</v>
      </c>
      <c r="G18" s="168" t="str">
        <f>CONCATENATE("ИНН ", 'Реестр на 3 дня'!K7," БАНК: ", 'Реестр на 3 дня'!AA7,"                                                                                  р/с: ",'Реестр на 3 дня'!Z7,"  МФО ",'Реестр на 3 дня'!AE7)</f>
        <v>ИНН 300526870 БАНК: Г.АНДИЖАН, ГОЛОВНОЙ ОФИС АКБ  "HAMKORBANK" С УЧАСТИЕМ ИНОСТР. КАПИТАЛА                                                                                  р/с: 20208000404634796001  МФО 00083</v>
      </c>
      <c r="H18" s="169">
        <f>VLOOKUP($A18,'Реестр на 3 дня'!$C$2:$AA$653,4)</f>
        <v>4</v>
      </c>
      <c r="I18" s="170">
        <f t="shared" si="0"/>
        <v>100</v>
      </c>
      <c r="J18" s="71">
        <f t="shared" si="1"/>
        <v>400</v>
      </c>
      <c r="K18" s="71">
        <f t="shared" si="3"/>
        <v>20</v>
      </c>
      <c r="L18" s="71">
        <f t="shared" si="2"/>
        <v>380</v>
      </c>
      <c r="M18" s="171" t="s">
        <v>1897</v>
      </c>
    </row>
    <row r="19" spans="1:16" s="171" customFormat="1" ht="69.75" customHeight="1">
      <c r="A19" s="165">
        <v>6</v>
      </c>
      <c r="B19" s="166" t="str">
        <f>VLOOKUP($A19,'Реестр на 3 дня'!$C$2:$AA$653,3)</f>
        <v>O'zbekiston Respublikasi Davlat aktivlarini boshqarish agentligi</v>
      </c>
      <c r="C19" s="167" t="str">
        <f>VLOOKUP($A19,'Реестр на 3 дня'!$C$2:$AA$653,9)</f>
        <v>201122696</v>
      </c>
      <c r="D19" s="273" t="s">
        <v>29</v>
      </c>
      <c r="E19" s="273"/>
      <c r="F19" s="168" t="str">
        <f>VLOOKUP($A19,'Реестр на 3 дня'!$C$2:$AA$653,19)</f>
        <v>Узбекистан, 100000, г. Ташкент, Мирабадский район, ул. Амира Темура, д.6</v>
      </c>
      <c r="G19" s="168" t="str">
        <f>CONCATENATE("ИНН ", 'Реестр на 3 дня'!K8," БАНК: ", 'Реестр на 3 дня'!AA8,"                                                                                  р/с: ",'Реестр на 3 дня'!Z8,"  МФО ",'Реестр на 3 дня'!AE8)</f>
        <v>ИНН 201122696 БАНК: Г.ТАШКЕНТ, ТАШКЕНТСКИЙ ГОРОДСКОЙ РКЦ ЦЕНТРАЛЬНОГО БАНКА                                                                                  р/с: 23402000300100001010  МФО 00014</v>
      </c>
      <c r="H19" s="169">
        <f>VLOOKUP($A19,'Реестр на 3 дня'!$C$2:$AA$653,4)</f>
        <v>132440</v>
      </c>
      <c r="I19" s="170">
        <f t="shared" si="0"/>
        <v>100</v>
      </c>
      <c r="J19" s="71">
        <f t="shared" ref="J19" si="4">H19*I19</f>
        <v>13244000</v>
      </c>
      <c r="K19" s="71">
        <f t="shared" ref="K19" si="5">J19*0.05</f>
        <v>662200</v>
      </c>
      <c r="L19" s="71">
        <f t="shared" ref="L19" si="6">J19-K19</f>
        <v>12581800</v>
      </c>
      <c r="M19" s="171" t="s">
        <v>1897</v>
      </c>
    </row>
    <row r="20" spans="1:16" s="171" customFormat="1" ht="69.75" customHeight="1">
      <c r="A20" s="165">
        <v>7</v>
      </c>
      <c r="B20" s="166" t="str">
        <f>VLOOKUP($A20,'Реестр на 3 дня'!$C$2:$AA$653,3)</f>
        <v>ООО &lt;DALAL STANDARD&gt; г.Ташкент</v>
      </c>
      <c r="C20" s="167" t="str">
        <f>VLOOKUP($A20,'Реестр на 3 дня'!$C$2:$AA$653,9)</f>
        <v>205250005</v>
      </c>
      <c r="D20" s="273" t="s">
        <v>29</v>
      </c>
      <c r="E20" s="273"/>
      <c r="F20" s="168" t="str">
        <f>VLOOKUP($A20,'Реестр на 3 дня'!$C$2:$AA$653,19)</f>
        <v>Узбекистан, 100170, г. Ташкент, Мирзо-Улугбекский район, ул. Мустакилик, 107</v>
      </c>
      <c r="G20" s="168" t="str">
        <f>CONCATENATE("ИНН ", 'Реестр на 3 дня'!K9," БАНК: ", 'Реестр на 3 дня'!AA9,"                                                                                  р/с: ",'Реестр на 3 дня'!Z9,"  МФО ",'Реестр на 3 дня'!AE9)</f>
        <v>ИНН 205250005 БАНК: Г.ТАШКЕНТ, ГОЛОВНОЙ ОФИС АКБ "УЗСАНОАТКУРИЛИШБАНКИ"                                                                                  р/с: 20208000204357667001  МФО 00440</v>
      </c>
      <c r="H20" s="169">
        <f>VLOOKUP($A20,'Реестр на 3 дня'!$C$2:$AA$653,4)</f>
        <v>3050</v>
      </c>
      <c r="I20" s="170">
        <f t="shared" si="0"/>
        <v>100</v>
      </c>
      <c r="J20" s="71">
        <f t="shared" si="1"/>
        <v>305000</v>
      </c>
      <c r="K20" s="71">
        <f t="shared" si="3"/>
        <v>15250</v>
      </c>
      <c r="L20" s="71">
        <f t="shared" si="2"/>
        <v>289750</v>
      </c>
      <c r="M20" s="171" t="s">
        <v>1897</v>
      </c>
      <c r="O20" s="220">
        <f>L20-620000000</f>
        <v>-619710250</v>
      </c>
    </row>
    <row r="21" spans="1:16" s="171" customFormat="1" ht="69.75" customHeight="1">
      <c r="A21" s="165">
        <v>8</v>
      </c>
      <c r="B21" s="166" t="str">
        <f>VLOOKUP($A21,'Реестр на 3 дня'!$C$2:$AA$653,3)</f>
        <v>ООО «GREEN-HOUSE SERVICE»</v>
      </c>
      <c r="C21" s="167" t="str">
        <f>VLOOKUP($A21,'Реестр на 3 дня'!$C$2:$AA$653,9)</f>
        <v>305426604</v>
      </c>
      <c r="D21" s="273" t="s">
        <v>29</v>
      </c>
      <c r="E21" s="273"/>
      <c r="F21" s="168" t="str">
        <f>VLOOKUP($A21,'Реестр на 3 дня'!$C$2:$AA$653,19)</f>
        <v>Узбекистан, 000000, г. Ташкент, Яшнободский район, Tuzel 1-mavzesi, 49 uy, 37 xonadon</v>
      </c>
      <c r="G21" s="168" t="str">
        <f>CONCATENATE("ИНН ", 'Реестр на 3 дня'!K10," БАНК: ", 'Реестр на 3 дня'!AA10,"                                                                                  р/с: ",'Реестр на 3 дня'!Z10,"  МФО ",'Реестр на 3 дня'!AE10)</f>
        <v>ИНН 305426604 БАНК: Г.ТАШКЕНТ, ГЛАВНОЕ ОПЕРАЦИОННОЕ УПРАВЛЕНИЕ АК НАРОДНОГО БАНКА                                                                                  р/с: 20208000800860600001  МФО 01125</v>
      </c>
      <c r="H21" s="169">
        <f>VLOOKUP($A21,'Реестр на 3 дня'!$C$2:$AA$653,4)</f>
        <v>1766</v>
      </c>
      <c r="I21" s="170">
        <f t="shared" si="0"/>
        <v>100</v>
      </c>
      <c r="J21" s="71">
        <f t="shared" ref="J21" si="7">H21*I21</f>
        <v>176600</v>
      </c>
      <c r="K21" s="71">
        <f t="shared" ref="K21" si="8">J21*0.05</f>
        <v>8830</v>
      </c>
      <c r="L21" s="71">
        <f t="shared" ref="L21" si="9">J21-K21</f>
        <v>167770</v>
      </c>
      <c r="M21" s="171" t="s">
        <v>1897</v>
      </c>
    </row>
    <row r="22" spans="1:16" ht="15.75">
      <c r="B22" s="172" t="s">
        <v>30</v>
      </c>
      <c r="H22" s="173">
        <f>SUM(H14:H21)</f>
        <v>3920959</v>
      </c>
      <c r="I22" s="173"/>
      <c r="J22" s="173">
        <f>SUM(J14:J21)</f>
        <v>392095900</v>
      </c>
      <c r="K22" s="173">
        <f>SUM(K14:K21)</f>
        <v>19604795</v>
      </c>
      <c r="L22" s="173">
        <f>SUM(L14:L21)</f>
        <v>372491105</v>
      </c>
      <c r="M22" s="174"/>
      <c r="P22" s="175">
        <f>K22-K18</f>
        <v>19604775</v>
      </c>
    </row>
    <row r="23" spans="1:16">
      <c r="B23" s="172"/>
      <c r="H23" s="176"/>
      <c r="I23" s="177"/>
      <c r="J23" s="40"/>
      <c r="K23" s="40"/>
      <c r="L23" s="40"/>
      <c r="M23" s="174"/>
    </row>
    <row r="24" spans="1:16" s="159" customFormat="1" ht="52.5" customHeight="1">
      <c r="A24" s="160" t="s">
        <v>31</v>
      </c>
      <c r="B24" s="161" t="s">
        <v>32</v>
      </c>
      <c r="C24" s="161" t="s">
        <v>33</v>
      </c>
      <c r="D24" s="161" t="s">
        <v>34</v>
      </c>
      <c r="E24" s="161" t="s">
        <v>35</v>
      </c>
      <c r="F24" s="162" t="s">
        <v>36</v>
      </c>
      <c r="G24" s="161" t="s">
        <v>37</v>
      </c>
      <c r="H24" s="164" t="s">
        <v>23</v>
      </c>
      <c r="I24" s="158" t="s">
        <v>24</v>
      </c>
      <c r="J24" s="161" t="s">
        <v>25</v>
      </c>
      <c r="K24" s="161" t="s">
        <v>2179</v>
      </c>
      <c r="L24" s="161" t="s">
        <v>26</v>
      </c>
      <c r="M24" s="178"/>
    </row>
    <row r="25" spans="1:16" s="159" customFormat="1">
      <c r="A25" s="160"/>
      <c r="B25" s="161" t="s">
        <v>38</v>
      </c>
      <c r="C25" s="161"/>
      <c r="D25" s="161"/>
      <c r="E25" s="161"/>
      <c r="F25" s="162"/>
      <c r="G25" s="163"/>
      <c r="H25" s="164"/>
      <c r="I25" s="158"/>
      <c r="J25" s="39"/>
      <c r="K25" s="39"/>
      <c r="L25" s="39"/>
    </row>
    <row r="26" spans="1:16">
      <c r="A26" s="179"/>
      <c r="B26" s="180"/>
      <c r="C26" s="181"/>
      <c r="D26" s="181"/>
      <c r="E26" s="182"/>
      <c r="F26" s="183"/>
      <c r="G26" s="184"/>
      <c r="H26" s="185"/>
      <c r="I26" s="186"/>
      <c r="J26" s="187"/>
      <c r="K26" s="41"/>
      <c r="L26" s="188"/>
    </row>
    <row r="27" spans="1:16" ht="51">
      <c r="A27" s="179">
        <v>9</v>
      </c>
      <c r="B27" s="189" t="str">
        <f>VLOOKUP($A27,'Реестр на 3 дня'!$C$2:$AA$1000,3)</f>
        <v>ABAGYANS ARTYOM YUREVICH</v>
      </c>
      <c r="C27" s="167" t="str">
        <f>VLOOKUP($A27,'Реестр на 3 дня'!$C$2:$AA$1000,12)</f>
        <v>AA</v>
      </c>
      <c r="D27" s="167" t="str">
        <f>VLOOKUP($A27,'Реестр на 3 дня'!$C$2:$AA$1000,13)</f>
        <v>7056375</v>
      </c>
      <c r="E27" s="190" t="str">
        <f>VLOOKUP($A27,'Реестр на 3 дня'!$C$2:$AA$1000,14)</f>
        <v>24.09.2014</v>
      </c>
      <c r="F27" s="168" t="str">
        <f>VLOOKUP($A27,'Реестр на 3 дня'!$C$2:$AA$1000,15)</f>
        <v>Toshkent shahar Yakkasaroy tumani IIB</v>
      </c>
      <c r="G27" s="166" t="str">
        <f>VLOOKUP($A27,'Реестр на 3 дня'!$C$2:$AA$1000,17)</f>
        <v>Узбекистан, 000000, г. Ташкент, Яккасарайский район, ул. Хамид Сулайманов, пр. 1, Хамид Сулаймон МСГ, 13- Дом, -</v>
      </c>
      <c r="H27" s="191">
        <f>VLOOKUP($A27,'Реестр на 3 дня'!$C$2:$AA$1000,4)</f>
        <v>6</v>
      </c>
      <c r="I27" s="170">
        <f>$I$12</f>
        <v>100</v>
      </c>
      <c r="J27" s="187">
        <f>H27*I27</f>
        <v>600</v>
      </c>
      <c r="K27" s="41">
        <f>J27*0</f>
        <v>0</v>
      </c>
      <c r="L27" s="188">
        <f>J27-K27</f>
        <v>600</v>
      </c>
      <c r="M27" s="171" t="s">
        <v>1897</v>
      </c>
    </row>
    <row r="28" spans="1:16" ht="38.25">
      <c r="A28" s="179">
        <f>A27+1</f>
        <v>10</v>
      </c>
      <c r="B28" s="189" t="str">
        <f>VLOOKUP($A28,'Реестр на 3 дня'!$C$2:$AA$1000,3)</f>
        <v>ABDINAZAROV MUXIDDIN MAXMANAZAROVICH</v>
      </c>
      <c r="C28" s="167" t="str">
        <f>VLOOKUP($A28,'Реестр на 3 дня'!$C$2:$AA$1000,12)</f>
        <v>AD</v>
      </c>
      <c r="D28" s="167" t="str">
        <f>VLOOKUP($A28,'Реестр на 3 дня'!$C$2:$AA$1000,13)</f>
        <v>6701640</v>
      </c>
      <c r="E28" s="190" t="str">
        <f>VLOOKUP($A28,'Реестр на 3 дня'!$C$2:$AA$1000,14)</f>
        <v>03.04.2024</v>
      </c>
      <c r="F28" s="168" t="str">
        <f>VLOOKUP($A28,'Реестр на 3 дня'!$C$2:$AA$1000,15)</f>
        <v/>
      </c>
      <c r="G28" s="166" t="str">
        <f>VLOOKUP($A28,'Реестр на 3 дня'!$C$2:$AA$1000,17)</f>
        <v>Узбекистан, 000000, г. Ташкент, Учтепинский район, МАЖНУНТОЛ МФЙ, МОТУРИДИЙ</v>
      </c>
      <c r="H28" s="191">
        <f>VLOOKUP($A28,'Реестр на 3 дня'!$C$2:$AA$1000,4)</f>
        <v>133</v>
      </c>
      <c r="I28" s="170">
        <f t="shared" ref="I28:I91" si="10">$I$12</f>
        <v>100</v>
      </c>
      <c r="J28" s="187">
        <f t="shared" ref="J28:J91" si="11">H28*I28</f>
        <v>13300</v>
      </c>
      <c r="K28" s="41">
        <f t="shared" ref="K28:K91" si="12">J28*0</f>
        <v>0</v>
      </c>
      <c r="L28" s="188">
        <f t="shared" ref="L28:L91" si="13">J28-K28</f>
        <v>13300</v>
      </c>
      <c r="M28" s="171" t="s">
        <v>1897</v>
      </c>
    </row>
    <row r="29" spans="1:16" ht="38.25">
      <c r="A29" s="179">
        <f t="shared" ref="A29:A92" si="14">A28+1</f>
        <v>11</v>
      </c>
      <c r="B29" s="189" t="str">
        <f>VLOOKUP($A29,'Реестр на 3 дня'!$C$2:$AA$1000,3)</f>
        <v>ABDIVAXABOVA AZIZA KUCHKARALIYEVNA</v>
      </c>
      <c r="C29" s="167" t="str">
        <f>VLOOKUP($A29,'Реестр на 3 дня'!$C$2:$AA$1000,12)</f>
        <v>AA</v>
      </c>
      <c r="D29" s="167" t="str">
        <f>VLOOKUP($A29,'Реестр на 3 дня'!$C$2:$AA$1000,13)</f>
        <v>8310393</v>
      </c>
      <c r="E29" s="190" t="str">
        <f>VLOOKUP($A29,'Реестр на 3 дня'!$C$2:$AA$1000,14)</f>
        <v>10.01.2015</v>
      </c>
      <c r="F29" s="168" t="str">
        <f>VLOOKUP($A29,'Реестр на 3 дня'!$C$2:$AA$1000,15)</f>
        <v>Toshkent viloyati Yangiyul tumani IIB</v>
      </c>
      <c r="G29" s="166" t="str">
        <f>VLOOKUP($A29,'Реестр на 3 дня'!$C$2:$AA$1000,17)</f>
        <v>Узбекистан, 000000, Ташкентская область, Янгиюльский район, Niyozbosh QFY Kimyogar</v>
      </c>
      <c r="H29" s="191">
        <f>VLOOKUP($A29,'Реестр на 3 дня'!$C$2:$AA$1000,4)</f>
        <v>160</v>
      </c>
      <c r="I29" s="170">
        <f t="shared" si="10"/>
        <v>100</v>
      </c>
      <c r="J29" s="187">
        <f t="shared" si="11"/>
        <v>16000</v>
      </c>
      <c r="K29" s="41">
        <f t="shared" si="12"/>
        <v>0</v>
      </c>
      <c r="L29" s="188">
        <f t="shared" si="13"/>
        <v>16000</v>
      </c>
      <c r="M29" s="171" t="s">
        <v>1897</v>
      </c>
    </row>
    <row r="30" spans="1:16" ht="51">
      <c r="A30" s="179">
        <f t="shared" si="14"/>
        <v>12</v>
      </c>
      <c r="B30" s="189" t="str">
        <f>VLOOKUP($A30,'Реестр на 3 дня'!$C$2:$AA$1000,3)</f>
        <v>ABDIYEV ORTIG‘ALI ABDUKADIROVICH</v>
      </c>
      <c r="C30" s="167" t="str">
        <f>VLOOKUP($A30,'Реестр на 3 дня'!$C$2:$AA$1000,12)</f>
        <v>AD</v>
      </c>
      <c r="D30" s="167" t="str">
        <f>VLOOKUP($A30,'Реестр на 3 дня'!$C$2:$AA$1000,13)</f>
        <v>1755355</v>
      </c>
      <c r="E30" s="190" t="str">
        <f>VLOOKUP($A30,'Реестр на 3 дня'!$C$2:$AA$1000,14)</f>
        <v>13.09.2022</v>
      </c>
      <c r="F30" s="168" t="str">
        <f>VLOOKUP($A30,'Реестр на 3 дня'!$C$2:$AA$1000,15)</f>
        <v/>
      </c>
      <c r="G30" s="166" t="str">
        <f>VLOOKUP($A30,'Реестр на 3 дня'!$C$2:$AA$1000,17)</f>
        <v>Узбекистан, 000000, Ташкентская область, Янгиюльский район, НИЯЗБАШ ИТТИФОК МАХАЛЛАСИ ЗАРГАЛДОК КУЧАСИ Д.98</v>
      </c>
      <c r="H30" s="191">
        <f>VLOOKUP($A30,'Реестр на 3 дня'!$C$2:$AA$1000,4)</f>
        <v>1760</v>
      </c>
      <c r="I30" s="170">
        <f t="shared" si="10"/>
        <v>100</v>
      </c>
      <c r="J30" s="187">
        <f t="shared" si="11"/>
        <v>176000</v>
      </c>
      <c r="K30" s="41">
        <f t="shared" si="12"/>
        <v>0</v>
      </c>
      <c r="L30" s="188">
        <f t="shared" si="13"/>
        <v>176000</v>
      </c>
      <c r="M30" s="171" t="s">
        <v>1897</v>
      </c>
    </row>
    <row r="31" spans="1:16" ht="38.25">
      <c r="A31" s="179">
        <f t="shared" si="14"/>
        <v>13</v>
      </c>
      <c r="B31" s="189" t="str">
        <f>VLOOKUP($A31,'Реестр на 3 дня'!$C$2:$AA$1000,3)</f>
        <v>ABDIYEV SHAKIR KUCHKAROVICH</v>
      </c>
      <c r="C31" s="167" t="str">
        <f>VLOOKUP($A31,'Реестр на 3 дня'!$C$2:$AA$1000,12)</f>
        <v>AD</v>
      </c>
      <c r="D31" s="167" t="str">
        <f>VLOOKUP($A31,'Реестр на 3 дня'!$C$2:$AA$1000,13)</f>
        <v>4176565</v>
      </c>
      <c r="E31" s="190" t="str">
        <f>VLOOKUP($A31,'Реестр на 3 дня'!$C$2:$AA$1000,14)</f>
        <v>04.08.2023</v>
      </c>
      <c r="F31" s="168" t="str">
        <f>VLOOKUP($A31,'Реестр на 3 дня'!$C$2:$AA$1000,15)</f>
        <v>ЯНГИЮЛЬСКИЙ РОВД ТАШКЕНТСКОЙ ОБЛАСТИ</v>
      </c>
      <c r="G31" s="166" t="str">
        <f>VLOOKUP($A31,'Реестр на 3 дня'!$C$2:$AA$1000,17)</f>
        <v>Узбекистан, 000000, Ташкентская область, Янгиюльский район, Ниёзбош КФЙ, Бинокор МФЙ, Т.Азимий, дом 70</v>
      </c>
      <c r="H31" s="191">
        <f>VLOOKUP($A31,'Реестр на 3 дня'!$C$2:$AA$1000,4)</f>
        <v>960</v>
      </c>
      <c r="I31" s="170">
        <f t="shared" si="10"/>
        <v>100</v>
      </c>
      <c r="J31" s="187">
        <f t="shared" si="11"/>
        <v>96000</v>
      </c>
      <c r="K31" s="41">
        <f t="shared" si="12"/>
        <v>0</v>
      </c>
      <c r="L31" s="188">
        <f t="shared" si="13"/>
        <v>96000</v>
      </c>
      <c r="M31" s="171" t="s">
        <v>1897</v>
      </c>
    </row>
    <row r="32" spans="1:16" ht="51">
      <c r="A32" s="179">
        <f t="shared" si="14"/>
        <v>14</v>
      </c>
      <c r="B32" s="189" t="str">
        <f>VLOOKUP($A32,'Реестр на 3 дня'!$C$2:$AA$1000,3)</f>
        <v>ABDIYEV SHAVKAT KUCHKAROVICH</v>
      </c>
      <c r="C32" s="167" t="str">
        <f>VLOOKUP($A32,'Реестр на 3 дня'!$C$2:$AA$1000,12)</f>
        <v>AD</v>
      </c>
      <c r="D32" s="167" t="str">
        <f>VLOOKUP($A32,'Реестр на 3 дня'!$C$2:$AA$1000,13)</f>
        <v>2155237</v>
      </c>
      <c r="E32" s="190" t="str">
        <f>VLOOKUP($A32,'Реестр на 3 дня'!$C$2:$AA$1000,14)</f>
        <v>12.12.2022</v>
      </c>
      <c r="F32" s="168" t="str">
        <f>VLOOKUP($A32,'Реестр на 3 дня'!$C$2:$AA$1000,15)</f>
        <v/>
      </c>
      <c r="G32" s="166" t="str">
        <f>VLOOKUP($A32,'Реестр на 3 дня'!$C$2:$AA$1000,17)</f>
        <v>Узбекистан, 110813, Ташкентская область, Янгиюльский район, НИЯЗБАШ ГУЛБОГ МФЙ ЁШЛИК КУЧАСИ Д.6</v>
      </c>
      <c r="H32" s="191">
        <f>VLOOKUP($A32,'Реестр на 3 дня'!$C$2:$AA$1000,4)</f>
        <v>960</v>
      </c>
      <c r="I32" s="170">
        <f t="shared" si="10"/>
        <v>100</v>
      </c>
      <c r="J32" s="187">
        <f t="shared" si="11"/>
        <v>96000</v>
      </c>
      <c r="K32" s="41">
        <f t="shared" si="12"/>
        <v>0</v>
      </c>
      <c r="L32" s="188">
        <f t="shared" si="13"/>
        <v>96000</v>
      </c>
      <c r="M32" s="171" t="s">
        <v>1897</v>
      </c>
    </row>
    <row r="33" spans="1:13" ht="38.25">
      <c r="A33" s="179">
        <f t="shared" si="14"/>
        <v>15</v>
      </c>
      <c r="B33" s="189" t="str">
        <f>VLOOKUP($A33,'Реестр на 3 дня'!$C$2:$AA$1000,3)</f>
        <v>ABDIYEV XASANALI ABDUKADIROVICH</v>
      </c>
      <c r="C33" s="167" t="str">
        <f>VLOOKUP($A33,'Реестр на 3 дня'!$C$2:$AA$1000,12)</f>
        <v>CB</v>
      </c>
      <c r="D33" s="167" t="str">
        <f>VLOOKUP($A33,'Реестр на 3 дня'!$C$2:$AA$1000,13)</f>
        <v>0853116</v>
      </c>
      <c r="E33" s="190" t="str">
        <f>VLOOKUP($A33,'Реестр на 3 дня'!$C$2:$AA$1000,14)</f>
        <v>14.03.1998</v>
      </c>
      <c r="F33" s="168" t="str">
        <f>VLOOKUP($A33,'Реестр на 3 дня'!$C$2:$AA$1000,15)</f>
        <v>ОВД г. Янгиюль</v>
      </c>
      <c r="G33" s="166" t="str">
        <f>VLOOKUP($A33,'Реестр на 3 дня'!$C$2:$AA$1000,17)</f>
        <v>Узбекистан, 000000, Ташкентская область, Янгиюльский район, НИЯЗБАШ НИЁЗБОШ_1 НАВРУЗ Д.0</v>
      </c>
      <c r="H33" s="191">
        <f>VLOOKUP($A33,'Реестр на 3 дня'!$C$2:$AA$1000,4)</f>
        <v>1600</v>
      </c>
      <c r="I33" s="170">
        <f t="shared" si="10"/>
        <v>100</v>
      </c>
      <c r="J33" s="187">
        <f t="shared" si="11"/>
        <v>160000</v>
      </c>
      <c r="K33" s="41">
        <f t="shared" si="12"/>
        <v>0</v>
      </c>
      <c r="L33" s="188">
        <f t="shared" si="13"/>
        <v>160000</v>
      </c>
      <c r="M33" s="171" t="s">
        <v>1897</v>
      </c>
    </row>
    <row r="34" spans="1:13" ht="38.25">
      <c r="A34" s="179">
        <f t="shared" si="14"/>
        <v>16</v>
      </c>
      <c r="B34" s="189" t="str">
        <f>VLOOKUP($A34,'Реестр на 3 дня'!$C$2:$AA$1000,3)</f>
        <v>ABDIYEV YODGAR KADIROVICH</v>
      </c>
      <c r="C34" s="167" t="str">
        <f>VLOOKUP($A34,'Реестр на 3 дня'!$C$2:$AA$1000,12)</f>
        <v>AD</v>
      </c>
      <c r="D34" s="167" t="str">
        <f>VLOOKUP($A34,'Реестр на 3 дня'!$C$2:$AA$1000,13)</f>
        <v>2151939</v>
      </c>
      <c r="E34" s="190" t="str">
        <f>VLOOKUP($A34,'Реестр на 3 дня'!$C$2:$AA$1000,14)</f>
        <v>10.12.2022</v>
      </c>
      <c r="F34" s="168" t="str">
        <f>VLOOKUP($A34,'Реестр на 3 дня'!$C$2:$AA$1000,15)</f>
        <v/>
      </c>
      <c r="G34" s="166" t="str">
        <f>VLOOKUP($A34,'Реестр на 3 дня'!$C$2:$AA$1000,17)</f>
        <v>Узбекистан, 112000, Ташкентская область, Янгиюльский район, Пахта МФЙ Низомий кучаси 259</v>
      </c>
      <c r="H34" s="191">
        <f>VLOOKUP($A34,'Реестр на 3 дня'!$C$2:$AA$1000,4)</f>
        <v>160</v>
      </c>
      <c r="I34" s="170">
        <f t="shared" si="10"/>
        <v>100</v>
      </c>
      <c r="J34" s="187">
        <f t="shared" si="11"/>
        <v>16000</v>
      </c>
      <c r="K34" s="41">
        <f t="shared" si="12"/>
        <v>0</v>
      </c>
      <c r="L34" s="188">
        <f t="shared" si="13"/>
        <v>16000</v>
      </c>
      <c r="M34" s="171" t="s">
        <v>1897</v>
      </c>
    </row>
    <row r="35" spans="1:13" ht="38.25">
      <c r="A35" s="179">
        <f t="shared" si="14"/>
        <v>17</v>
      </c>
      <c r="B35" s="189" t="str">
        <f>VLOOKUP($A35,'Реестр на 3 дня'!$C$2:$AA$1000,3)</f>
        <v>ABDIYEVA OYNUR ASHUR QIZI</v>
      </c>
      <c r="C35" s="167" t="str">
        <f>VLOOKUP($A35,'Реестр на 3 дня'!$C$2:$AA$1000,12)</f>
        <v>AC</v>
      </c>
      <c r="D35" s="167" t="str">
        <f>VLOOKUP($A35,'Реестр на 3 дня'!$C$2:$AA$1000,13)</f>
        <v>1585557</v>
      </c>
      <c r="E35" s="190" t="str">
        <f>VLOOKUP($A35,'Реестр на 3 дня'!$C$2:$AA$1000,14)</f>
        <v>18.01.2019</v>
      </c>
      <c r="F35" s="168" t="str">
        <f>VLOOKUP($A35,'Реестр на 3 дня'!$C$2:$AA$1000,15)</f>
        <v/>
      </c>
      <c r="G35" s="166" t="str">
        <f>VLOOKUP($A35,'Реестр на 3 дня'!$C$2:$AA$1000,17)</f>
        <v>Узбекистан, 000000, Самаркандская область, Пастдаргомский район, Кичик Найман МФЙ</v>
      </c>
      <c r="H35" s="191">
        <f>VLOOKUP($A35,'Реестр на 3 дня'!$C$2:$AA$1000,4)</f>
        <v>26</v>
      </c>
      <c r="I35" s="170">
        <f t="shared" si="10"/>
        <v>100</v>
      </c>
      <c r="J35" s="187">
        <f t="shared" si="11"/>
        <v>2600</v>
      </c>
      <c r="K35" s="41">
        <f t="shared" si="12"/>
        <v>0</v>
      </c>
      <c r="L35" s="188">
        <f t="shared" si="13"/>
        <v>2600</v>
      </c>
      <c r="M35" s="171" t="s">
        <v>1897</v>
      </c>
    </row>
    <row r="36" spans="1:13">
      <c r="A36" s="179">
        <f t="shared" si="14"/>
        <v>18</v>
      </c>
      <c r="B36" s="189" t="str">
        <f>VLOOKUP($A36,'Реестр на 3 дня'!$C$2:$AA$1000,3)</f>
        <v>ABDUGANIYEV NE’MAT SAITKARIMOVICH</v>
      </c>
      <c r="C36" s="167" t="str">
        <f>VLOOKUP($A36,'Реестр на 3 дня'!$C$2:$AA$1000,12)</f>
        <v>AD</v>
      </c>
      <c r="D36" s="167" t="str">
        <f>VLOOKUP($A36,'Реестр на 3 дня'!$C$2:$AA$1000,13)</f>
        <v>4037141</v>
      </c>
      <c r="E36" s="190" t="str">
        <f>VLOOKUP($A36,'Реестр на 3 дня'!$C$2:$AA$1000,14)</f>
        <v>22.07.2023</v>
      </c>
      <c r="F36" s="168" t="str">
        <f>VLOOKUP($A36,'Реестр на 3 дня'!$C$2:$AA$1000,15)</f>
        <v/>
      </c>
      <c r="G36" s="166" t="str">
        <f>VLOOKUP($A36,'Реестр на 3 дня'!$C$2:$AA$1000,17)</f>
        <v/>
      </c>
      <c r="H36" s="191">
        <f>VLOOKUP($A36,'Реестр на 3 дня'!$C$2:$AA$1000,4)</f>
        <v>1600</v>
      </c>
      <c r="I36" s="170">
        <f t="shared" si="10"/>
        <v>100</v>
      </c>
      <c r="J36" s="187">
        <f t="shared" si="11"/>
        <v>160000</v>
      </c>
      <c r="K36" s="41">
        <f t="shared" si="12"/>
        <v>0</v>
      </c>
      <c r="L36" s="188">
        <f t="shared" si="13"/>
        <v>160000</v>
      </c>
      <c r="M36" s="171" t="s">
        <v>1897</v>
      </c>
    </row>
    <row r="37" spans="1:13" ht="38.25">
      <c r="A37" s="179">
        <f t="shared" si="14"/>
        <v>19</v>
      </c>
      <c r="B37" s="189" t="str">
        <f>VLOOKUP($A37,'Реестр на 3 дня'!$C$2:$AA$1000,3)</f>
        <v>ABDUJABBAROV BAXODIR ANVAROVICH</v>
      </c>
      <c r="C37" s="167" t="str">
        <f>VLOOKUP($A37,'Реестр на 3 дня'!$C$2:$AA$1000,12)</f>
        <v>AD</v>
      </c>
      <c r="D37" s="167" t="str">
        <f>VLOOKUP($A37,'Реестр на 3 дня'!$C$2:$AA$1000,13)</f>
        <v>0321389</v>
      </c>
      <c r="E37" s="190" t="str">
        <f>VLOOKUP($A37,'Реестр на 3 дня'!$C$2:$AA$1000,14)</f>
        <v>16.04.2021</v>
      </c>
      <c r="F37" s="168" t="str">
        <f>VLOOKUP($A37,'Реестр на 3 дня'!$C$2:$AA$1000,15)</f>
        <v>IIV 26277</v>
      </c>
      <c r="G37" s="166" t="str">
        <f>VLOOKUP($A37,'Реестр на 3 дня'!$C$2:$AA$1000,17)</f>
        <v>Узбекистан, 000000, г. Ташкент, Шайхантахурский район, ул.С.Дарбоза, туп.А.Халикова, д.50</v>
      </c>
      <c r="H37" s="191">
        <f>VLOOKUP($A37,'Реестр на 3 дня'!$C$2:$AA$1000,4)</f>
        <v>10</v>
      </c>
      <c r="I37" s="170">
        <f t="shared" si="10"/>
        <v>100</v>
      </c>
      <c r="J37" s="187">
        <f t="shared" si="11"/>
        <v>1000</v>
      </c>
      <c r="K37" s="41">
        <f t="shared" si="12"/>
        <v>0</v>
      </c>
      <c r="L37" s="188">
        <f t="shared" si="13"/>
        <v>1000</v>
      </c>
      <c r="M37" s="171" t="s">
        <v>1897</v>
      </c>
    </row>
    <row r="38" spans="1:13" ht="51">
      <c r="A38" s="179">
        <f t="shared" si="14"/>
        <v>20</v>
      </c>
      <c r="B38" s="189" t="str">
        <f>VLOOKUP($A38,'Реестр на 3 дня'!$C$2:$AA$1000,3)</f>
        <v>ABDUKADIROV RIXSITILLA XXX</v>
      </c>
      <c r="C38" s="167" t="str">
        <f>VLOOKUP($A38,'Реестр на 3 дня'!$C$2:$AA$1000,12)</f>
        <v>AA</v>
      </c>
      <c r="D38" s="167" t="str">
        <f>VLOOKUP($A38,'Реестр на 3 дня'!$C$2:$AA$1000,13)</f>
        <v>5654995</v>
      </c>
      <c r="E38" s="190" t="str">
        <f>VLOOKUP($A38,'Реестр на 3 дня'!$C$2:$AA$1000,14)</f>
        <v>09.06.2014</v>
      </c>
      <c r="F38" s="168" t="str">
        <f>VLOOKUP($A38,'Реестр на 3 дня'!$C$2:$AA$1000,15)</f>
        <v>Yangiyul tumani IIB</v>
      </c>
      <c r="G38" s="166" t="str">
        <f>VLOOKUP($A38,'Реестр на 3 дня'!$C$2:$AA$1000,17)</f>
        <v>Узбекистан, 000000, Ташкентская область, Янгиюльский район, НИЯЗБАШ НАМУНА МАХАЛЛАСИ ОК ОЛТИН</v>
      </c>
      <c r="H38" s="191">
        <f>VLOOKUP($A38,'Реестр на 3 дня'!$C$2:$AA$1000,4)</f>
        <v>1600</v>
      </c>
      <c r="I38" s="170">
        <f t="shared" si="10"/>
        <v>100</v>
      </c>
      <c r="J38" s="187">
        <f t="shared" si="11"/>
        <v>160000</v>
      </c>
      <c r="K38" s="41">
        <f t="shared" si="12"/>
        <v>0</v>
      </c>
      <c r="L38" s="188">
        <f t="shared" si="13"/>
        <v>160000</v>
      </c>
      <c r="M38" s="171" t="s">
        <v>1897</v>
      </c>
    </row>
    <row r="39" spans="1:13" ht="38.25">
      <c r="A39" s="179">
        <f t="shared" si="14"/>
        <v>21</v>
      </c>
      <c r="B39" s="189" t="str">
        <f>VLOOKUP($A39,'Реестр на 3 дня'!$C$2:$AA$1000,3)</f>
        <v>ABDUKARIMOV RASHID BURIBAYEVICH</v>
      </c>
      <c r="C39" s="167" t="str">
        <f>VLOOKUP($A39,'Реестр на 3 дня'!$C$2:$AA$1000,12)</f>
        <v>AA</v>
      </c>
      <c r="D39" s="167" t="str">
        <f>VLOOKUP($A39,'Реестр на 3 дня'!$C$2:$AA$1000,13)</f>
        <v>5148621</v>
      </c>
      <c r="E39" s="190" t="str">
        <f>VLOOKUP($A39,'Реестр на 3 дня'!$C$2:$AA$1000,14)</f>
        <v>16.04.2014</v>
      </c>
      <c r="F39" s="168" t="str">
        <f>VLOOKUP($A39,'Реестр на 3 дня'!$C$2:$AA$1000,15)</f>
        <v/>
      </c>
      <c r="G39" s="166" t="str">
        <f>VLOOKUP($A39,'Реестр на 3 дня'!$C$2:$AA$1000,17)</f>
        <v>Узбекистан, 000000, Ташкентская область, Янгиюльский район, NIYOZBOSH QFY B.MIRZAHMEDOV 45</v>
      </c>
      <c r="H39" s="191">
        <f>VLOOKUP($A39,'Реестр на 3 дня'!$C$2:$AA$1000,4)</f>
        <v>960</v>
      </c>
      <c r="I39" s="170">
        <f t="shared" si="10"/>
        <v>100</v>
      </c>
      <c r="J39" s="187">
        <f t="shared" si="11"/>
        <v>96000</v>
      </c>
      <c r="K39" s="41">
        <f t="shared" si="12"/>
        <v>0</v>
      </c>
      <c r="L39" s="188">
        <f t="shared" si="13"/>
        <v>96000</v>
      </c>
      <c r="M39" s="171" t="s">
        <v>1897</v>
      </c>
    </row>
    <row r="40" spans="1:13" ht="51">
      <c r="A40" s="179">
        <f t="shared" si="14"/>
        <v>22</v>
      </c>
      <c r="B40" s="189" t="str">
        <f>VLOOKUP($A40,'Реестр на 3 дня'!$C$2:$AA$1000,3)</f>
        <v>ABDULINA ADILYA MINGALIMOVNA</v>
      </c>
      <c r="C40" s="167" t="str">
        <f>VLOOKUP($A40,'Реестр на 3 дня'!$C$2:$AA$1000,12)</f>
        <v>AA</v>
      </c>
      <c r="D40" s="167" t="str">
        <f>VLOOKUP($A40,'Реестр на 3 дня'!$C$2:$AA$1000,13)</f>
        <v>5370107</v>
      </c>
      <c r="E40" s="190" t="str">
        <f>VLOOKUP($A40,'Реестр на 3 дня'!$C$2:$AA$1000,14)</f>
        <v>11.05.2014</v>
      </c>
      <c r="F40" s="168" t="str">
        <f>VLOOKUP($A40,'Реестр на 3 дня'!$C$2:$AA$1000,15)</f>
        <v>Toshkent.vil Yangiyul.tum IIB</v>
      </c>
      <c r="G40" s="166" t="str">
        <f>VLOOKUP($A40,'Реестр на 3 дня'!$C$2:$AA$1000,17)</f>
        <v>Узбекистан, 000000, Ташкентская область, Янгиюльский район, ЯНГИЮЛЬСКИЙ РАЙОН HO`JAOBOD ЭРКИН КЎЧАСИ Д.0</v>
      </c>
      <c r="H40" s="191">
        <f>VLOOKUP($A40,'Реестр на 3 дня'!$C$2:$AA$1000,4)</f>
        <v>3840</v>
      </c>
      <c r="I40" s="170">
        <f t="shared" si="10"/>
        <v>100</v>
      </c>
      <c r="J40" s="187">
        <f t="shared" si="11"/>
        <v>384000</v>
      </c>
      <c r="K40" s="41">
        <f t="shared" si="12"/>
        <v>0</v>
      </c>
      <c r="L40" s="188">
        <f t="shared" si="13"/>
        <v>384000</v>
      </c>
      <c r="M40" s="171" t="s">
        <v>1897</v>
      </c>
    </row>
    <row r="41" spans="1:13" ht="38.25">
      <c r="A41" s="179">
        <f t="shared" si="14"/>
        <v>23</v>
      </c>
      <c r="B41" s="189" t="str">
        <f>VLOOKUP($A41,'Реестр на 3 дня'!$C$2:$AA$1000,3)</f>
        <v>ABDULJABBOROV ALISHER ABDUNOSIR O'G'LI</v>
      </c>
      <c r="C41" s="167" t="str">
        <f>VLOOKUP($A41,'Реестр на 3 дня'!$C$2:$AA$1000,12)</f>
        <v>AD</v>
      </c>
      <c r="D41" s="167" t="str">
        <f>VLOOKUP($A41,'Реестр на 3 дня'!$C$2:$AA$1000,13)</f>
        <v>3472103</v>
      </c>
      <c r="E41" s="190" t="str">
        <f>VLOOKUP($A41,'Реестр на 3 дня'!$C$2:$AA$1000,14)</f>
        <v>30.05.2023</v>
      </c>
      <c r="F41" s="168" t="str">
        <f>VLOOKUP($A41,'Реестр на 3 дня'!$C$2:$AA$1000,15)</f>
        <v/>
      </c>
      <c r="G41" s="166" t="str">
        <f>VLOOKUP($A41,'Реестр на 3 дня'!$C$2:$AA$1000,17)</f>
        <v>Узбекистан, 000000, Сырдарьинская область, г. Янгиер, МАЪРИФАТ МФЙ ОРЗУ КЎЧАСИ  uy:5 xonadon:9</v>
      </c>
      <c r="H41" s="191">
        <f>VLOOKUP($A41,'Реестр на 3 дня'!$C$2:$AA$1000,4)</f>
        <v>42</v>
      </c>
      <c r="I41" s="170">
        <f t="shared" si="10"/>
        <v>100</v>
      </c>
      <c r="J41" s="187">
        <f t="shared" si="11"/>
        <v>4200</v>
      </c>
      <c r="K41" s="41">
        <f t="shared" si="12"/>
        <v>0</v>
      </c>
      <c r="L41" s="188">
        <f t="shared" si="13"/>
        <v>4200</v>
      </c>
      <c r="M41" s="171" t="s">
        <v>1897</v>
      </c>
    </row>
    <row r="42" spans="1:13" ht="51">
      <c r="A42" s="179">
        <f t="shared" si="14"/>
        <v>24</v>
      </c>
      <c r="B42" s="189" t="str">
        <f>VLOOKUP($A42,'Реестр на 3 дня'!$C$2:$AA$1000,3)</f>
        <v>ABDULLAYEV IKROM RASHITOVICH</v>
      </c>
      <c r="C42" s="167" t="str">
        <f>VLOOKUP($A42,'Реестр на 3 дня'!$C$2:$AA$1000,12)</f>
        <v>AE</v>
      </c>
      <c r="D42" s="167" t="str">
        <f>VLOOKUP($A42,'Реестр на 3 дня'!$C$2:$AA$1000,13)</f>
        <v>3444318</v>
      </c>
      <c r="E42" s="190" t="str">
        <f>VLOOKUP($A42,'Реестр на 3 дня'!$C$2:$AA$1000,14)</f>
        <v>18.07.2025</v>
      </c>
      <c r="F42" s="168" t="str">
        <f>VLOOKUP($A42,'Реестр на 3 дня'!$C$2:$AA$1000,15)</f>
        <v>ЯНГИЮЛЬСКИЙ ГОВД ТАШКЕНТСКОЙ ОБЛАСТИ</v>
      </c>
      <c r="G42" s="166" t="str">
        <f>VLOOKUP($A42,'Реестр на 3 дня'!$C$2:$AA$1000,17)</f>
        <v>Узбекистан, 112013, Ташкентская область, г. Янгиюль, БАХТ МФЙ, САМАРКАНД КЎЧАСИ, uy:24А xonadon:51</v>
      </c>
      <c r="H42" s="191">
        <f>VLOOKUP($A42,'Реестр на 3 дня'!$C$2:$AA$1000,4)</f>
        <v>800</v>
      </c>
      <c r="I42" s="170">
        <f t="shared" si="10"/>
        <v>100</v>
      </c>
      <c r="J42" s="187">
        <f t="shared" si="11"/>
        <v>80000</v>
      </c>
      <c r="K42" s="41">
        <f t="shared" si="12"/>
        <v>0</v>
      </c>
      <c r="L42" s="188">
        <f t="shared" si="13"/>
        <v>80000</v>
      </c>
      <c r="M42" s="171" t="s">
        <v>1897</v>
      </c>
    </row>
    <row r="43" spans="1:13" ht="51">
      <c r="A43" s="179">
        <f t="shared" si="14"/>
        <v>25</v>
      </c>
      <c r="B43" s="189" t="str">
        <f>VLOOKUP($A43,'Реестр на 3 дня'!$C$2:$AA$1000,3)</f>
        <v>ABDULLAYEV NIGMATILLA SAGDULLAYEVICH</v>
      </c>
      <c r="C43" s="167" t="str">
        <f>VLOOKUP($A43,'Реестр на 3 дня'!$C$2:$AA$1000,12)</f>
        <v>AD</v>
      </c>
      <c r="D43" s="167" t="str">
        <f>VLOOKUP($A43,'Реестр на 3 дня'!$C$2:$AA$1000,13)</f>
        <v>2293556</v>
      </c>
      <c r="E43" s="190" t="str">
        <f>VLOOKUP($A43,'Реестр на 3 дня'!$C$2:$AA$1000,14)</f>
        <v>06.01.2023</v>
      </c>
      <c r="F43" s="168" t="str">
        <f>VLOOKUP($A43,'Реестр на 3 дня'!$C$2:$AA$1000,15)</f>
        <v/>
      </c>
      <c r="G43" s="166" t="str">
        <f>VLOOKUP($A43,'Реестр на 3 дня'!$C$2:$AA$1000,17)</f>
        <v>Узбекистан, 110813, Ташкентская область, Янгиюльский район, НИЯЗБАШ ПАХТА МАХАЛЛАСИ ГУЛБОГ КУЧАСИ Д.44а</v>
      </c>
      <c r="H43" s="191">
        <f>VLOOKUP($A43,'Реестр на 3 дня'!$C$2:$AA$1000,4)</f>
        <v>320</v>
      </c>
      <c r="I43" s="170">
        <f t="shared" si="10"/>
        <v>100</v>
      </c>
      <c r="J43" s="187">
        <f t="shared" si="11"/>
        <v>32000</v>
      </c>
      <c r="K43" s="41">
        <f t="shared" si="12"/>
        <v>0</v>
      </c>
      <c r="L43" s="188">
        <f t="shared" si="13"/>
        <v>32000</v>
      </c>
      <c r="M43" s="171" t="s">
        <v>1897</v>
      </c>
    </row>
    <row r="44" spans="1:13" ht="51">
      <c r="A44" s="179">
        <f t="shared" si="14"/>
        <v>26</v>
      </c>
      <c r="B44" s="189" t="str">
        <f>VLOOKUP($A44,'Реестр на 3 дня'!$C$2:$AA$1000,3)</f>
        <v>ABDULLAYEV SARDOR MAXMUDJANOVICH</v>
      </c>
      <c r="C44" s="167" t="str">
        <f>VLOOKUP($A44,'Реестр на 3 дня'!$C$2:$AA$1000,12)</f>
        <v>AD</v>
      </c>
      <c r="D44" s="167" t="str">
        <f>VLOOKUP($A44,'Реестр на 3 дня'!$C$2:$AA$1000,13)</f>
        <v>1178670</v>
      </c>
      <c r="E44" s="190" t="str">
        <f>VLOOKUP($A44,'Реестр на 3 дня'!$C$2:$AA$1000,14)</f>
        <v>16.03.2022</v>
      </c>
      <c r="F44" s="168" t="str">
        <f>VLOOKUP($A44,'Реестр на 3 дня'!$C$2:$AA$1000,15)</f>
        <v/>
      </c>
      <c r="G44" s="166" t="str">
        <f>VLOOKUP($A44,'Реестр на 3 дня'!$C$2:$AA$1000,17)</f>
        <v>Узбекистан, 000000, г. Ташкент, Юнусабадский район, БУЮК ТУРОН МФЙ, ОЛОЙ БОЗОРИ БЕРК КЎЧАСИ,  uy:62 xonadon:41</v>
      </c>
      <c r="H44" s="191">
        <f>VLOOKUP($A44,'Реестр на 3 дня'!$C$2:$AA$1000,4)</f>
        <v>10</v>
      </c>
      <c r="I44" s="170">
        <f t="shared" si="10"/>
        <v>100</v>
      </c>
      <c r="J44" s="187">
        <f t="shared" si="11"/>
        <v>1000</v>
      </c>
      <c r="K44" s="41">
        <f t="shared" si="12"/>
        <v>0</v>
      </c>
      <c r="L44" s="188">
        <f t="shared" si="13"/>
        <v>1000</v>
      </c>
      <c r="M44" s="171" t="s">
        <v>1897</v>
      </c>
    </row>
    <row r="45" spans="1:13" ht="25.5">
      <c r="A45" s="179">
        <f t="shared" si="14"/>
        <v>27</v>
      </c>
      <c r="B45" s="189" t="str">
        <f>VLOOKUP($A45,'Реестр на 3 дня'!$C$2:$AA$1000,3)</f>
        <v>ABDULLAYEV SHOXRUX ANVARJONOVICH</v>
      </c>
      <c r="C45" s="167" t="str">
        <f>VLOOKUP($A45,'Реестр на 3 дня'!$C$2:$AA$1000,12)</f>
        <v/>
      </c>
      <c r="D45" s="167" t="str">
        <f>VLOOKUP($A45,'Реестр на 3 дня'!$C$2:$AA$1000,13)</f>
        <v>AD3795464</v>
      </c>
      <c r="E45" s="190" t="str">
        <f>VLOOKUP($A45,'Реестр на 3 дня'!$C$2:$AA$1000,14)</f>
        <v>03.07.2023</v>
      </c>
      <c r="F45" s="168" t="str">
        <f>VLOOKUP($A45,'Реестр на 3 дня'!$C$2:$AA$1000,15)</f>
        <v/>
      </c>
      <c r="G45" s="166" t="str">
        <f>VLOOKUP($A45,'Реестр на 3 дня'!$C$2:$AA$1000,17)</f>
        <v>Узбекистан, 000000, г. Ташкент, г. Ташкент, б/н</v>
      </c>
      <c r="H45" s="191">
        <f>VLOOKUP($A45,'Реестр на 3 дня'!$C$2:$AA$1000,4)</f>
        <v>95</v>
      </c>
      <c r="I45" s="170">
        <f t="shared" si="10"/>
        <v>100</v>
      </c>
      <c r="J45" s="187">
        <f t="shared" si="11"/>
        <v>9500</v>
      </c>
      <c r="K45" s="41">
        <f t="shared" si="12"/>
        <v>0</v>
      </c>
      <c r="L45" s="188">
        <f t="shared" si="13"/>
        <v>9500</v>
      </c>
      <c r="M45" s="171" t="s">
        <v>1897</v>
      </c>
    </row>
    <row r="46" spans="1:13" ht="51">
      <c r="A46" s="179">
        <f t="shared" si="14"/>
        <v>28</v>
      </c>
      <c r="B46" s="189" t="str">
        <f>VLOOKUP($A46,'Реестр на 3 дня'!$C$2:$AA$1000,3)</f>
        <v>ABDULLAYEV UBAYDULLA RIXSITILLAYEVICH</v>
      </c>
      <c r="C46" s="167" t="str">
        <f>VLOOKUP($A46,'Реестр на 3 дня'!$C$2:$AA$1000,12)</f>
        <v>AB</v>
      </c>
      <c r="D46" s="167" t="str">
        <f>VLOOKUP($A46,'Реестр на 3 дня'!$C$2:$AA$1000,13)</f>
        <v>3060289</v>
      </c>
      <c r="E46" s="190" t="str">
        <f>VLOOKUP($A46,'Реестр на 3 дня'!$C$2:$AA$1000,14)</f>
        <v>12.02.2016</v>
      </c>
      <c r="F46" s="168" t="str">
        <f>VLOOKUP($A46,'Реестр на 3 дня'!$C$2:$AA$1000,15)</f>
        <v>ГУЛБАХАРСКИЙ ПОМ ЯНГИЮЛЬСКОГО РОВД ТАШКЕНТСКОЙ ОБЛАСТИ</v>
      </c>
      <c r="G46" s="166" t="str">
        <f>VLOOKUP($A46,'Реестр на 3 дня'!$C$2:$AA$1000,17)</f>
        <v>Узбекистан, 000000, Ташкентская область, Янгиюльский район, МАДАНИЯ МФЙ. УЛ. ГУЛЗОР Д.102</v>
      </c>
      <c r="H46" s="191">
        <f>VLOOKUP($A46,'Реестр на 3 дня'!$C$2:$AA$1000,4)</f>
        <v>640</v>
      </c>
      <c r="I46" s="170">
        <f t="shared" si="10"/>
        <v>100</v>
      </c>
      <c r="J46" s="187">
        <f t="shared" si="11"/>
        <v>64000</v>
      </c>
      <c r="K46" s="41">
        <f t="shared" si="12"/>
        <v>0</v>
      </c>
      <c r="L46" s="188">
        <f t="shared" si="13"/>
        <v>64000</v>
      </c>
      <c r="M46" s="171" t="s">
        <v>1897</v>
      </c>
    </row>
    <row r="47" spans="1:13" ht="51">
      <c r="A47" s="179">
        <f t="shared" si="14"/>
        <v>29</v>
      </c>
      <c r="B47" s="189" t="str">
        <f>VLOOKUP($A47,'Реестр на 3 дня'!$C$2:$AA$1000,3)</f>
        <v>ABDULLAYEV ZIYODULLO XAYRULLO O‘G‘LI</v>
      </c>
      <c r="C47" s="167" t="str">
        <f>VLOOKUP($A47,'Реестр на 3 дня'!$C$2:$AA$1000,12)</f>
        <v>AB</v>
      </c>
      <c r="D47" s="167" t="str">
        <f>VLOOKUP($A47,'Реестр на 3 дня'!$C$2:$AA$1000,13)</f>
        <v>4827347</v>
      </c>
      <c r="E47" s="190" t="str">
        <f>VLOOKUP($A47,'Реестр на 3 дня'!$C$2:$AA$1000,14)</f>
        <v>29.08.2016</v>
      </c>
      <c r="F47" s="168" t="str">
        <f>VLOOKUP($A47,'Реестр на 3 дня'!$C$2:$AA$1000,15)</f>
        <v/>
      </c>
      <c r="G47" s="166" t="str">
        <f>VLOOKUP($A47,'Реестр на 3 дня'!$C$2:$AA$1000,17)</f>
        <v>Узбекистан, 000000, Ташкентская область, Зангиатинский район, ЭРКИН КФЙ, ЭРКИН МФЙ, НУРЗИЁ, 1 БЕРК КЎЧАСИ,  uy:5</v>
      </c>
      <c r="H47" s="191">
        <f>VLOOKUP($A47,'Реестр на 3 дня'!$C$2:$AA$1000,4)</f>
        <v>2</v>
      </c>
      <c r="I47" s="170">
        <f t="shared" si="10"/>
        <v>100</v>
      </c>
      <c r="J47" s="187">
        <f t="shared" si="11"/>
        <v>200</v>
      </c>
      <c r="K47" s="41">
        <f t="shared" si="12"/>
        <v>0</v>
      </c>
      <c r="L47" s="188">
        <f t="shared" si="13"/>
        <v>200</v>
      </c>
      <c r="M47" s="171" t="s">
        <v>1897</v>
      </c>
    </row>
    <row r="48" spans="1:13" ht="38.25">
      <c r="A48" s="179">
        <f t="shared" si="14"/>
        <v>30</v>
      </c>
      <c r="B48" s="189" t="str">
        <f>VLOOKUP($A48,'Реестр на 3 дня'!$C$2:$AA$1000,3)</f>
        <v>ABDULLAYEVA KAMILLA MAXMUTOVNA</v>
      </c>
      <c r="C48" s="167" t="str">
        <f>VLOOKUP($A48,'Реестр на 3 дня'!$C$2:$AA$1000,12)</f>
        <v>AD</v>
      </c>
      <c r="D48" s="167" t="str">
        <f>VLOOKUP($A48,'Реестр на 3 дня'!$C$2:$AA$1000,13)</f>
        <v>1085764</v>
      </c>
      <c r="E48" s="190" t="str">
        <f>VLOOKUP($A48,'Реестр на 3 дня'!$C$2:$AA$1000,14)</f>
        <v>11.02.2022</v>
      </c>
      <c r="F48" s="168" t="str">
        <f>VLOOKUP($A48,'Реестр на 3 дня'!$C$2:$AA$1000,15)</f>
        <v/>
      </c>
      <c r="G48" s="166" t="str">
        <f>VLOOKUP($A48,'Реестр на 3 дня'!$C$2:$AA$1000,17)</f>
        <v>Узбекистан, 100000, г. Ташкент, Юнусабадский район, Юртообод МФЙ 19 мавзе -18-159</v>
      </c>
      <c r="H48" s="191">
        <f>VLOOKUP($A48,'Реестр на 3 дня'!$C$2:$AA$1000,4)</f>
        <v>16</v>
      </c>
      <c r="I48" s="170">
        <f t="shared" si="10"/>
        <v>100</v>
      </c>
      <c r="J48" s="187">
        <f t="shared" si="11"/>
        <v>1600</v>
      </c>
      <c r="K48" s="41">
        <f t="shared" si="12"/>
        <v>0</v>
      </c>
      <c r="L48" s="188">
        <f t="shared" si="13"/>
        <v>1600</v>
      </c>
      <c r="M48" s="171" t="s">
        <v>1897</v>
      </c>
    </row>
    <row r="49" spans="1:13" ht="51">
      <c r="A49" s="179">
        <f t="shared" si="14"/>
        <v>31</v>
      </c>
      <c r="B49" s="189" t="str">
        <f>VLOOKUP($A49,'Реестр на 3 дня'!$C$2:$AA$1000,3)</f>
        <v>ABDUMAJIDOV SHOHNUR NODIR O‘G‘LI</v>
      </c>
      <c r="C49" s="167" t="str">
        <f>VLOOKUP($A49,'Реестр на 3 дня'!$C$2:$AA$1000,12)</f>
        <v>AD</v>
      </c>
      <c r="D49" s="167" t="str">
        <f>VLOOKUP($A49,'Реестр на 3 дня'!$C$2:$AA$1000,13)</f>
        <v>5667901</v>
      </c>
      <c r="E49" s="190" t="str">
        <f>VLOOKUP($A49,'Реестр на 3 дня'!$C$2:$AA$1000,14)</f>
        <v>09.01.2024</v>
      </c>
      <c r="F49" s="168" t="str">
        <f>VLOOKUP($A49,'Реестр на 3 дня'!$C$2:$AA$1000,15)</f>
        <v/>
      </c>
      <c r="G49" s="166" t="str">
        <f>VLOOKUP($A49,'Реестр на 3 дня'!$C$2:$AA$1000,17)</f>
        <v>Узбекистан, 000000, Кашкадарьинская область, Шахрисабзский район, Кашкадарьинская область, г.Шахрисабз, Зиёкор МСГ, ул. Темур Малик, дом 16</v>
      </c>
      <c r="H49" s="191">
        <f>VLOOKUP($A49,'Реестр на 3 дня'!$C$2:$AA$1000,4)</f>
        <v>23</v>
      </c>
      <c r="I49" s="170">
        <f t="shared" si="10"/>
        <v>100</v>
      </c>
      <c r="J49" s="187">
        <f t="shared" si="11"/>
        <v>2300</v>
      </c>
      <c r="K49" s="41">
        <f t="shared" si="12"/>
        <v>0</v>
      </c>
      <c r="L49" s="188">
        <f t="shared" si="13"/>
        <v>2300</v>
      </c>
      <c r="M49" s="171" t="s">
        <v>1897</v>
      </c>
    </row>
    <row r="50" spans="1:13" ht="51">
      <c r="A50" s="179">
        <f t="shared" si="14"/>
        <v>32</v>
      </c>
      <c r="B50" s="189" t="str">
        <f>VLOOKUP($A50,'Реестр на 3 дня'!$C$2:$AA$1000,3)</f>
        <v>ABDUMAJIDOVA FERUZABONU ULUG‘BEK QIZI</v>
      </c>
      <c r="C50" s="167" t="str">
        <f>VLOOKUP($A50,'Реестр на 3 дня'!$C$2:$AA$1000,12)</f>
        <v>AE</v>
      </c>
      <c r="D50" s="167" t="str">
        <f>VLOOKUP($A50,'Реестр на 3 дня'!$C$2:$AA$1000,13)</f>
        <v>6133500</v>
      </c>
      <c r="E50" s="190" t="str">
        <f>VLOOKUP($A50,'Реестр на 3 дня'!$C$2:$AA$1000,14)</f>
        <v>02.02.2026</v>
      </c>
      <c r="F50" s="168" t="str">
        <f>VLOOKUP($A50,'Реестр на 3 дня'!$C$2:$AA$1000,15)</f>
        <v/>
      </c>
      <c r="G50" s="166" t="str">
        <f>VLOOKUP($A50,'Реестр на 3 дня'!$C$2:$AA$1000,17)</f>
        <v>Узбекистан, 000000, г. Ташкент, Мирзо-Улугбекский район, г. Ташкент, Мирзо Улугбекский район, ул. Неъмат, Навнихол МСГ, 14/1- Дом, -</v>
      </c>
      <c r="H50" s="191">
        <f>VLOOKUP($A50,'Реестр на 3 дня'!$C$2:$AA$1000,4)</f>
        <v>7</v>
      </c>
      <c r="I50" s="170">
        <f t="shared" si="10"/>
        <v>100</v>
      </c>
      <c r="J50" s="187">
        <f t="shared" si="11"/>
        <v>700</v>
      </c>
      <c r="K50" s="41">
        <f t="shared" si="12"/>
        <v>0</v>
      </c>
      <c r="L50" s="188">
        <f t="shared" si="13"/>
        <v>700</v>
      </c>
      <c r="M50" s="171" t="s">
        <v>1897</v>
      </c>
    </row>
    <row r="51" spans="1:13" ht="51">
      <c r="A51" s="179">
        <f t="shared" si="14"/>
        <v>33</v>
      </c>
      <c r="B51" s="189" t="str">
        <f>VLOOKUP($A51,'Реестр на 3 дня'!$C$2:$AA$1000,3)</f>
        <v>ABDURAIMOV SHUXRAT MAXAMATDJANOVICH</v>
      </c>
      <c r="C51" s="167" t="str">
        <f>VLOOKUP($A51,'Реестр на 3 дня'!$C$2:$AA$1000,12)</f>
        <v>AB</v>
      </c>
      <c r="D51" s="167" t="str">
        <f>VLOOKUP($A51,'Реестр на 3 дня'!$C$2:$AA$1000,13)</f>
        <v>6847967</v>
      </c>
      <c r="E51" s="190" t="str">
        <f>VLOOKUP($A51,'Реестр на 3 дня'!$C$2:$AA$1000,14)</f>
        <v>01.06.2017</v>
      </c>
      <c r="F51" s="168" t="str">
        <f>VLOOKUP($A51,'Реестр на 3 дня'!$C$2:$AA$1000,15)</f>
        <v>Toshkent viloyati Yangiyul tumani IIB</v>
      </c>
      <c r="G51" s="166" t="str">
        <f>VLOOKUP($A51,'Реестр на 3 дня'!$C$2:$AA$1000,17)</f>
        <v>Узбекистан, 000000, Ташкентская область, Янгиюльский район, ЯНГИЮЛЬСКИЙ РАЙОН МЕЗОН МАХАЛЛАСИ А.КАХХАРА Д.57</v>
      </c>
      <c r="H51" s="191">
        <f>VLOOKUP($A51,'Реестр на 3 дня'!$C$2:$AA$1000,4)</f>
        <v>1600</v>
      </c>
      <c r="I51" s="170">
        <f t="shared" si="10"/>
        <v>100</v>
      </c>
      <c r="J51" s="187">
        <f t="shared" si="11"/>
        <v>160000</v>
      </c>
      <c r="K51" s="41">
        <f t="shared" si="12"/>
        <v>0</v>
      </c>
      <c r="L51" s="188">
        <f t="shared" si="13"/>
        <v>160000</v>
      </c>
      <c r="M51" s="171" t="s">
        <v>1897</v>
      </c>
    </row>
    <row r="52" spans="1:13" ht="38.25">
      <c r="A52" s="179">
        <f t="shared" si="14"/>
        <v>34</v>
      </c>
      <c r="B52" s="189" t="str">
        <f>VLOOKUP($A52,'Реестр на 3 дня'!$C$2:$AA$1000,3)</f>
        <v>ABDURASHIDOV AZIMJON ABDUMALIK O‘G‘LI</v>
      </c>
      <c r="C52" s="167" t="str">
        <f>VLOOKUP($A52,'Реестр на 3 дня'!$C$2:$AA$1000,12)</f>
        <v>AB</v>
      </c>
      <c r="D52" s="167" t="str">
        <f>VLOOKUP($A52,'Реестр на 3 дня'!$C$2:$AA$1000,13)</f>
        <v>6134933</v>
      </c>
      <c r="E52" s="190" t="str">
        <f>VLOOKUP($A52,'Реестр на 3 дня'!$C$2:$AA$1000,14)</f>
        <v>03.03.2017</v>
      </c>
      <c r="F52" s="168" t="str">
        <f>VLOOKUP($A52,'Реестр на 3 дня'!$C$2:$AA$1000,15)</f>
        <v/>
      </c>
      <c r="G52" s="166" t="str">
        <f>VLOOKUP($A52,'Реестр на 3 дня'!$C$2:$AA$1000,17)</f>
        <v>Узбекистан, 000000, г. Ташкент, Учтепинский район, БОҒИЧИНОР МФЙ, ДЕГРЕЗ КЎЧАСИ,  uy:19</v>
      </c>
      <c r="H52" s="191">
        <f>VLOOKUP($A52,'Реестр на 3 дня'!$C$2:$AA$1000,4)</f>
        <v>32</v>
      </c>
      <c r="I52" s="170">
        <f t="shared" si="10"/>
        <v>100</v>
      </c>
      <c r="J52" s="187">
        <f t="shared" si="11"/>
        <v>3200</v>
      </c>
      <c r="K52" s="41">
        <f t="shared" si="12"/>
        <v>0</v>
      </c>
      <c r="L52" s="188">
        <f t="shared" si="13"/>
        <v>3200</v>
      </c>
      <c r="M52" s="171" t="s">
        <v>1897</v>
      </c>
    </row>
    <row r="53" spans="1:13" ht="38.25">
      <c r="A53" s="179">
        <f t="shared" si="14"/>
        <v>35</v>
      </c>
      <c r="B53" s="189" t="str">
        <f>VLOOKUP($A53,'Реестр на 3 дня'!$C$2:$AA$1000,3)</f>
        <v>ABDURAXMANOV ABROR BAXTIYAROVICH</v>
      </c>
      <c r="C53" s="167" t="str">
        <f>VLOOKUP($A53,'Реестр на 3 дня'!$C$2:$AA$1000,12)</f>
        <v>AD</v>
      </c>
      <c r="D53" s="167" t="str">
        <f>VLOOKUP($A53,'Реестр на 3 дня'!$C$2:$AA$1000,13)</f>
        <v>3715333</v>
      </c>
      <c r="E53" s="190" t="str">
        <f>VLOOKUP($A53,'Реестр на 3 дня'!$C$2:$AA$1000,14)</f>
        <v>21.06.2023</v>
      </c>
      <c r="F53" s="168" t="str">
        <f>VLOOKUP($A53,'Реестр на 3 дня'!$C$2:$AA$1000,15)</f>
        <v/>
      </c>
      <c r="G53" s="166" t="str">
        <f>VLOOKUP($A53,'Реестр на 3 дня'!$C$2:$AA$1000,17)</f>
        <v>Узбекистан, 000000, Ташкентская область,      , ОҚ-ҚЎРҒОН МФЙ, ҚОРИ НИЁЗИЙ КЎЧАСИ,  uy:71</v>
      </c>
      <c r="H53" s="191">
        <f>VLOOKUP($A53,'Реестр на 3 дня'!$C$2:$AA$1000,4)</f>
        <v>10</v>
      </c>
      <c r="I53" s="170">
        <f t="shared" si="10"/>
        <v>100</v>
      </c>
      <c r="J53" s="187">
        <f t="shared" si="11"/>
        <v>1000</v>
      </c>
      <c r="K53" s="41">
        <f t="shared" si="12"/>
        <v>0</v>
      </c>
      <c r="L53" s="188">
        <f t="shared" si="13"/>
        <v>1000</v>
      </c>
      <c r="M53" s="171" t="s">
        <v>1897</v>
      </c>
    </row>
    <row r="54" spans="1:13" ht="38.25">
      <c r="A54" s="179">
        <f t="shared" si="14"/>
        <v>36</v>
      </c>
      <c r="B54" s="189" t="str">
        <f>VLOOKUP($A54,'Реестр на 3 дня'!$C$2:$AA$1000,3)</f>
        <v>ABDURAXMANOV OLIM KALANDAROVICH</v>
      </c>
      <c r="C54" s="167" t="str">
        <f>VLOOKUP($A54,'Реестр на 3 дня'!$C$2:$AA$1000,12)</f>
        <v>AD</v>
      </c>
      <c r="D54" s="167" t="str">
        <f>VLOOKUP($A54,'Реестр на 3 дня'!$C$2:$AA$1000,13)</f>
        <v>0364988</v>
      </c>
      <c r="E54" s="190" t="str">
        <f>VLOOKUP($A54,'Реестр на 3 дня'!$C$2:$AA$1000,14)</f>
        <v>07.05.2021</v>
      </c>
      <c r="F54" s="168" t="str">
        <f>VLOOKUP($A54,'Реестр на 3 дня'!$C$2:$AA$1000,15)</f>
        <v/>
      </c>
      <c r="G54" s="166" t="str">
        <f>VLOOKUP($A54,'Реестр на 3 дня'!$C$2:$AA$1000,17)</f>
        <v>Узбекистан, 000000, г. Ташкент, Юнусабадский район, кв. Ц 6, Минор МСГ, 99- Дом, 3- Квартира</v>
      </c>
      <c r="H54" s="191">
        <f>VLOOKUP($A54,'Реестр на 3 дня'!$C$2:$AA$1000,4)</f>
        <v>1477</v>
      </c>
      <c r="I54" s="170">
        <f t="shared" si="10"/>
        <v>100</v>
      </c>
      <c r="J54" s="187">
        <f t="shared" si="11"/>
        <v>147700</v>
      </c>
      <c r="K54" s="41">
        <f t="shared" si="12"/>
        <v>0</v>
      </c>
      <c r="L54" s="188">
        <f t="shared" si="13"/>
        <v>147700</v>
      </c>
      <c r="M54" s="171" t="s">
        <v>1897</v>
      </c>
    </row>
    <row r="55" spans="1:13" ht="38.25">
      <c r="A55" s="179">
        <f t="shared" si="14"/>
        <v>37</v>
      </c>
      <c r="B55" s="189" t="str">
        <f>VLOOKUP($A55,'Реестр на 3 дня'!$C$2:$AA$1000,3)</f>
        <v>ABDURAXMANOV RUSTAM OKTAMOVICH</v>
      </c>
      <c r="C55" s="167" t="str">
        <f>VLOOKUP($A55,'Реестр на 3 дня'!$C$2:$AA$1000,12)</f>
        <v>AE</v>
      </c>
      <c r="D55" s="167" t="str">
        <f>VLOOKUP($A55,'Реестр на 3 дня'!$C$2:$AA$1000,13)</f>
        <v>3043978</v>
      </c>
      <c r="E55" s="190" t="str">
        <f>VLOOKUP($A55,'Реестр на 3 дня'!$C$2:$AA$1000,14)</f>
        <v>16.06.2025</v>
      </c>
      <c r="F55" s="168" t="str">
        <f>VLOOKUP($A55,'Реестр на 3 дня'!$C$2:$AA$1000,15)</f>
        <v/>
      </c>
      <c r="G55" s="166" t="str">
        <f>VLOOKUP($A55,'Реестр на 3 дня'!$C$2:$AA$1000,17)</f>
        <v>Узбекистан, 000000, г. Ташкент, Юнусабадский район, Богиравон 2 проезд, жом 41</v>
      </c>
      <c r="H55" s="191">
        <f>VLOOKUP($A55,'Реестр на 3 дня'!$C$2:$AA$1000,4)</f>
        <v>4</v>
      </c>
      <c r="I55" s="170">
        <f t="shared" si="10"/>
        <v>100</v>
      </c>
      <c r="J55" s="187">
        <f t="shared" si="11"/>
        <v>400</v>
      </c>
      <c r="K55" s="41">
        <f t="shared" si="12"/>
        <v>0</v>
      </c>
      <c r="L55" s="188">
        <f t="shared" si="13"/>
        <v>400</v>
      </c>
      <c r="M55" s="171" t="s">
        <v>1897</v>
      </c>
    </row>
    <row r="56" spans="1:13" ht="51">
      <c r="A56" s="179">
        <f t="shared" si="14"/>
        <v>38</v>
      </c>
      <c r="B56" s="189" t="str">
        <f>VLOOKUP($A56,'Реестр на 3 дня'!$C$2:$AA$1000,3)</f>
        <v>ABDURAXMANOVA KRISTINA RUSTAMOVNA</v>
      </c>
      <c r="C56" s="167" t="str">
        <f>VLOOKUP($A56,'Реестр на 3 дня'!$C$2:$AA$1000,12)</f>
        <v>AE</v>
      </c>
      <c r="D56" s="167" t="str">
        <f>VLOOKUP($A56,'Реестр на 3 дня'!$C$2:$AA$1000,13)</f>
        <v>2246659</v>
      </c>
      <c r="E56" s="190" t="str">
        <f>VLOOKUP($A56,'Реестр на 3 дня'!$C$2:$AA$1000,14)</f>
        <v>08.04.2025</v>
      </c>
      <c r="F56" s="168" t="str">
        <f>VLOOKUP($A56,'Реестр на 3 дня'!$C$2:$AA$1000,15)</f>
        <v/>
      </c>
      <c r="G56" s="166" t="str">
        <f>VLOOKUP($A56,'Реестр на 3 дня'!$C$2:$AA$1000,17)</f>
        <v>Узбекистан, 000000, Республика Каракалпакстан, г. Нукус, ХАВО ЙУЛИ МФЙ, НУКУС ШАХАР, ХАУА ЖОЛЛАРЫ, uy:36 КВ 2</v>
      </c>
      <c r="H56" s="191">
        <f>VLOOKUP($A56,'Реестр на 3 дня'!$C$2:$AA$1000,4)</f>
        <v>2</v>
      </c>
      <c r="I56" s="170">
        <f t="shared" si="10"/>
        <v>100</v>
      </c>
      <c r="J56" s="187">
        <f t="shared" si="11"/>
        <v>200</v>
      </c>
      <c r="K56" s="41">
        <f t="shared" si="12"/>
        <v>0</v>
      </c>
      <c r="L56" s="188">
        <f t="shared" si="13"/>
        <v>200</v>
      </c>
      <c r="M56" s="171" t="s">
        <v>1897</v>
      </c>
    </row>
    <row r="57" spans="1:13" ht="63.75">
      <c r="A57" s="179">
        <f t="shared" si="14"/>
        <v>39</v>
      </c>
      <c r="B57" s="189" t="str">
        <f>VLOOKUP($A57,'Реестр на 3 дня'!$C$2:$AA$1000,3)</f>
        <v>ABDURAXMANOVA POTMA ABDUXAKIMOVNA</v>
      </c>
      <c r="C57" s="167" t="str">
        <f>VLOOKUP($A57,'Реестр на 3 дня'!$C$2:$AA$1000,12)</f>
        <v/>
      </c>
      <c r="D57" s="167" t="str">
        <f>VLOOKUP($A57,'Реестр на 3 дня'!$C$2:$AA$1000,13)</f>
        <v>AE5751204</v>
      </c>
      <c r="E57" s="190" t="str">
        <f>VLOOKUP($A57,'Реестр на 3 дня'!$C$2:$AA$1000,14)</f>
        <v>08.01.2026</v>
      </c>
      <c r="F57" s="168" t="str">
        <f>VLOOKUP($A57,'Реестр на 3 дня'!$C$2:$AA$1000,15)</f>
        <v>ЯНГИЮЛЬСКИЙ РОВД ТАШКЕНТСКОЙ ОБЛАСТИ</v>
      </c>
      <c r="G57" s="166" t="str">
        <f>VLOOKUP($A57,'Реестр на 3 дня'!$C$2:$AA$1000,17)</f>
        <v>Узбекистан, 000000, Ташкентская область, Янгиюльский район, НИЁЗБОШ КФЙ, БИНОКОР МФЙ, НИЁЗБОШ КФЙ, БИНОКОР МФЙ, М.МУХИДДИНОВ, uy:32</v>
      </c>
      <c r="H57" s="191">
        <f>VLOOKUP($A57,'Реестр на 3 дня'!$C$2:$AA$1000,4)</f>
        <v>480</v>
      </c>
      <c r="I57" s="170">
        <f t="shared" si="10"/>
        <v>100</v>
      </c>
      <c r="J57" s="187">
        <f t="shared" si="11"/>
        <v>48000</v>
      </c>
      <c r="K57" s="41">
        <f t="shared" si="12"/>
        <v>0</v>
      </c>
      <c r="L57" s="188">
        <f t="shared" si="13"/>
        <v>48000</v>
      </c>
      <c r="M57" s="171" t="s">
        <v>1897</v>
      </c>
    </row>
    <row r="58" spans="1:13" ht="38.25">
      <c r="A58" s="179">
        <f t="shared" si="14"/>
        <v>40</v>
      </c>
      <c r="B58" s="189" t="str">
        <f>VLOOKUP($A58,'Реестр на 3 дня'!$C$2:$AA$1000,3)</f>
        <v>ABDURAXMANOVA RANO ABDUL-AXATOVNA</v>
      </c>
      <c r="C58" s="167" t="str">
        <f>VLOOKUP($A58,'Реестр на 3 дня'!$C$2:$AA$1000,12)</f>
        <v>AA</v>
      </c>
      <c r="D58" s="167" t="str">
        <f>VLOOKUP($A58,'Реестр на 3 дня'!$C$2:$AA$1000,13)</f>
        <v>3170345</v>
      </c>
      <c r="E58" s="190" t="str">
        <f>VLOOKUP($A58,'Реестр на 3 дня'!$C$2:$AA$1000,14)</f>
        <v>18.10.2013</v>
      </c>
      <c r="F58" s="168" t="str">
        <f>VLOOKUP($A58,'Реестр на 3 дня'!$C$2:$AA$1000,15)</f>
        <v>Yunusobod tum.IIB</v>
      </c>
      <c r="G58" s="166" t="str">
        <f>VLOOKUP($A58,'Реестр на 3 дня'!$C$2:$AA$1000,17)</f>
        <v>Узбекистан, 000000, г. Ташкент, Юнусабадский район, АСТРОБОД МФЙ, 7 МАВЗЕ,  uy:29 xonadon:9</v>
      </c>
      <c r="H58" s="191">
        <f>VLOOKUP($A58,'Реестр на 3 дня'!$C$2:$AA$1000,4)</f>
        <v>3200</v>
      </c>
      <c r="I58" s="170">
        <f t="shared" si="10"/>
        <v>100</v>
      </c>
      <c r="J58" s="187">
        <f t="shared" si="11"/>
        <v>320000</v>
      </c>
      <c r="K58" s="41">
        <f t="shared" si="12"/>
        <v>0</v>
      </c>
      <c r="L58" s="188">
        <f t="shared" si="13"/>
        <v>320000</v>
      </c>
      <c r="M58" s="171" t="s">
        <v>1897</v>
      </c>
    </row>
    <row r="59" spans="1:13" ht="38.25">
      <c r="A59" s="179">
        <f t="shared" si="14"/>
        <v>41</v>
      </c>
      <c r="B59" s="189" t="str">
        <f>VLOOKUP($A59,'Реестр на 3 дня'!$C$2:$AA$1000,3)</f>
        <v>ABDURAZAKOVA NILUFAR YARKUNOVNA</v>
      </c>
      <c r="C59" s="167" t="str">
        <f>VLOOKUP($A59,'Реестр на 3 дня'!$C$2:$AA$1000,12)</f>
        <v>AC</v>
      </c>
      <c r="D59" s="167" t="str">
        <f>VLOOKUP($A59,'Реестр на 3 дня'!$C$2:$AA$1000,13)</f>
        <v>1743975</v>
      </c>
      <c r="E59" s="190" t="str">
        <f>VLOOKUP($A59,'Реестр на 3 дня'!$C$2:$AA$1000,14)</f>
        <v>13.03.2019</v>
      </c>
      <c r="F59" s="168" t="str">
        <f>VLOOKUP($A59,'Реестр на 3 дня'!$C$2:$AA$1000,15)</f>
        <v/>
      </c>
      <c r="G59" s="166" t="str">
        <f>VLOOKUP($A59,'Реестр на 3 дня'!$C$2:$AA$1000,17)</f>
        <v>Узбекистан, 000000, г. Ташкент, Яккасарайский район, БОШЛИҚ МФЙ, БОШЛИК ДАХАСИ,  uy:1 xonadon:43</v>
      </c>
      <c r="H59" s="191">
        <f>VLOOKUP($A59,'Реестр на 3 дня'!$C$2:$AA$1000,4)</f>
        <v>50</v>
      </c>
      <c r="I59" s="170">
        <f t="shared" si="10"/>
        <v>100</v>
      </c>
      <c r="J59" s="187">
        <f t="shared" si="11"/>
        <v>5000</v>
      </c>
      <c r="K59" s="41">
        <f t="shared" si="12"/>
        <v>0</v>
      </c>
      <c r="L59" s="188">
        <f t="shared" si="13"/>
        <v>5000</v>
      </c>
      <c r="M59" s="171" t="s">
        <v>1897</v>
      </c>
    </row>
    <row r="60" spans="1:13" s="159" customFormat="1" ht="38.25">
      <c r="A60" s="179">
        <f t="shared" si="14"/>
        <v>42</v>
      </c>
      <c r="B60" s="189" t="str">
        <f>VLOOKUP($A60,'Реестр на 3 дня'!$C$2:$AA$1000,3)</f>
        <v>ABDURAZZAQOV BUNYODBEK BEGIJON O‘G‘LI</v>
      </c>
      <c r="C60" s="167" t="str">
        <f>VLOOKUP($A60,'Реестр на 3 дня'!$C$2:$AA$1000,12)</f>
        <v>AD</v>
      </c>
      <c r="D60" s="167" t="str">
        <f>VLOOKUP($A60,'Реестр на 3 дня'!$C$2:$AA$1000,13)</f>
        <v>0264504</v>
      </c>
      <c r="E60" s="190" t="str">
        <f>VLOOKUP($A60,'Реестр на 3 дня'!$C$2:$AA$1000,14)</f>
        <v>26.03.2021</v>
      </c>
      <c r="F60" s="168" t="str">
        <f>VLOOKUP($A60,'Реестр на 3 дня'!$C$2:$AA$1000,15)</f>
        <v/>
      </c>
      <c r="G60" s="166" t="str">
        <f>VLOOKUP($A60,'Реестр на 3 дня'!$C$2:$AA$1000,17)</f>
        <v>Узбекистан, 000000, г. Ташкент, Учтепинский район, Андижанская область, Асакинский район</v>
      </c>
      <c r="H60" s="191">
        <f>VLOOKUP($A60,'Реестр на 3 дня'!$C$2:$AA$1000,4)</f>
        <v>4</v>
      </c>
      <c r="I60" s="170">
        <f t="shared" si="10"/>
        <v>100</v>
      </c>
      <c r="J60" s="187">
        <f t="shared" si="11"/>
        <v>400</v>
      </c>
      <c r="K60" s="41">
        <f t="shared" si="12"/>
        <v>0</v>
      </c>
      <c r="L60" s="188">
        <f t="shared" si="13"/>
        <v>400</v>
      </c>
      <c r="M60" s="171" t="s">
        <v>1897</v>
      </c>
    </row>
    <row r="61" spans="1:13" ht="63.75">
      <c r="A61" s="179">
        <f t="shared" si="14"/>
        <v>43</v>
      </c>
      <c r="B61" s="189" t="str">
        <f>VLOOKUP($A61,'Реестр на 3 дня'!$C$2:$AA$1000,3)</f>
        <v>ABDURAZZAQOV JAVLONBEK ABDULLA O‘G‘LI</v>
      </c>
      <c r="C61" s="167" t="str">
        <f>VLOOKUP($A61,'Реестр на 3 дня'!$C$2:$AA$1000,12)</f>
        <v>AC</v>
      </c>
      <c r="D61" s="167" t="str">
        <f>VLOOKUP($A61,'Реестр на 3 дня'!$C$2:$AA$1000,13)</f>
        <v>2965852</v>
      </c>
      <c r="E61" s="190" t="str">
        <f>VLOOKUP($A61,'Реестр на 3 дня'!$C$2:$AA$1000,14)</f>
        <v>28.08.2020</v>
      </c>
      <c r="F61" s="168" t="str">
        <f>VLOOKUP($A61,'Реестр на 3 дня'!$C$2:$AA$1000,15)</f>
        <v/>
      </c>
      <c r="G61" s="166" t="str">
        <f>VLOOKUP($A61,'Реестр на 3 дня'!$C$2:$AA$1000,17)</f>
        <v>Узбекистан, 000000, Самаркандская область, Иштыханский район, Иштыханский район, Курли ССГ, Тинибек МСГ, Курли ҚФЙ, Тинибек МФЙ, Тинибек, дом 9</v>
      </c>
      <c r="H61" s="191">
        <f>VLOOKUP($A61,'Реестр на 3 дня'!$C$2:$AA$1000,4)</f>
        <v>4</v>
      </c>
      <c r="I61" s="170">
        <f t="shared" si="10"/>
        <v>100</v>
      </c>
      <c r="J61" s="187">
        <f t="shared" si="11"/>
        <v>400</v>
      </c>
      <c r="K61" s="41">
        <f t="shared" si="12"/>
        <v>0</v>
      </c>
      <c r="L61" s="188">
        <f t="shared" si="13"/>
        <v>400</v>
      </c>
      <c r="M61" s="171" t="s">
        <v>1897</v>
      </c>
    </row>
    <row r="62" spans="1:13" ht="51">
      <c r="A62" s="179">
        <f t="shared" si="14"/>
        <v>44</v>
      </c>
      <c r="B62" s="189" t="str">
        <f>VLOOKUP($A62,'Реестр на 3 дня'!$C$2:$AA$1000,3)</f>
        <v>ABDUSATTAROV ABDUJALIL ABDUVAXAPOVICH</v>
      </c>
      <c r="C62" s="167" t="str">
        <f>VLOOKUP($A62,'Реестр на 3 дня'!$C$2:$AA$1000,12)</f>
        <v>AD</v>
      </c>
      <c r="D62" s="167" t="str">
        <f>VLOOKUP($A62,'Реестр на 3 дня'!$C$2:$AA$1000,13)</f>
        <v>2591822</v>
      </c>
      <c r="E62" s="190" t="str">
        <f>VLOOKUP($A62,'Реестр на 3 дня'!$C$2:$AA$1000,14)</f>
        <v>15.02.2023</v>
      </c>
      <c r="F62" s="168" t="str">
        <f>VLOOKUP($A62,'Реестр на 3 дня'!$C$2:$AA$1000,15)</f>
        <v>IIV</v>
      </c>
      <c r="G62" s="166" t="str">
        <f>VLOOKUP($A62,'Реестр на 3 дня'!$C$2:$AA$1000,17)</f>
        <v>Узбекистан, 000000, Ташкентская область, Янгиюльский район, НИЯЗБАШ НИЁЗБОШ НЕОПРЕДЕЛЕННАЯ УЛИЦА Д.0 КВ.0</v>
      </c>
      <c r="H62" s="191">
        <f>VLOOKUP($A62,'Реестр на 3 дня'!$C$2:$AA$1000,4)</f>
        <v>1600</v>
      </c>
      <c r="I62" s="170">
        <f t="shared" si="10"/>
        <v>100</v>
      </c>
      <c r="J62" s="187">
        <f t="shared" si="11"/>
        <v>160000</v>
      </c>
      <c r="K62" s="41">
        <f t="shared" si="12"/>
        <v>0</v>
      </c>
      <c r="L62" s="188">
        <f t="shared" si="13"/>
        <v>160000</v>
      </c>
      <c r="M62" s="171" t="s">
        <v>1897</v>
      </c>
    </row>
    <row r="63" spans="1:13" ht="38.25">
      <c r="A63" s="179">
        <f t="shared" si="14"/>
        <v>45</v>
      </c>
      <c r="B63" s="189" t="str">
        <f>VLOOKUP($A63,'Реестр на 3 дня'!$C$2:$AA$1000,3)</f>
        <v>ABDUSHUKUROV ABDULXAY SHUXRAT O‘G‘LI</v>
      </c>
      <c r="C63" s="167" t="str">
        <f>VLOOKUP($A63,'Реестр на 3 дня'!$C$2:$AA$1000,12)</f>
        <v>AD</v>
      </c>
      <c r="D63" s="167" t="str">
        <f>VLOOKUP($A63,'Реестр на 3 дня'!$C$2:$AA$1000,13)</f>
        <v>5587554</v>
      </c>
      <c r="E63" s="190" t="str">
        <f>VLOOKUP($A63,'Реестр на 3 дня'!$C$2:$AA$1000,14)</f>
        <v>03.01.2024</v>
      </c>
      <c r="F63" s="168" t="str">
        <f>VLOOKUP($A63,'Реестр на 3 дня'!$C$2:$AA$1000,15)</f>
        <v/>
      </c>
      <c r="G63" s="166" t="str">
        <f>VLOOKUP($A63,'Реестр на 3 дня'!$C$2:$AA$1000,17)</f>
        <v>Узбекистан, 000000, г. Ташкент, Чиланзарский район, 1-charx kamolon, yetti-terak,40</v>
      </c>
      <c r="H63" s="191">
        <f>VLOOKUP($A63,'Реестр на 3 дня'!$C$2:$AA$1000,4)</f>
        <v>1</v>
      </c>
      <c r="I63" s="170">
        <f t="shared" si="10"/>
        <v>100</v>
      </c>
      <c r="J63" s="187">
        <f t="shared" si="11"/>
        <v>100</v>
      </c>
      <c r="K63" s="41">
        <f t="shared" si="12"/>
        <v>0</v>
      </c>
      <c r="L63" s="188">
        <f t="shared" si="13"/>
        <v>100</v>
      </c>
      <c r="M63" s="171" t="s">
        <v>1897</v>
      </c>
    </row>
    <row r="64" spans="1:13" ht="38.25">
      <c r="A64" s="179">
        <f t="shared" si="14"/>
        <v>46</v>
      </c>
      <c r="B64" s="189" t="str">
        <f>VLOOKUP($A64,'Реестр на 3 дня'!$C$2:$AA$1000,3)</f>
        <v>ABDUXALIKOV ABDUVOXID SHAKIROVICH</v>
      </c>
      <c r="C64" s="167" t="str">
        <f>VLOOKUP($A64,'Реестр на 3 дня'!$C$2:$AA$1000,12)</f>
        <v>AD</v>
      </c>
      <c r="D64" s="167" t="str">
        <f>VLOOKUP($A64,'Реестр на 3 дня'!$C$2:$AA$1000,13)</f>
        <v>6887134</v>
      </c>
      <c r="E64" s="190" t="str">
        <f>VLOOKUP($A64,'Реестр на 3 дня'!$C$2:$AA$1000,14)</f>
        <v>19.04.2024</v>
      </c>
      <c r="F64" s="168" t="str">
        <f>VLOOKUP($A64,'Реестр на 3 дня'!$C$2:$AA$1000,15)</f>
        <v/>
      </c>
      <c r="G64" s="166" t="str">
        <f>VLOOKUP($A64,'Реестр на 3 дня'!$C$2:$AA$1000,17)</f>
        <v>Узбекистан, 000000, г. Ташкент, Юнусабадский район, Qoronkul ko'chasi 53-uy</v>
      </c>
      <c r="H64" s="191">
        <f>VLOOKUP($A64,'Реестр на 3 дня'!$C$2:$AA$1000,4)</f>
        <v>14</v>
      </c>
      <c r="I64" s="170">
        <f t="shared" si="10"/>
        <v>100</v>
      </c>
      <c r="J64" s="187">
        <f t="shared" si="11"/>
        <v>1400</v>
      </c>
      <c r="K64" s="41">
        <f t="shared" si="12"/>
        <v>0</v>
      </c>
      <c r="L64" s="188">
        <f t="shared" si="13"/>
        <v>1400</v>
      </c>
      <c r="M64" s="171" t="s">
        <v>1897</v>
      </c>
    </row>
    <row r="65" spans="1:13" ht="51">
      <c r="A65" s="179">
        <f t="shared" si="14"/>
        <v>47</v>
      </c>
      <c r="B65" s="189" t="str">
        <f>VLOOKUP($A65,'Реестр на 3 дня'!$C$2:$AA$1000,3)</f>
        <v>ABDUXAMIDOV ABDULLOX VALIJON O‘G‘LI</v>
      </c>
      <c r="C65" s="167" t="str">
        <f>VLOOKUP($A65,'Реестр на 3 дня'!$C$2:$AA$1000,12)</f>
        <v>AC</v>
      </c>
      <c r="D65" s="167" t="str">
        <f>VLOOKUP($A65,'Реестр на 3 дня'!$C$2:$AA$1000,13)</f>
        <v>1428121</v>
      </c>
      <c r="E65" s="190" t="str">
        <f>VLOOKUP($A65,'Реестр на 3 дня'!$C$2:$AA$1000,14)</f>
        <v>31.10.2018</v>
      </c>
      <c r="F65" s="168" t="str">
        <f>VLOOKUP($A65,'Реестр на 3 дня'!$C$2:$AA$1000,15)</f>
        <v/>
      </c>
      <c r="G65" s="166" t="str">
        <f>VLOOKUP($A65,'Реестр на 3 дня'!$C$2:$AA$1000,17)</f>
        <v>Узбекистан, 000000, Андижанская область, Андижанский район, ОҒУЛЛИҚ МФЙ, ТУРМУШ ОБОД  КЎЧАСИ,  uy:Р/С</v>
      </c>
      <c r="H65" s="191">
        <f>VLOOKUP($A65,'Реестр на 3 дня'!$C$2:$AA$1000,4)</f>
        <v>2</v>
      </c>
      <c r="I65" s="170">
        <f t="shared" si="10"/>
        <v>100</v>
      </c>
      <c r="J65" s="187">
        <f t="shared" si="11"/>
        <v>200</v>
      </c>
      <c r="K65" s="41">
        <f t="shared" si="12"/>
        <v>0</v>
      </c>
      <c r="L65" s="188">
        <f t="shared" si="13"/>
        <v>200</v>
      </c>
      <c r="M65" s="171" t="s">
        <v>1897</v>
      </c>
    </row>
    <row r="66" spans="1:13" ht="25.5">
      <c r="A66" s="179">
        <f t="shared" si="14"/>
        <v>48</v>
      </c>
      <c r="B66" s="189" t="str">
        <f>VLOOKUP($A66,'Реестр на 3 дня'!$C$2:$AA$1000,3)</f>
        <v>ABITXODJAYEV SHOXRUX SHUXRATOVICH</v>
      </c>
      <c r="C66" s="167" t="str">
        <f>VLOOKUP($A66,'Реестр на 3 дня'!$C$2:$AA$1000,12)</f>
        <v>AD</v>
      </c>
      <c r="D66" s="167" t="str">
        <f>VLOOKUP($A66,'Реестр на 3 дня'!$C$2:$AA$1000,13)</f>
        <v>0923854</v>
      </c>
      <c r="E66" s="190" t="str">
        <f>VLOOKUP($A66,'Реестр на 3 дня'!$C$2:$AA$1000,14)</f>
        <v>17.12.2021</v>
      </c>
      <c r="F66" s="168" t="str">
        <f>VLOOKUP($A66,'Реестр на 3 дня'!$C$2:$AA$1000,15)</f>
        <v/>
      </c>
      <c r="G66" s="166" t="str">
        <f>VLOOKUP($A66,'Реестр на 3 дня'!$C$2:$AA$1000,17)</f>
        <v>Узбекистан, 000000, г. Ташкент, Юнусабадский район, Кв-5 19/13</v>
      </c>
      <c r="H66" s="191">
        <f>VLOOKUP($A66,'Реестр на 3 дня'!$C$2:$AA$1000,4)</f>
        <v>10</v>
      </c>
      <c r="I66" s="170">
        <f t="shared" si="10"/>
        <v>100</v>
      </c>
      <c r="J66" s="187">
        <f t="shared" si="11"/>
        <v>1000</v>
      </c>
      <c r="K66" s="41">
        <f t="shared" si="12"/>
        <v>0</v>
      </c>
      <c r="L66" s="188">
        <f t="shared" si="13"/>
        <v>1000</v>
      </c>
      <c r="M66" s="171" t="s">
        <v>1897</v>
      </c>
    </row>
    <row r="67" spans="1:13" ht="38.25">
      <c r="A67" s="179">
        <f t="shared" si="14"/>
        <v>49</v>
      </c>
      <c r="B67" s="189" t="str">
        <f>VLOOKUP($A67,'Реестр на 3 дня'!$C$2:$AA$1000,3)</f>
        <v>ABROROVA BARNO TOXIR QIZI</v>
      </c>
      <c r="C67" s="167" t="str">
        <f>VLOOKUP($A67,'Реестр на 3 дня'!$C$2:$AA$1000,12)</f>
        <v>AD</v>
      </c>
      <c r="D67" s="167" t="str">
        <f>VLOOKUP($A67,'Реестр на 3 дня'!$C$2:$AA$1000,13)</f>
        <v>3664109</v>
      </c>
      <c r="E67" s="190" t="str">
        <f>VLOOKUP($A67,'Реестр на 3 дня'!$C$2:$AA$1000,14)</f>
        <v>15.06.2023</v>
      </c>
      <c r="F67" s="168" t="str">
        <f>VLOOKUP($A67,'Реестр на 3 дня'!$C$2:$AA$1000,15)</f>
        <v/>
      </c>
      <c r="G67" s="166" t="str">
        <f>VLOOKUP($A67,'Реестр на 3 дня'!$C$2:$AA$1000,17)</f>
        <v>Узбекистан, 000000, г. Ташкент, Мирзо-Улугбекский район, Нодирабегим МФЙ, Суфизода кучаси, 5/8-уй</v>
      </c>
      <c r="H67" s="191">
        <f>VLOOKUP($A67,'Реестр на 3 дня'!$C$2:$AA$1000,4)</f>
        <v>1</v>
      </c>
      <c r="I67" s="170">
        <f t="shared" si="10"/>
        <v>100</v>
      </c>
      <c r="J67" s="187">
        <f t="shared" si="11"/>
        <v>100</v>
      </c>
      <c r="K67" s="41">
        <f t="shared" si="12"/>
        <v>0</v>
      </c>
      <c r="L67" s="188">
        <f t="shared" si="13"/>
        <v>100</v>
      </c>
      <c r="M67" s="171" t="s">
        <v>1897</v>
      </c>
    </row>
    <row r="68" spans="1:13" ht="38.25">
      <c r="A68" s="179">
        <f t="shared" si="14"/>
        <v>50</v>
      </c>
      <c r="B68" s="189" t="str">
        <f>VLOOKUP($A68,'Реестр на 3 дня'!$C$2:$AA$1000,3)</f>
        <v>ACHILOV MAKSIM IGOREVICH</v>
      </c>
      <c r="C68" s="167" t="str">
        <f>VLOOKUP($A68,'Реестр на 3 дня'!$C$2:$AA$1000,12)</f>
        <v>AD</v>
      </c>
      <c r="D68" s="167" t="str">
        <f>VLOOKUP($A68,'Реестр на 3 дня'!$C$2:$AA$1000,13)</f>
        <v>1379661</v>
      </c>
      <c r="E68" s="190" t="str">
        <f>VLOOKUP($A68,'Реестр на 3 дня'!$C$2:$AA$1000,14)</f>
        <v>23.05.2022</v>
      </c>
      <c r="F68" s="168" t="str">
        <f>VLOOKUP($A68,'Реестр на 3 дня'!$C$2:$AA$1000,15)</f>
        <v>IIV</v>
      </c>
      <c r="G68" s="166" t="str">
        <f>VLOOKUP($A68,'Реестр на 3 дня'!$C$2:$AA$1000,17)</f>
        <v>Узбекистан, 000000, Навоийская область, г. Зарафшан, 12-kichik tuman, 57/49</v>
      </c>
      <c r="H68" s="191">
        <f>VLOOKUP($A68,'Реестр на 3 дня'!$C$2:$AA$1000,4)</f>
        <v>3</v>
      </c>
      <c r="I68" s="170">
        <f t="shared" si="10"/>
        <v>100</v>
      </c>
      <c r="J68" s="187">
        <f t="shared" si="11"/>
        <v>300</v>
      </c>
      <c r="K68" s="41">
        <f t="shared" si="12"/>
        <v>0</v>
      </c>
      <c r="L68" s="188">
        <f t="shared" si="13"/>
        <v>300</v>
      </c>
      <c r="M68" s="171" t="s">
        <v>1897</v>
      </c>
    </row>
    <row r="69" spans="1:13" ht="51">
      <c r="A69" s="179">
        <f t="shared" si="14"/>
        <v>51</v>
      </c>
      <c r="B69" s="189" t="str">
        <f>VLOOKUP($A69,'Реестр на 3 дня'!$C$2:$AA$1000,3)</f>
        <v>ACHILOV RAXMATJON SHAXRAMBAYEVICH</v>
      </c>
      <c r="C69" s="167" t="str">
        <f>VLOOKUP($A69,'Реестр на 3 дня'!$C$2:$AA$1000,12)</f>
        <v>AE</v>
      </c>
      <c r="D69" s="167" t="str">
        <f>VLOOKUP($A69,'Реестр на 3 дня'!$C$2:$AA$1000,13)</f>
        <v>3264696</v>
      </c>
      <c r="E69" s="190" t="str">
        <f>VLOOKUP($A69,'Реестр на 3 дня'!$C$2:$AA$1000,14)</f>
        <v>04.07.2025</v>
      </c>
      <c r="F69" s="168" t="str">
        <f>VLOOKUP($A69,'Реестр на 3 дня'!$C$2:$AA$1000,15)</f>
        <v/>
      </c>
      <c r="G69" s="166" t="str">
        <f>VLOOKUP($A69,'Реестр на 3 дня'!$C$2:$AA$1000,17)</f>
        <v>Узбекистан, 000000, Ташкентская область, Янгиюльский район, Навбахор КФЙ, Нуробод МФЙ, ул. Дустлик, дом 314</v>
      </c>
      <c r="H69" s="191">
        <f>VLOOKUP($A69,'Реестр на 3 дня'!$C$2:$AA$1000,4)</f>
        <v>8000</v>
      </c>
      <c r="I69" s="170">
        <f t="shared" si="10"/>
        <v>100</v>
      </c>
      <c r="J69" s="187">
        <f t="shared" si="11"/>
        <v>800000</v>
      </c>
      <c r="K69" s="41">
        <f t="shared" si="12"/>
        <v>0</v>
      </c>
      <c r="L69" s="188">
        <f t="shared" si="13"/>
        <v>800000</v>
      </c>
      <c r="M69" s="171" t="s">
        <v>1897</v>
      </c>
    </row>
    <row r="70" spans="1:13" ht="38.25">
      <c r="A70" s="179">
        <f t="shared" si="14"/>
        <v>52</v>
      </c>
      <c r="B70" s="189" t="str">
        <f>VLOOKUP($A70,'Реестр на 3 дня'!$C$2:$AA$1000,3)</f>
        <v>ACHILOV SHAXOBIDDIN MUXIDINOVICH</v>
      </c>
      <c r="C70" s="167" t="str">
        <f>VLOOKUP($A70,'Реестр на 3 дня'!$C$2:$AA$1000,12)</f>
        <v>AD</v>
      </c>
      <c r="D70" s="167" t="str">
        <f>VLOOKUP($A70,'Реестр на 3 дня'!$C$2:$AA$1000,13)</f>
        <v>0586045</v>
      </c>
      <c r="E70" s="190" t="str">
        <f>VLOOKUP($A70,'Реестр на 3 дня'!$C$2:$AA$1000,14)</f>
        <v>20.08.2021</v>
      </c>
      <c r="F70" s="168" t="str">
        <f>VLOOKUP($A70,'Реестр на 3 дня'!$C$2:$AA$1000,15)</f>
        <v/>
      </c>
      <c r="G70" s="166" t="str">
        <f>VLOOKUP($A70,'Реестр на 3 дня'!$C$2:$AA$1000,17)</f>
        <v>Узбекистан, 000000, Сурхандарьинская область, Ангорский район, UL. KV., D. RS, KV.</v>
      </c>
      <c r="H70" s="191">
        <f>VLOOKUP($A70,'Реестр на 3 дня'!$C$2:$AA$1000,4)</f>
        <v>1</v>
      </c>
      <c r="I70" s="170">
        <f t="shared" si="10"/>
        <v>100</v>
      </c>
      <c r="J70" s="187">
        <f t="shared" si="11"/>
        <v>100</v>
      </c>
      <c r="K70" s="41">
        <f t="shared" si="12"/>
        <v>0</v>
      </c>
      <c r="L70" s="188">
        <f t="shared" si="13"/>
        <v>100</v>
      </c>
      <c r="M70" s="171" t="s">
        <v>1897</v>
      </c>
    </row>
    <row r="71" spans="1:13" ht="51">
      <c r="A71" s="179">
        <f t="shared" si="14"/>
        <v>53</v>
      </c>
      <c r="B71" s="189" t="str">
        <f>VLOOKUP($A71,'Реестр на 3 дня'!$C$2:$AA$1000,3)</f>
        <v>ADHAMBOYEV TOHIRJON MIRJALOL O‘G‘LI</v>
      </c>
      <c r="C71" s="167" t="str">
        <f>VLOOKUP($A71,'Реестр на 3 дня'!$C$2:$AA$1000,12)</f>
        <v>AD</v>
      </c>
      <c r="D71" s="167" t="str">
        <f>VLOOKUP($A71,'Реестр на 3 дня'!$C$2:$AA$1000,13)</f>
        <v>2044973</v>
      </c>
      <c r="E71" s="190" t="str">
        <f>VLOOKUP($A71,'Реестр на 3 дня'!$C$2:$AA$1000,14)</f>
        <v>18.11.2022</v>
      </c>
      <c r="F71" s="168" t="str">
        <f>VLOOKUP($A71,'Реестр на 3 дня'!$C$2:$AA$1000,15)</f>
        <v/>
      </c>
      <c r="G71" s="166" t="str">
        <f>VLOOKUP($A71,'Реестр на 3 дня'!$C$2:$AA$1000,17)</f>
        <v>Узбекистан, 000000, г. Ташкент, Сергелийский район, ЯНГИ СЕРГЕЛИ МФЙ, СЕРГЕЛИ 8 МАВЗЕСИ,  uy:12 xonadon:30</v>
      </c>
      <c r="H71" s="191">
        <f>VLOOKUP($A71,'Реестр на 3 дня'!$C$2:$AA$1000,4)</f>
        <v>3</v>
      </c>
      <c r="I71" s="170">
        <f t="shared" si="10"/>
        <v>100</v>
      </c>
      <c r="J71" s="187">
        <f t="shared" si="11"/>
        <v>300</v>
      </c>
      <c r="K71" s="41">
        <f t="shared" si="12"/>
        <v>0</v>
      </c>
      <c r="L71" s="188">
        <f t="shared" si="13"/>
        <v>300</v>
      </c>
      <c r="M71" s="171" t="s">
        <v>1897</v>
      </c>
    </row>
    <row r="72" spans="1:13" ht="51">
      <c r="A72" s="179">
        <f t="shared" si="14"/>
        <v>54</v>
      </c>
      <c r="B72" s="189" t="str">
        <f>VLOOKUP($A72,'Реестр на 3 дня'!$C$2:$AA$1000,3)</f>
        <v>ADILOV ANVAR JAXPAROVICH</v>
      </c>
      <c r="C72" s="167" t="str">
        <f>VLOOKUP($A72,'Реестр на 3 дня'!$C$2:$AA$1000,12)</f>
        <v>AB</v>
      </c>
      <c r="D72" s="167" t="str">
        <f>VLOOKUP($A72,'Реестр на 3 дня'!$C$2:$AA$1000,13)</f>
        <v>2384078</v>
      </c>
      <c r="E72" s="190" t="str">
        <f>VLOOKUP($A72,'Реестр на 3 дня'!$C$2:$AA$1000,14)</f>
        <v>28.02.2015</v>
      </c>
      <c r="F72" s="168" t="str">
        <f>VLOOKUP($A72,'Реестр на 3 дня'!$C$2:$AA$1000,15)</f>
        <v>Toshkent viloyati Yangiyul tumani IIB Gulbahor QMB</v>
      </c>
      <c r="G72" s="166" t="str">
        <f>VLOOKUP($A72,'Реестр на 3 дня'!$C$2:$AA$1000,17)</f>
        <v>Узбекистан, 112004, Ташкентская область, Янгиюльский район, НИЯЗБАШ ОЙБЕК МАХАЛЛАСИ МУКУМИЙ КУЧАСИ Д.0</v>
      </c>
      <c r="H72" s="191">
        <f>VLOOKUP($A72,'Реестр на 3 дня'!$C$2:$AA$1000,4)</f>
        <v>16</v>
      </c>
      <c r="I72" s="170">
        <f t="shared" si="10"/>
        <v>100</v>
      </c>
      <c r="J72" s="187">
        <f t="shared" si="11"/>
        <v>1600</v>
      </c>
      <c r="K72" s="41">
        <f t="shared" si="12"/>
        <v>0</v>
      </c>
      <c r="L72" s="188">
        <f t="shared" si="13"/>
        <v>1600</v>
      </c>
      <c r="M72" s="171" t="s">
        <v>1897</v>
      </c>
    </row>
    <row r="73" spans="1:13" ht="38.25">
      <c r="A73" s="179">
        <f t="shared" si="14"/>
        <v>55</v>
      </c>
      <c r="B73" s="189" t="str">
        <f>VLOOKUP($A73,'Реестр на 3 дня'!$C$2:$AA$1000,3)</f>
        <v>AGALIKOV BILOLXON OLIM O'G'LI</v>
      </c>
      <c r="C73" s="167" t="str">
        <f>VLOOKUP($A73,'Реестр на 3 дня'!$C$2:$AA$1000,12)</f>
        <v>AD</v>
      </c>
      <c r="D73" s="167" t="str">
        <f>VLOOKUP($A73,'Реестр на 3 дня'!$C$2:$AA$1000,13)</f>
        <v>9897711</v>
      </c>
      <c r="E73" s="190" t="str">
        <f>VLOOKUP($A73,'Реестр на 3 дня'!$C$2:$AA$1000,14)</f>
        <v>20.12.2024</v>
      </c>
      <c r="F73" s="168" t="str">
        <f>VLOOKUP($A73,'Реестр на 3 дня'!$C$2:$AA$1000,15)</f>
        <v/>
      </c>
      <c r="G73" s="166" t="str">
        <f>VLOOKUP($A73,'Реестр на 3 дня'!$C$2:$AA$1000,17)</f>
        <v>Узбекистан, 000000, Наманганская область, г. Наманган, ИШОНЧ МФЙ, ИШОНЧ, 4 ПР. ПАХТАЛИКУЛ,  uy:18</v>
      </c>
      <c r="H73" s="191">
        <f>VLOOKUP($A73,'Реестр на 3 дня'!$C$2:$AA$1000,4)</f>
        <v>1</v>
      </c>
      <c r="I73" s="170">
        <f t="shared" si="10"/>
        <v>100</v>
      </c>
      <c r="J73" s="187">
        <f t="shared" si="11"/>
        <v>100</v>
      </c>
      <c r="K73" s="41">
        <f t="shared" si="12"/>
        <v>0</v>
      </c>
      <c r="L73" s="188">
        <f t="shared" si="13"/>
        <v>100</v>
      </c>
      <c r="M73" s="171" t="s">
        <v>1897</v>
      </c>
    </row>
    <row r="74" spans="1:13" ht="51">
      <c r="A74" s="179">
        <f t="shared" si="14"/>
        <v>56</v>
      </c>
      <c r="B74" s="189" t="str">
        <f>VLOOKUP($A74,'Реестр на 3 дня'!$C$2:$AA$1000,3)</f>
        <v>AHROROV JAVLON AHROR O‘G‘LI</v>
      </c>
      <c r="C74" s="167" t="str">
        <f>VLOOKUP($A74,'Реестр на 3 дня'!$C$2:$AA$1000,12)</f>
        <v>AD</v>
      </c>
      <c r="D74" s="167" t="str">
        <f>VLOOKUP($A74,'Реестр на 3 дня'!$C$2:$AA$1000,13)</f>
        <v>3723129</v>
      </c>
      <c r="E74" s="190" t="str">
        <f>VLOOKUP($A74,'Реестр на 3 дня'!$C$2:$AA$1000,14)</f>
        <v>21.06.2023</v>
      </c>
      <c r="F74" s="168" t="str">
        <f>VLOOKUP($A74,'Реестр на 3 дня'!$C$2:$AA$1000,15)</f>
        <v/>
      </c>
      <c r="G74" s="166" t="str">
        <f>VLOOKUP($A74,'Реестр на 3 дня'!$C$2:$AA$1000,17)</f>
        <v>Узбекистан, 000000, Джизакская область, Зарбдарский район, г. Ташкент, Юнусабадский, ул. Сохибкор, проезд 3, Октепа МСГ, 21- Дом, -</v>
      </c>
      <c r="H74" s="191">
        <f>VLOOKUP($A74,'Реестр на 3 дня'!$C$2:$AA$1000,4)</f>
        <v>3</v>
      </c>
      <c r="I74" s="170">
        <f t="shared" si="10"/>
        <v>100</v>
      </c>
      <c r="J74" s="187">
        <f t="shared" si="11"/>
        <v>300</v>
      </c>
      <c r="K74" s="41">
        <f t="shared" si="12"/>
        <v>0</v>
      </c>
      <c r="L74" s="188">
        <f t="shared" si="13"/>
        <v>300</v>
      </c>
      <c r="M74" s="171" t="s">
        <v>1897</v>
      </c>
    </row>
    <row r="75" spans="1:13" ht="38.25">
      <c r="A75" s="179">
        <f t="shared" si="14"/>
        <v>57</v>
      </c>
      <c r="B75" s="189" t="str">
        <f>VLOOKUP($A75,'Реестр на 3 дня'!$C$2:$AA$1000,3)</f>
        <v>AITBAYEV ANVARBEK XAITBAYEVICH</v>
      </c>
      <c r="C75" s="167" t="str">
        <f>VLOOKUP($A75,'Реестр на 3 дня'!$C$2:$AA$1000,12)</f>
        <v>AC</v>
      </c>
      <c r="D75" s="167" t="str">
        <f>VLOOKUP($A75,'Реестр на 3 дня'!$C$2:$AA$1000,13)</f>
        <v>1277521</v>
      </c>
      <c r="E75" s="190" t="str">
        <f>VLOOKUP($A75,'Реестр на 3 дня'!$C$2:$AA$1000,14)</f>
        <v>18.10.2018</v>
      </c>
      <c r="F75" s="168" t="str">
        <f>VLOOKUP($A75,'Реестр на 3 дня'!$C$2:$AA$1000,15)</f>
        <v/>
      </c>
      <c r="G75" s="166" t="str">
        <f>VLOOKUP($A75,'Реестр на 3 дня'!$C$2:$AA$1000,17)</f>
        <v>Узбекистан, 000000, Хорезмская область, г. Ургенч, Камолот МФЙ, Шодлик кучаси, 35-уй</v>
      </c>
      <c r="H75" s="191">
        <f>VLOOKUP($A75,'Реестр на 3 дня'!$C$2:$AA$1000,4)</f>
        <v>4</v>
      </c>
      <c r="I75" s="170">
        <f t="shared" si="10"/>
        <v>100</v>
      </c>
      <c r="J75" s="187">
        <f t="shared" si="11"/>
        <v>400</v>
      </c>
      <c r="K75" s="41">
        <f t="shared" si="12"/>
        <v>0</v>
      </c>
      <c r="L75" s="188">
        <f t="shared" si="13"/>
        <v>400</v>
      </c>
      <c r="M75" s="171" t="s">
        <v>1897</v>
      </c>
    </row>
    <row r="76" spans="1:13" ht="51">
      <c r="A76" s="179">
        <f t="shared" si="14"/>
        <v>58</v>
      </c>
      <c r="B76" s="189" t="str">
        <f>VLOOKUP($A76,'Реестр на 3 дня'!$C$2:$AA$1000,3)</f>
        <v>AJINIYAZOV AXMET PIRNIYAZOVICH</v>
      </c>
      <c r="C76" s="167" t="str">
        <f>VLOOKUP($A76,'Реестр на 3 дня'!$C$2:$AA$1000,12)</f>
        <v>AD</v>
      </c>
      <c r="D76" s="167" t="str">
        <f>VLOOKUP($A76,'Реестр на 3 дня'!$C$2:$AA$1000,13)</f>
        <v>1644683</v>
      </c>
      <c r="E76" s="190" t="str">
        <f>VLOOKUP($A76,'Реестр на 3 дня'!$C$2:$AA$1000,14)</f>
        <v>11.08.2022</v>
      </c>
      <c r="F76" s="168" t="str">
        <f>VLOOKUP($A76,'Реестр на 3 дня'!$C$2:$AA$1000,15)</f>
        <v/>
      </c>
      <c r="G76" s="166" t="str">
        <f>VLOOKUP($A76,'Реестр на 3 дня'!$C$2:$AA$1000,17)</f>
        <v>Узбекистан, 000000, Республика Каракалпакстан, г. Нукус, КОС КУЛ МФЙ, АСКЕРИЙ КАЛАША КЎЧАСИ,  uy:Р/С</v>
      </c>
      <c r="H76" s="191">
        <f>VLOOKUP($A76,'Реестр на 3 дня'!$C$2:$AA$1000,4)</f>
        <v>5</v>
      </c>
      <c r="I76" s="170">
        <f t="shared" si="10"/>
        <v>100</v>
      </c>
      <c r="J76" s="187">
        <f t="shared" si="11"/>
        <v>500</v>
      </c>
      <c r="K76" s="41">
        <f t="shared" si="12"/>
        <v>0</v>
      </c>
      <c r="L76" s="188">
        <f t="shared" si="13"/>
        <v>500</v>
      </c>
      <c r="M76" s="171" t="s">
        <v>1897</v>
      </c>
    </row>
    <row r="77" spans="1:13" ht="38.25">
      <c r="A77" s="179">
        <f t="shared" si="14"/>
        <v>59</v>
      </c>
      <c r="B77" s="189" t="str">
        <f>VLOOKUP($A77,'Реестр на 3 дня'!$C$2:$AA$1000,3)</f>
        <v>AKBAROV AKRAMJON ASQAROVICH</v>
      </c>
      <c r="C77" s="167" t="str">
        <f>VLOOKUP($A77,'Реестр на 3 дня'!$C$2:$AA$1000,12)</f>
        <v/>
      </c>
      <c r="D77" s="167" t="str">
        <f>VLOOKUP($A77,'Реестр на 3 дня'!$C$2:$AA$1000,13)</f>
        <v>AE1627799</v>
      </c>
      <c r="E77" s="190" t="str">
        <f>VLOOKUP($A77,'Реестр на 3 дня'!$C$2:$AA$1000,14)</f>
        <v>14.02.2025</v>
      </c>
      <c r="F77" s="168" t="str">
        <f>VLOOKUP($A77,'Реестр на 3 дня'!$C$2:$AA$1000,15)</f>
        <v>ФУРКАТСКИЙ РОВД ФЕРГАНСКОЙ ОБЛАСТИ</v>
      </c>
      <c r="G77" s="166" t="str">
        <f>VLOOKUP($A77,'Реестр на 3 дня'!$C$2:$AA$1000,17)</f>
        <v>Узбекистан, 000000, Ферганская область, Фуркатский район, Шойимбек МСГ, ул. Шойимбек шахарчаси, дом 66</v>
      </c>
      <c r="H77" s="191">
        <f>VLOOKUP($A77,'Реестр на 3 дня'!$C$2:$AA$1000,4)</f>
        <v>128</v>
      </c>
      <c r="I77" s="170">
        <f t="shared" si="10"/>
        <v>100</v>
      </c>
      <c r="J77" s="187">
        <f t="shared" si="11"/>
        <v>12800</v>
      </c>
      <c r="K77" s="41">
        <f t="shared" si="12"/>
        <v>0</v>
      </c>
      <c r="L77" s="188">
        <f t="shared" si="13"/>
        <v>12800</v>
      </c>
      <c r="M77" s="171" t="s">
        <v>1897</v>
      </c>
    </row>
    <row r="78" spans="1:13" ht="38.25">
      <c r="A78" s="179">
        <f t="shared" si="14"/>
        <v>60</v>
      </c>
      <c r="B78" s="189" t="str">
        <f>VLOOKUP($A78,'Реестр на 3 дня'!$C$2:$AA$1000,3)</f>
        <v>AKBAROV JASUR JURAYEVICH</v>
      </c>
      <c r="C78" s="167" t="str">
        <f>VLOOKUP($A78,'Реестр на 3 дня'!$C$2:$AA$1000,12)</f>
        <v>AE</v>
      </c>
      <c r="D78" s="167" t="str">
        <f>VLOOKUP($A78,'Реестр на 3 дня'!$C$2:$AA$1000,13)</f>
        <v>2099368</v>
      </c>
      <c r="E78" s="190" t="str">
        <f>VLOOKUP($A78,'Реестр на 3 дня'!$C$2:$AA$1000,14)</f>
        <v>27.03.2025</v>
      </c>
      <c r="F78" s="168" t="str">
        <f>VLOOKUP($A78,'Реестр на 3 дня'!$C$2:$AA$1000,15)</f>
        <v/>
      </c>
      <c r="G78" s="166" t="str">
        <f>VLOOKUP($A78,'Реестр на 3 дня'!$C$2:$AA$1000,17)</f>
        <v>Узбекистан, 000000, Андижанская область, Алтынкульский район, Suvyulduz QFY Gulbo'g' lo'cha</v>
      </c>
      <c r="H78" s="191">
        <f>VLOOKUP($A78,'Реестр на 3 дня'!$C$2:$AA$1000,4)</f>
        <v>1</v>
      </c>
      <c r="I78" s="170">
        <f t="shared" si="10"/>
        <v>100</v>
      </c>
      <c r="J78" s="187">
        <f t="shared" si="11"/>
        <v>100</v>
      </c>
      <c r="K78" s="41">
        <f t="shared" si="12"/>
        <v>0</v>
      </c>
      <c r="L78" s="188">
        <f t="shared" si="13"/>
        <v>100</v>
      </c>
      <c r="M78" s="171" t="s">
        <v>1897</v>
      </c>
    </row>
    <row r="79" spans="1:13" ht="63.75">
      <c r="A79" s="179">
        <f t="shared" si="14"/>
        <v>61</v>
      </c>
      <c r="B79" s="189" t="str">
        <f>VLOOKUP($A79,'Реестр на 3 дня'!$C$2:$AA$1000,3)</f>
        <v>AKBAROVA NIGORA RUXIDDINOVNA</v>
      </c>
      <c r="C79" s="167" t="str">
        <f>VLOOKUP($A79,'Реестр на 3 дня'!$C$2:$AA$1000,12)</f>
        <v>AA</v>
      </c>
      <c r="D79" s="167" t="str">
        <f>VLOOKUP($A79,'Реестр на 3 дня'!$C$2:$AA$1000,13)</f>
        <v>1472244</v>
      </c>
      <c r="E79" s="190" t="str">
        <f>VLOOKUP($A79,'Реестр на 3 дня'!$C$2:$AA$1000,14)</f>
        <v>15.05.2013</v>
      </c>
      <c r="F79" s="168" t="str">
        <f>VLOOKUP($A79,'Реестр на 3 дня'!$C$2:$AA$1000,15)</f>
        <v>Toshkent shahar Yakkasaroy tumani IIB</v>
      </c>
      <c r="G79" s="166" t="str">
        <f>VLOOKUP($A79,'Реестр на 3 дня'!$C$2:$AA$1000,17)</f>
        <v>Узбекистан, 100015, г. Ташкент, Яккасарайский район, ЯККАСАРАЙСКИЙ РАЙОН ДАМ-АPИК ШАМСИ КУЛОЛ - (ПАНЧЕНКО) Д.9</v>
      </c>
      <c r="H79" s="191">
        <f>VLOOKUP($A79,'Реестр на 3 дня'!$C$2:$AA$1000,4)</f>
        <v>800</v>
      </c>
      <c r="I79" s="170">
        <f t="shared" si="10"/>
        <v>100</v>
      </c>
      <c r="J79" s="187">
        <f t="shared" si="11"/>
        <v>80000</v>
      </c>
      <c r="K79" s="41">
        <f t="shared" si="12"/>
        <v>0</v>
      </c>
      <c r="L79" s="188">
        <f t="shared" si="13"/>
        <v>80000</v>
      </c>
      <c r="M79" s="171" t="s">
        <v>1897</v>
      </c>
    </row>
    <row r="80" spans="1:13" ht="51">
      <c r="A80" s="179">
        <f t="shared" si="14"/>
        <v>62</v>
      </c>
      <c r="B80" s="189" t="str">
        <f>VLOOKUP($A80,'Реестр на 3 дня'!$C$2:$AA$1000,3)</f>
        <v>AKIMOV PETR ALEKSANDROVICH</v>
      </c>
      <c r="C80" s="167" t="str">
        <f>VLOOKUP($A80,'Реестр на 3 дня'!$C$2:$AA$1000,12)</f>
        <v>CB</v>
      </c>
      <c r="D80" s="167" t="str">
        <f>VLOOKUP($A80,'Реестр на 3 дня'!$C$2:$AA$1000,13)</f>
        <v>0853160</v>
      </c>
      <c r="E80" s="190" t="str">
        <f>VLOOKUP($A80,'Реестр на 3 дня'!$C$2:$AA$1000,14)</f>
        <v>15.03.1998</v>
      </c>
      <c r="F80" s="168" t="str">
        <f>VLOOKUP($A80,'Реестр на 3 дня'!$C$2:$AA$1000,15)</f>
        <v>ОВД г. Янгиюль</v>
      </c>
      <c r="G80" s="166" t="str">
        <f>VLOOKUP($A80,'Реестр на 3 дня'!$C$2:$AA$1000,17)</f>
        <v>Узбекистан, 000000, Ташкентская область, г. Янгиюль, ЯНГИЮЛЬСКИЙ РАЙОН ОЛТИНОБОД МАХАЛЛАСИ БУСТОН (КЫЗИЛ АСКАР) Д.36</v>
      </c>
      <c r="H80" s="191">
        <f>VLOOKUP($A80,'Реестр на 3 дня'!$C$2:$AA$1000,4)</f>
        <v>1760</v>
      </c>
      <c r="I80" s="170">
        <f t="shared" si="10"/>
        <v>100</v>
      </c>
      <c r="J80" s="187">
        <f t="shared" si="11"/>
        <v>176000</v>
      </c>
      <c r="K80" s="41">
        <f t="shared" si="12"/>
        <v>0</v>
      </c>
      <c r="L80" s="188">
        <f t="shared" si="13"/>
        <v>176000</v>
      </c>
      <c r="M80" s="171" t="s">
        <v>1897</v>
      </c>
    </row>
    <row r="81" spans="1:13" ht="38.25">
      <c r="A81" s="179">
        <f t="shared" si="14"/>
        <v>63</v>
      </c>
      <c r="B81" s="189" t="str">
        <f>VLOOKUP($A81,'Реестр на 3 дня'!$C$2:$AA$1000,3)</f>
        <v>AKMALOVA SAYYARA XAMIDULLAYEVNA</v>
      </c>
      <c r="C81" s="167" t="str">
        <f>VLOOKUP($A81,'Реестр на 3 дня'!$C$2:$AA$1000,12)</f>
        <v>AD</v>
      </c>
      <c r="D81" s="167" t="str">
        <f>VLOOKUP($A81,'Реестр на 3 дня'!$C$2:$AA$1000,13)</f>
        <v>0874002</v>
      </c>
      <c r="E81" s="190" t="str">
        <f>VLOOKUP($A81,'Реестр на 3 дня'!$C$2:$AA$1000,14)</f>
        <v>01.12.2021</v>
      </c>
      <c r="F81" s="168" t="str">
        <f>VLOOKUP($A81,'Реестр на 3 дня'!$C$2:$AA$1000,15)</f>
        <v>IIV</v>
      </c>
      <c r="G81" s="166" t="str">
        <f>VLOOKUP($A81,'Реестр на 3 дня'!$C$2:$AA$1000,17)</f>
        <v>Узбекистан, 100084, г. Ташкент, Юнусабадский район, Arifova ko'chasi, 15 uy, 22 xonadon</v>
      </c>
      <c r="H81" s="191">
        <f>VLOOKUP($A81,'Реестр на 3 дня'!$C$2:$AA$1000,4)</f>
        <v>7200</v>
      </c>
      <c r="I81" s="170">
        <f t="shared" si="10"/>
        <v>100</v>
      </c>
      <c r="J81" s="187">
        <f t="shared" si="11"/>
        <v>720000</v>
      </c>
      <c r="K81" s="41">
        <f t="shared" si="12"/>
        <v>0</v>
      </c>
      <c r="L81" s="188">
        <f t="shared" si="13"/>
        <v>720000</v>
      </c>
      <c r="M81" s="171" t="s">
        <v>1897</v>
      </c>
    </row>
    <row r="82" spans="1:13" ht="38.25">
      <c r="A82" s="179">
        <f t="shared" si="14"/>
        <v>64</v>
      </c>
      <c r="B82" s="189" t="str">
        <f>VLOOKUP($A82,'Реестр на 3 дня'!$C$2:$AA$1000,3)</f>
        <v>AKRAMDJANOV OTABEK IRKINDJANOVICH</v>
      </c>
      <c r="C82" s="167" t="str">
        <f>VLOOKUP($A82,'Реестр на 3 дня'!$C$2:$AA$1000,12)</f>
        <v>AE</v>
      </c>
      <c r="D82" s="167" t="str">
        <f>VLOOKUP($A82,'Реестр на 3 дня'!$C$2:$AA$1000,13)</f>
        <v>5646207</v>
      </c>
      <c r="E82" s="190" t="str">
        <f>VLOOKUP($A82,'Реестр на 3 дня'!$C$2:$AA$1000,14)</f>
        <v>30.12.2025</v>
      </c>
      <c r="F82" s="168" t="str">
        <f>VLOOKUP($A82,'Реестр на 3 дня'!$C$2:$AA$1000,15)</f>
        <v/>
      </c>
      <c r="G82" s="166" t="str">
        <f>VLOOKUP($A82,'Реестр на 3 дня'!$C$2:$AA$1000,17)</f>
        <v>Узбекистан, 000000, г. Ташкент, Алмазарский район, Кора-Камиш 1/2 ДАХАСИ, 9Б-уй, 5-хонадон</v>
      </c>
      <c r="H82" s="191">
        <f>VLOOKUP($A82,'Реестр на 3 дня'!$C$2:$AA$1000,4)</f>
        <v>1</v>
      </c>
      <c r="I82" s="170">
        <f t="shared" si="10"/>
        <v>100</v>
      </c>
      <c r="J82" s="187">
        <f t="shared" si="11"/>
        <v>100</v>
      </c>
      <c r="K82" s="41">
        <f t="shared" si="12"/>
        <v>0</v>
      </c>
      <c r="L82" s="188">
        <f t="shared" si="13"/>
        <v>100</v>
      </c>
      <c r="M82" s="171" t="s">
        <v>1897</v>
      </c>
    </row>
    <row r="83" spans="1:13" ht="38.25">
      <c r="A83" s="179">
        <f t="shared" si="14"/>
        <v>65</v>
      </c>
      <c r="B83" s="189" t="str">
        <f>VLOOKUP($A83,'Реестр на 3 дня'!$C$2:$AA$1000,3)</f>
        <v>AKRAMOV ABDUMAVLAN TASHTANOVICH</v>
      </c>
      <c r="C83" s="167" t="str">
        <f>VLOOKUP($A83,'Реестр на 3 дня'!$C$2:$AA$1000,12)</f>
        <v>AD</v>
      </c>
      <c r="D83" s="167" t="str">
        <f>VLOOKUP($A83,'Реестр на 3 дня'!$C$2:$AA$1000,13)</f>
        <v>4499986</v>
      </c>
      <c r="E83" s="190" t="str">
        <f>VLOOKUP($A83,'Реестр на 3 дня'!$C$2:$AA$1000,14)</f>
        <v>05.09.2023</v>
      </c>
      <c r="F83" s="168" t="str">
        <f>VLOOKUP($A83,'Реестр на 3 дня'!$C$2:$AA$1000,15)</f>
        <v/>
      </c>
      <c r="G83" s="166" t="str">
        <f>VLOOKUP($A83,'Реестр на 3 дня'!$C$2:$AA$1000,17)</f>
        <v>Узбекистан, 000000, Ташкентская область, Янгиюльский район, Мустакиллик МФЙ Кимёгар 22</v>
      </c>
      <c r="H83" s="191">
        <f>VLOOKUP($A83,'Реестр на 3 дня'!$C$2:$AA$1000,4)</f>
        <v>1400</v>
      </c>
      <c r="I83" s="170">
        <f t="shared" si="10"/>
        <v>100</v>
      </c>
      <c r="J83" s="187">
        <f t="shared" si="11"/>
        <v>140000</v>
      </c>
      <c r="K83" s="41">
        <f t="shared" si="12"/>
        <v>0</v>
      </c>
      <c r="L83" s="188">
        <f t="shared" si="13"/>
        <v>140000</v>
      </c>
      <c r="M83" s="171" t="s">
        <v>1897</v>
      </c>
    </row>
    <row r="84" spans="1:13" ht="63.75">
      <c r="A84" s="179">
        <f t="shared" si="14"/>
        <v>66</v>
      </c>
      <c r="B84" s="189" t="str">
        <f>VLOOKUP($A84,'Реестр на 3 дня'!$C$2:$AA$1000,3)</f>
        <v>AKRAMOV ABDUVALI TASHTANOVICH</v>
      </c>
      <c r="C84" s="167" t="str">
        <f>VLOOKUP($A84,'Реестр на 3 дня'!$C$2:$AA$1000,12)</f>
        <v>AA</v>
      </c>
      <c r="D84" s="167" t="str">
        <f>VLOOKUP($A84,'Реестр на 3 дня'!$C$2:$AA$1000,13)</f>
        <v>7784865</v>
      </c>
      <c r="E84" s="190" t="str">
        <f>VLOOKUP($A84,'Реестр на 3 дня'!$C$2:$AA$1000,14)</f>
        <v>27.11.2014</v>
      </c>
      <c r="F84" s="168" t="str">
        <f>VLOOKUP($A84,'Реестр на 3 дня'!$C$2:$AA$1000,15)</f>
        <v>Toshkent viloyati Yangiyul tumani IIB</v>
      </c>
      <c r="G84" s="166" t="str">
        <f>VLOOKUP($A84,'Реестр на 3 дня'!$C$2:$AA$1000,17)</f>
        <v>Узбекистан, 110807, Ташкентская область, Янгиюльский район, НИЁЗБОШ КФЙ, НАМУНА МФЙ, НИЁЗБОШ КФЙ, НАМУНА МФЙ, КИМЁГАР ТОР,  uy:12</v>
      </c>
      <c r="H84" s="191">
        <f>VLOOKUP($A84,'Реестр на 3 дня'!$C$2:$AA$1000,4)</f>
        <v>160</v>
      </c>
      <c r="I84" s="170">
        <f t="shared" si="10"/>
        <v>100</v>
      </c>
      <c r="J84" s="187">
        <f t="shared" si="11"/>
        <v>16000</v>
      </c>
      <c r="K84" s="41">
        <f t="shared" si="12"/>
        <v>0</v>
      </c>
      <c r="L84" s="188">
        <f t="shared" si="13"/>
        <v>16000</v>
      </c>
      <c r="M84" s="171" t="s">
        <v>1897</v>
      </c>
    </row>
    <row r="85" spans="1:13" ht="38.25">
      <c r="A85" s="179">
        <f t="shared" si="14"/>
        <v>67</v>
      </c>
      <c r="B85" s="189" t="str">
        <f>VLOOKUP($A85,'Реестр на 3 дня'!$C$2:$AA$1000,3)</f>
        <v>AKRAMOV OLIMJON ABDUVAXABOVICH</v>
      </c>
      <c r="C85" s="167" t="str">
        <f>VLOOKUP($A85,'Реестр на 3 дня'!$C$2:$AA$1000,12)</f>
        <v>AD</v>
      </c>
      <c r="D85" s="167" t="str">
        <f>VLOOKUP($A85,'Реестр на 3 дня'!$C$2:$AA$1000,13)</f>
        <v>9345975</v>
      </c>
      <c r="E85" s="190" t="str">
        <f>VLOOKUP($A85,'Реестр на 3 дня'!$C$2:$AA$1000,14)</f>
        <v>11.11.2024</v>
      </c>
      <c r="F85" s="168" t="str">
        <f>VLOOKUP($A85,'Реестр на 3 дня'!$C$2:$AA$1000,15)</f>
        <v/>
      </c>
      <c r="G85" s="166" t="str">
        <f>VLOOKUP($A85,'Реестр на 3 дня'!$C$2:$AA$1000,17)</f>
        <v>Узбекистан, 000000, Ташкентская область, Янгиюльский район, НИЁЗБОШИ МФЙ, ФАЙЗЛИ Д.23</v>
      </c>
      <c r="H85" s="191">
        <f>VLOOKUP($A85,'Реестр на 3 дня'!$C$2:$AA$1000,4)</f>
        <v>320</v>
      </c>
      <c r="I85" s="170">
        <f t="shared" si="10"/>
        <v>100</v>
      </c>
      <c r="J85" s="187">
        <f t="shared" si="11"/>
        <v>32000</v>
      </c>
      <c r="K85" s="41">
        <f t="shared" si="12"/>
        <v>0</v>
      </c>
      <c r="L85" s="188">
        <f t="shared" si="13"/>
        <v>32000</v>
      </c>
      <c r="M85" s="171" t="s">
        <v>1897</v>
      </c>
    </row>
    <row r="86" spans="1:13" ht="51">
      <c r="A86" s="179">
        <f t="shared" si="14"/>
        <v>68</v>
      </c>
      <c r="B86" s="189" t="str">
        <f>VLOOKUP($A86,'Реестр на 3 дня'!$C$2:$AA$1000,3)</f>
        <v>AKRAMOVA TADJINISA ABDURASULOVNA</v>
      </c>
      <c r="C86" s="167" t="str">
        <f>VLOOKUP($A86,'Реестр на 3 дня'!$C$2:$AA$1000,12)</f>
        <v>AD</v>
      </c>
      <c r="D86" s="167" t="str">
        <f>VLOOKUP($A86,'Реестр на 3 дня'!$C$2:$AA$1000,13)</f>
        <v>6269439</v>
      </c>
      <c r="E86" s="190" t="str">
        <f>VLOOKUP($A86,'Реестр на 3 дня'!$C$2:$AA$1000,14)</f>
        <v>26.02.2024</v>
      </c>
      <c r="F86" s="168" t="str">
        <f>VLOOKUP($A86,'Реестр на 3 дня'!$C$2:$AA$1000,15)</f>
        <v/>
      </c>
      <c r="G86" s="166" t="str">
        <f>VLOOKUP($A86,'Реестр на 3 дня'!$C$2:$AA$1000,17)</f>
        <v>Узбекистан, 000000, Ташкентская область, Янгиюльский район, ЭСКИ КОВУНЧИ_1 И.УРАЗОВ МАХАЛЛА Д.0</v>
      </c>
      <c r="H86" s="191">
        <f>VLOOKUP($A86,'Реестр на 3 дня'!$C$2:$AA$1000,4)</f>
        <v>1600</v>
      </c>
      <c r="I86" s="170">
        <f t="shared" si="10"/>
        <v>100</v>
      </c>
      <c r="J86" s="187">
        <f t="shared" si="11"/>
        <v>160000</v>
      </c>
      <c r="K86" s="41">
        <f t="shared" si="12"/>
        <v>0</v>
      </c>
      <c r="L86" s="188">
        <f t="shared" si="13"/>
        <v>160000</v>
      </c>
      <c r="M86" s="171" t="s">
        <v>1897</v>
      </c>
    </row>
    <row r="87" spans="1:13" ht="51">
      <c r="A87" s="179">
        <f t="shared" si="14"/>
        <v>69</v>
      </c>
      <c r="B87" s="189" t="str">
        <f>VLOOKUP($A87,'Реестр на 3 дня'!$C$2:$AA$1000,3)</f>
        <v>AKRAMOVA VALENTINA ALEKSANDROVNA</v>
      </c>
      <c r="C87" s="167" t="str">
        <f>VLOOKUP($A87,'Реестр на 3 дня'!$C$2:$AA$1000,12)</f>
        <v>AD</v>
      </c>
      <c r="D87" s="167" t="str">
        <f>VLOOKUP($A87,'Реестр на 3 дня'!$C$2:$AA$1000,13)</f>
        <v>1683097</v>
      </c>
      <c r="E87" s="190" t="str">
        <f>VLOOKUP($A87,'Реестр на 3 дня'!$C$2:$AA$1000,14)</f>
        <v>20.08.2022</v>
      </c>
      <c r="F87" s="168" t="str">
        <f>VLOOKUP($A87,'Реестр на 3 дня'!$C$2:$AA$1000,15)</f>
        <v/>
      </c>
      <c r="G87" s="166" t="str">
        <f>VLOOKUP($A87,'Реестр на 3 дня'!$C$2:$AA$1000,17)</f>
        <v>Узбекистан, 000000, Ташкентская область, Янгиюльский район, РАМАДОН МФЙ НАВРУЗ КУЧАСИ 8-18</v>
      </c>
      <c r="H87" s="191">
        <f>VLOOKUP($A87,'Реестр на 3 дня'!$C$2:$AA$1000,4)</f>
        <v>640</v>
      </c>
      <c r="I87" s="170">
        <f t="shared" si="10"/>
        <v>100</v>
      </c>
      <c r="J87" s="187">
        <f t="shared" si="11"/>
        <v>64000</v>
      </c>
      <c r="K87" s="41">
        <f t="shared" si="12"/>
        <v>0</v>
      </c>
      <c r="L87" s="188">
        <f t="shared" si="13"/>
        <v>64000</v>
      </c>
      <c r="M87" s="171" t="s">
        <v>1897</v>
      </c>
    </row>
    <row r="88" spans="1:13" ht="38.25">
      <c r="A88" s="179">
        <f t="shared" si="14"/>
        <v>70</v>
      </c>
      <c r="B88" s="189" t="str">
        <f>VLOOKUP($A88,'Реестр на 3 дня'!$C$2:$AA$1000,3)</f>
        <v>AKRAMOVA XALIMA XXX</v>
      </c>
      <c r="C88" s="167" t="str">
        <f>VLOOKUP($A88,'Реестр на 3 дня'!$C$2:$AA$1000,12)</f>
        <v>CB</v>
      </c>
      <c r="D88" s="167" t="str">
        <f>VLOOKUP($A88,'Реестр на 3 дня'!$C$2:$AA$1000,13)</f>
        <v>0520274</v>
      </c>
      <c r="E88" s="190" t="str">
        <f>VLOOKUP($A88,'Реестр на 3 дня'!$C$2:$AA$1000,14)</f>
        <v>09.11.1996</v>
      </c>
      <c r="F88" s="168" t="str">
        <f>VLOOKUP($A88,'Реестр на 3 дня'!$C$2:$AA$1000,15)</f>
        <v>Янгиюльским ОВД</v>
      </c>
      <c r="G88" s="166" t="str">
        <f>VLOOKUP($A88,'Реестр на 3 дня'!$C$2:$AA$1000,17)</f>
        <v>Узбекистан, 000000, Ташкентская область, Янгиюльский район, п.Гульбахор, ул.Гульбахор,  д.17 кв.54</v>
      </c>
      <c r="H88" s="191">
        <f>VLOOKUP($A88,'Реестр на 3 дня'!$C$2:$AA$1000,4)</f>
        <v>3200</v>
      </c>
      <c r="I88" s="170">
        <f t="shared" si="10"/>
        <v>100</v>
      </c>
      <c r="J88" s="187">
        <f t="shared" si="11"/>
        <v>320000</v>
      </c>
      <c r="K88" s="41">
        <f t="shared" si="12"/>
        <v>0</v>
      </c>
      <c r="L88" s="188">
        <f t="shared" si="13"/>
        <v>320000</v>
      </c>
      <c r="M88" s="171" t="s">
        <v>1897</v>
      </c>
    </row>
    <row r="89" spans="1:13" ht="63.75">
      <c r="A89" s="179">
        <f t="shared" si="14"/>
        <v>71</v>
      </c>
      <c r="B89" s="189" t="str">
        <f>VLOOKUP($A89,'Реестр на 3 дня'!$C$2:$AA$1000,3)</f>
        <v>ALEKSEYEVNA ZOYA DONETSKAYA</v>
      </c>
      <c r="C89" s="167" t="str">
        <f>VLOOKUP($A89,'Реестр на 3 дня'!$C$2:$AA$1000,12)</f>
        <v>AA</v>
      </c>
      <c r="D89" s="167" t="str">
        <f>VLOOKUP($A89,'Реестр на 3 дня'!$C$2:$AA$1000,13)</f>
        <v>2696079</v>
      </c>
      <c r="E89" s="190" t="str">
        <f>VLOOKUP($A89,'Реестр на 3 дня'!$C$2:$AA$1000,14)</f>
        <v>24.08.2013</v>
      </c>
      <c r="F89" s="168" t="str">
        <f>VLOOKUP($A89,'Реестр на 3 дня'!$C$2:$AA$1000,15)</f>
        <v>Yangiyol tum.IIB</v>
      </c>
      <c r="G89" s="166" t="str">
        <f>VLOOKUP($A89,'Реестр на 3 дня'!$C$2:$AA$1000,17)</f>
        <v>Узбекистан, 000000, Ташкентская область, г. Янгиюль, Г. ЯНГИЮЛЬ РАМАДОН МАХАЛЛАСИ САМАРКАНД УТИШ - ПР.САМАРКАНДСКАЯ Д.349 КВ.24</v>
      </c>
      <c r="H89" s="191">
        <f>VLOOKUP($A89,'Реестр на 3 дня'!$C$2:$AA$1000,4)</f>
        <v>800</v>
      </c>
      <c r="I89" s="170">
        <f t="shared" si="10"/>
        <v>100</v>
      </c>
      <c r="J89" s="187">
        <f t="shared" si="11"/>
        <v>80000</v>
      </c>
      <c r="K89" s="41">
        <f t="shared" si="12"/>
        <v>0</v>
      </c>
      <c r="L89" s="188">
        <f t="shared" si="13"/>
        <v>80000</v>
      </c>
      <c r="M89" s="171" t="s">
        <v>1897</v>
      </c>
    </row>
    <row r="90" spans="1:13" ht="51">
      <c r="A90" s="179">
        <f t="shared" si="14"/>
        <v>72</v>
      </c>
      <c r="B90" s="189" t="str">
        <f>VLOOKUP($A90,'Реестр на 3 дня'!$C$2:$AA$1000,3)</f>
        <v>ALI-SIN MUXABBAT RIXIMJANOVNA</v>
      </c>
      <c r="C90" s="167" t="str">
        <f>VLOOKUP($A90,'Реестр на 3 дня'!$C$2:$AA$1000,12)</f>
        <v>AE</v>
      </c>
      <c r="D90" s="167" t="str">
        <f>VLOOKUP($A90,'Реестр на 3 дня'!$C$2:$AA$1000,13)</f>
        <v>3812351</v>
      </c>
      <c r="E90" s="190" t="str">
        <f>VLOOKUP($A90,'Реестр на 3 дня'!$C$2:$AA$1000,14)</f>
        <v>18.08.2025</v>
      </c>
      <c r="F90" s="168" t="str">
        <f>VLOOKUP($A90,'Реестр на 3 дня'!$C$2:$AA$1000,15)</f>
        <v/>
      </c>
      <c r="G90" s="166" t="str">
        <f>VLOOKUP($A90,'Реестр на 3 дня'!$C$2:$AA$1000,17)</f>
        <v>Узбекистан, 112001, Ташкентская область, г. Янгиюль, БАХТ МФЙ, САМАРКАНД КЎЧАСИ, uy:11 xonadon:29</v>
      </c>
      <c r="H90" s="191">
        <f>VLOOKUP($A90,'Реестр на 3 дня'!$C$2:$AA$1000,4)</f>
        <v>640</v>
      </c>
      <c r="I90" s="170">
        <f t="shared" si="10"/>
        <v>100</v>
      </c>
      <c r="J90" s="187">
        <f t="shared" si="11"/>
        <v>64000</v>
      </c>
      <c r="K90" s="41">
        <f t="shared" si="12"/>
        <v>0</v>
      </c>
      <c r="L90" s="188">
        <f t="shared" si="13"/>
        <v>64000</v>
      </c>
      <c r="M90" s="171" t="s">
        <v>1897</v>
      </c>
    </row>
    <row r="91" spans="1:13" ht="25.5">
      <c r="A91" s="179">
        <f t="shared" si="14"/>
        <v>73</v>
      </c>
      <c r="B91" s="189" t="str">
        <f>VLOOKUP($A91,'Реестр на 3 дня'!$C$2:$AA$1000,3)</f>
        <v>ALIJONOV G'ANIJON VALIJONOVICH</v>
      </c>
      <c r="C91" s="167" t="str">
        <f>VLOOKUP($A91,'Реестр на 3 дня'!$C$2:$AA$1000,12)</f>
        <v>AD</v>
      </c>
      <c r="D91" s="167" t="str">
        <f>VLOOKUP($A91,'Реестр на 3 дня'!$C$2:$AA$1000,13)</f>
        <v>7871189</v>
      </c>
      <c r="E91" s="190" t="str">
        <f>VLOOKUP($A91,'Реестр на 3 дня'!$C$2:$AA$1000,14)</f>
        <v>15.07.2024</v>
      </c>
      <c r="F91" s="168" t="str">
        <f>VLOOKUP($A91,'Реестр на 3 дня'!$C$2:$AA$1000,15)</f>
        <v/>
      </c>
      <c r="G91" s="166" t="str">
        <f>VLOOKUP($A91,'Реестр на 3 дня'!$C$2:$AA$1000,17)</f>
        <v>Узбекистан, 000000, Ферганская область, г. Маргилан, ул. Сохибкор, д 60</v>
      </c>
      <c r="H91" s="191">
        <f>VLOOKUP($A91,'Реестр на 3 дня'!$C$2:$AA$1000,4)</f>
        <v>21</v>
      </c>
      <c r="I91" s="170">
        <f t="shared" si="10"/>
        <v>100</v>
      </c>
      <c r="J91" s="187">
        <f t="shared" si="11"/>
        <v>2100</v>
      </c>
      <c r="K91" s="41">
        <f t="shared" si="12"/>
        <v>0</v>
      </c>
      <c r="L91" s="188">
        <f t="shared" si="13"/>
        <v>2100</v>
      </c>
      <c r="M91" s="171" t="s">
        <v>1897</v>
      </c>
    </row>
    <row r="92" spans="1:13" ht="51">
      <c r="A92" s="179">
        <f t="shared" si="14"/>
        <v>74</v>
      </c>
      <c r="B92" s="189" t="str">
        <f>VLOOKUP($A92,'Реестр на 3 дня'!$C$2:$AA$1000,3)</f>
        <v>ALIJONOVA MOXICHEXRA AKMALJON QIZI</v>
      </c>
      <c r="C92" s="167" t="str">
        <f>VLOOKUP($A92,'Реестр на 3 дня'!$C$2:$AA$1000,12)</f>
        <v>AD</v>
      </c>
      <c r="D92" s="167" t="str">
        <f>VLOOKUP($A92,'Реестр на 3 дня'!$C$2:$AA$1000,13)</f>
        <v>3463975</v>
      </c>
      <c r="E92" s="190" t="str">
        <f>VLOOKUP($A92,'Реестр на 3 дня'!$C$2:$AA$1000,14)</f>
        <v>29.05.2023</v>
      </c>
      <c r="F92" s="168" t="str">
        <f>VLOOKUP($A92,'Реестр на 3 дня'!$C$2:$AA$1000,15)</f>
        <v/>
      </c>
      <c r="G92" s="166" t="str">
        <f>VLOOKUP($A92,'Реестр на 3 дня'!$C$2:$AA$1000,17)</f>
        <v>Узбекистан, 000000, Наманганская область, Учкурганский район, Узункуча МФЙ, К.Супижанов кучаси, 73-уй</v>
      </c>
      <c r="H92" s="191">
        <f>VLOOKUP($A92,'Реестр на 3 дня'!$C$2:$AA$1000,4)</f>
        <v>396</v>
      </c>
      <c r="I92" s="170">
        <f t="shared" ref="I92:I155" si="15">$I$12</f>
        <v>100</v>
      </c>
      <c r="J92" s="187">
        <f t="shared" ref="J92:J155" si="16">H92*I92</f>
        <v>39600</v>
      </c>
      <c r="K92" s="41">
        <f t="shared" ref="K92:K155" si="17">J92*0</f>
        <v>0</v>
      </c>
      <c r="L92" s="188">
        <f t="shared" ref="L92:L155" si="18">J92-K92</f>
        <v>39600</v>
      </c>
      <c r="M92" s="171" t="s">
        <v>1897</v>
      </c>
    </row>
    <row r="93" spans="1:13" ht="38.25">
      <c r="A93" s="179">
        <f t="shared" ref="A93:A156" si="19">A92+1</f>
        <v>75</v>
      </c>
      <c r="B93" s="189" t="str">
        <f>VLOOKUP($A93,'Реестр на 3 дня'!$C$2:$AA$1000,3)</f>
        <v>ALIKULOV RUSTAMBEK ABDUQODIROVICH</v>
      </c>
      <c r="C93" s="167" t="str">
        <f>VLOOKUP($A93,'Реестр на 3 дня'!$C$2:$AA$1000,12)</f>
        <v>AD</v>
      </c>
      <c r="D93" s="167" t="str">
        <f>VLOOKUP($A93,'Реестр на 3 дня'!$C$2:$AA$1000,13)</f>
        <v>2166591</v>
      </c>
      <c r="E93" s="190" t="str">
        <f>VLOOKUP($A93,'Реестр на 3 дня'!$C$2:$AA$1000,14)</f>
        <v>13.12.2022</v>
      </c>
      <c r="F93" s="168" t="str">
        <f>VLOOKUP($A93,'Реестр на 3 дня'!$C$2:$AA$1000,15)</f>
        <v>IIV 27426</v>
      </c>
      <c r="G93" s="166" t="str">
        <f>VLOOKUP($A93,'Реестр на 3 дня'!$C$2:$AA$1000,17)</f>
        <v>Узбекистан, 000000, Ташкентская область, Янгиюльский район, Гулбахор МФЙ, Навбаҳор кўчаси, 25-уй</v>
      </c>
      <c r="H93" s="191">
        <f>VLOOKUP($A93,'Реестр на 3 дня'!$C$2:$AA$1000,4)</f>
        <v>11053</v>
      </c>
      <c r="I93" s="170">
        <f t="shared" si="15"/>
        <v>100</v>
      </c>
      <c r="J93" s="187">
        <f t="shared" si="16"/>
        <v>1105300</v>
      </c>
      <c r="K93" s="41">
        <f t="shared" si="17"/>
        <v>0</v>
      </c>
      <c r="L93" s="188">
        <f t="shared" si="18"/>
        <v>1105300</v>
      </c>
      <c r="M93" s="171" t="s">
        <v>1897</v>
      </c>
    </row>
    <row r="94" spans="1:13" ht="38.25">
      <c r="A94" s="179">
        <f t="shared" si="19"/>
        <v>76</v>
      </c>
      <c r="B94" s="189" t="str">
        <f>VLOOKUP($A94,'Реестр на 3 дня'!$C$2:$AA$1000,3)</f>
        <v>ALIKULOVA MARJAN ABDUAXASOVNA</v>
      </c>
      <c r="C94" s="167" t="str">
        <f>VLOOKUP($A94,'Реестр на 3 дня'!$C$2:$AA$1000,12)</f>
        <v>AD</v>
      </c>
      <c r="D94" s="167" t="str">
        <f>VLOOKUP($A94,'Реестр на 3 дня'!$C$2:$AA$1000,13)</f>
        <v>4789155</v>
      </c>
      <c r="E94" s="190" t="str">
        <f>VLOOKUP($A94,'Реестр на 3 дня'!$C$2:$AA$1000,14)</f>
        <v>04.10.2023</v>
      </c>
      <c r="F94" s="168" t="str">
        <f>VLOOKUP($A94,'Реестр на 3 дня'!$C$2:$AA$1000,15)</f>
        <v>IIV</v>
      </c>
      <c r="G94" s="166" t="str">
        <f>VLOOKUP($A94,'Реестр на 3 дня'!$C$2:$AA$1000,17)</f>
        <v>Узбекистан, 000000, Ташкентская область, Янгиюльский район, Gulbahor Sh.F.Y. Sh.Rashidov 11-10</v>
      </c>
      <c r="H94" s="191">
        <f>VLOOKUP($A94,'Реестр на 3 дня'!$C$2:$AA$1000,4)</f>
        <v>2400</v>
      </c>
      <c r="I94" s="170">
        <f t="shared" si="15"/>
        <v>100</v>
      </c>
      <c r="J94" s="187">
        <f t="shared" si="16"/>
        <v>240000</v>
      </c>
      <c r="K94" s="41">
        <f t="shared" si="17"/>
        <v>0</v>
      </c>
      <c r="L94" s="188">
        <f t="shared" si="18"/>
        <v>240000</v>
      </c>
      <c r="M94" s="171" t="s">
        <v>1897</v>
      </c>
    </row>
    <row r="95" spans="1:13" ht="63.75">
      <c r="A95" s="179">
        <f t="shared" si="19"/>
        <v>77</v>
      </c>
      <c r="B95" s="189" t="str">
        <f>VLOOKUP($A95,'Реестр на 3 дня'!$C$2:$AA$1000,3)</f>
        <v>ALIMOV AKMAL RIXSITILLAYEVICH</v>
      </c>
      <c r="C95" s="167" t="str">
        <f>VLOOKUP($A95,'Реестр на 3 дня'!$C$2:$AA$1000,12)</f>
        <v>AB</v>
      </c>
      <c r="D95" s="167" t="str">
        <f>VLOOKUP($A95,'Реестр на 3 дня'!$C$2:$AA$1000,13)</f>
        <v>8738630</v>
      </c>
      <c r="E95" s="190" t="str">
        <f>VLOOKUP($A95,'Реестр на 3 дня'!$C$2:$AA$1000,14)</f>
        <v>27.01.2018</v>
      </c>
      <c r="F95" s="168" t="str">
        <f>VLOOKUP($A95,'Реестр на 3 дня'!$C$2:$AA$1000,15)</f>
        <v/>
      </c>
      <c r="G95" s="166" t="str">
        <f>VLOOKUP($A95,'Реестр на 3 дня'!$C$2:$AA$1000,17)</f>
        <v>Узбекистан, 000000, Ташкентская область, Янгиюльский район, НИЁЗБОШ КФЙ, ПАХТА МФЙ, НИЁЗБОШ КФЙ, ПАХТА МФЙ, ТИНЧЛИК, uy:55А</v>
      </c>
      <c r="H95" s="191">
        <f>VLOOKUP($A95,'Реестр на 3 дня'!$C$2:$AA$1000,4)</f>
        <v>1600</v>
      </c>
      <c r="I95" s="170">
        <f t="shared" si="15"/>
        <v>100</v>
      </c>
      <c r="J95" s="187">
        <f t="shared" si="16"/>
        <v>160000</v>
      </c>
      <c r="K95" s="41">
        <f t="shared" si="17"/>
        <v>0</v>
      </c>
      <c r="L95" s="188">
        <f t="shared" si="18"/>
        <v>160000</v>
      </c>
      <c r="M95" s="171" t="s">
        <v>1897</v>
      </c>
    </row>
    <row r="96" spans="1:13" ht="38.25">
      <c r="A96" s="179">
        <f t="shared" si="19"/>
        <v>78</v>
      </c>
      <c r="B96" s="189" t="str">
        <f>VLOOKUP($A96,'Реестр на 3 дня'!$C$2:$AA$1000,3)</f>
        <v>ALIMOV MURODJON ERGASHBAYEVICH</v>
      </c>
      <c r="C96" s="167" t="str">
        <f>VLOOKUP($A96,'Реестр на 3 дня'!$C$2:$AA$1000,12)</f>
        <v>AE</v>
      </c>
      <c r="D96" s="167" t="str">
        <f>VLOOKUP($A96,'Реестр на 3 дня'!$C$2:$AA$1000,13)</f>
        <v>1134256</v>
      </c>
      <c r="E96" s="190" t="str">
        <f>VLOOKUP($A96,'Реестр на 3 дня'!$C$2:$AA$1000,14)</f>
        <v>10.01.2025</v>
      </c>
      <c r="F96" s="168" t="str">
        <f>VLOOKUP($A96,'Реестр на 3 дня'!$C$2:$AA$1000,15)</f>
        <v/>
      </c>
      <c r="G96" s="166" t="str">
        <f>VLOOKUP($A96,'Реестр на 3 дня'!$C$2:$AA$1000,17)</f>
        <v>Узбекистан, 112000, Ташкентская область, Янгиюльский район, УЛ. КИМЁГАР Д.75</v>
      </c>
      <c r="H96" s="191">
        <f>VLOOKUP($A96,'Реестр на 3 дня'!$C$2:$AA$1000,4)</f>
        <v>800</v>
      </c>
      <c r="I96" s="170">
        <f t="shared" si="15"/>
        <v>100</v>
      </c>
      <c r="J96" s="187">
        <f t="shared" si="16"/>
        <v>80000</v>
      </c>
      <c r="K96" s="41">
        <f t="shared" si="17"/>
        <v>0</v>
      </c>
      <c r="L96" s="188">
        <f t="shared" si="18"/>
        <v>80000</v>
      </c>
      <c r="M96" s="171" t="s">
        <v>1897</v>
      </c>
    </row>
    <row r="97" spans="1:13" ht="38.25">
      <c r="A97" s="179">
        <f t="shared" si="19"/>
        <v>79</v>
      </c>
      <c r="B97" s="189" t="str">
        <f>VLOOKUP($A97,'Реестр на 3 дня'!$C$2:$AA$1000,3)</f>
        <v>ALIMOV RAVSHAN NURITDINOVICH</v>
      </c>
      <c r="C97" s="167" t="str">
        <f>VLOOKUP($A97,'Реестр на 3 дня'!$C$2:$AA$1000,12)</f>
        <v>AD</v>
      </c>
      <c r="D97" s="167" t="str">
        <f>VLOOKUP($A97,'Реестр на 3 дня'!$C$2:$AA$1000,13)</f>
        <v>1843932</v>
      </c>
      <c r="E97" s="190" t="str">
        <f>VLOOKUP($A97,'Реестр на 3 дня'!$C$2:$AA$1000,14)</f>
        <v>06.10.2022</v>
      </c>
      <c r="F97" s="168" t="str">
        <f>VLOOKUP($A97,'Реестр на 3 дня'!$C$2:$AA$1000,15)</f>
        <v/>
      </c>
      <c r="G97" s="166" t="str">
        <f>VLOOKUP($A97,'Реестр на 3 дня'!$C$2:$AA$1000,17)</f>
        <v>Узбекистан, 000000, г. Ташкент, Шайхантахурский район, КОХОТА МФЙ, УЛ. ФАОЛЛАР,  Д.17</v>
      </c>
      <c r="H97" s="191">
        <f>VLOOKUP($A97,'Реестр на 3 дня'!$C$2:$AA$1000,4)</f>
        <v>206265</v>
      </c>
      <c r="I97" s="170">
        <f t="shared" si="15"/>
        <v>100</v>
      </c>
      <c r="J97" s="187">
        <f t="shared" si="16"/>
        <v>20626500</v>
      </c>
      <c r="K97" s="41">
        <f t="shared" si="17"/>
        <v>0</v>
      </c>
      <c r="L97" s="188">
        <f t="shared" si="18"/>
        <v>20626500</v>
      </c>
      <c r="M97" s="171" t="s">
        <v>1897</v>
      </c>
    </row>
    <row r="98" spans="1:13" ht="38.25">
      <c r="A98" s="179">
        <f t="shared" si="19"/>
        <v>80</v>
      </c>
      <c r="B98" s="189" t="str">
        <f>VLOOKUP($A98,'Реестр на 3 дня'!$C$2:$AA$1000,3)</f>
        <v>ALIMOV SHAMSHOD OYBEK O‘G‘LI</v>
      </c>
      <c r="C98" s="167" t="str">
        <f>VLOOKUP($A98,'Реестр на 3 дня'!$C$2:$AA$1000,12)</f>
        <v>AD</v>
      </c>
      <c r="D98" s="167" t="str">
        <f>VLOOKUP($A98,'Реестр на 3 дня'!$C$2:$AA$1000,13)</f>
        <v>0640792</v>
      </c>
      <c r="E98" s="190" t="str">
        <f>VLOOKUP($A98,'Реестр на 3 дня'!$C$2:$AA$1000,14)</f>
        <v>13.09.2021</v>
      </c>
      <c r="F98" s="168" t="str">
        <f>VLOOKUP($A98,'Реестр на 3 дня'!$C$2:$AA$1000,15)</f>
        <v>IIV</v>
      </c>
      <c r="G98" s="166" t="str">
        <f>VLOOKUP($A98,'Реестр на 3 дня'!$C$2:$AA$1000,17)</f>
        <v>Узбекистан, 210400, Навоийская область, Кызылтепинский район, Boston QFY</v>
      </c>
      <c r="H98" s="191">
        <f>VLOOKUP($A98,'Реестр на 3 дня'!$C$2:$AA$1000,4)</f>
        <v>4</v>
      </c>
      <c r="I98" s="170">
        <f t="shared" si="15"/>
        <v>100</v>
      </c>
      <c r="J98" s="187">
        <f t="shared" si="16"/>
        <v>400</v>
      </c>
      <c r="K98" s="41">
        <f t="shared" si="17"/>
        <v>0</v>
      </c>
      <c r="L98" s="188">
        <f t="shared" si="18"/>
        <v>400</v>
      </c>
      <c r="M98" s="171" t="s">
        <v>1897</v>
      </c>
    </row>
    <row r="99" spans="1:13" ht="51">
      <c r="A99" s="179">
        <f t="shared" si="19"/>
        <v>81</v>
      </c>
      <c r="B99" s="189" t="str">
        <f>VLOOKUP($A99,'Реестр на 3 дня'!$C$2:$AA$1000,3)</f>
        <v>ALIMXANOV ABDULLA DJURAYEVICH</v>
      </c>
      <c r="C99" s="167" t="str">
        <f>VLOOKUP($A99,'Реестр на 3 дня'!$C$2:$AA$1000,12)</f>
        <v>AD</v>
      </c>
      <c r="D99" s="167" t="str">
        <f>VLOOKUP($A99,'Реестр на 3 дня'!$C$2:$AA$1000,13)</f>
        <v>8300601</v>
      </c>
      <c r="E99" s="190" t="str">
        <f>VLOOKUP($A99,'Реестр на 3 дня'!$C$2:$AA$1000,14)</f>
        <v>19.08.2024</v>
      </c>
      <c r="F99" s="168" t="str">
        <f>VLOOKUP($A99,'Реестр на 3 дня'!$C$2:$AA$1000,15)</f>
        <v>ШАЙХАНТАУРСКИЙ РОВД ГОРОДА ТАШКЕНТА</v>
      </c>
      <c r="G99" s="166" t="str">
        <f>VLOOKUP($A99,'Реестр на 3 дня'!$C$2:$AA$1000,17)</f>
        <v>Узбекистан, 100068, Ташкентская область, г. Янгиюль, Г. ЯНГИЮЛЬ РОМАДАН САМАРКАНД - САМАРКАНДСКАЯ Д.250 КВ.</v>
      </c>
      <c r="H99" s="191">
        <f>VLOOKUP($A99,'Реестр на 3 дня'!$C$2:$AA$1000,4)</f>
        <v>39680</v>
      </c>
      <c r="I99" s="170">
        <f t="shared" si="15"/>
        <v>100</v>
      </c>
      <c r="J99" s="187">
        <f t="shared" si="16"/>
        <v>3968000</v>
      </c>
      <c r="K99" s="41">
        <f t="shared" si="17"/>
        <v>0</v>
      </c>
      <c r="L99" s="188">
        <f t="shared" si="18"/>
        <v>3968000</v>
      </c>
      <c r="M99" s="171" t="s">
        <v>1897</v>
      </c>
    </row>
    <row r="100" spans="1:13" ht="38.25">
      <c r="A100" s="179">
        <f t="shared" si="19"/>
        <v>82</v>
      </c>
      <c r="B100" s="189" t="str">
        <f>VLOOKUP($A100,'Реестр на 3 дня'!$C$2:$AA$1000,3)</f>
        <v>ALIQULOV ELBEK ORZIQUL O‘G‘LI</v>
      </c>
      <c r="C100" s="167" t="str">
        <f>VLOOKUP($A100,'Реестр на 3 дня'!$C$2:$AA$1000,12)</f>
        <v>AA</v>
      </c>
      <c r="D100" s="167" t="str">
        <f>VLOOKUP($A100,'Реестр на 3 дня'!$C$2:$AA$1000,13)</f>
        <v>3641029</v>
      </c>
      <c r="E100" s="190" t="str">
        <f>VLOOKUP($A100,'Реестр на 3 дня'!$C$2:$AA$1000,14)</f>
        <v>16.12.2013</v>
      </c>
      <c r="F100" s="168" t="str">
        <f>VLOOKUP($A100,'Реестр на 3 дня'!$C$2:$AA$1000,15)</f>
        <v>Qashqadaryo viloyati Kitab tumani IIB</v>
      </c>
      <c r="G100" s="166" t="str">
        <f>VLOOKUP($A100,'Реестр на 3 дня'!$C$2:$AA$1000,17)</f>
        <v>Узбекистан, 000000, Кашкадарьинская область, Китабский район, Quyioqboy QFY, q. Ochamayli</v>
      </c>
      <c r="H100" s="191">
        <f>VLOOKUP($A100,'Реестр на 3 дня'!$C$2:$AA$1000,4)</f>
        <v>4</v>
      </c>
      <c r="I100" s="170">
        <f t="shared" si="15"/>
        <v>100</v>
      </c>
      <c r="J100" s="187">
        <f t="shared" si="16"/>
        <v>400</v>
      </c>
      <c r="K100" s="41">
        <f t="shared" si="17"/>
        <v>0</v>
      </c>
      <c r="L100" s="188">
        <f t="shared" si="18"/>
        <v>400</v>
      </c>
      <c r="M100" s="171" t="s">
        <v>1897</v>
      </c>
    </row>
    <row r="101" spans="1:13" ht="38.25">
      <c r="A101" s="179">
        <f t="shared" si="19"/>
        <v>83</v>
      </c>
      <c r="B101" s="189" t="str">
        <f>VLOOKUP($A101,'Реестр на 3 дня'!$C$2:$AA$1000,3)</f>
        <v>ALIYEV OYBEK NOMONJONOVICH</v>
      </c>
      <c r="C101" s="167" t="str">
        <f>VLOOKUP($A101,'Реестр на 3 дня'!$C$2:$AA$1000,12)</f>
        <v>AD</v>
      </c>
      <c r="D101" s="167" t="str">
        <f>VLOOKUP($A101,'Реестр на 3 дня'!$C$2:$AA$1000,13)</f>
        <v>3416658</v>
      </c>
      <c r="E101" s="190" t="str">
        <f>VLOOKUP($A101,'Реестр на 3 дня'!$C$2:$AA$1000,14)</f>
        <v>24.05.2023</v>
      </c>
      <c r="F101" s="168" t="str">
        <f>VLOOKUP($A101,'Реестр на 3 дня'!$C$2:$AA$1000,15)</f>
        <v/>
      </c>
      <c r="G101" s="166" t="str">
        <f>VLOOKUP($A101,'Реестр на 3 дня'!$C$2:$AA$1000,17)</f>
        <v>Узбекистан, 000000, г. Ташкент, Учтепинский район, ДУКЧИ ЭШОН МФЙ, РОХАТБАХШ КЎЧАСИ</v>
      </c>
      <c r="H101" s="191">
        <f>VLOOKUP($A101,'Реестр на 3 дня'!$C$2:$AA$1000,4)</f>
        <v>3</v>
      </c>
      <c r="I101" s="170">
        <f t="shared" si="15"/>
        <v>100</v>
      </c>
      <c r="J101" s="187">
        <f t="shared" si="16"/>
        <v>300</v>
      </c>
      <c r="K101" s="41">
        <f t="shared" si="17"/>
        <v>0</v>
      </c>
      <c r="L101" s="188">
        <f t="shared" si="18"/>
        <v>300</v>
      </c>
      <c r="M101" s="171" t="s">
        <v>1897</v>
      </c>
    </row>
    <row r="102" spans="1:13" ht="25.5">
      <c r="A102" s="179">
        <f t="shared" si="19"/>
        <v>84</v>
      </c>
      <c r="B102" s="189" t="str">
        <f>VLOOKUP($A102,'Реестр на 3 дня'!$C$2:$AA$1000,3)</f>
        <v>ALLABERGANOVA DANO AMINBAYEVNA</v>
      </c>
      <c r="C102" s="167" t="str">
        <f>VLOOKUP($A102,'Реестр на 3 дня'!$C$2:$AA$1000,12)</f>
        <v>AE</v>
      </c>
      <c r="D102" s="167" t="str">
        <f>VLOOKUP($A102,'Реестр на 3 дня'!$C$2:$AA$1000,13)</f>
        <v>3722904</v>
      </c>
      <c r="E102" s="190" t="str">
        <f>VLOOKUP($A102,'Реестр на 3 дня'!$C$2:$AA$1000,14)</f>
        <v>11.08.2025</v>
      </c>
      <c r="F102" s="168" t="str">
        <f>VLOOKUP($A102,'Реестр на 3 дня'!$C$2:$AA$1000,15)</f>
        <v/>
      </c>
      <c r="G102" s="166" t="str">
        <f>VLOOKUP($A102,'Реестр на 3 дня'!$C$2:$AA$1000,17)</f>
        <v>Узбекистан, 000000, Хорезмская область, г. Хива, ул. Баркамоллик, дом 1</v>
      </c>
      <c r="H102" s="191">
        <f>VLOOKUP($A102,'Реестр на 3 дня'!$C$2:$AA$1000,4)</f>
        <v>100</v>
      </c>
      <c r="I102" s="170">
        <f t="shared" si="15"/>
        <v>100</v>
      </c>
      <c r="J102" s="187">
        <f t="shared" si="16"/>
        <v>10000</v>
      </c>
      <c r="K102" s="41">
        <f t="shared" si="17"/>
        <v>0</v>
      </c>
      <c r="L102" s="188">
        <f t="shared" si="18"/>
        <v>10000</v>
      </c>
      <c r="M102" s="171" t="s">
        <v>1897</v>
      </c>
    </row>
    <row r="103" spans="1:13" ht="63.75">
      <c r="A103" s="179">
        <f t="shared" si="19"/>
        <v>85</v>
      </c>
      <c r="B103" s="189" t="str">
        <f>VLOOKUP($A103,'Реестр на 3 дня'!$C$2:$AA$1000,3)</f>
        <v>ALLANAZAROV ABDULLA MIRZAXALOVICH</v>
      </c>
      <c r="C103" s="167" t="str">
        <f>VLOOKUP($A103,'Реестр на 3 дня'!$C$2:$AA$1000,12)</f>
        <v>AB</v>
      </c>
      <c r="D103" s="167" t="str">
        <f>VLOOKUP($A103,'Реестр на 3 дня'!$C$2:$AA$1000,13)</f>
        <v>2853591</v>
      </c>
      <c r="E103" s="190" t="str">
        <f>VLOOKUP($A103,'Реестр на 3 дня'!$C$2:$AA$1000,14)</f>
        <v>02.02.2016</v>
      </c>
      <c r="F103" s="168" t="str">
        <f>VLOOKUP($A103,'Реестр на 3 дня'!$C$2:$AA$1000,15)</f>
        <v>ГУЛБАХАРСКИЙ ПОМ ЯНГИЮЛЬСКОГО РОВД ТАШКЕНТСКОЙ ОБЛАСТИ</v>
      </c>
      <c r="G103" s="166" t="str">
        <f>VLOOKUP($A103,'Реестр на 3 дня'!$C$2:$AA$1000,17)</f>
        <v>Узбекистан, 000000, Ташкентская область, Янгиюльский район, КУШ ЁГОЧ КФЙ, КУШ ЁГОЧ МФЙ, КУШ ЁГОЧ КФЙ, КУШ ЁГОЧ МФЙ, А.НАВОИЙ, uy:Р/Й</v>
      </c>
      <c r="H103" s="191">
        <f>VLOOKUP($A103,'Реестр на 3 дня'!$C$2:$AA$1000,4)</f>
        <v>1280</v>
      </c>
      <c r="I103" s="170">
        <f t="shared" si="15"/>
        <v>100</v>
      </c>
      <c r="J103" s="187">
        <f t="shared" si="16"/>
        <v>128000</v>
      </c>
      <c r="K103" s="41">
        <f t="shared" si="17"/>
        <v>0</v>
      </c>
      <c r="L103" s="188">
        <f t="shared" si="18"/>
        <v>128000</v>
      </c>
      <c r="M103" s="171" t="s">
        <v>1897</v>
      </c>
    </row>
    <row r="104" spans="1:13" ht="51">
      <c r="A104" s="179">
        <f t="shared" si="19"/>
        <v>86</v>
      </c>
      <c r="B104" s="189" t="str">
        <f>VLOOKUP($A104,'Реестр на 3 дня'!$C$2:$AA$1000,3)</f>
        <v>ALXAMOV AKMAL NURMUXAMMADOVICH</v>
      </c>
      <c r="C104" s="167" t="str">
        <f>VLOOKUP($A104,'Реестр на 3 дня'!$C$2:$AA$1000,12)</f>
        <v>AD</v>
      </c>
      <c r="D104" s="167" t="str">
        <f>VLOOKUP($A104,'Реестр на 3 дня'!$C$2:$AA$1000,13)</f>
        <v>4262451</v>
      </c>
      <c r="E104" s="190" t="str">
        <f>VLOOKUP($A104,'Реестр на 3 дня'!$C$2:$AA$1000,14)</f>
        <v>11.08.2023</v>
      </c>
      <c r="F104" s="168" t="str">
        <f>VLOOKUP($A104,'Реестр на 3 дня'!$C$2:$AA$1000,15)</f>
        <v/>
      </c>
      <c r="G104" s="166" t="str">
        <f>VLOOKUP($A104,'Реестр на 3 дня'!$C$2:$AA$1000,17)</f>
        <v>Узбекистан, 000000, г. Ташкент, Алмазарский район, ОРЗУ МФЙ, БЕРУНИЙ К&amp;#1262;ЧАСИ,  uy:2 xonadon:10</v>
      </c>
      <c r="H104" s="191">
        <f>VLOOKUP($A104,'Реестр на 3 дня'!$C$2:$AA$1000,4)</f>
        <v>32</v>
      </c>
      <c r="I104" s="170">
        <f t="shared" si="15"/>
        <v>100</v>
      </c>
      <c r="J104" s="187">
        <f t="shared" si="16"/>
        <v>3200</v>
      </c>
      <c r="K104" s="41">
        <f t="shared" si="17"/>
        <v>0</v>
      </c>
      <c r="L104" s="188">
        <f t="shared" si="18"/>
        <v>3200</v>
      </c>
      <c r="M104" s="171" t="s">
        <v>1897</v>
      </c>
    </row>
    <row r="105" spans="1:13" ht="38.25">
      <c r="A105" s="179">
        <f t="shared" si="19"/>
        <v>87</v>
      </c>
      <c r="B105" s="189" t="str">
        <f>VLOOKUP($A105,'Реестр на 3 дня'!$C$2:$AA$1000,3)</f>
        <v>AMEDIYEV AMAL ULMASOVICH</v>
      </c>
      <c r="C105" s="167" t="str">
        <f>VLOOKUP($A105,'Реестр на 3 дня'!$C$2:$AA$1000,12)</f>
        <v>AD</v>
      </c>
      <c r="D105" s="167" t="str">
        <f>VLOOKUP($A105,'Реестр на 3 дня'!$C$2:$AA$1000,13)</f>
        <v>1635645</v>
      </c>
      <c r="E105" s="190" t="str">
        <f>VLOOKUP($A105,'Реестр на 3 дня'!$C$2:$AA$1000,14)</f>
        <v>09.08.2022</v>
      </c>
      <c r="F105" s="168" t="str">
        <f>VLOOKUP($A105,'Реестр на 3 дня'!$C$2:$AA$1000,15)</f>
        <v/>
      </c>
      <c r="G105" s="166" t="str">
        <f>VLOOKUP($A105,'Реестр на 3 дня'!$C$2:$AA$1000,17)</f>
        <v>Узбекистан, 000000, г. Ташкент, Юнусабадский район, СОБИРОБОД МФЙ, 9 МАВЗЕ,  uy:5 xonadon:42</v>
      </c>
      <c r="H105" s="191">
        <f>VLOOKUP($A105,'Реестр на 3 дня'!$C$2:$AA$1000,4)</f>
        <v>7</v>
      </c>
      <c r="I105" s="170">
        <f t="shared" si="15"/>
        <v>100</v>
      </c>
      <c r="J105" s="187">
        <f t="shared" si="16"/>
        <v>700</v>
      </c>
      <c r="K105" s="41">
        <f t="shared" si="17"/>
        <v>0</v>
      </c>
      <c r="L105" s="188">
        <f t="shared" si="18"/>
        <v>700</v>
      </c>
      <c r="M105" s="171" t="s">
        <v>1897</v>
      </c>
    </row>
    <row r="106" spans="1:13" ht="38.25">
      <c r="A106" s="179">
        <f t="shared" si="19"/>
        <v>88</v>
      </c>
      <c r="B106" s="189" t="str">
        <f>VLOOKUP($A106,'Реестр на 3 дня'!$C$2:$AA$1000,3)</f>
        <v>AMINOV NIGMAT RAXIMOVICH</v>
      </c>
      <c r="C106" s="167" t="str">
        <f>VLOOKUP($A106,'Реестр на 3 дня'!$C$2:$AA$1000,12)</f>
        <v>AD</v>
      </c>
      <c r="D106" s="167" t="str">
        <f>VLOOKUP($A106,'Реестр на 3 дня'!$C$2:$AA$1000,13)</f>
        <v>4854872</v>
      </c>
      <c r="E106" s="190" t="str">
        <f>VLOOKUP($A106,'Реестр на 3 дня'!$C$2:$AA$1000,14)</f>
        <v>18.11.2013</v>
      </c>
      <c r="F106" s="168" t="str">
        <f>VLOOKUP($A106,'Реестр на 3 дня'!$C$2:$AA$1000,15)</f>
        <v/>
      </c>
      <c r="G106" s="166" t="str">
        <f>VLOOKUP($A106,'Реестр на 3 дня'!$C$2:$AA$1000,17)</f>
        <v>Узбекистан, 000000, Ташкентская область, г. Янгиюль, АНАРКУЛОВ КУЧАСИ Д.10 КВ.5</v>
      </c>
      <c r="H106" s="191">
        <f>VLOOKUP($A106,'Реестр на 3 дня'!$C$2:$AA$1000,4)</f>
        <v>1440</v>
      </c>
      <c r="I106" s="170">
        <f t="shared" si="15"/>
        <v>100</v>
      </c>
      <c r="J106" s="187">
        <f t="shared" si="16"/>
        <v>144000</v>
      </c>
      <c r="K106" s="41">
        <f t="shared" si="17"/>
        <v>0</v>
      </c>
      <c r="L106" s="188">
        <f t="shared" si="18"/>
        <v>144000</v>
      </c>
      <c r="M106" s="171" t="s">
        <v>1897</v>
      </c>
    </row>
    <row r="107" spans="1:13" ht="51">
      <c r="A107" s="179">
        <f t="shared" si="19"/>
        <v>89</v>
      </c>
      <c r="B107" s="189" t="str">
        <f>VLOOKUP($A107,'Реестр на 3 дня'!$C$2:$AA$1000,3)</f>
        <v>ANOSHKINA OKSANA VALEREVNA</v>
      </c>
      <c r="C107" s="167" t="str">
        <f>VLOOKUP($A107,'Реестр на 3 дня'!$C$2:$AA$1000,12)</f>
        <v>CB</v>
      </c>
      <c r="D107" s="167" t="str">
        <f>VLOOKUP($A107,'Реестр на 3 дня'!$C$2:$AA$1000,13)</f>
        <v>0494676</v>
      </c>
      <c r="E107" s="190" t="str">
        <f>VLOOKUP($A107,'Реестр на 3 дня'!$C$2:$AA$1000,14)</f>
        <v>23.12.1996</v>
      </c>
      <c r="F107" s="168" t="str">
        <f>VLOOKUP($A107,'Реестр на 3 дня'!$C$2:$AA$1000,15)</f>
        <v>Янгиюльским ГОВД</v>
      </c>
      <c r="G107" s="166" t="str">
        <f>VLOOKUP($A107,'Реестр на 3 дня'!$C$2:$AA$1000,17)</f>
        <v>Узбекистан, 000000, Ташкентская область, г. Янгиюль, ЯНГИЮЛЬСКИЙ РАЙОН МУСТАКИЛЛИК МАХАЛЛАСИ ЯНГИ-ХАЕТ Д.45 КВ.2</v>
      </c>
      <c r="H107" s="191">
        <f>VLOOKUP($A107,'Реестр на 3 дня'!$C$2:$AA$1000,4)</f>
        <v>160</v>
      </c>
      <c r="I107" s="170">
        <f t="shared" si="15"/>
        <v>100</v>
      </c>
      <c r="J107" s="187">
        <f t="shared" si="16"/>
        <v>16000</v>
      </c>
      <c r="K107" s="41">
        <f t="shared" si="17"/>
        <v>0</v>
      </c>
      <c r="L107" s="188">
        <f t="shared" si="18"/>
        <v>16000</v>
      </c>
      <c r="M107" s="171" t="s">
        <v>1897</v>
      </c>
    </row>
    <row r="108" spans="1:13" ht="51">
      <c r="A108" s="179">
        <f t="shared" si="19"/>
        <v>90</v>
      </c>
      <c r="B108" s="189" t="str">
        <f>VLOOKUP($A108,'Реестр на 3 дня'!$C$2:$AA$1000,3)</f>
        <v>ANVAROV RIXSIBAY KADIROVICH</v>
      </c>
      <c r="C108" s="167" t="str">
        <f>VLOOKUP($A108,'Реестр на 3 дня'!$C$2:$AA$1000,12)</f>
        <v>AD</v>
      </c>
      <c r="D108" s="167" t="str">
        <f>VLOOKUP($A108,'Реестр на 3 дня'!$C$2:$AA$1000,13)</f>
        <v>6057010</v>
      </c>
      <c r="E108" s="190" t="str">
        <f>VLOOKUP($A108,'Реестр на 3 дня'!$C$2:$AA$1000,14)</f>
        <v>07.02.2024</v>
      </c>
      <c r="F108" s="168" t="str">
        <f>VLOOKUP($A108,'Реестр на 3 дня'!$C$2:$AA$1000,15)</f>
        <v/>
      </c>
      <c r="G108" s="166" t="str">
        <f>VLOOKUP($A108,'Реестр на 3 дня'!$C$2:$AA$1000,17)</f>
        <v>Узбекистан, 100126, г. Ташкент, Учтепинский район, УЧТЕПИНСКИЙ РАЙОН ЧУЛПОН ОТА МФЙ 2-БЕРК КУШИЛИШ КУЧ. Д.184</v>
      </c>
      <c r="H108" s="191">
        <f>VLOOKUP($A108,'Реестр на 3 дня'!$C$2:$AA$1000,4)</f>
        <v>4800</v>
      </c>
      <c r="I108" s="170">
        <f t="shared" si="15"/>
        <v>100</v>
      </c>
      <c r="J108" s="187">
        <f t="shared" si="16"/>
        <v>480000</v>
      </c>
      <c r="K108" s="41">
        <f t="shared" si="17"/>
        <v>0</v>
      </c>
      <c r="L108" s="188">
        <f t="shared" si="18"/>
        <v>480000</v>
      </c>
      <c r="M108" s="171" t="s">
        <v>1897</v>
      </c>
    </row>
    <row r="109" spans="1:13" ht="38.25">
      <c r="A109" s="179">
        <f t="shared" si="19"/>
        <v>91</v>
      </c>
      <c r="B109" s="189" t="str">
        <f>VLOOKUP($A109,'Реестр на 3 дня'!$C$2:$AA$1000,3)</f>
        <v>ARALOV MANSURJON AXMADJONOVICH</v>
      </c>
      <c r="C109" s="167" t="str">
        <f>VLOOKUP($A109,'Реестр на 3 дня'!$C$2:$AA$1000,12)</f>
        <v>AB</v>
      </c>
      <c r="D109" s="167" t="str">
        <f>VLOOKUP($A109,'Реестр на 3 дня'!$C$2:$AA$1000,13)</f>
        <v>4051781</v>
      </c>
      <c r="E109" s="190" t="str">
        <f>VLOOKUP($A109,'Реестр на 3 дня'!$C$2:$AA$1000,14)</f>
        <v>01.06.2016</v>
      </c>
      <c r="F109" s="168" t="str">
        <f>VLOOKUP($A109,'Реестр на 3 дня'!$C$2:$AA$1000,15)</f>
        <v/>
      </c>
      <c r="G109" s="166" t="str">
        <f>VLOOKUP($A109,'Реестр на 3 дня'!$C$2:$AA$1000,17)</f>
        <v>Узбекистан, 000000, Андижанская область, г. Андижан, С.ЖУРА, МАШРАБ,  uy:26 xonadon:28</v>
      </c>
      <c r="H109" s="191">
        <f>VLOOKUP($A109,'Реестр на 3 дня'!$C$2:$AA$1000,4)</f>
        <v>10</v>
      </c>
      <c r="I109" s="170">
        <f t="shared" si="15"/>
        <v>100</v>
      </c>
      <c r="J109" s="187">
        <f t="shared" si="16"/>
        <v>1000</v>
      </c>
      <c r="K109" s="41">
        <f t="shared" si="17"/>
        <v>0</v>
      </c>
      <c r="L109" s="188">
        <f t="shared" si="18"/>
        <v>1000</v>
      </c>
      <c r="M109" s="171" t="s">
        <v>1897</v>
      </c>
    </row>
    <row r="110" spans="1:13" ht="51">
      <c r="A110" s="179">
        <f t="shared" si="19"/>
        <v>92</v>
      </c>
      <c r="B110" s="189" t="str">
        <f>VLOOKUP($A110,'Реестр на 3 дня'!$C$2:$AA$1000,3)</f>
        <v>ARIPOV SAIDBARI ZAYNUTDINOVICH</v>
      </c>
      <c r="C110" s="167" t="str">
        <f>VLOOKUP($A110,'Реестр на 3 дня'!$C$2:$AA$1000,12)</f>
        <v>AB</v>
      </c>
      <c r="D110" s="167" t="str">
        <f>VLOOKUP($A110,'Реестр на 3 дня'!$C$2:$AA$1000,13)</f>
        <v>5926856</v>
      </c>
      <c r="E110" s="190" t="str">
        <f>VLOOKUP($A110,'Реестр на 3 дня'!$C$2:$AA$1000,14)</f>
        <v>11.02.2017</v>
      </c>
      <c r="F110" s="168" t="str">
        <f>VLOOKUP($A110,'Реестр на 3 дня'!$C$2:$AA$1000,15)</f>
        <v>Toshkent shahar Shayhantoxur tumani IIB</v>
      </c>
      <c r="G110" s="166" t="str">
        <f>VLOOKUP($A110,'Реестр на 3 дня'!$C$2:$AA$1000,17)</f>
        <v>Узбекистан, 100042, г. Ташкент, Яшнободский район, ХАМЗИНСКИЙ РАЙОН БОЙКУРГОН М.РИЁЗИЙ ТОК 1-79 Д.2 А КВ.47</v>
      </c>
      <c r="H110" s="191">
        <f>VLOOKUP($A110,'Реестр на 3 дня'!$C$2:$AA$1000,4)</f>
        <v>6400</v>
      </c>
      <c r="I110" s="170">
        <f t="shared" si="15"/>
        <v>100</v>
      </c>
      <c r="J110" s="187">
        <f t="shared" si="16"/>
        <v>640000</v>
      </c>
      <c r="K110" s="41">
        <f t="shared" si="17"/>
        <v>0</v>
      </c>
      <c r="L110" s="188">
        <f t="shared" si="18"/>
        <v>640000</v>
      </c>
      <c r="M110" s="171" t="s">
        <v>1897</v>
      </c>
    </row>
    <row r="111" spans="1:13" ht="38.25">
      <c r="A111" s="179">
        <f t="shared" si="19"/>
        <v>93</v>
      </c>
      <c r="B111" s="189" t="str">
        <f>VLOOKUP($A111,'Реестр на 3 дня'!$C$2:$AA$1000,3)</f>
        <v>ARSLANBEKOVA IRINA GEORGIYEVNA</v>
      </c>
      <c r="C111" s="167" t="str">
        <f>VLOOKUP($A111,'Реестр на 3 дня'!$C$2:$AA$1000,12)</f>
        <v>AD</v>
      </c>
      <c r="D111" s="167" t="str">
        <f>VLOOKUP($A111,'Реестр на 3 дня'!$C$2:$AA$1000,13)</f>
        <v>3810103</v>
      </c>
      <c r="E111" s="190" t="str">
        <f>VLOOKUP($A111,'Реестр на 3 дня'!$C$2:$AA$1000,14)</f>
        <v>04.07.2023</v>
      </c>
      <c r="F111" s="168" t="str">
        <f>VLOOKUP($A111,'Реестр на 3 дня'!$C$2:$AA$1000,15)</f>
        <v/>
      </c>
      <c r="G111" s="166" t="str">
        <f>VLOOKUP($A111,'Реестр на 3 дня'!$C$2:$AA$1000,17)</f>
        <v>Узбекистан, 000000, г. Ташкент, Мирзо-Улугбекский район, М.ИСМОИЛИЙ  Д.3 КВ.88</v>
      </c>
      <c r="H111" s="191">
        <f>VLOOKUP($A111,'Реестр на 3 дня'!$C$2:$AA$1000,4)</f>
        <v>22400</v>
      </c>
      <c r="I111" s="170">
        <f t="shared" si="15"/>
        <v>100</v>
      </c>
      <c r="J111" s="187">
        <f t="shared" si="16"/>
        <v>2240000</v>
      </c>
      <c r="K111" s="41">
        <f t="shared" si="17"/>
        <v>0</v>
      </c>
      <c r="L111" s="188">
        <f t="shared" si="18"/>
        <v>2240000</v>
      </c>
      <c r="M111" s="171" t="s">
        <v>1897</v>
      </c>
    </row>
    <row r="112" spans="1:13" ht="38.25">
      <c r="A112" s="179">
        <f t="shared" si="19"/>
        <v>94</v>
      </c>
      <c r="B112" s="189" t="str">
        <f>VLOOKUP($A112,'Реестр на 3 дня'!$C$2:$AA$1000,3)</f>
        <v>ARTIKOV SAFARALI NURALIYEVICH</v>
      </c>
      <c r="C112" s="167" t="str">
        <f>VLOOKUP($A112,'Реестр на 3 дня'!$C$2:$AA$1000,12)</f>
        <v>AA</v>
      </c>
      <c r="D112" s="167" t="str">
        <f>VLOOKUP($A112,'Реестр на 3 дня'!$C$2:$AA$1000,13)</f>
        <v>7326418</v>
      </c>
      <c r="E112" s="190" t="str">
        <f>VLOOKUP($A112,'Реестр на 3 дня'!$C$2:$AA$1000,14)</f>
        <v>25.10.2014</v>
      </c>
      <c r="F112" s="168" t="str">
        <f>VLOOKUP($A112,'Реестр на 3 дня'!$C$2:$AA$1000,15)</f>
        <v>Toshkent viloyati Yangiyul tumani IIB</v>
      </c>
      <c r="G112" s="166" t="str">
        <f>VLOOKUP($A112,'Реестр на 3 дня'!$C$2:$AA$1000,17)</f>
        <v>Узбекистан, 112000, Ташкентская область, г. Янгиюль, Г. ЯНГИЮЛЬ ОЛТИНОБОД А.ОРТИКОВА Д.19 КВ.</v>
      </c>
      <c r="H112" s="191">
        <f>VLOOKUP($A112,'Реестр на 3 дня'!$C$2:$AA$1000,4)</f>
        <v>1600</v>
      </c>
      <c r="I112" s="170">
        <f t="shared" si="15"/>
        <v>100</v>
      </c>
      <c r="J112" s="187">
        <f t="shared" si="16"/>
        <v>160000</v>
      </c>
      <c r="K112" s="41">
        <f t="shared" si="17"/>
        <v>0</v>
      </c>
      <c r="L112" s="188">
        <f t="shared" si="18"/>
        <v>160000</v>
      </c>
      <c r="M112" s="171" t="s">
        <v>1897</v>
      </c>
    </row>
    <row r="113" spans="1:13" ht="51">
      <c r="A113" s="179">
        <f t="shared" si="19"/>
        <v>95</v>
      </c>
      <c r="B113" s="189" t="str">
        <f>VLOOKUP($A113,'Реестр на 3 дня'!$C$2:$AA$1000,3)</f>
        <v>ARXIPOVA SVETLANA SERGEYEVNA</v>
      </c>
      <c r="C113" s="167" t="str">
        <f>VLOOKUP($A113,'Реестр на 3 дня'!$C$2:$AA$1000,12)</f>
        <v>AA</v>
      </c>
      <c r="D113" s="167" t="str">
        <f>VLOOKUP($A113,'Реестр на 3 дня'!$C$2:$AA$1000,13)</f>
        <v>3384918</v>
      </c>
      <c r="E113" s="190" t="str">
        <f>VLOOKUP($A113,'Реестр на 3 дня'!$C$2:$AA$1000,14)</f>
        <v>17.11.2013</v>
      </c>
      <c r="F113" s="168" t="str">
        <f>VLOOKUP($A113,'Реестр на 3 дня'!$C$2:$AA$1000,15)</f>
        <v>Toshkent.sh Chilonzor.tum IIB</v>
      </c>
      <c r="G113" s="166" t="str">
        <f>VLOOKUP($A113,'Реестр на 3 дня'!$C$2:$AA$1000,17)</f>
        <v>Узбекистан, 000000, г. Ташкент, Чиланзарский район, ЧИЛАНЗАРСКИЙ РАЙОН 18-КВАРТАЛ УЛИЦЫ НЕТ Д.13  КВ.58</v>
      </c>
      <c r="H113" s="191">
        <f>VLOOKUP($A113,'Реестр на 3 дня'!$C$2:$AA$1000,4)</f>
        <v>11200</v>
      </c>
      <c r="I113" s="170">
        <f t="shared" si="15"/>
        <v>100</v>
      </c>
      <c r="J113" s="187">
        <f t="shared" si="16"/>
        <v>1120000</v>
      </c>
      <c r="K113" s="41">
        <f t="shared" si="17"/>
        <v>0</v>
      </c>
      <c r="L113" s="188">
        <f t="shared" si="18"/>
        <v>1120000</v>
      </c>
      <c r="M113" s="171" t="s">
        <v>1897</v>
      </c>
    </row>
    <row r="114" spans="1:13" ht="38.25">
      <c r="A114" s="179">
        <f t="shared" si="19"/>
        <v>96</v>
      </c>
      <c r="B114" s="189" t="str">
        <f>VLOOKUP($A114,'Реестр на 3 дня'!$C$2:$AA$1000,3)</f>
        <v>ASADOV JAVOHIR AXADILLO O‘G‘LI</v>
      </c>
      <c r="C114" s="167" t="str">
        <f>VLOOKUP($A114,'Реестр на 3 дня'!$C$2:$AA$1000,12)</f>
        <v>AD</v>
      </c>
      <c r="D114" s="167" t="str">
        <f>VLOOKUP($A114,'Реестр на 3 дня'!$C$2:$AA$1000,13)</f>
        <v>7850861</v>
      </c>
      <c r="E114" s="190" t="str">
        <f>VLOOKUP($A114,'Реестр на 3 дня'!$C$2:$AA$1000,14)</f>
        <v>12.07.2024</v>
      </c>
      <c r="F114" s="168" t="str">
        <f>VLOOKUP($A114,'Реестр на 3 дня'!$C$2:$AA$1000,15)</f>
        <v/>
      </c>
      <c r="G114" s="166" t="str">
        <f>VLOOKUP($A114,'Реестр на 3 дня'!$C$2:$AA$1000,17)</f>
        <v>Узбекистан, 000000, Кашкадарьинская область, Касанский район, Машъал МСГ, Жаннатмакон, дом 3</v>
      </c>
      <c r="H114" s="191">
        <f>VLOOKUP($A114,'Реестр на 3 дня'!$C$2:$AA$1000,4)</f>
        <v>7</v>
      </c>
      <c r="I114" s="170">
        <f t="shared" si="15"/>
        <v>100</v>
      </c>
      <c r="J114" s="187">
        <f t="shared" si="16"/>
        <v>700</v>
      </c>
      <c r="K114" s="41">
        <f t="shared" si="17"/>
        <v>0</v>
      </c>
      <c r="L114" s="188">
        <f t="shared" si="18"/>
        <v>700</v>
      </c>
      <c r="M114" s="171" t="s">
        <v>1897</v>
      </c>
    </row>
    <row r="115" spans="1:13" ht="38.25">
      <c r="A115" s="179">
        <f t="shared" si="19"/>
        <v>97</v>
      </c>
      <c r="B115" s="189" t="str">
        <f>VLOOKUP($A115,'Реестр на 3 дня'!$C$2:$AA$1000,3)</f>
        <v>ASADULLAYEV SAIDXUJA SARDOROVICH</v>
      </c>
      <c r="C115" s="167" t="str">
        <f>VLOOKUP($A115,'Реестр на 3 дня'!$C$2:$AA$1000,12)</f>
        <v>I-TN</v>
      </c>
      <c r="D115" s="167" t="str">
        <f>VLOOKUP($A115,'Реестр на 3 дня'!$C$2:$AA$1000,13)</f>
        <v>0328647</v>
      </c>
      <c r="E115" s="190" t="str">
        <f>VLOOKUP($A115,'Реестр на 3 дня'!$C$2:$AA$1000,14)</f>
        <v>27.04.2010</v>
      </c>
      <c r="F115" s="168" t="str">
        <f>VLOOKUP($A115,'Реестр на 3 дня'!$C$2:$AA$1000,15)</f>
        <v/>
      </c>
      <c r="G115" s="166" t="str">
        <f>VLOOKUP($A115,'Реестр на 3 дня'!$C$2:$AA$1000,17)</f>
        <v>Узбекистан, 000000, г. Ташкент, Мирзо-Улугбекский район, УЛИЦА МАГРУР, ДОМ 55Б/1</v>
      </c>
      <c r="H115" s="191">
        <f>VLOOKUP($A115,'Реестр на 3 дня'!$C$2:$AA$1000,4)</f>
        <v>25</v>
      </c>
      <c r="I115" s="170">
        <f t="shared" si="15"/>
        <v>100</v>
      </c>
      <c r="J115" s="187">
        <f t="shared" si="16"/>
        <v>2500</v>
      </c>
      <c r="K115" s="41">
        <f t="shared" si="17"/>
        <v>0</v>
      </c>
      <c r="L115" s="188">
        <f t="shared" si="18"/>
        <v>2500</v>
      </c>
      <c r="M115" s="171" t="s">
        <v>1897</v>
      </c>
    </row>
    <row r="116" spans="1:13" ht="63.75">
      <c r="A116" s="179">
        <f t="shared" si="19"/>
        <v>98</v>
      </c>
      <c r="B116" s="189" t="str">
        <f>VLOOKUP($A116,'Реестр на 3 дня'!$C$2:$AA$1000,3)</f>
        <v>ASHIRALIYEV BAXROMJON AKROMJON O'G'LI</v>
      </c>
      <c r="C116" s="167" t="str">
        <f>VLOOKUP($A116,'Реестр на 3 дня'!$C$2:$AA$1000,12)</f>
        <v>AE</v>
      </c>
      <c r="D116" s="167" t="str">
        <f>VLOOKUP($A116,'Реестр на 3 дня'!$C$2:$AA$1000,13)</f>
        <v>6172959</v>
      </c>
      <c r="E116" s="190" t="str">
        <f>VLOOKUP($A116,'Реестр на 3 дня'!$C$2:$AA$1000,14)</f>
        <v>03.02.2026</v>
      </c>
      <c r="F116" s="168" t="str">
        <f>VLOOKUP($A116,'Реестр на 3 дня'!$C$2:$AA$1000,15)</f>
        <v/>
      </c>
      <c r="G116" s="166" t="str">
        <f>VLOOKUP($A116,'Реестр на 3 дня'!$C$2:$AA$1000,17)</f>
        <v>Узбекистан, 000000, Ташкентская область, Уртачирчикский район, Ташкентская область, Уртачирчикский район, Корасув КФЙ, ?орасув МФЙ, ул.Рохатбахш,</v>
      </c>
      <c r="H116" s="191">
        <f>VLOOKUP($A116,'Реестр на 3 дня'!$C$2:$AA$1000,4)</f>
        <v>10</v>
      </c>
      <c r="I116" s="170">
        <f t="shared" si="15"/>
        <v>100</v>
      </c>
      <c r="J116" s="187">
        <f t="shared" si="16"/>
        <v>1000</v>
      </c>
      <c r="K116" s="41">
        <f t="shared" si="17"/>
        <v>0</v>
      </c>
      <c r="L116" s="188">
        <f t="shared" si="18"/>
        <v>1000</v>
      </c>
      <c r="M116" s="171" t="s">
        <v>1897</v>
      </c>
    </row>
    <row r="117" spans="1:13" ht="38.25">
      <c r="A117" s="179">
        <f t="shared" si="19"/>
        <v>99</v>
      </c>
      <c r="B117" s="189" t="str">
        <f>VLOOKUP($A117,'Реестр на 3 дня'!$C$2:$AA$1000,3)</f>
        <v>ASHIRKULOVA ZUXRA KUTIBAYEVNA</v>
      </c>
      <c r="C117" s="167" t="str">
        <f>VLOOKUP($A117,'Реестр на 3 дня'!$C$2:$AA$1000,12)</f>
        <v>AD</v>
      </c>
      <c r="D117" s="167" t="str">
        <f>VLOOKUP($A117,'Реестр на 3 дня'!$C$2:$AA$1000,13)</f>
        <v>7090446</v>
      </c>
      <c r="E117" s="190" t="str">
        <f>VLOOKUP($A117,'Реестр на 3 дня'!$C$2:$AA$1000,14)</f>
        <v>08.05.2024</v>
      </c>
      <c r="F117" s="168" t="str">
        <f>VLOOKUP($A117,'Реестр на 3 дня'!$C$2:$AA$1000,15)</f>
        <v/>
      </c>
      <c r="G117" s="166" t="str">
        <f>VLOOKUP($A117,'Реестр на 3 дня'!$C$2:$AA$1000,17)</f>
        <v>Узбекистан, 000000, Ташкентская область, Янгиюльский район, БАХОР МФЙ УЛ. МЕВАЗОР Д.30</v>
      </c>
      <c r="H117" s="191">
        <f>VLOOKUP($A117,'Реестр на 3 дня'!$C$2:$AA$1000,4)</f>
        <v>480</v>
      </c>
      <c r="I117" s="170">
        <f t="shared" si="15"/>
        <v>100</v>
      </c>
      <c r="J117" s="187">
        <f t="shared" si="16"/>
        <v>48000</v>
      </c>
      <c r="K117" s="41">
        <f t="shared" si="17"/>
        <v>0</v>
      </c>
      <c r="L117" s="188">
        <f t="shared" si="18"/>
        <v>48000</v>
      </c>
      <c r="M117" s="171" t="s">
        <v>1897</v>
      </c>
    </row>
    <row r="118" spans="1:13">
      <c r="A118" s="179">
        <f t="shared" si="19"/>
        <v>100</v>
      </c>
      <c r="B118" s="189" t="str">
        <f>VLOOKUP($A118,'Реестр на 3 дня'!$C$2:$AA$1000,3)</f>
        <v>ASHURALIYEV XAYOTBEK MAMIRJON O'G'LI</v>
      </c>
      <c r="C118" s="167" t="str">
        <f>VLOOKUP($A118,'Реестр на 3 дня'!$C$2:$AA$1000,12)</f>
        <v>AB</v>
      </c>
      <c r="D118" s="167" t="str">
        <f>VLOOKUP($A118,'Реестр на 3 дня'!$C$2:$AA$1000,13)</f>
        <v>1347257</v>
      </c>
      <c r="E118" s="190" t="str">
        <f>VLOOKUP($A118,'Реестр на 3 дня'!$C$2:$AA$1000,14)</f>
        <v>03.10.2015</v>
      </c>
      <c r="F118" s="168" t="str">
        <f>VLOOKUP($A118,'Реестр на 3 дня'!$C$2:$AA$1000,15)</f>
        <v/>
      </c>
      <c r="G118" s="166" t="str">
        <f>VLOOKUP($A118,'Реестр на 3 дня'!$C$2:$AA$1000,17)</f>
        <v/>
      </c>
      <c r="H118" s="191">
        <f>VLOOKUP($A118,'Реестр на 3 дня'!$C$2:$AA$1000,4)</f>
        <v>1</v>
      </c>
      <c r="I118" s="170">
        <f t="shared" si="15"/>
        <v>100</v>
      </c>
      <c r="J118" s="187">
        <f t="shared" si="16"/>
        <v>100</v>
      </c>
      <c r="K118" s="41">
        <f t="shared" si="17"/>
        <v>0</v>
      </c>
      <c r="L118" s="188">
        <f t="shared" si="18"/>
        <v>100</v>
      </c>
      <c r="M118" s="171" t="s">
        <v>1897</v>
      </c>
    </row>
    <row r="119" spans="1:13" ht="38.25">
      <c r="A119" s="179">
        <f t="shared" si="19"/>
        <v>101</v>
      </c>
      <c r="B119" s="189" t="str">
        <f>VLOOKUP($A119,'Реестр на 3 дня'!$C$2:$AA$1000,3)</f>
        <v>ASHURMATOV AHLIDDIN ALIJON O‘G‘LI</v>
      </c>
      <c r="C119" s="167" t="str">
        <f>VLOOKUP($A119,'Реестр на 3 дня'!$C$2:$AA$1000,12)</f>
        <v>AE</v>
      </c>
      <c r="D119" s="167" t="str">
        <f>VLOOKUP($A119,'Реестр на 3 дня'!$C$2:$AA$1000,13)</f>
        <v>2816737</v>
      </c>
      <c r="E119" s="190" t="str">
        <f>VLOOKUP($A119,'Реестр на 3 дня'!$C$2:$AA$1000,14)</f>
        <v>26.05.2025</v>
      </c>
      <c r="F119" s="168" t="str">
        <f>VLOOKUP($A119,'Реестр на 3 дня'!$C$2:$AA$1000,15)</f>
        <v/>
      </c>
      <c r="G119" s="166" t="str">
        <f>VLOOKUP($A119,'Реестр на 3 дня'!$C$2:$AA$1000,17)</f>
        <v>Узбекистан, 000000, Ташкентская область, Паркентский район, ЗАРКЕНТ ҚФЙ, ДАВЛАТОБОД, 39</v>
      </c>
      <c r="H119" s="191">
        <f>VLOOKUP($A119,'Реестр на 3 дня'!$C$2:$AA$1000,4)</f>
        <v>2</v>
      </c>
      <c r="I119" s="170">
        <f t="shared" si="15"/>
        <v>100</v>
      </c>
      <c r="J119" s="187">
        <f t="shared" si="16"/>
        <v>200</v>
      </c>
      <c r="K119" s="41">
        <f t="shared" si="17"/>
        <v>0</v>
      </c>
      <c r="L119" s="188">
        <f t="shared" si="18"/>
        <v>200</v>
      </c>
      <c r="M119" s="171" t="s">
        <v>1897</v>
      </c>
    </row>
    <row r="120" spans="1:13" ht="38.25">
      <c r="A120" s="179">
        <f t="shared" si="19"/>
        <v>102</v>
      </c>
      <c r="B120" s="189" t="str">
        <f>VLOOKUP($A120,'Реестр на 3 дня'!$C$2:$AA$1000,3)</f>
        <v>ASHUROV ALIAKBAR AMINOVICH</v>
      </c>
      <c r="C120" s="167" t="str">
        <f>VLOOKUP($A120,'Реестр на 3 дня'!$C$2:$AA$1000,12)</f>
        <v>AD</v>
      </c>
      <c r="D120" s="167" t="str">
        <f>VLOOKUP($A120,'Реестр на 3 дня'!$C$2:$AA$1000,13)</f>
        <v>8562890</v>
      </c>
      <c r="E120" s="190" t="str">
        <f>VLOOKUP($A120,'Реестр на 3 дня'!$C$2:$AA$1000,14)</f>
        <v>10.09.2024</v>
      </c>
      <c r="F120" s="168" t="str">
        <f>VLOOKUP($A120,'Реестр на 3 дня'!$C$2:$AA$1000,15)</f>
        <v/>
      </c>
      <c r="G120" s="166" t="str">
        <f>VLOOKUP($A120,'Реестр на 3 дня'!$C$2:$AA$1000,17)</f>
        <v>Узбекистан, 000000, Бухарская область, Бухарский район, ТОР-ТОР МФЙ, ТОР-ТОР МАХАЛЛА,</v>
      </c>
      <c r="H120" s="191">
        <f>VLOOKUP($A120,'Реестр на 3 дня'!$C$2:$AA$1000,4)</f>
        <v>2</v>
      </c>
      <c r="I120" s="170">
        <f t="shared" si="15"/>
        <v>100</v>
      </c>
      <c r="J120" s="187">
        <f t="shared" si="16"/>
        <v>200</v>
      </c>
      <c r="K120" s="41">
        <f t="shared" si="17"/>
        <v>0</v>
      </c>
      <c r="L120" s="188">
        <f t="shared" si="18"/>
        <v>200</v>
      </c>
      <c r="M120" s="171" t="s">
        <v>1897</v>
      </c>
    </row>
    <row r="121" spans="1:13" ht="38.25">
      <c r="A121" s="179">
        <f t="shared" si="19"/>
        <v>103</v>
      </c>
      <c r="B121" s="189" t="str">
        <f>VLOOKUP($A121,'Реестр на 3 дня'!$C$2:$AA$1000,3)</f>
        <v>ASOMUTDINOV ISLOMBEK MUXIDDIN O'G'LI</v>
      </c>
      <c r="C121" s="167" t="str">
        <f>VLOOKUP($A121,'Реестр на 3 дня'!$C$2:$AA$1000,12)</f>
        <v>AB</v>
      </c>
      <c r="D121" s="167" t="str">
        <f>VLOOKUP($A121,'Реестр на 3 дня'!$C$2:$AA$1000,13)</f>
        <v>6726008</v>
      </c>
      <c r="E121" s="190" t="str">
        <f>VLOOKUP($A121,'Реестр на 3 дня'!$C$2:$AA$1000,14)</f>
        <v>13.05.2017</v>
      </c>
      <c r="F121" s="168" t="str">
        <f>VLOOKUP($A121,'Реестр на 3 дня'!$C$2:$AA$1000,15)</f>
        <v/>
      </c>
      <c r="G121" s="166" t="str">
        <f>VLOOKUP($A121,'Реестр на 3 дня'!$C$2:$AA$1000,17)</f>
        <v>Узбекистан, 000000, г. Ташкент, Чиланзарский район, ул. Бешёгоч, Бешёгоч МСГ, 16- Дом, 17- Квартира</v>
      </c>
      <c r="H121" s="191">
        <f>VLOOKUP($A121,'Реестр на 3 дня'!$C$2:$AA$1000,4)</f>
        <v>23</v>
      </c>
      <c r="I121" s="170">
        <f t="shared" si="15"/>
        <v>100</v>
      </c>
      <c r="J121" s="187">
        <f t="shared" si="16"/>
        <v>2300</v>
      </c>
      <c r="K121" s="41">
        <f t="shared" si="17"/>
        <v>0</v>
      </c>
      <c r="L121" s="188">
        <f t="shared" si="18"/>
        <v>2300</v>
      </c>
      <c r="M121" s="171" t="s">
        <v>1897</v>
      </c>
    </row>
    <row r="122" spans="1:13" ht="51">
      <c r="A122" s="179">
        <f t="shared" si="19"/>
        <v>104</v>
      </c>
      <c r="B122" s="189" t="str">
        <f>VLOOKUP($A122,'Реестр на 3 дня'!$C$2:$AA$1000,3)</f>
        <v>ASQAROV BAHROMJON NABIJON O‘G‘LI</v>
      </c>
      <c r="C122" s="167" t="str">
        <f>VLOOKUP($A122,'Реестр на 3 дня'!$C$2:$AA$1000,12)</f>
        <v>AC</v>
      </c>
      <c r="D122" s="167" t="str">
        <f>VLOOKUP($A122,'Реестр на 3 дня'!$C$2:$AA$1000,13)</f>
        <v>2209709</v>
      </c>
      <c r="E122" s="190" t="str">
        <f>VLOOKUP($A122,'Реестр на 3 дня'!$C$2:$AA$1000,14)</f>
        <v>14.09.2019</v>
      </c>
      <c r="F122" s="168" t="str">
        <f>VLOOKUP($A122,'Реестр на 3 дня'!$C$2:$AA$1000,15)</f>
        <v>Toshkent shahar Uchtepa tumani IIB</v>
      </c>
      <c r="G122" s="166" t="str">
        <f>VLOOKUP($A122,'Реестр на 3 дня'!$C$2:$AA$1000,17)</f>
        <v>Узбекистан, 000000, г. Ташкент, Учтепинский район, г. Ташкент, Учтепинский район, ул. Чакминий, пр. 1, Давлатобод МСГ, 6- Дом, -</v>
      </c>
      <c r="H122" s="191">
        <f>VLOOKUP($A122,'Реестр на 3 дня'!$C$2:$AA$1000,4)</f>
        <v>100</v>
      </c>
      <c r="I122" s="170">
        <f t="shared" si="15"/>
        <v>100</v>
      </c>
      <c r="J122" s="187">
        <f t="shared" si="16"/>
        <v>10000</v>
      </c>
      <c r="K122" s="41">
        <f t="shared" si="17"/>
        <v>0</v>
      </c>
      <c r="L122" s="188">
        <f t="shared" si="18"/>
        <v>10000</v>
      </c>
      <c r="M122" s="171" t="s">
        <v>1897</v>
      </c>
    </row>
    <row r="123" spans="1:13" ht="63.75">
      <c r="A123" s="179">
        <f t="shared" si="19"/>
        <v>105</v>
      </c>
      <c r="B123" s="189" t="str">
        <f>VLOOKUP($A123,'Реестр на 3 дня'!$C$2:$AA$1000,3)</f>
        <v>ASQAROV SARVARBEK G‘AYRATBEK O‘G‘LI</v>
      </c>
      <c r="C123" s="167" t="str">
        <f>VLOOKUP($A123,'Реестр на 3 дня'!$C$2:$AA$1000,12)</f>
        <v>AB</v>
      </c>
      <c r="D123" s="167" t="str">
        <f>VLOOKUP($A123,'Реестр на 3 дня'!$C$2:$AA$1000,13)</f>
        <v>7729815</v>
      </c>
      <c r="E123" s="190" t="str">
        <f>VLOOKUP($A123,'Реестр на 3 дня'!$C$2:$AA$1000,14)</f>
        <v>19.09.2017</v>
      </c>
      <c r="F123" s="168" t="str">
        <f>VLOOKUP($A123,'Реестр на 3 дня'!$C$2:$AA$1000,15)</f>
        <v/>
      </c>
      <c r="G123" s="166" t="str">
        <f>VLOOKUP($A123,'Реестр на 3 дня'!$C$2:$AA$1000,17)</f>
        <v>Узбекистан, 000000, Андижанская область, Асакинский район, Андижанская область, Асакинский район, Кужган ҚФЙ, Чек МФЙ, Бой кўча, дом 219</v>
      </c>
      <c r="H123" s="191">
        <f>VLOOKUP($A123,'Реестр на 3 дня'!$C$2:$AA$1000,4)</f>
        <v>1</v>
      </c>
      <c r="I123" s="170">
        <f t="shared" si="15"/>
        <v>100</v>
      </c>
      <c r="J123" s="187">
        <f t="shared" si="16"/>
        <v>100</v>
      </c>
      <c r="K123" s="41">
        <f t="shared" si="17"/>
        <v>0</v>
      </c>
      <c r="L123" s="188">
        <f t="shared" si="18"/>
        <v>100</v>
      </c>
      <c r="M123" s="171" t="s">
        <v>1897</v>
      </c>
    </row>
    <row r="124" spans="1:13" ht="38.25">
      <c r="A124" s="179">
        <f t="shared" si="19"/>
        <v>106</v>
      </c>
      <c r="B124" s="189" t="str">
        <f>VLOOKUP($A124,'Реестр на 3 дня'!$C$2:$AA$1000,3)</f>
        <v>ASRAROV SHUXRAT ABDUSATTAROVICH</v>
      </c>
      <c r="C124" s="167" t="str">
        <f>VLOOKUP($A124,'Реестр на 3 дня'!$C$2:$AA$1000,12)</f>
        <v>AD</v>
      </c>
      <c r="D124" s="167" t="str">
        <f>VLOOKUP($A124,'Реестр на 3 дня'!$C$2:$AA$1000,13)</f>
        <v>3402976</v>
      </c>
      <c r="E124" s="190" t="str">
        <f>VLOOKUP($A124,'Реестр на 3 дня'!$C$2:$AA$1000,14)</f>
        <v>23.05.2023</v>
      </c>
      <c r="F124" s="168" t="str">
        <f>VLOOKUP($A124,'Реестр на 3 дня'!$C$2:$AA$1000,15)</f>
        <v/>
      </c>
      <c r="G124" s="166" t="str">
        <f>VLOOKUP($A124,'Реестр на 3 дня'!$C$2:$AA$1000,17)</f>
        <v>Узбекистан, 000000, г. Ташкент, Яккасарайский район, ТЎҚИМАЧИ МФЙ, ДИЛХИРОЖ КЎЧАСИ,  uy:14</v>
      </c>
      <c r="H124" s="191">
        <f>VLOOKUP($A124,'Реестр на 3 дня'!$C$2:$AA$1000,4)</f>
        <v>216</v>
      </c>
      <c r="I124" s="170">
        <f t="shared" si="15"/>
        <v>100</v>
      </c>
      <c r="J124" s="187">
        <f t="shared" si="16"/>
        <v>21600</v>
      </c>
      <c r="K124" s="41">
        <f t="shared" si="17"/>
        <v>0</v>
      </c>
      <c r="L124" s="188">
        <f t="shared" si="18"/>
        <v>21600</v>
      </c>
      <c r="M124" s="171" t="s">
        <v>1897</v>
      </c>
    </row>
    <row r="125" spans="1:13" ht="38.25">
      <c r="A125" s="179">
        <f t="shared" si="19"/>
        <v>107</v>
      </c>
      <c r="B125" s="189" t="str">
        <f>VLOOKUP($A125,'Реестр на 3 дня'!$C$2:$AA$1000,3)</f>
        <v>ATABAYEV RAVSHAN MAXAMATOVICH</v>
      </c>
      <c r="C125" s="167" t="str">
        <f>VLOOKUP($A125,'Реестр на 3 дня'!$C$2:$AA$1000,12)</f>
        <v>AD</v>
      </c>
      <c r="D125" s="167" t="str">
        <f>VLOOKUP($A125,'Реестр на 3 дня'!$C$2:$AA$1000,13)</f>
        <v>3670657</v>
      </c>
      <c r="E125" s="190" t="str">
        <f>VLOOKUP($A125,'Реестр на 3 дня'!$C$2:$AA$1000,14)</f>
        <v>16.06.2023</v>
      </c>
      <c r="F125" s="168" t="str">
        <f>VLOOKUP($A125,'Реестр на 3 дня'!$C$2:$AA$1000,15)</f>
        <v/>
      </c>
      <c r="G125" s="166" t="str">
        <f>VLOOKUP($A125,'Реестр на 3 дня'!$C$2:$AA$1000,17)</f>
        <v>Узбекистан, 112004, Ташкентская область, г. Янгиюль, БАХТ МФЙ, ТЕМИРЙЎЛ КЎЧАСИ, uy:204</v>
      </c>
      <c r="H125" s="191">
        <f>VLOOKUP($A125,'Реестр на 3 дня'!$C$2:$AA$1000,4)</f>
        <v>3840</v>
      </c>
      <c r="I125" s="170">
        <f t="shared" si="15"/>
        <v>100</v>
      </c>
      <c r="J125" s="187">
        <f t="shared" si="16"/>
        <v>384000</v>
      </c>
      <c r="K125" s="41">
        <f t="shared" si="17"/>
        <v>0</v>
      </c>
      <c r="L125" s="188">
        <f t="shared" si="18"/>
        <v>384000</v>
      </c>
      <c r="M125" s="171" t="s">
        <v>1897</v>
      </c>
    </row>
    <row r="126" spans="1:13" ht="38.25">
      <c r="A126" s="179">
        <f t="shared" si="19"/>
        <v>108</v>
      </c>
      <c r="B126" s="189" t="str">
        <f>VLOOKUP($A126,'Реестр на 3 дня'!$C$2:$AA$1000,3)</f>
        <v>ATABAYEV SHUXRAT MAXAMATOVICH</v>
      </c>
      <c r="C126" s="167" t="str">
        <f>VLOOKUP($A126,'Реестр на 3 дня'!$C$2:$AA$1000,12)</f>
        <v>AA</v>
      </c>
      <c r="D126" s="167" t="str">
        <f>VLOOKUP($A126,'Реестр на 3 дня'!$C$2:$AA$1000,13)</f>
        <v>4181943</v>
      </c>
      <c r="E126" s="190" t="str">
        <f>VLOOKUP($A126,'Реестр на 3 дня'!$C$2:$AA$1000,14)</f>
        <v>01.02.2014</v>
      </c>
      <c r="F126" s="168" t="str">
        <f>VLOOKUP($A126,'Реестр на 3 дня'!$C$2:$AA$1000,15)</f>
        <v>Toshkent viloyati Yangiyul tumani IIB</v>
      </c>
      <c r="G126" s="166" t="str">
        <f>VLOOKUP($A126,'Реестр на 3 дня'!$C$2:$AA$1000,17)</f>
        <v>Узбекистан, 112009, Ташкентская область, г. Янгиюль, Файзобод Улугбек д.41</v>
      </c>
      <c r="H126" s="191">
        <f>VLOOKUP($A126,'Реестр на 3 дня'!$C$2:$AA$1000,4)</f>
        <v>160</v>
      </c>
      <c r="I126" s="170">
        <f t="shared" si="15"/>
        <v>100</v>
      </c>
      <c r="J126" s="187">
        <f t="shared" si="16"/>
        <v>16000</v>
      </c>
      <c r="K126" s="41">
        <f t="shared" si="17"/>
        <v>0</v>
      </c>
      <c r="L126" s="188">
        <f t="shared" si="18"/>
        <v>16000</v>
      </c>
      <c r="M126" s="171" t="s">
        <v>1897</v>
      </c>
    </row>
    <row r="127" spans="1:13" ht="51">
      <c r="A127" s="179">
        <f t="shared" si="19"/>
        <v>109</v>
      </c>
      <c r="B127" s="189" t="str">
        <f>VLOOKUP($A127,'Реестр на 3 дня'!$C$2:$AA$1000,3)</f>
        <v>AVEZIMBETOV AZAMAT DOSUMBETOVICH</v>
      </c>
      <c r="C127" s="167" t="str">
        <f>VLOOKUP($A127,'Реестр на 3 дня'!$C$2:$AA$1000,12)</f>
        <v>AD</v>
      </c>
      <c r="D127" s="167" t="str">
        <f>VLOOKUP($A127,'Реестр на 3 дня'!$C$2:$AA$1000,13)</f>
        <v>9943465</v>
      </c>
      <c r="E127" s="190" t="str">
        <f>VLOOKUP($A127,'Реестр на 3 дня'!$C$2:$AA$1000,14)</f>
        <v>24.12.2024</v>
      </c>
      <c r="F127" s="168" t="str">
        <f>VLOOKUP($A127,'Реестр на 3 дня'!$C$2:$AA$1000,15)</f>
        <v/>
      </c>
      <c r="G127" s="166" t="str">
        <f>VLOOKUP($A127,'Реестр на 3 дня'!$C$2:$AA$1000,17)</f>
        <v>Узбекистан, 000000, Республика Каракалпакстан, Турткульский район, ТУРКИСТОН МФЙ, К.АТАНИЯЗОВ,  uy:18</v>
      </c>
      <c r="H127" s="191">
        <f>VLOOKUP($A127,'Реестр на 3 дня'!$C$2:$AA$1000,4)</f>
        <v>1969</v>
      </c>
      <c r="I127" s="170">
        <f t="shared" si="15"/>
        <v>100</v>
      </c>
      <c r="J127" s="187">
        <f t="shared" si="16"/>
        <v>196900</v>
      </c>
      <c r="K127" s="41">
        <f t="shared" si="17"/>
        <v>0</v>
      </c>
      <c r="L127" s="188">
        <f t="shared" si="18"/>
        <v>196900</v>
      </c>
      <c r="M127" s="171" t="s">
        <v>1897</v>
      </c>
    </row>
    <row r="128" spans="1:13" ht="51">
      <c r="A128" s="179">
        <f t="shared" si="19"/>
        <v>110</v>
      </c>
      <c r="B128" s="189" t="str">
        <f>VLOOKUP($A128,'Реестр на 3 дня'!$C$2:$AA$1000,3)</f>
        <v>AVEZIMBETOV FURQAT DOSUMBETOVICH</v>
      </c>
      <c r="C128" s="167" t="str">
        <f>VLOOKUP($A128,'Реестр на 3 дня'!$C$2:$AA$1000,12)</f>
        <v>KA</v>
      </c>
      <c r="D128" s="167" t="str">
        <f>VLOOKUP($A128,'Реестр на 3 дня'!$C$2:$AA$1000,13)</f>
        <v>0681403</v>
      </c>
      <c r="E128" s="190" t="str">
        <f>VLOOKUP($A128,'Реестр на 3 дня'!$C$2:$AA$1000,14)</f>
        <v>24.11.2015</v>
      </c>
      <c r="F128" s="168" t="str">
        <f>VLOOKUP($A128,'Реестр на 3 дня'!$C$2:$AA$1000,15)</f>
        <v/>
      </c>
      <c r="G128" s="166" t="str">
        <f>VLOOKUP($A128,'Реестр на 3 дня'!$C$2:$AA$1000,17)</f>
        <v>Узбекистан, 000000, Республика Каракалпакстан, Турткульский район, ДУСТЛИК МФЙ, МУХАНДИСЛАР КЎЧАСИ,  uy:51</v>
      </c>
      <c r="H128" s="191">
        <f>VLOOKUP($A128,'Реестр на 3 дня'!$C$2:$AA$1000,4)</f>
        <v>100</v>
      </c>
      <c r="I128" s="170">
        <f t="shared" si="15"/>
        <v>100</v>
      </c>
      <c r="J128" s="187">
        <f t="shared" si="16"/>
        <v>10000</v>
      </c>
      <c r="K128" s="41">
        <f t="shared" si="17"/>
        <v>0</v>
      </c>
      <c r="L128" s="188">
        <f t="shared" si="18"/>
        <v>10000</v>
      </c>
      <c r="M128" s="171" t="s">
        <v>1897</v>
      </c>
    </row>
    <row r="129" spans="1:13" ht="38.25">
      <c r="A129" s="179">
        <f t="shared" si="19"/>
        <v>111</v>
      </c>
      <c r="B129" s="189" t="str">
        <f>VLOOKUP($A129,'Реестр на 3 дня'!$C$2:$AA$1000,3)</f>
        <v>AXMADOV SUNNATJON ASQARJON O‘G‘LI</v>
      </c>
      <c r="C129" s="167" t="str">
        <f>VLOOKUP($A129,'Реестр на 3 дня'!$C$2:$AA$1000,12)</f>
        <v>AB</v>
      </c>
      <c r="D129" s="167" t="str">
        <f>VLOOKUP($A129,'Реестр на 3 дня'!$C$2:$AA$1000,13)</f>
        <v>0765377</v>
      </c>
      <c r="E129" s="190" t="str">
        <f>VLOOKUP($A129,'Реестр на 3 дня'!$C$2:$AA$1000,14)</f>
        <v>11.08.2015</v>
      </c>
      <c r="F129" s="168" t="str">
        <f>VLOOKUP($A129,'Реестр на 3 дня'!$C$2:$AA$1000,15)</f>
        <v/>
      </c>
      <c r="G129" s="166" t="str">
        <f>VLOOKUP($A129,'Реестр на 3 дня'!$C$2:$AA$1000,17)</f>
        <v>Узбекистан, 000000, Навоийская область, Кызылтепинский район, Ободдиёр</v>
      </c>
      <c r="H129" s="191">
        <f>VLOOKUP($A129,'Реестр на 3 дня'!$C$2:$AA$1000,4)</f>
        <v>9</v>
      </c>
      <c r="I129" s="170">
        <f t="shared" si="15"/>
        <v>100</v>
      </c>
      <c r="J129" s="187">
        <f t="shared" si="16"/>
        <v>900</v>
      </c>
      <c r="K129" s="41">
        <f t="shared" si="17"/>
        <v>0</v>
      </c>
      <c r="L129" s="188">
        <f t="shared" si="18"/>
        <v>900</v>
      </c>
      <c r="M129" s="171" t="s">
        <v>1897</v>
      </c>
    </row>
    <row r="130" spans="1:13" ht="51">
      <c r="A130" s="179">
        <f t="shared" si="19"/>
        <v>112</v>
      </c>
      <c r="B130" s="189" t="str">
        <f>VLOOKUP($A130,'Реестр на 3 дня'!$C$2:$AA$1000,3)</f>
        <v>AXMADOVA DILDORA YOQUBJON QIZI</v>
      </c>
      <c r="C130" s="167" t="str">
        <f>VLOOKUP($A130,'Реестр на 3 дня'!$C$2:$AA$1000,12)</f>
        <v>AD</v>
      </c>
      <c r="D130" s="167" t="str">
        <f>VLOOKUP($A130,'Реестр на 3 дня'!$C$2:$AA$1000,13)</f>
        <v>0012008</v>
      </c>
      <c r="E130" s="190" t="str">
        <f>VLOOKUP($A130,'Реестр на 3 дня'!$C$2:$AA$1000,14)</f>
        <v>05.01.2021</v>
      </c>
      <c r="F130" s="168" t="str">
        <f>VLOOKUP($A130,'Реестр на 3 дня'!$C$2:$AA$1000,15)</f>
        <v>ДЖИЗАКСКИЙ ГОВД ДЖИЗАКСКОЙ ОБЛАСТИ</v>
      </c>
      <c r="G130" s="166" t="str">
        <f>VLOOKUP($A130,'Реестр на 3 дня'!$C$2:$AA$1000,17)</f>
        <v>Узбекистан, 000000, Джизакская область, Шароф Рашидовский район, Шариллок МФЙ Бойқишлоқ кучаси 37-уй</v>
      </c>
      <c r="H130" s="191">
        <f>VLOOKUP($A130,'Реестр на 3 дня'!$C$2:$AA$1000,4)</f>
        <v>23</v>
      </c>
      <c r="I130" s="170">
        <f t="shared" si="15"/>
        <v>100</v>
      </c>
      <c r="J130" s="187">
        <f t="shared" si="16"/>
        <v>2300</v>
      </c>
      <c r="K130" s="41">
        <f t="shared" si="17"/>
        <v>0</v>
      </c>
      <c r="L130" s="188">
        <f t="shared" si="18"/>
        <v>2300</v>
      </c>
      <c r="M130" s="171" t="s">
        <v>1897</v>
      </c>
    </row>
    <row r="131" spans="1:13" ht="38.25">
      <c r="A131" s="179">
        <f t="shared" si="19"/>
        <v>113</v>
      </c>
      <c r="B131" s="189" t="str">
        <f>VLOOKUP($A131,'Реестр на 3 дня'!$C$2:$AA$1000,3)</f>
        <v>AXMATVALIYEV SHAUKAT RAVILEVICH</v>
      </c>
      <c r="C131" s="167" t="str">
        <f>VLOOKUP($A131,'Реестр на 3 дня'!$C$2:$AA$1000,12)</f>
        <v>AE</v>
      </c>
      <c r="D131" s="167" t="str">
        <f>VLOOKUP($A131,'Реестр на 3 дня'!$C$2:$AA$1000,13)</f>
        <v>1783649</v>
      </c>
      <c r="E131" s="190" t="str">
        <f>VLOOKUP($A131,'Реестр на 3 дня'!$C$2:$AA$1000,14)</f>
        <v>28.02.2025</v>
      </c>
      <c r="F131" s="168" t="str">
        <f>VLOOKUP($A131,'Реестр на 3 дня'!$C$2:$AA$1000,15)</f>
        <v/>
      </c>
      <c r="G131" s="166" t="str">
        <f>VLOOKUP($A131,'Реестр на 3 дня'!$C$2:$AA$1000,17)</f>
        <v>Узбекистан, 110800, Ташкентская область, Янгиюльский район, УЛ. ЯНГИ ХАЁТ Д.32 КВ.1</v>
      </c>
      <c r="H131" s="191">
        <f>VLOOKUP($A131,'Реестр на 3 дня'!$C$2:$AA$1000,4)</f>
        <v>3200</v>
      </c>
      <c r="I131" s="170">
        <f t="shared" si="15"/>
        <v>100</v>
      </c>
      <c r="J131" s="187">
        <f t="shared" si="16"/>
        <v>320000</v>
      </c>
      <c r="K131" s="41">
        <f t="shared" si="17"/>
        <v>0</v>
      </c>
      <c r="L131" s="188">
        <f t="shared" si="18"/>
        <v>320000</v>
      </c>
      <c r="M131" s="171" t="s">
        <v>1897</v>
      </c>
    </row>
    <row r="132" spans="1:13" ht="51">
      <c r="A132" s="179">
        <f t="shared" si="19"/>
        <v>114</v>
      </c>
      <c r="B132" s="189" t="str">
        <f>VLOOKUP($A132,'Реестр на 3 дня'!$C$2:$AA$1000,3)</f>
        <v>AXMEDOV BAXTIYAR RUZIMURATOVICH</v>
      </c>
      <c r="C132" s="167" t="str">
        <f>VLOOKUP($A132,'Реестр на 3 дня'!$C$2:$AA$1000,12)</f>
        <v>AE</v>
      </c>
      <c r="D132" s="167" t="str">
        <f>VLOOKUP($A132,'Реестр на 3 дня'!$C$2:$AA$1000,13)</f>
        <v>1237515</v>
      </c>
      <c r="E132" s="190" t="str">
        <f>VLOOKUP($A132,'Реестр на 3 дня'!$C$2:$AA$1000,14)</f>
        <v>17.01.2025</v>
      </c>
      <c r="F132" s="168" t="str">
        <f>VLOOKUP($A132,'Реестр на 3 дня'!$C$2:$AA$1000,15)</f>
        <v/>
      </c>
      <c r="G132" s="166" t="str">
        <f>VLOOKUP($A132,'Реестр на 3 дня'!$C$2:$AA$1000,17)</f>
        <v>Узбекистан, 000000, Навоийская область, Канимехский район, ЮКСАЛИШ МФЙ КЕНЕГЕС ҚИШЛОҒИ  uy:92</v>
      </c>
      <c r="H132" s="191">
        <f>VLOOKUP($A132,'Реестр на 3 дня'!$C$2:$AA$1000,4)</f>
        <v>18</v>
      </c>
      <c r="I132" s="170">
        <f t="shared" si="15"/>
        <v>100</v>
      </c>
      <c r="J132" s="187">
        <f t="shared" si="16"/>
        <v>1800</v>
      </c>
      <c r="K132" s="41">
        <f t="shared" si="17"/>
        <v>0</v>
      </c>
      <c r="L132" s="188">
        <f t="shared" si="18"/>
        <v>1800</v>
      </c>
      <c r="M132" s="171" t="s">
        <v>1897</v>
      </c>
    </row>
    <row r="133" spans="1:13" ht="38.25">
      <c r="A133" s="179">
        <f t="shared" si="19"/>
        <v>115</v>
      </c>
      <c r="B133" s="189" t="str">
        <f>VLOOKUP($A133,'Реестр на 3 дня'!$C$2:$AA$1000,3)</f>
        <v>AXMEDOV BEHRO‘Z ADHAMOVICH</v>
      </c>
      <c r="C133" s="167" t="str">
        <f>VLOOKUP($A133,'Реестр на 3 дня'!$C$2:$AA$1000,12)</f>
        <v>AB</v>
      </c>
      <c r="D133" s="167" t="str">
        <f>VLOOKUP($A133,'Реестр на 3 дня'!$C$2:$AA$1000,13)</f>
        <v>6765390</v>
      </c>
      <c r="E133" s="190" t="str">
        <f>VLOOKUP($A133,'Реестр на 3 дня'!$C$2:$AA$1000,14)</f>
        <v>19.05.2017</v>
      </c>
      <c r="F133" s="168" t="str">
        <f>VLOOKUP($A133,'Реестр на 3 дня'!$C$2:$AA$1000,15)</f>
        <v/>
      </c>
      <c r="G133" s="166" t="str">
        <f>VLOOKUP($A133,'Реестр на 3 дня'!$C$2:$AA$1000,17)</f>
        <v>Узбекистан, 000000, г. Ташкент, Чиланзарский район, НАВБАҲОР МФЙ, Ц МАВЗЕ,  uy:21 xonadon:20</v>
      </c>
      <c r="H133" s="191">
        <f>VLOOKUP($A133,'Реестр на 3 дня'!$C$2:$AA$1000,4)</f>
        <v>6</v>
      </c>
      <c r="I133" s="170">
        <f t="shared" si="15"/>
        <v>100</v>
      </c>
      <c r="J133" s="187">
        <f t="shared" si="16"/>
        <v>600</v>
      </c>
      <c r="K133" s="41">
        <f t="shared" si="17"/>
        <v>0</v>
      </c>
      <c r="L133" s="188">
        <f t="shared" si="18"/>
        <v>600</v>
      </c>
      <c r="M133" s="171" t="s">
        <v>1897</v>
      </c>
    </row>
    <row r="134" spans="1:13" ht="38.25">
      <c r="A134" s="179">
        <f t="shared" si="19"/>
        <v>116</v>
      </c>
      <c r="B134" s="189" t="str">
        <f>VLOOKUP($A134,'Реестр на 3 дня'!$C$2:$AA$1000,3)</f>
        <v>AXMEDOV MAMUR MRAXMEDOVICH</v>
      </c>
      <c r="C134" s="167" t="str">
        <f>VLOOKUP($A134,'Реестр на 3 дня'!$C$2:$AA$1000,12)</f>
        <v>AD</v>
      </c>
      <c r="D134" s="167" t="str">
        <f>VLOOKUP($A134,'Реестр на 3 дня'!$C$2:$AA$1000,13)</f>
        <v>6135712</v>
      </c>
      <c r="E134" s="190" t="str">
        <f>VLOOKUP($A134,'Реестр на 3 дня'!$C$2:$AA$1000,14)</f>
        <v>13.02.2024</v>
      </c>
      <c r="F134" s="168" t="str">
        <f>VLOOKUP($A134,'Реестр на 3 дня'!$C$2:$AA$1000,15)</f>
        <v/>
      </c>
      <c r="G134" s="166" t="str">
        <f>VLOOKUP($A134,'Реестр на 3 дня'!$C$2:$AA$1000,17)</f>
        <v>Узбекистан, 000000, Ташкентская область, г. Ахангаран, Хонобод МФЙ, Хонобод кучаси, 100-уй</v>
      </c>
      <c r="H134" s="191">
        <f>VLOOKUP($A134,'Реестр на 3 дня'!$C$2:$AA$1000,4)</f>
        <v>2</v>
      </c>
      <c r="I134" s="170">
        <f t="shared" si="15"/>
        <v>100</v>
      </c>
      <c r="J134" s="187">
        <f t="shared" si="16"/>
        <v>200</v>
      </c>
      <c r="K134" s="41">
        <f t="shared" si="17"/>
        <v>0</v>
      </c>
      <c r="L134" s="188">
        <f t="shared" si="18"/>
        <v>200</v>
      </c>
      <c r="M134" s="171" t="s">
        <v>1897</v>
      </c>
    </row>
    <row r="135" spans="1:13" ht="63.75">
      <c r="A135" s="179">
        <f t="shared" si="19"/>
        <v>117</v>
      </c>
      <c r="B135" s="189" t="str">
        <f>VLOOKUP($A135,'Реестр на 3 дня'!$C$2:$AA$1000,3)</f>
        <v>AXMEDOV OTABEK RAVSHAN O‘G‘LI</v>
      </c>
      <c r="C135" s="167" t="str">
        <f>VLOOKUP($A135,'Реестр на 3 дня'!$C$2:$AA$1000,12)</f>
        <v>AD</v>
      </c>
      <c r="D135" s="167" t="str">
        <f>VLOOKUP($A135,'Реестр на 3 дня'!$C$2:$AA$1000,13)</f>
        <v>1640506</v>
      </c>
      <c r="E135" s="190" t="str">
        <f>VLOOKUP($A135,'Реестр на 3 дня'!$C$2:$AA$1000,14)</f>
        <v>08.10.2022</v>
      </c>
      <c r="F135" s="168" t="str">
        <f>VLOOKUP($A135,'Реестр на 3 дня'!$C$2:$AA$1000,15)</f>
        <v/>
      </c>
      <c r="G135" s="166" t="str">
        <f>VLOOKUP($A135,'Реестр на 3 дня'!$C$2:$AA$1000,17)</f>
        <v>Узбекистан, 000000, Ташкентская область, Янгиюльский район, ЙУГОНТЕПА КФЙ, НОВ МФЙ, ЙУГОНТЕПА КФЙ, НОВ МФЙ, ОЙБЕК,  uy:170</v>
      </c>
      <c r="H135" s="191">
        <f>VLOOKUP($A135,'Реестр на 3 дня'!$C$2:$AA$1000,4)</f>
        <v>14</v>
      </c>
      <c r="I135" s="170">
        <f t="shared" si="15"/>
        <v>100</v>
      </c>
      <c r="J135" s="187">
        <f t="shared" si="16"/>
        <v>1400</v>
      </c>
      <c r="K135" s="41">
        <f t="shared" si="17"/>
        <v>0</v>
      </c>
      <c r="L135" s="188">
        <f t="shared" si="18"/>
        <v>1400</v>
      </c>
      <c r="M135" s="171" t="s">
        <v>1897</v>
      </c>
    </row>
    <row r="136" spans="1:13" ht="38.25">
      <c r="A136" s="179">
        <f t="shared" si="19"/>
        <v>118</v>
      </c>
      <c r="B136" s="189" t="str">
        <f>VLOOKUP($A136,'Реестр на 3 дня'!$C$2:$AA$1000,3)</f>
        <v>AXMEDOV RUSTAM USKANBAYEVICH</v>
      </c>
      <c r="C136" s="167" t="str">
        <f>VLOOKUP($A136,'Реестр на 3 дня'!$C$2:$AA$1000,12)</f>
        <v>AE</v>
      </c>
      <c r="D136" s="167" t="str">
        <f>VLOOKUP($A136,'Реестр на 3 дня'!$C$2:$AA$1000,13)</f>
        <v>4045033</v>
      </c>
      <c r="E136" s="190" t="str">
        <f>VLOOKUP($A136,'Реестр на 3 дня'!$C$2:$AA$1000,14)</f>
        <v>05.09.2025</v>
      </c>
      <c r="F136" s="168" t="str">
        <f>VLOOKUP($A136,'Реестр на 3 дня'!$C$2:$AA$1000,15)</f>
        <v>ЯНГИЮЛЬСКИЙ РОВД ТАШКЕНТСКОЙ ОБЛАСТИ</v>
      </c>
      <c r="G136" s="166" t="str">
        <f>VLOOKUP($A136,'Реестр на 3 дня'!$C$2:$AA$1000,17)</f>
        <v>Узбекистан, 000000, Ташкентская область, Янгиюльский район, МАДАНТЯТ МФЙ, УЛ. ФАЙЗЛИ Д.10</v>
      </c>
      <c r="H136" s="191">
        <f>VLOOKUP($A136,'Реестр на 3 дня'!$C$2:$AA$1000,4)</f>
        <v>800</v>
      </c>
      <c r="I136" s="170">
        <f t="shared" si="15"/>
        <v>100</v>
      </c>
      <c r="J136" s="187">
        <f t="shared" si="16"/>
        <v>80000</v>
      </c>
      <c r="K136" s="41">
        <f t="shared" si="17"/>
        <v>0</v>
      </c>
      <c r="L136" s="188">
        <f t="shared" si="18"/>
        <v>80000</v>
      </c>
      <c r="M136" s="171" t="s">
        <v>1897</v>
      </c>
    </row>
    <row r="137" spans="1:13" s="159" customFormat="1" ht="38.25">
      <c r="A137" s="179">
        <f t="shared" si="19"/>
        <v>119</v>
      </c>
      <c r="B137" s="189" t="str">
        <f>VLOOKUP($A137,'Реестр на 3 дня'!$C$2:$AA$1000,3)</f>
        <v>AXMETJANOVA ZINESH XXX</v>
      </c>
      <c r="C137" s="167" t="str">
        <f>VLOOKUP($A137,'Реестр на 3 дня'!$C$2:$AA$1000,12)</f>
        <v>AA</v>
      </c>
      <c r="D137" s="167" t="str">
        <f>VLOOKUP($A137,'Реестр на 3 дня'!$C$2:$AA$1000,13)</f>
        <v>3259227</v>
      </c>
      <c r="E137" s="190" t="str">
        <f>VLOOKUP($A137,'Реестр на 3 дня'!$C$2:$AA$1000,14)</f>
        <v>01.11.2013</v>
      </c>
      <c r="F137" s="168" t="str">
        <f>VLOOKUP($A137,'Реестр на 3 дня'!$C$2:$AA$1000,15)</f>
        <v>Toshkent sh.Xamza tum.IIB</v>
      </c>
      <c r="G137" s="166" t="str">
        <f>VLOOKUP($A137,'Реестр на 3 дня'!$C$2:$AA$1000,17)</f>
        <v>Узбекистан, 100146, г. Ташкент, Яшнободский район, БИНОКОР З.ШАМСУТДИНОВА Д.1 КВ.9</v>
      </c>
      <c r="H137" s="191">
        <f>VLOOKUP($A137,'Реестр на 3 дня'!$C$2:$AA$1000,4)</f>
        <v>4320</v>
      </c>
      <c r="I137" s="170">
        <f t="shared" si="15"/>
        <v>100</v>
      </c>
      <c r="J137" s="187">
        <f t="shared" si="16"/>
        <v>432000</v>
      </c>
      <c r="K137" s="41">
        <f t="shared" si="17"/>
        <v>0</v>
      </c>
      <c r="L137" s="188">
        <f t="shared" si="18"/>
        <v>432000</v>
      </c>
      <c r="M137" s="171" t="s">
        <v>1897</v>
      </c>
    </row>
    <row r="138" spans="1:13" ht="25.5">
      <c r="A138" s="179">
        <f t="shared" si="19"/>
        <v>120</v>
      </c>
      <c r="B138" s="189" t="str">
        <f>VLOOKUP($A138,'Реестр на 3 дня'!$C$2:$AA$1000,3)</f>
        <v>AXRAROVA GULNORA ABDUKAYUM QIZI</v>
      </c>
      <c r="C138" s="167" t="str">
        <f>VLOOKUP($A138,'Реестр на 3 дня'!$C$2:$AA$1000,12)</f>
        <v>AB</v>
      </c>
      <c r="D138" s="167" t="str">
        <f>VLOOKUP($A138,'Реестр на 3 дня'!$C$2:$AA$1000,13)</f>
        <v>7466390</v>
      </c>
      <c r="E138" s="190" t="str">
        <f>VLOOKUP($A138,'Реестр на 3 дня'!$C$2:$AA$1000,14)</f>
        <v>13.08.2017</v>
      </c>
      <c r="F138" s="168" t="str">
        <f>VLOOKUP($A138,'Реестр на 3 дня'!$C$2:$AA$1000,15)</f>
        <v>Toshkent shahar Shayhantoxur tumani IIB</v>
      </c>
      <c r="G138" s="166" t="str">
        <f>VLOOKUP($A138,'Реестр на 3 дня'!$C$2:$AA$1000,17)</f>
        <v>Узбекистан, 100000, г. Ташкент, Шайхантахурский район, Darxon, 183 a</v>
      </c>
      <c r="H138" s="191">
        <f>VLOOKUP($A138,'Реестр на 3 дня'!$C$2:$AA$1000,4)</f>
        <v>50</v>
      </c>
      <c r="I138" s="170">
        <f t="shared" si="15"/>
        <v>100</v>
      </c>
      <c r="J138" s="187">
        <f t="shared" si="16"/>
        <v>5000</v>
      </c>
      <c r="K138" s="41">
        <f t="shared" si="17"/>
        <v>0</v>
      </c>
      <c r="L138" s="188">
        <f t="shared" si="18"/>
        <v>5000</v>
      </c>
      <c r="M138" s="171" t="s">
        <v>1897</v>
      </c>
    </row>
    <row r="139" spans="1:13" ht="51">
      <c r="A139" s="179">
        <f t="shared" si="19"/>
        <v>121</v>
      </c>
      <c r="B139" s="189" t="str">
        <f>VLOOKUP($A139,'Реестр на 3 дня'!$C$2:$AA$1000,3)</f>
        <v>AXROROV AKBAR ANVAROVICH</v>
      </c>
      <c r="C139" s="167" t="str">
        <f>VLOOKUP($A139,'Реестр на 3 дня'!$C$2:$AA$1000,12)</f>
        <v>AB</v>
      </c>
      <c r="D139" s="167" t="str">
        <f>VLOOKUP($A139,'Реестр на 3 дня'!$C$2:$AA$1000,13)</f>
        <v>3040509</v>
      </c>
      <c r="E139" s="190" t="str">
        <f>VLOOKUP($A139,'Реестр на 3 дня'!$C$2:$AA$1000,14)</f>
        <v>10.02.2016</v>
      </c>
      <c r="F139" s="168" t="str">
        <f>VLOOKUP($A139,'Реестр на 3 дня'!$C$2:$AA$1000,15)</f>
        <v>Toshkent.vil Yangiyul.tum IIB</v>
      </c>
      <c r="G139" s="166" t="str">
        <f>VLOOKUP($A139,'Реестр на 3 дня'!$C$2:$AA$1000,17)</f>
        <v>Узбекистан, 000000, Ташкентская область, Янгиюльский район, ЭСКИ-КАУНЧИ ИЛЁС УРОЗОВ И.УРОЗОВ КУЧАСИ  Д.2845 КВ.</v>
      </c>
      <c r="H139" s="191">
        <f>VLOOKUP($A139,'Реестр на 3 дня'!$C$2:$AA$1000,4)</f>
        <v>3200</v>
      </c>
      <c r="I139" s="170">
        <f t="shared" si="15"/>
        <v>100</v>
      </c>
      <c r="J139" s="187">
        <f t="shared" si="16"/>
        <v>320000</v>
      </c>
      <c r="K139" s="41">
        <f t="shared" si="17"/>
        <v>0</v>
      </c>
      <c r="L139" s="188">
        <f t="shared" si="18"/>
        <v>320000</v>
      </c>
      <c r="M139" s="171" t="s">
        <v>1897</v>
      </c>
    </row>
    <row r="140" spans="1:13" ht="38.25">
      <c r="A140" s="179">
        <f t="shared" si="19"/>
        <v>122</v>
      </c>
      <c r="B140" s="189" t="str">
        <f>VLOOKUP($A140,'Реестр на 3 дня'!$C$2:$AA$1000,3)</f>
        <v>AYTMANBETOV RINAT ALIBAYEVICH</v>
      </c>
      <c r="C140" s="167" t="str">
        <f>VLOOKUP($A140,'Реестр на 3 дня'!$C$2:$AA$1000,12)</f>
        <v>CB</v>
      </c>
      <c r="D140" s="167" t="str">
        <f>VLOOKUP($A140,'Реестр на 3 дня'!$C$2:$AA$1000,13)</f>
        <v>0328360</v>
      </c>
      <c r="E140" s="190" t="str">
        <f>VLOOKUP($A140,'Реестр на 3 дня'!$C$2:$AA$1000,14)</f>
        <v>11.03.1996</v>
      </c>
      <c r="F140" s="168" t="str">
        <f>VLOOKUP($A140,'Реестр на 3 дня'!$C$2:$AA$1000,15)</f>
        <v>Янгиюльским ГОВД</v>
      </c>
      <c r="G140" s="166" t="str">
        <f>VLOOKUP($A140,'Реестр на 3 дня'!$C$2:$AA$1000,17)</f>
        <v>Узбекистан, 000000, Ташкентская область, г. Янгиюль, Мустакиллик Узумзор д.59 кв.51</v>
      </c>
      <c r="H140" s="191">
        <f>VLOOKUP($A140,'Реестр на 3 дня'!$C$2:$AA$1000,4)</f>
        <v>800</v>
      </c>
      <c r="I140" s="170">
        <f t="shared" si="15"/>
        <v>100</v>
      </c>
      <c r="J140" s="187">
        <f t="shared" si="16"/>
        <v>80000</v>
      </c>
      <c r="K140" s="41">
        <f t="shared" si="17"/>
        <v>0</v>
      </c>
      <c r="L140" s="188">
        <f t="shared" si="18"/>
        <v>80000</v>
      </c>
      <c r="M140" s="171" t="s">
        <v>1897</v>
      </c>
    </row>
    <row r="141" spans="1:13" ht="51">
      <c r="A141" s="179">
        <f t="shared" si="19"/>
        <v>123</v>
      </c>
      <c r="B141" s="189" t="str">
        <f>VLOOKUP($A141,'Реестр на 3 дня'!$C$2:$AA$1000,3)</f>
        <v>AZAMDJANOV ALISHER XXX</v>
      </c>
      <c r="C141" s="167" t="str">
        <f>VLOOKUP($A141,'Реестр на 3 дня'!$C$2:$AA$1000,12)</f>
        <v>AD</v>
      </c>
      <c r="D141" s="167" t="str">
        <f>VLOOKUP($A141,'Реестр на 3 дня'!$C$2:$AA$1000,13)</f>
        <v>2017000</v>
      </c>
      <c r="E141" s="190" t="str">
        <f>VLOOKUP($A141,'Реестр на 3 дня'!$C$2:$AA$1000,14)</f>
        <v>15.11.2022</v>
      </c>
      <c r="F141" s="168" t="str">
        <f>VLOOKUP($A141,'Реестр на 3 дня'!$C$2:$AA$1000,15)</f>
        <v>IIV</v>
      </c>
      <c r="G141" s="166" t="str">
        <f>VLOOKUP($A141,'Реестр на 3 дня'!$C$2:$AA$1000,17)</f>
        <v>Узбекистан, 000000, Ташкентская область, г. Янгиюль, Г. ЯНГИЮЛЬ ФАЙЗОБОД ФАЙЗОБОД 1-БЕРК КУЧА Д.1А КВ.15</v>
      </c>
      <c r="H141" s="191">
        <f>VLOOKUP($A141,'Реестр на 3 дня'!$C$2:$AA$1000,4)</f>
        <v>8800</v>
      </c>
      <c r="I141" s="170">
        <f t="shared" si="15"/>
        <v>100</v>
      </c>
      <c r="J141" s="187">
        <f t="shared" si="16"/>
        <v>880000</v>
      </c>
      <c r="K141" s="41">
        <f t="shared" si="17"/>
        <v>0</v>
      </c>
      <c r="L141" s="188">
        <f t="shared" si="18"/>
        <v>880000</v>
      </c>
      <c r="M141" s="171" t="s">
        <v>1897</v>
      </c>
    </row>
    <row r="142" spans="1:13" ht="63.75">
      <c r="A142" s="179">
        <f t="shared" si="19"/>
        <v>124</v>
      </c>
      <c r="B142" s="189" t="str">
        <f>VLOOKUP($A142,'Реестр на 3 дня'!$C$2:$AA$1000,3)</f>
        <v>AZIMOV YODGOR SALIMOVICH</v>
      </c>
      <c r="C142" s="167" t="str">
        <f>VLOOKUP($A142,'Реестр на 3 дня'!$C$2:$AA$1000,12)</f>
        <v>AB</v>
      </c>
      <c r="D142" s="167" t="str">
        <f>VLOOKUP($A142,'Реестр на 3 дня'!$C$2:$AA$1000,13)</f>
        <v>2987040</v>
      </c>
      <c r="E142" s="190" t="str">
        <f>VLOOKUP($A142,'Реестр на 3 дня'!$C$2:$AA$1000,14)</f>
        <v>22.04.2016</v>
      </c>
      <c r="F142" s="168" t="str">
        <f>VLOOKUP($A142,'Реестр на 3 дня'!$C$2:$AA$1000,15)</f>
        <v/>
      </c>
      <c r="G142" s="166" t="str">
        <f>VLOOKUP($A142,'Реестр на 3 дня'!$C$2:$AA$1000,17)</f>
        <v>Узбекистан, 000000, Ташкентская область, г. Янгиюль, ЯНГИЮЛЬСКИЙ РАЙОН МУСТАКИЛЛИК МАХАЛЛАСИ У.HОСИР ( XXII-ПАРТЪСЕЗД) Д.15 КВ.2</v>
      </c>
      <c r="H142" s="191">
        <f>VLOOKUP($A142,'Реестр на 3 дня'!$C$2:$AA$1000,4)</f>
        <v>4160</v>
      </c>
      <c r="I142" s="170">
        <f t="shared" si="15"/>
        <v>100</v>
      </c>
      <c r="J142" s="187">
        <f t="shared" si="16"/>
        <v>416000</v>
      </c>
      <c r="K142" s="41">
        <f t="shared" si="17"/>
        <v>0</v>
      </c>
      <c r="L142" s="188">
        <f t="shared" si="18"/>
        <v>416000</v>
      </c>
      <c r="M142" s="171" t="s">
        <v>1897</v>
      </c>
    </row>
    <row r="143" spans="1:13" ht="38.25">
      <c r="A143" s="179">
        <f t="shared" si="19"/>
        <v>125</v>
      </c>
      <c r="B143" s="189" t="str">
        <f>VLOOKUP($A143,'Реестр на 3 дня'!$C$2:$AA$1000,3)</f>
        <v>AZIMOVA NULIFAR NORMURADOVNA</v>
      </c>
      <c r="C143" s="167" t="str">
        <f>VLOOKUP($A143,'Реестр на 3 дня'!$C$2:$AA$1000,12)</f>
        <v>AD</v>
      </c>
      <c r="D143" s="167" t="str">
        <f>VLOOKUP($A143,'Реестр на 3 дня'!$C$2:$AA$1000,13)</f>
        <v>3523418</v>
      </c>
      <c r="E143" s="190" t="str">
        <f>VLOOKUP($A143,'Реестр на 3 дня'!$C$2:$AA$1000,14)</f>
        <v>03.06.2023</v>
      </c>
      <c r="F143" s="168" t="str">
        <f>VLOOKUP($A143,'Реестр на 3 дня'!$C$2:$AA$1000,15)</f>
        <v/>
      </c>
      <c r="G143" s="166" t="str">
        <f>VLOOKUP($A143,'Реестр на 3 дня'!$C$2:$AA$1000,17)</f>
        <v>Узбекистан, 000000, г. Ташкент, Юнусабадский район, Кадрдон МФЙ, 17 мавзеси, 3-уй, 101-хонадон</v>
      </c>
      <c r="H143" s="191">
        <f>VLOOKUP($A143,'Реестр на 3 дня'!$C$2:$AA$1000,4)</f>
        <v>265</v>
      </c>
      <c r="I143" s="170">
        <f t="shared" si="15"/>
        <v>100</v>
      </c>
      <c r="J143" s="187">
        <f t="shared" si="16"/>
        <v>26500</v>
      </c>
      <c r="K143" s="41">
        <f t="shared" si="17"/>
        <v>0</v>
      </c>
      <c r="L143" s="188">
        <f t="shared" si="18"/>
        <v>26500</v>
      </c>
      <c r="M143" s="171" t="s">
        <v>1897</v>
      </c>
    </row>
    <row r="144" spans="1:13" ht="38.25">
      <c r="A144" s="179">
        <f t="shared" si="19"/>
        <v>126</v>
      </c>
      <c r="B144" s="189" t="str">
        <f>VLOOKUP($A144,'Реестр на 3 дня'!$C$2:$AA$1000,3)</f>
        <v>Abdiyev Xasanali Abdukadirovich</v>
      </c>
      <c r="C144" s="167" t="str">
        <f>VLOOKUP($A144,'Реестр на 3 дня'!$C$2:$AA$1000,12)</f>
        <v>AB</v>
      </c>
      <c r="D144" s="167" t="str">
        <f>VLOOKUP($A144,'Реестр на 3 дня'!$C$2:$AA$1000,13)</f>
        <v>7187439</v>
      </c>
      <c r="E144" s="190" t="str">
        <f>VLOOKUP($A144,'Реестр на 3 дня'!$C$2:$AA$1000,14)</f>
        <v>11.07.2017</v>
      </c>
      <c r="F144" s="168" t="str">
        <f>VLOOKUP($A144,'Реестр на 3 дня'!$C$2:$AA$1000,15)</f>
        <v>Toshkent viloyati Yangiyul tumani IIB</v>
      </c>
      <c r="G144" s="166" t="str">
        <f>VLOOKUP($A144,'Реестр на 3 дня'!$C$2:$AA$1000,17)</f>
        <v>Узбекистан, 110813, Ташкентская область, Янгиюльский район, с/с Ниязбаш ул.Низомий</v>
      </c>
      <c r="H144" s="191">
        <f>VLOOKUP($A144,'Реестр на 3 дня'!$C$2:$AA$1000,4)</f>
        <v>960</v>
      </c>
      <c r="I144" s="170">
        <f t="shared" si="15"/>
        <v>100</v>
      </c>
      <c r="J144" s="187">
        <f t="shared" si="16"/>
        <v>96000</v>
      </c>
      <c r="K144" s="41">
        <f t="shared" si="17"/>
        <v>0</v>
      </c>
      <c r="L144" s="188">
        <f t="shared" si="18"/>
        <v>96000</v>
      </c>
      <c r="M144" s="171" t="s">
        <v>1897</v>
      </c>
    </row>
    <row r="145" spans="1:13" ht="38.25">
      <c r="A145" s="179">
        <f t="shared" si="19"/>
        <v>127</v>
      </c>
      <c r="B145" s="189" t="str">
        <f>VLOOKUP($A145,'Реестр на 3 дня'!$C$2:$AA$1000,3)</f>
        <v>Abdumutalibov Baxromjon Manzurovich</v>
      </c>
      <c r="C145" s="167" t="str">
        <f>VLOOKUP($A145,'Реестр на 3 дня'!$C$2:$AA$1000,12)</f>
        <v>AB</v>
      </c>
      <c r="D145" s="167" t="str">
        <f>VLOOKUP($A145,'Реестр на 3 дня'!$C$2:$AA$1000,13)</f>
        <v>9793377</v>
      </c>
      <c r="E145" s="190" t="str">
        <f>VLOOKUP($A145,'Реестр на 3 дня'!$C$2:$AA$1000,14)</f>
        <v>05.06.2018</v>
      </c>
      <c r="F145" s="168" t="str">
        <f>VLOOKUP($A145,'Реестр на 3 дня'!$C$2:$AA$1000,15)</f>
        <v>Andijon viloyati Asaka tumani IIB</v>
      </c>
      <c r="G145" s="166" t="str">
        <f>VLOOKUP($A145,'Реестр на 3 дня'!$C$2:$AA$1000,17)</f>
        <v>Узбекистан, 000000, Андижанская область, Асакинский район, Oqboyra MFY</v>
      </c>
      <c r="H145" s="191">
        <f>VLOOKUP($A145,'Реестр на 3 дня'!$C$2:$AA$1000,4)</f>
        <v>1092</v>
      </c>
      <c r="I145" s="170">
        <f t="shared" si="15"/>
        <v>100</v>
      </c>
      <c r="J145" s="187">
        <f t="shared" si="16"/>
        <v>109200</v>
      </c>
      <c r="K145" s="41">
        <f t="shared" si="17"/>
        <v>0</v>
      </c>
      <c r="L145" s="188">
        <f t="shared" si="18"/>
        <v>109200</v>
      </c>
      <c r="M145" s="171" t="s">
        <v>1897</v>
      </c>
    </row>
    <row r="146" spans="1:13" ht="51">
      <c r="A146" s="179">
        <f t="shared" si="19"/>
        <v>128</v>
      </c>
      <c r="B146" s="189" t="str">
        <f>VLOOKUP($A146,'Реестр на 3 дня'!$C$2:$AA$1000,3)</f>
        <v>A’ZAMOV KAMOLIDDIN FAZLIDDIN O‘G‘LI</v>
      </c>
      <c r="C146" s="167" t="str">
        <f>VLOOKUP($A146,'Реестр на 3 дня'!$C$2:$AA$1000,12)</f>
        <v>AD</v>
      </c>
      <c r="D146" s="167" t="str">
        <f>VLOOKUP($A146,'Реестр на 3 дня'!$C$2:$AA$1000,13)</f>
        <v>1682261</v>
      </c>
      <c r="E146" s="190" t="str">
        <f>VLOOKUP($A146,'Реестр на 3 дня'!$C$2:$AA$1000,14)</f>
        <v>22.08.2022</v>
      </c>
      <c r="F146" s="168" t="str">
        <f>VLOOKUP($A146,'Реестр на 3 дня'!$C$2:$AA$1000,15)</f>
        <v/>
      </c>
      <c r="G146" s="166" t="str">
        <f>VLOOKUP($A146,'Реестр на 3 дня'!$C$2:$AA$1000,17)</f>
        <v>Узбекистан, 000000, Ташкентская область, Паркентский район, ПАРКЕНТ Ш., САМАРОБОД МФЙ, А.НАВОИЙ КЎЧАСИ,  uy:Р/С</v>
      </c>
      <c r="H146" s="191">
        <f>VLOOKUP($A146,'Реестр на 3 дня'!$C$2:$AA$1000,4)</f>
        <v>21</v>
      </c>
      <c r="I146" s="170">
        <f t="shared" si="15"/>
        <v>100</v>
      </c>
      <c r="J146" s="187">
        <f t="shared" si="16"/>
        <v>2100</v>
      </c>
      <c r="K146" s="41">
        <f t="shared" si="17"/>
        <v>0</v>
      </c>
      <c r="L146" s="188">
        <f t="shared" si="18"/>
        <v>2100</v>
      </c>
      <c r="M146" s="171" t="s">
        <v>1897</v>
      </c>
    </row>
    <row r="147" spans="1:13" ht="38.25">
      <c r="A147" s="179">
        <f t="shared" si="19"/>
        <v>129</v>
      </c>
      <c r="B147" s="189" t="str">
        <f>VLOOKUP($A147,'Реестр на 3 дня'!$C$2:$AA$1000,3)</f>
        <v>BABINA ANASTASIYA YEVGENEVNA</v>
      </c>
      <c r="C147" s="167" t="str">
        <f>VLOOKUP($A147,'Реестр на 3 дня'!$C$2:$AA$1000,12)</f>
        <v>AD</v>
      </c>
      <c r="D147" s="167" t="str">
        <f>VLOOKUP($A147,'Реестр на 3 дня'!$C$2:$AA$1000,13)</f>
        <v>4064354</v>
      </c>
      <c r="E147" s="190" t="str">
        <f>VLOOKUP($A147,'Реестр на 3 дня'!$C$2:$AA$1000,14)</f>
        <v>25.07.2023</v>
      </c>
      <c r="F147" s="168" t="str">
        <f>VLOOKUP($A147,'Реестр на 3 дня'!$C$2:$AA$1000,15)</f>
        <v/>
      </c>
      <c r="G147" s="166" t="str">
        <f>VLOOKUP($A147,'Реестр на 3 дня'!$C$2:$AA$1000,17)</f>
        <v>Узбекистан, 000000, Ташкентская область, Янгиюльский район, Kamolot 11</v>
      </c>
      <c r="H147" s="191">
        <f>VLOOKUP($A147,'Реестр на 3 дня'!$C$2:$AA$1000,4)</f>
        <v>6400</v>
      </c>
      <c r="I147" s="170">
        <f t="shared" si="15"/>
        <v>100</v>
      </c>
      <c r="J147" s="187">
        <f t="shared" si="16"/>
        <v>640000</v>
      </c>
      <c r="K147" s="41">
        <f t="shared" si="17"/>
        <v>0</v>
      </c>
      <c r="L147" s="188">
        <f t="shared" si="18"/>
        <v>640000</v>
      </c>
      <c r="M147" s="171" t="s">
        <v>1897</v>
      </c>
    </row>
    <row r="148" spans="1:13" ht="38.25">
      <c r="A148" s="179">
        <f t="shared" si="19"/>
        <v>130</v>
      </c>
      <c r="B148" s="189" t="str">
        <f>VLOOKUP($A148,'Реестр на 3 дня'!$C$2:$AA$1000,3)</f>
        <v>BAGIYEV MUXAMMED AZIZ UG‘LI</v>
      </c>
      <c r="C148" s="167" t="str">
        <f>VLOOKUP($A148,'Реестр на 3 дня'!$C$2:$AA$1000,12)</f>
        <v>AD</v>
      </c>
      <c r="D148" s="167" t="str">
        <f>VLOOKUP($A148,'Реестр на 3 дня'!$C$2:$AA$1000,13)</f>
        <v>3839976</v>
      </c>
      <c r="E148" s="190" t="str">
        <f>VLOOKUP($A148,'Реестр на 3 дня'!$C$2:$AA$1000,14)</f>
        <v>05.07.2023</v>
      </c>
      <c r="F148" s="168" t="str">
        <f>VLOOKUP($A148,'Реестр на 3 дня'!$C$2:$AA$1000,15)</f>
        <v/>
      </c>
      <c r="G148" s="166" t="str">
        <f>VLOOKUP($A148,'Реестр на 3 дня'!$C$2:$AA$1000,17)</f>
        <v>Узбекистан, 000000, Ташкентская область, Уртачирчикский район, Дўстлик МФЙ, Дўстлик кучаси, 30-уй</v>
      </c>
      <c r="H148" s="191">
        <f>VLOOKUP($A148,'Реестр на 3 дня'!$C$2:$AA$1000,4)</f>
        <v>120</v>
      </c>
      <c r="I148" s="170">
        <f t="shared" si="15"/>
        <v>100</v>
      </c>
      <c r="J148" s="187">
        <f t="shared" si="16"/>
        <v>12000</v>
      </c>
      <c r="K148" s="41">
        <f t="shared" si="17"/>
        <v>0</v>
      </c>
      <c r="L148" s="188">
        <f t="shared" si="18"/>
        <v>12000</v>
      </c>
      <c r="M148" s="171" t="s">
        <v>1897</v>
      </c>
    </row>
    <row r="149" spans="1:13" ht="51">
      <c r="A149" s="179">
        <f t="shared" si="19"/>
        <v>131</v>
      </c>
      <c r="B149" s="189" t="str">
        <f>VLOOKUP($A149,'Реестр на 3 дня'!$C$2:$AA$1000,3)</f>
        <v>BALBERIN ALEKSANDR SERGEYEVICH</v>
      </c>
      <c r="C149" s="167" t="str">
        <f>VLOOKUP($A149,'Реестр на 3 дня'!$C$2:$AA$1000,12)</f>
        <v>AD</v>
      </c>
      <c r="D149" s="167" t="str">
        <f>VLOOKUP($A149,'Реестр на 3 дня'!$C$2:$AA$1000,13)</f>
        <v>2515839</v>
      </c>
      <c r="E149" s="190" t="str">
        <f>VLOOKUP($A149,'Реестр на 3 дня'!$C$2:$AA$1000,14)</f>
        <v>07.02.2023</v>
      </c>
      <c r="F149" s="168" t="str">
        <f>VLOOKUP($A149,'Реестр на 3 дня'!$C$2:$AA$1000,15)</f>
        <v/>
      </c>
      <c r="G149" s="166" t="str">
        <f>VLOOKUP($A149,'Реестр на 3 дня'!$C$2:$AA$1000,17)</f>
        <v>Узбекистан, 000000, Ташкентская область, г. Янгиюль, ЯНГИЙЎЛ Ш., ОЛТИНОБОД МФЙ, ТОШКЕНТ КЎЧАСИ, uy:46 xonadon:45</v>
      </c>
      <c r="H149" s="191">
        <f>VLOOKUP($A149,'Реестр на 3 дня'!$C$2:$AA$1000,4)</f>
        <v>1920</v>
      </c>
      <c r="I149" s="170">
        <f t="shared" si="15"/>
        <v>100</v>
      </c>
      <c r="J149" s="187">
        <f t="shared" si="16"/>
        <v>192000</v>
      </c>
      <c r="K149" s="41">
        <f t="shared" si="17"/>
        <v>0</v>
      </c>
      <c r="L149" s="188">
        <f t="shared" si="18"/>
        <v>192000</v>
      </c>
      <c r="M149" s="171" t="s">
        <v>1897</v>
      </c>
    </row>
    <row r="150" spans="1:13" ht="38.25">
      <c r="A150" s="179">
        <f t="shared" si="19"/>
        <v>132</v>
      </c>
      <c r="B150" s="189" t="str">
        <f>VLOOKUP($A150,'Реестр на 3 дня'!$C$2:$AA$1000,3)</f>
        <v>BALTABAYEV JASUR XAYRULLAYEVICH</v>
      </c>
      <c r="C150" s="167" t="str">
        <f>VLOOKUP($A150,'Реестр на 3 дня'!$C$2:$AA$1000,12)</f>
        <v>AD</v>
      </c>
      <c r="D150" s="167" t="str">
        <f>VLOOKUP($A150,'Реестр на 3 дня'!$C$2:$AA$1000,13)</f>
        <v>4728607</v>
      </c>
      <c r="E150" s="190" t="str">
        <f>VLOOKUP($A150,'Реестр на 3 дня'!$C$2:$AA$1000,14)</f>
        <v>28.09.2023</v>
      </c>
      <c r="F150" s="168" t="str">
        <f>VLOOKUP($A150,'Реестр на 3 дня'!$C$2:$AA$1000,15)</f>
        <v/>
      </c>
      <c r="G150" s="166" t="str">
        <f>VLOOKUP($A150,'Реестр на 3 дня'!$C$2:$AA$1000,17)</f>
        <v>Узбекистан, 000000, г. Ташкент, Шайхантахурский район, Тинчлик МФЙ, Беруни кучаси, 10-уй, 18-хонадон</v>
      </c>
      <c r="H150" s="191">
        <f>VLOOKUP($A150,'Реестр на 3 дня'!$C$2:$AA$1000,4)</f>
        <v>6</v>
      </c>
      <c r="I150" s="170">
        <f t="shared" si="15"/>
        <v>100</v>
      </c>
      <c r="J150" s="187">
        <f t="shared" si="16"/>
        <v>600</v>
      </c>
      <c r="K150" s="41">
        <f t="shared" si="17"/>
        <v>0</v>
      </c>
      <c r="L150" s="188">
        <f t="shared" si="18"/>
        <v>600</v>
      </c>
      <c r="M150" s="171" t="s">
        <v>1897</v>
      </c>
    </row>
    <row r="151" spans="1:13" ht="38.25">
      <c r="A151" s="179">
        <f t="shared" si="19"/>
        <v>133</v>
      </c>
      <c r="B151" s="189" t="str">
        <f>VLOOKUP($A151,'Реестр на 3 дня'!$C$2:$AA$1000,3)</f>
        <v>BARKANOV ALEKSANDR ALEKSEYEVICH</v>
      </c>
      <c r="C151" s="167" t="str">
        <f>VLOOKUP($A151,'Реестр на 3 дня'!$C$2:$AA$1000,12)</f>
        <v>AC</v>
      </c>
      <c r="D151" s="167" t="str">
        <f>VLOOKUP($A151,'Реестр на 3 дня'!$C$2:$AA$1000,13)</f>
        <v>1907032</v>
      </c>
      <c r="E151" s="190" t="str">
        <f>VLOOKUP($A151,'Реестр на 3 дня'!$C$2:$AA$1000,14)</f>
        <v>16.05.2019</v>
      </c>
      <c r="F151" s="168" t="str">
        <f>VLOOKUP($A151,'Реестр на 3 дня'!$C$2:$AA$1000,15)</f>
        <v/>
      </c>
      <c r="G151" s="166" t="str">
        <f>VLOOKUP($A151,'Реестр на 3 дня'!$C$2:$AA$1000,17)</f>
        <v>Узбекистан, 000000, г. Ташкент, Шайхантахурский район, улица Хувайдо дом 4 А, кв.96</v>
      </c>
      <c r="H151" s="191">
        <f>VLOOKUP($A151,'Реестр на 3 дня'!$C$2:$AA$1000,4)</f>
        <v>24</v>
      </c>
      <c r="I151" s="170">
        <f t="shared" si="15"/>
        <v>100</v>
      </c>
      <c r="J151" s="187">
        <f t="shared" si="16"/>
        <v>2400</v>
      </c>
      <c r="K151" s="41">
        <f t="shared" si="17"/>
        <v>0</v>
      </c>
      <c r="L151" s="188">
        <f t="shared" si="18"/>
        <v>2400</v>
      </c>
      <c r="M151" s="171" t="s">
        <v>1897</v>
      </c>
    </row>
    <row r="152" spans="1:13" ht="38.25">
      <c r="A152" s="179">
        <f t="shared" si="19"/>
        <v>134</v>
      </c>
      <c r="B152" s="189" t="str">
        <f>VLOOKUP($A152,'Реестр на 3 дня'!$C$2:$AA$1000,3)</f>
        <v>BATIROVA DILDORA BAXODIROVNA</v>
      </c>
      <c r="C152" s="167" t="str">
        <f>VLOOKUP($A152,'Реестр на 3 дня'!$C$2:$AA$1000,12)</f>
        <v>AD</v>
      </c>
      <c r="D152" s="167" t="str">
        <f>VLOOKUP($A152,'Реестр на 3 дня'!$C$2:$AA$1000,13)</f>
        <v>1847787</v>
      </c>
      <c r="E152" s="190" t="str">
        <f>VLOOKUP($A152,'Реестр на 3 дня'!$C$2:$AA$1000,14)</f>
        <v>07.10.2022</v>
      </c>
      <c r="F152" s="168" t="str">
        <f>VLOOKUP($A152,'Реестр на 3 дня'!$C$2:$AA$1000,15)</f>
        <v/>
      </c>
      <c r="G152" s="166" t="str">
        <f>VLOOKUP($A152,'Реестр на 3 дня'!$C$2:$AA$1000,17)</f>
        <v>Узбекистан, 000000, г. Ташкент, Мирзо-Улугбекский район, Qorasu-1, 10 uy, 27 xonadon</v>
      </c>
      <c r="H152" s="191">
        <f>VLOOKUP($A152,'Реестр на 3 дня'!$C$2:$AA$1000,4)</f>
        <v>5</v>
      </c>
      <c r="I152" s="170">
        <f t="shared" si="15"/>
        <v>100</v>
      </c>
      <c r="J152" s="187">
        <f t="shared" si="16"/>
        <v>500</v>
      </c>
      <c r="K152" s="41">
        <f t="shared" si="17"/>
        <v>0</v>
      </c>
      <c r="L152" s="188">
        <f t="shared" si="18"/>
        <v>500</v>
      </c>
      <c r="M152" s="171" t="s">
        <v>1897</v>
      </c>
    </row>
    <row r="153" spans="1:13" ht="38.25">
      <c r="A153" s="179">
        <f t="shared" si="19"/>
        <v>135</v>
      </c>
      <c r="B153" s="189" t="str">
        <f>VLOOKUP($A153,'Реестр на 3 дня'!$C$2:$AA$1000,3)</f>
        <v>BAXODIROVA SARVINOZ SARVAR QIZI</v>
      </c>
      <c r="C153" s="167" t="str">
        <f>VLOOKUP($A153,'Реестр на 3 дня'!$C$2:$AA$1000,12)</f>
        <v>AD</v>
      </c>
      <c r="D153" s="167" t="str">
        <f>VLOOKUP($A153,'Реестр на 3 дня'!$C$2:$AA$1000,13)</f>
        <v>1592890</v>
      </c>
      <c r="E153" s="190" t="str">
        <f>VLOOKUP($A153,'Реестр на 3 дня'!$C$2:$AA$1000,14)</f>
        <v>27.07.2022</v>
      </c>
      <c r="F153" s="168" t="str">
        <f>VLOOKUP($A153,'Реестр на 3 дня'!$C$2:$AA$1000,15)</f>
        <v/>
      </c>
      <c r="G153" s="166" t="str">
        <f>VLOOKUP($A153,'Реестр на 3 дня'!$C$2:$AA$1000,17)</f>
        <v>Узбекистан, 000000, Ташкентская область, г. Янгиюль, Мустакиллик МФЙ, Кимёгар кучаси, 29-уй</v>
      </c>
      <c r="H153" s="191">
        <f>VLOOKUP($A153,'Реестр на 3 дня'!$C$2:$AA$1000,4)</f>
        <v>12</v>
      </c>
      <c r="I153" s="170">
        <f t="shared" si="15"/>
        <v>100</v>
      </c>
      <c r="J153" s="187">
        <f t="shared" si="16"/>
        <v>1200</v>
      </c>
      <c r="K153" s="41">
        <f t="shared" si="17"/>
        <v>0</v>
      </c>
      <c r="L153" s="188">
        <f t="shared" si="18"/>
        <v>1200</v>
      </c>
      <c r="M153" s="171" t="s">
        <v>1897</v>
      </c>
    </row>
    <row r="154" spans="1:13" ht="38.25">
      <c r="A154" s="179">
        <f t="shared" si="19"/>
        <v>136</v>
      </c>
      <c r="B154" s="189" t="str">
        <f>VLOOKUP($A154,'Реестр на 3 дня'!$C$2:$AA$1000,3)</f>
        <v>BAXROMOV AZIZBEK AZAMAT O‘G‘LI</v>
      </c>
      <c r="C154" s="167" t="str">
        <f>VLOOKUP($A154,'Реестр на 3 дня'!$C$2:$AA$1000,12)</f>
        <v>AE</v>
      </c>
      <c r="D154" s="167" t="str">
        <f>VLOOKUP($A154,'Реестр на 3 дня'!$C$2:$AA$1000,13)</f>
        <v>3932649</v>
      </c>
      <c r="E154" s="190" t="str">
        <f>VLOOKUP($A154,'Реестр на 3 дня'!$C$2:$AA$1000,14)</f>
        <v>26.08.2025</v>
      </c>
      <c r="F154" s="168" t="str">
        <f>VLOOKUP($A154,'Реестр на 3 дня'!$C$2:$AA$1000,15)</f>
        <v/>
      </c>
      <c r="G154" s="166" t="str">
        <f>VLOOKUP($A154,'Реестр на 3 дня'!$C$2:$AA$1000,17)</f>
        <v>Узбекистан, 000000, Самаркандская область, Самарканд - кудук, ШОДЛИК МФЙ, ТОНГ, 8 БЕРК КЎЧАСИ,  uy:4</v>
      </c>
      <c r="H154" s="191">
        <f>VLOOKUP($A154,'Реестр на 3 дня'!$C$2:$AA$1000,4)</f>
        <v>100</v>
      </c>
      <c r="I154" s="170">
        <f t="shared" si="15"/>
        <v>100</v>
      </c>
      <c r="J154" s="187">
        <f t="shared" si="16"/>
        <v>10000</v>
      </c>
      <c r="K154" s="41">
        <f t="shared" si="17"/>
        <v>0</v>
      </c>
      <c r="L154" s="188">
        <f t="shared" si="18"/>
        <v>10000</v>
      </c>
      <c r="M154" s="171" t="s">
        <v>1897</v>
      </c>
    </row>
    <row r="155" spans="1:13" ht="38.25">
      <c r="A155" s="179">
        <f t="shared" si="19"/>
        <v>137</v>
      </c>
      <c r="B155" s="189" t="str">
        <f>VLOOKUP($A155,'Реестр на 3 дня'!$C$2:$AA$1000,3)</f>
        <v>BAYNAZAROVA ELVIRA ASXATOVNA</v>
      </c>
      <c r="C155" s="167" t="str">
        <f>VLOOKUP($A155,'Реестр на 3 дня'!$C$2:$AA$1000,12)</f>
        <v>AD</v>
      </c>
      <c r="D155" s="167" t="str">
        <f>VLOOKUP($A155,'Реестр на 3 дня'!$C$2:$AA$1000,13)</f>
        <v>7520807</v>
      </c>
      <c r="E155" s="190" t="str">
        <f>VLOOKUP($A155,'Реестр на 3 дня'!$C$2:$AA$1000,14)</f>
        <v>15.06.2024</v>
      </c>
      <c r="F155" s="168" t="str">
        <f>VLOOKUP($A155,'Реестр на 3 дня'!$C$2:$AA$1000,15)</f>
        <v/>
      </c>
      <c r="G155" s="166" t="str">
        <f>VLOOKUP($A155,'Реестр на 3 дня'!$C$2:$AA$1000,17)</f>
        <v>Узбекистан, 000000, г. Ташкент, Юнусабадский район, УЛ. БАДАМЗАР Д.8 КВ.83</v>
      </c>
      <c r="H155" s="191">
        <f>VLOOKUP($A155,'Реестр на 3 дня'!$C$2:$AA$1000,4)</f>
        <v>3200</v>
      </c>
      <c r="I155" s="170">
        <f t="shared" si="15"/>
        <v>100</v>
      </c>
      <c r="J155" s="187">
        <f t="shared" si="16"/>
        <v>320000</v>
      </c>
      <c r="K155" s="41">
        <f t="shared" si="17"/>
        <v>0</v>
      </c>
      <c r="L155" s="188">
        <f t="shared" si="18"/>
        <v>320000</v>
      </c>
      <c r="M155" s="171" t="s">
        <v>1897</v>
      </c>
    </row>
    <row r="156" spans="1:13" ht="51">
      <c r="A156" s="179">
        <f t="shared" si="19"/>
        <v>138</v>
      </c>
      <c r="B156" s="189" t="str">
        <f>VLOOKUP($A156,'Реестр на 3 дня'!$C$2:$AA$1000,3)</f>
        <v>BEDO PAVEL MIXAYLOVICH</v>
      </c>
      <c r="C156" s="167" t="str">
        <f>VLOOKUP($A156,'Реестр на 3 дня'!$C$2:$AA$1000,12)</f>
        <v>AD</v>
      </c>
      <c r="D156" s="167" t="str">
        <f>VLOOKUP($A156,'Реестр на 3 дня'!$C$2:$AA$1000,13)</f>
        <v>1371128</v>
      </c>
      <c r="E156" s="190" t="str">
        <f>VLOOKUP($A156,'Реестр на 3 дня'!$C$2:$AA$1000,14)</f>
        <v>20.05.2022</v>
      </c>
      <c r="F156" s="168" t="str">
        <f>VLOOKUP($A156,'Реестр на 3 дня'!$C$2:$AA$1000,15)</f>
        <v/>
      </c>
      <c r="G156" s="166" t="str">
        <f>VLOOKUP($A156,'Реестр на 3 дня'!$C$2:$AA$1000,17)</f>
        <v>Узбекистан, 000000, г. Ташкент, Чиланзарский район, г. Ташкент, Чиланзарский район, кв. 1, 1-Катта Чилонзор МСГ, 18- Дом, 42- Квартира</v>
      </c>
      <c r="H156" s="191">
        <f>VLOOKUP($A156,'Реестр на 3 дня'!$C$2:$AA$1000,4)</f>
        <v>3</v>
      </c>
      <c r="I156" s="170">
        <f t="shared" ref="I156:I219" si="20">$I$12</f>
        <v>100</v>
      </c>
      <c r="J156" s="187">
        <f t="shared" ref="J156:J219" si="21">H156*I156</f>
        <v>300</v>
      </c>
      <c r="K156" s="41">
        <f t="shared" ref="K156:K219" si="22">J156*0</f>
        <v>0</v>
      </c>
      <c r="L156" s="188">
        <f t="shared" ref="L156:L219" si="23">J156-K156</f>
        <v>300</v>
      </c>
      <c r="M156" s="171" t="s">
        <v>1897</v>
      </c>
    </row>
    <row r="157" spans="1:13" ht="38.25">
      <c r="A157" s="179">
        <f t="shared" ref="A157:A220" si="24">A156+1</f>
        <v>139</v>
      </c>
      <c r="B157" s="189" t="str">
        <f>VLOOKUP($A157,'Реестр на 3 дня'!$C$2:$AA$1000,3)</f>
        <v>BEGMATOV MUXAMMADJON MAMIRJON O'G'LI</v>
      </c>
      <c r="C157" s="167" t="str">
        <f>VLOOKUP($A157,'Реестр на 3 дня'!$C$2:$AA$1000,12)</f>
        <v>AA</v>
      </c>
      <c r="D157" s="167" t="str">
        <f>VLOOKUP($A157,'Реестр на 3 дня'!$C$2:$AA$1000,13)</f>
        <v>9436961</v>
      </c>
      <c r="E157" s="190" t="str">
        <f>VLOOKUP($A157,'Реестр на 3 дня'!$C$2:$AA$1000,14)</f>
        <v>23.04.2015</v>
      </c>
      <c r="F157" s="168" t="str">
        <f>VLOOKUP($A157,'Реестр на 3 дня'!$C$2:$AA$1000,15)</f>
        <v/>
      </c>
      <c r="G157" s="166" t="str">
        <f>VLOOKUP($A157,'Реестр на 3 дня'!$C$2:$AA$1000,17)</f>
        <v>Узбекистан, 000000, Бухарская область, Каракульский район, ДАРҒАЛИ МФЙ КИЁС</v>
      </c>
      <c r="H157" s="191">
        <f>VLOOKUP($A157,'Реестр на 3 дня'!$C$2:$AA$1000,4)</f>
        <v>1</v>
      </c>
      <c r="I157" s="170">
        <f t="shared" si="20"/>
        <v>100</v>
      </c>
      <c r="J157" s="187">
        <f t="shared" si="21"/>
        <v>100</v>
      </c>
      <c r="K157" s="41">
        <f t="shared" si="22"/>
        <v>0</v>
      </c>
      <c r="L157" s="188">
        <f t="shared" si="23"/>
        <v>100</v>
      </c>
      <c r="M157" s="171" t="s">
        <v>1897</v>
      </c>
    </row>
    <row r="158" spans="1:13" ht="51">
      <c r="A158" s="179">
        <f t="shared" si="24"/>
        <v>140</v>
      </c>
      <c r="B158" s="189" t="str">
        <f>VLOOKUP($A158,'Реестр на 3 дня'!$C$2:$AA$1000,3)</f>
        <v>BEGNAYEV ALIBEK ZAFAR O‘G‘LI</v>
      </c>
      <c r="C158" s="167" t="str">
        <f>VLOOKUP($A158,'Реестр на 3 дня'!$C$2:$AA$1000,12)</f>
        <v>AD</v>
      </c>
      <c r="D158" s="167" t="str">
        <f>VLOOKUP($A158,'Реестр на 3 дня'!$C$2:$AA$1000,13)</f>
        <v>2278986</v>
      </c>
      <c r="E158" s="190" t="str">
        <f>VLOOKUP($A158,'Реестр на 3 дня'!$C$2:$AA$1000,14)</f>
        <v>04.01.2023</v>
      </c>
      <c r="F158" s="168" t="str">
        <f>VLOOKUP($A158,'Реестр на 3 дня'!$C$2:$AA$1000,15)</f>
        <v/>
      </c>
      <c r="G158" s="166" t="str">
        <f>VLOOKUP($A158,'Реестр на 3 дня'!$C$2:$AA$1000,17)</f>
        <v>Узбекистан, 000000, г. Ташкент, Сергелийский район, ЗИЙНАТ МФЙ, СЕРГЕЛИ 7 МАВЗЕСИ,  uy:45 xonadon:11</v>
      </c>
      <c r="H158" s="191">
        <f>VLOOKUP($A158,'Реестр на 3 дня'!$C$2:$AA$1000,4)</f>
        <v>192</v>
      </c>
      <c r="I158" s="170">
        <f t="shared" si="20"/>
        <v>100</v>
      </c>
      <c r="J158" s="187">
        <f t="shared" si="21"/>
        <v>19200</v>
      </c>
      <c r="K158" s="41">
        <f t="shared" si="22"/>
        <v>0</v>
      </c>
      <c r="L158" s="188">
        <f t="shared" si="23"/>
        <v>19200</v>
      </c>
      <c r="M158" s="171" t="s">
        <v>1897</v>
      </c>
    </row>
    <row r="159" spans="1:13" ht="51">
      <c r="A159" s="179">
        <f t="shared" si="24"/>
        <v>141</v>
      </c>
      <c r="B159" s="189" t="str">
        <f>VLOOKUP($A159,'Реестр на 3 дня'!$C$2:$AA$1000,3)</f>
        <v>BEKANOV SARDOR YULDASHBAY O'G'LI</v>
      </c>
      <c r="C159" s="167" t="str">
        <f>VLOOKUP($A159,'Реестр на 3 дня'!$C$2:$AA$1000,12)</f>
        <v>KA</v>
      </c>
      <c r="D159" s="167" t="str">
        <f>VLOOKUP($A159,'Реестр на 3 дня'!$C$2:$AA$1000,13)</f>
        <v>1290472</v>
      </c>
      <c r="E159" s="190" t="str">
        <f>VLOOKUP($A159,'Реестр на 3 дня'!$C$2:$AA$1000,14)</f>
        <v>08.11.2019</v>
      </c>
      <c r="F159" s="168" t="str">
        <f>VLOOKUP($A159,'Реестр на 3 дня'!$C$2:$AA$1000,15)</f>
        <v/>
      </c>
      <c r="G159" s="166" t="str">
        <f>VLOOKUP($A159,'Реестр на 3 дня'!$C$2:$AA$1000,17)</f>
        <v>Узбекистан, 000000, Республика Каракалпакстан, Берунийский район, ИСТИКЛОЛ МФЙ ХОНЧОРБОҒ КЎЧАСИ  uy:41</v>
      </c>
      <c r="H159" s="191">
        <f>VLOOKUP($A159,'Реестр на 3 дня'!$C$2:$AA$1000,4)</f>
        <v>1</v>
      </c>
      <c r="I159" s="170">
        <f t="shared" si="20"/>
        <v>100</v>
      </c>
      <c r="J159" s="187">
        <f t="shared" si="21"/>
        <v>100</v>
      </c>
      <c r="K159" s="41">
        <f t="shared" si="22"/>
        <v>0</v>
      </c>
      <c r="L159" s="188">
        <f t="shared" si="23"/>
        <v>100</v>
      </c>
      <c r="M159" s="171" t="s">
        <v>1897</v>
      </c>
    </row>
    <row r="160" spans="1:13" ht="38.25">
      <c r="A160" s="179">
        <f t="shared" si="24"/>
        <v>142</v>
      </c>
      <c r="B160" s="189" t="str">
        <f>VLOOKUP($A160,'Реестр на 3 дня'!$C$2:$AA$1000,3)</f>
        <v>BEKIROV OSMAN MAMUTOVICH</v>
      </c>
      <c r="C160" s="167" t="str">
        <f>VLOOKUP($A160,'Реестр на 3 дня'!$C$2:$AA$1000,12)</f>
        <v>AD</v>
      </c>
      <c r="D160" s="167" t="str">
        <f>VLOOKUP($A160,'Реестр на 3 дня'!$C$2:$AA$1000,13)</f>
        <v>2193017</v>
      </c>
      <c r="E160" s="190" t="str">
        <f>VLOOKUP($A160,'Реестр на 3 дня'!$C$2:$AA$1000,14)</f>
        <v>16.12.2022</v>
      </c>
      <c r="F160" s="168" t="str">
        <f>VLOOKUP($A160,'Реестр на 3 дня'!$C$2:$AA$1000,15)</f>
        <v/>
      </c>
      <c r="G160" s="166" t="str">
        <f>VLOOKUP($A160,'Реестр на 3 дня'!$C$2:$AA$1000,17)</f>
        <v>Узбекистан, 000000, Ташкентская область, г. Янгиюль, Сабо МФЙ, Гулшод д.20</v>
      </c>
      <c r="H160" s="191">
        <f>VLOOKUP($A160,'Реестр на 3 дня'!$C$2:$AA$1000,4)</f>
        <v>4800</v>
      </c>
      <c r="I160" s="170">
        <f t="shared" si="20"/>
        <v>100</v>
      </c>
      <c r="J160" s="187">
        <f t="shared" si="21"/>
        <v>480000</v>
      </c>
      <c r="K160" s="41">
        <f t="shared" si="22"/>
        <v>0</v>
      </c>
      <c r="L160" s="188">
        <f t="shared" si="23"/>
        <v>480000</v>
      </c>
      <c r="M160" s="171" t="s">
        <v>1897</v>
      </c>
    </row>
    <row r="161" spans="1:13" ht="63.75">
      <c r="A161" s="179">
        <f t="shared" si="24"/>
        <v>143</v>
      </c>
      <c r="B161" s="189" t="str">
        <f>VLOOKUP($A161,'Реестр на 3 дня'!$C$2:$AA$1000,3)</f>
        <v>BEKIROVA RAISA ANATOLEVNA</v>
      </c>
      <c r="C161" s="167" t="str">
        <f>VLOOKUP($A161,'Реестр на 3 дня'!$C$2:$AA$1000,12)</f>
        <v>CB</v>
      </c>
      <c r="D161" s="167" t="str">
        <f>VLOOKUP($A161,'Реестр на 3 дня'!$C$2:$AA$1000,13)</f>
        <v>0495580</v>
      </c>
      <c r="E161" s="190" t="str">
        <f>VLOOKUP($A161,'Реестр на 3 дня'!$C$2:$AA$1000,14)</f>
        <v>23.01.1997</v>
      </c>
      <c r="F161" s="168" t="str">
        <f>VLOOKUP($A161,'Реестр на 3 дня'!$C$2:$AA$1000,15)</f>
        <v>ОВД.г.Янгиюля Таш.обл.</v>
      </c>
      <c r="G161" s="166" t="str">
        <f>VLOOKUP($A161,'Реестр на 3 дня'!$C$2:$AA$1000,17)</f>
        <v>Узбекистан, 000000, Ташкентская область, г. Янгиюль, ЯНГИЮЛЬСКИЙ РАЙОН МУСТАКИЛЛИК МАХАЛЛАСИ HОДИРАБЕГИМ (КРЫЛОВА) Д.0</v>
      </c>
      <c r="H161" s="191">
        <f>VLOOKUP($A161,'Реестр на 3 дня'!$C$2:$AA$1000,4)</f>
        <v>3360</v>
      </c>
      <c r="I161" s="170">
        <f t="shared" si="20"/>
        <v>100</v>
      </c>
      <c r="J161" s="187">
        <f t="shared" si="21"/>
        <v>336000</v>
      </c>
      <c r="K161" s="41">
        <f t="shared" si="22"/>
        <v>0</v>
      </c>
      <c r="L161" s="188">
        <f t="shared" si="23"/>
        <v>336000</v>
      </c>
      <c r="M161" s="171" t="s">
        <v>1897</v>
      </c>
    </row>
    <row r="162" spans="1:13" ht="38.25">
      <c r="A162" s="179">
        <f t="shared" si="24"/>
        <v>144</v>
      </c>
      <c r="B162" s="189" t="str">
        <f>VLOOKUP($A162,'Реестр на 3 дня'!$C$2:$AA$1000,3)</f>
        <v>BEKMIRZAYEV DILMURAD ESHMIRZAYEVICH</v>
      </c>
      <c r="C162" s="167" t="str">
        <f>VLOOKUP($A162,'Реестр на 3 дня'!$C$2:$AA$1000,12)</f>
        <v>AD</v>
      </c>
      <c r="D162" s="167" t="str">
        <f>VLOOKUP($A162,'Реестр на 3 дня'!$C$2:$AA$1000,13)</f>
        <v>2174481</v>
      </c>
      <c r="E162" s="190" t="str">
        <f>VLOOKUP($A162,'Реестр на 3 дня'!$C$2:$AA$1000,14)</f>
        <v>14.12.2022</v>
      </c>
      <c r="F162" s="168" t="str">
        <f>VLOOKUP($A162,'Реестр на 3 дня'!$C$2:$AA$1000,15)</f>
        <v/>
      </c>
      <c r="G162" s="166" t="str">
        <f>VLOOKUP($A162,'Реестр на 3 дня'!$C$2:$AA$1000,17)</f>
        <v>Узбекистан, 000000, Ташкентская область, Янгиюльский район, Намуна МФЙ Ниёзбош КФЙ 290</v>
      </c>
      <c r="H162" s="191">
        <f>VLOOKUP($A162,'Реестр на 3 дня'!$C$2:$AA$1000,4)</f>
        <v>160</v>
      </c>
      <c r="I162" s="170">
        <f t="shared" si="20"/>
        <v>100</v>
      </c>
      <c r="J162" s="187">
        <f t="shared" si="21"/>
        <v>16000</v>
      </c>
      <c r="K162" s="41">
        <f t="shared" si="22"/>
        <v>0</v>
      </c>
      <c r="L162" s="188">
        <f t="shared" si="23"/>
        <v>16000</v>
      </c>
      <c r="M162" s="171" t="s">
        <v>1897</v>
      </c>
    </row>
    <row r="163" spans="1:13" ht="38.25">
      <c r="A163" s="179">
        <f t="shared" si="24"/>
        <v>145</v>
      </c>
      <c r="B163" s="189" t="str">
        <f>VLOOKUP($A163,'Реестр на 3 дня'!$C$2:$AA$1000,3)</f>
        <v>BEKNAZAROV SARVARBEK BURXON O‘G‘LI</v>
      </c>
      <c r="C163" s="167" t="str">
        <f>VLOOKUP($A163,'Реестр на 3 дня'!$C$2:$AA$1000,12)</f>
        <v>AD</v>
      </c>
      <c r="D163" s="167" t="str">
        <f>VLOOKUP($A163,'Реестр на 3 дня'!$C$2:$AA$1000,13)</f>
        <v>0111842</v>
      </c>
      <c r="E163" s="190" t="str">
        <f>VLOOKUP($A163,'Реестр на 3 дня'!$C$2:$AA$1000,14)</f>
        <v>02.02.2021</v>
      </c>
      <c r="F163" s="168" t="str">
        <f>VLOOKUP($A163,'Реестр на 3 дня'!$C$2:$AA$1000,15)</f>
        <v/>
      </c>
      <c r="G163" s="166" t="str">
        <f>VLOOKUP($A163,'Реестр на 3 дня'!$C$2:$AA$1000,17)</f>
        <v>Узбекистан, 000000, г. Ташкент, Яккасарайский район, Тукимачи МФЙ, Ш.Руставели кучаси, 82а-уй, 9-хонадон</v>
      </c>
      <c r="H163" s="191">
        <f>VLOOKUP($A163,'Реестр на 3 дня'!$C$2:$AA$1000,4)</f>
        <v>24</v>
      </c>
      <c r="I163" s="170">
        <f t="shared" si="20"/>
        <v>100</v>
      </c>
      <c r="J163" s="187">
        <f t="shared" si="21"/>
        <v>2400</v>
      </c>
      <c r="K163" s="41">
        <f t="shared" si="22"/>
        <v>0</v>
      </c>
      <c r="L163" s="188">
        <f t="shared" si="23"/>
        <v>2400</v>
      </c>
      <c r="M163" s="171" t="s">
        <v>1897</v>
      </c>
    </row>
    <row r="164" spans="1:13" ht="51">
      <c r="A164" s="179">
        <f t="shared" si="24"/>
        <v>146</v>
      </c>
      <c r="B164" s="189" t="str">
        <f>VLOOKUP($A164,'Реестр на 3 дня'!$C$2:$AA$1000,3)</f>
        <v>BELETSKIY MAKSIM ANDREYEVICH</v>
      </c>
      <c r="C164" s="167" t="str">
        <f>VLOOKUP($A164,'Реестр на 3 дня'!$C$2:$AA$1000,12)</f>
        <v>AD</v>
      </c>
      <c r="D164" s="167" t="str">
        <f>VLOOKUP($A164,'Реестр на 3 дня'!$C$2:$AA$1000,13)</f>
        <v>9368255</v>
      </c>
      <c r="E164" s="190" t="str">
        <f>VLOOKUP($A164,'Реестр на 3 дня'!$C$2:$AA$1000,14)</f>
        <v>12.11.2024</v>
      </c>
      <c r="F164" s="168" t="str">
        <f>VLOOKUP($A164,'Реестр на 3 дня'!$C$2:$AA$1000,15)</f>
        <v/>
      </c>
      <c r="G164" s="166" t="str">
        <f>VLOOKUP($A164,'Реестр на 3 дня'!$C$2:$AA$1000,17)</f>
        <v>Узбекистан, 100029, г. Ташкент, Мирабадский район, ШАРОФ РАШИДОВ МФЙ, ТАРАС ШЕВЧЕНКО КЎЧАСИ, uy:6 xonadon:19</v>
      </c>
      <c r="H164" s="191">
        <f>VLOOKUP($A164,'Реестр на 3 дня'!$C$2:$AA$1000,4)</f>
        <v>6080</v>
      </c>
      <c r="I164" s="170">
        <f t="shared" si="20"/>
        <v>100</v>
      </c>
      <c r="J164" s="187">
        <f t="shared" si="21"/>
        <v>608000</v>
      </c>
      <c r="K164" s="41">
        <f t="shared" si="22"/>
        <v>0</v>
      </c>
      <c r="L164" s="188">
        <f t="shared" si="23"/>
        <v>608000</v>
      </c>
      <c r="M164" s="171" t="s">
        <v>1897</v>
      </c>
    </row>
    <row r="165" spans="1:13" ht="38.25">
      <c r="A165" s="179">
        <f t="shared" si="24"/>
        <v>147</v>
      </c>
      <c r="B165" s="189" t="str">
        <f>VLOOKUP($A165,'Реестр на 3 дня'!$C$2:$AA$1000,3)</f>
        <v>BENARIF RAZIYE ESKENDEROVNA</v>
      </c>
      <c r="C165" s="167" t="str">
        <f>VLOOKUP($A165,'Реестр на 3 дня'!$C$2:$AA$1000,12)</f>
        <v>AA</v>
      </c>
      <c r="D165" s="167" t="str">
        <f>VLOOKUP($A165,'Реестр на 3 дня'!$C$2:$AA$1000,13)</f>
        <v>4181724</v>
      </c>
      <c r="E165" s="190" t="str">
        <f>VLOOKUP($A165,'Реестр на 3 дня'!$C$2:$AA$1000,14)</f>
        <v>31.01.2014</v>
      </c>
      <c r="F165" s="168" t="str">
        <f>VLOOKUP($A165,'Реестр на 3 дня'!$C$2:$AA$1000,15)</f>
        <v>Tosh.vil.Yangiyul tum.IIB</v>
      </c>
      <c r="G165" s="166" t="str">
        <f>VLOOKUP($A165,'Реестр на 3 дня'!$C$2:$AA$1000,17)</f>
        <v>Узбекистан, 102817, Ташкентская область, г. Янгиюль, Yangiyul tum. Galaba 23</v>
      </c>
      <c r="H165" s="191">
        <f>VLOOKUP($A165,'Реестр на 3 дня'!$C$2:$AA$1000,4)</f>
        <v>2400</v>
      </c>
      <c r="I165" s="170">
        <f t="shared" si="20"/>
        <v>100</v>
      </c>
      <c r="J165" s="187">
        <f t="shared" si="21"/>
        <v>240000</v>
      </c>
      <c r="K165" s="41">
        <f t="shared" si="22"/>
        <v>0</v>
      </c>
      <c r="L165" s="188">
        <f t="shared" si="23"/>
        <v>240000</v>
      </c>
      <c r="M165" s="171" t="s">
        <v>1897</v>
      </c>
    </row>
    <row r="166" spans="1:13" ht="38.25">
      <c r="A166" s="179">
        <f t="shared" si="24"/>
        <v>148</v>
      </c>
      <c r="B166" s="189" t="str">
        <f>VLOOKUP($A166,'Реестр на 3 дня'!$C$2:$AA$1000,3)</f>
        <v>BERBEROV DJAMAL DJELILOVICH</v>
      </c>
      <c r="C166" s="167" t="str">
        <f>VLOOKUP($A166,'Реестр на 3 дня'!$C$2:$AA$1000,12)</f>
        <v>CB</v>
      </c>
      <c r="D166" s="167" t="str">
        <f>VLOOKUP($A166,'Реестр на 3 дня'!$C$2:$AA$1000,13)</f>
        <v>0689114</v>
      </c>
      <c r="E166" s="190" t="str">
        <f>VLOOKUP($A166,'Реестр на 3 дня'!$C$2:$AA$1000,14)</f>
        <v>18.11.1996</v>
      </c>
      <c r="F166" s="168" t="str">
        <f>VLOOKUP($A166,'Реестр на 3 дня'!$C$2:$AA$1000,15)</f>
        <v>Янгиюльским ГОВД</v>
      </c>
      <c r="G166" s="166" t="str">
        <f>VLOOKUP($A166,'Реестр на 3 дня'!$C$2:$AA$1000,17)</f>
        <v>Узбекистан, 000000, Ташкентская область, Янгиюльский район, г.Янгиюль пер.Стекольный, д.7</v>
      </c>
      <c r="H166" s="191">
        <f>VLOOKUP($A166,'Реестр на 3 дня'!$C$2:$AA$1000,4)</f>
        <v>640</v>
      </c>
      <c r="I166" s="170">
        <f t="shared" si="20"/>
        <v>100</v>
      </c>
      <c r="J166" s="187">
        <f t="shared" si="21"/>
        <v>64000</v>
      </c>
      <c r="K166" s="41">
        <f t="shared" si="22"/>
        <v>0</v>
      </c>
      <c r="L166" s="188">
        <f t="shared" si="23"/>
        <v>64000</v>
      </c>
      <c r="M166" s="171" t="s">
        <v>1897</v>
      </c>
    </row>
    <row r="167" spans="1:13" ht="51">
      <c r="A167" s="179">
        <f t="shared" si="24"/>
        <v>149</v>
      </c>
      <c r="B167" s="189" t="str">
        <f>VLOOKUP($A167,'Реестр на 3 дня'!$C$2:$AA$1000,3)</f>
        <v>BEZUGLOV YURIY MIXAYLOVICH</v>
      </c>
      <c r="C167" s="167" t="str">
        <f>VLOOKUP($A167,'Реестр на 3 дня'!$C$2:$AA$1000,12)</f>
        <v>AD</v>
      </c>
      <c r="D167" s="167" t="str">
        <f>VLOOKUP($A167,'Реестр на 3 дня'!$C$2:$AA$1000,13)</f>
        <v>5089303</v>
      </c>
      <c r="E167" s="190" t="str">
        <f>VLOOKUP($A167,'Реестр на 3 дня'!$C$2:$AA$1000,14)</f>
        <v>09.11.2023</v>
      </c>
      <c r="F167" s="168" t="str">
        <f>VLOOKUP($A167,'Реестр на 3 дня'!$C$2:$AA$1000,15)</f>
        <v/>
      </c>
      <c r="G167" s="166" t="str">
        <f>VLOOKUP($A167,'Реестр на 3 дня'!$C$2:$AA$1000,17)</f>
        <v>Узбекистан, 112004, Ташкентская область, г. Янгиюль, ЯНГИЮЛЬСКИЙ РАЙОН МУСТАКИЛЛИК МАХАЛЛАСИ ПАХТА Д.7</v>
      </c>
      <c r="H167" s="191">
        <f>VLOOKUP($A167,'Реестр на 3 дня'!$C$2:$AA$1000,4)</f>
        <v>1280</v>
      </c>
      <c r="I167" s="170">
        <f t="shared" si="20"/>
        <v>100</v>
      </c>
      <c r="J167" s="187">
        <f t="shared" si="21"/>
        <v>128000</v>
      </c>
      <c r="K167" s="41">
        <f t="shared" si="22"/>
        <v>0</v>
      </c>
      <c r="L167" s="188">
        <f t="shared" si="23"/>
        <v>128000</v>
      </c>
      <c r="M167" s="171" t="s">
        <v>1897</v>
      </c>
    </row>
    <row r="168" spans="1:13" ht="38.25">
      <c r="A168" s="179">
        <f t="shared" si="24"/>
        <v>150</v>
      </c>
      <c r="B168" s="189" t="str">
        <f>VLOOKUP($A168,'Реестр на 3 дня'!$C$2:$AA$1000,3)</f>
        <v>BIBUTOVA SHAHLO SADULLAYEVNA</v>
      </c>
      <c r="C168" s="167" t="str">
        <f>VLOOKUP($A168,'Реестр на 3 дня'!$C$2:$AA$1000,12)</f>
        <v>AD</v>
      </c>
      <c r="D168" s="167" t="str">
        <f>VLOOKUP($A168,'Реестр на 3 дня'!$C$2:$AA$1000,13)</f>
        <v>4378535</v>
      </c>
      <c r="E168" s="190" t="str">
        <f>VLOOKUP($A168,'Реестр на 3 дня'!$C$2:$AA$1000,14)</f>
        <v>22.08.2023</v>
      </c>
      <c r="F168" s="168" t="str">
        <f>VLOOKUP($A168,'Реестр на 3 дня'!$C$2:$AA$1000,15)</f>
        <v/>
      </c>
      <c r="G168" s="166" t="str">
        <f>VLOOKUP($A168,'Реестр на 3 дня'!$C$2:$AA$1000,17)</f>
        <v>Узбекистан, 000000, Навоийская область, г. Навои, Х.ДУСТЛИГИ д.88А кв.16</v>
      </c>
      <c r="H168" s="191">
        <f>VLOOKUP($A168,'Реестр на 3 дня'!$C$2:$AA$1000,4)</f>
        <v>8000</v>
      </c>
      <c r="I168" s="170">
        <f t="shared" si="20"/>
        <v>100</v>
      </c>
      <c r="J168" s="187">
        <f t="shared" si="21"/>
        <v>800000</v>
      </c>
      <c r="K168" s="41">
        <f t="shared" si="22"/>
        <v>0</v>
      </c>
      <c r="L168" s="188">
        <f t="shared" si="23"/>
        <v>800000</v>
      </c>
      <c r="M168" s="171" t="s">
        <v>1897</v>
      </c>
    </row>
    <row r="169" spans="1:13" ht="51">
      <c r="A169" s="179">
        <f t="shared" si="24"/>
        <v>151</v>
      </c>
      <c r="B169" s="189" t="str">
        <f>VLOOKUP($A169,'Реестр на 3 дня'!$C$2:$AA$1000,3)</f>
        <v>BIRYUKOV MIXAIL NIKOLAYEVICH</v>
      </c>
      <c r="C169" s="167" t="str">
        <f>VLOOKUP($A169,'Реестр на 3 дня'!$C$2:$AA$1000,12)</f>
        <v>AD</v>
      </c>
      <c r="D169" s="167" t="str">
        <f>VLOOKUP($A169,'Реестр на 3 дня'!$C$2:$AA$1000,13)</f>
        <v>2870324</v>
      </c>
      <c r="E169" s="190" t="str">
        <f>VLOOKUP($A169,'Реестр на 3 дня'!$C$2:$AA$1000,14)</f>
        <v>27.03.2023</v>
      </c>
      <c r="F169" s="168" t="str">
        <f>VLOOKUP($A169,'Реестр на 3 дня'!$C$2:$AA$1000,15)</f>
        <v/>
      </c>
      <c r="G169" s="166" t="str">
        <f>VLOOKUP($A169,'Реестр на 3 дня'!$C$2:$AA$1000,17)</f>
        <v>Узбекистан, 000000, Ташкентская область, Янгиюльский район, ГУЛБАХОР КФЙ, КУКАЛАМЗОР МФЙ, ЁШЛИК,  ДОМ:1  КВ:7</v>
      </c>
      <c r="H169" s="191">
        <f>VLOOKUP($A169,'Реестр на 3 дня'!$C$2:$AA$1000,4)</f>
        <v>4000</v>
      </c>
      <c r="I169" s="170">
        <f t="shared" si="20"/>
        <v>100</v>
      </c>
      <c r="J169" s="187">
        <f t="shared" si="21"/>
        <v>400000</v>
      </c>
      <c r="K169" s="41">
        <f t="shared" si="22"/>
        <v>0</v>
      </c>
      <c r="L169" s="188">
        <f t="shared" si="23"/>
        <v>400000</v>
      </c>
      <c r="M169" s="171" t="s">
        <v>1897</v>
      </c>
    </row>
    <row r="170" spans="1:13" ht="38.25">
      <c r="A170" s="179">
        <f t="shared" si="24"/>
        <v>152</v>
      </c>
      <c r="B170" s="189" t="str">
        <f>VLOOKUP($A170,'Реестр на 3 дня'!$C$2:$AA$1000,3)</f>
        <v>BLAGODARNAYA SVETLANA VLADIMIROVNA</v>
      </c>
      <c r="C170" s="167" t="str">
        <f>VLOOKUP($A170,'Реестр на 3 дня'!$C$2:$AA$1000,12)</f>
        <v>AD</v>
      </c>
      <c r="D170" s="167" t="str">
        <f>VLOOKUP($A170,'Реестр на 3 дня'!$C$2:$AA$1000,13)</f>
        <v>9234164</v>
      </c>
      <c r="E170" s="190" t="str">
        <f>VLOOKUP($A170,'Реестр на 3 дня'!$C$2:$AA$1000,14)</f>
        <v>02.11.2024</v>
      </c>
      <c r="F170" s="168" t="str">
        <f>VLOOKUP($A170,'Реестр на 3 дня'!$C$2:$AA$1000,15)</f>
        <v/>
      </c>
      <c r="G170" s="166" t="str">
        <f>VLOOKUP($A170,'Реестр на 3 дня'!$C$2:$AA$1000,17)</f>
        <v>Узбекистан, 00000, г. Ташкент, Мирзо-Улугбекский район, RISHTON KO'CHASI, 2-TOR, 169-UY</v>
      </c>
      <c r="H170" s="191">
        <f>VLOOKUP($A170,'Реестр на 3 дня'!$C$2:$AA$1000,4)</f>
        <v>320</v>
      </c>
      <c r="I170" s="170">
        <f t="shared" si="20"/>
        <v>100</v>
      </c>
      <c r="J170" s="187">
        <f t="shared" si="21"/>
        <v>32000</v>
      </c>
      <c r="K170" s="41">
        <f t="shared" si="22"/>
        <v>0</v>
      </c>
      <c r="L170" s="188">
        <f t="shared" si="23"/>
        <v>32000</v>
      </c>
      <c r="M170" s="171" t="s">
        <v>1897</v>
      </c>
    </row>
    <row r="171" spans="1:13">
      <c r="A171" s="179">
        <f t="shared" si="24"/>
        <v>153</v>
      </c>
      <c r="B171" s="189" t="str">
        <f>VLOOKUP($A171,'Реестр на 3 дня'!$C$2:$AA$1000,3)</f>
        <v>BOBOQULOV SAMANDAR SHAVKAT O‘G‘LI</v>
      </c>
      <c r="C171" s="167" t="str">
        <f>VLOOKUP($A171,'Реестр на 3 дня'!$C$2:$AA$1000,12)</f>
        <v>AD</v>
      </c>
      <c r="D171" s="167" t="str">
        <f>VLOOKUP($A171,'Реестр на 3 дня'!$C$2:$AA$1000,13)</f>
        <v>0196089</v>
      </c>
      <c r="E171" s="190" t="str">
        <f>VLOOKUP($A171,'Реестр на 3 дня'!$C$2:$AA$1000,14)</f>
        <v>26.02.2021</v>
      </c>
      <c r="F171" s="168" t="str">
        <f>VLOOKUP($A171,'Реестр на 3 дня'!$C$2:$AA$1000,15)</f>
        <v/>
      </c>
      <c r="G171" s="166" t="str">
        <f>VLOOKUP($A171,'Реестр на 3 дня'!$C$2:$AA$1000,17)</f>
        <v/>
      </c>
      <c r="H171" s="191">
        <f>VLOOKUP($A171,'Реестр на 3 дня'!$C$2:$AA$1000,4)</f>
        <v>1</v>
      </c>
      <c r="I171" s="170">
        <f t="shared" si="20"/>
        <v>100</v>
      </c>
      <c r="J171" s="187">
        <f t="shared" si="21"/>
        <v>100</v>
      </c>
      <c r="K171" s="41">
        <f t="shared" si="22"/>
        <v>0</v>
      </c>
      <c r="L171" s="188">
        <f t="shared" si="23"/>
        <v>100</v>
      </c>
      <c r="M171" s="171" t="s">
        <v>1897</v>
      </c>
    </row>
    <row r="172" spans="1:13" ht="38.25">
      <c r="A172" s="179">
        <f t="shared" si="24"/>
        <v>154</v>
      </c>
      <c r="B172" s="189" t="str">
        <f>VLOOKUP($A172,'Реестр на 3 дня'!$C$2:$AA$1000,3)</f>
        <v>BOKIYEV DILSHODBEK RAXMANKULOVICH</v>
      </c>
      <c r="C172" s="167" t="str">
        <f>VLOOKUP($A172,'Реестр на 3 дня'!$C$2:$AA$1000,12)</f>
        <v>AE</v>
      </c>
      <c r="D172" s="167" t="str">
        <f>VLOOKUP($A172,'Реестр на 3 дня'!$C$2:$AA$1000,13)</f>
        <v>2474630</v>
      </c>
      <c r="E172" s="190" t="str">
        <f>VLOOKUP($A172,'Реестр на 3 дня'!$C$2:$AA$1000,14)</f>
        <v>26.04.2025</v>
      </c>
      <c r="F172" s="168" t="str">
        <f>VLOOKUP($A172,'Реестр на 3 дня'!$C$2:$AA$1000,15)</f>
        <v/>
      </c>
      <c r="G172" s="166" t="str">
        <f>VLOOKUP($A172,'Реестр на 3 дня'!$C$2:$AA$1000,17)</f>
        <v>Узбекистан, 000000, Сырдарьинская область, Баяутский район, 1-БОЁВУТ КФЙ; МУКУМИЙ МФЙ,  uy:Р/С</v>
      </c>
      <c r="H172" s="191">
        <f>VLOOKUP($A172,'Реестр на 3 дня'!$C$2:$AA$1000,4)</f>
        <v>237</v>
      </c>
      <c r="I172" s="170">
        <f t="shared" si="20"/>
        <v>100</v>
      </c>
      <c r="J172" s="187">
        <f t="shared" si="21"/>
        <v>23700</v>
      </c>
      <c r="K172" s="41">
        <f t="shared" si="22"/>
        <v>0</v>
      </c>
      <c r="L172" s="188">
        <f t="shared" si="23"/>
        <v>23700</v>
      </c>
      <c r="M172" s="171" t="s">
        <v>1897</v>
      </c>
    </row>
    <row r="173" spans="1:13" ht="51">
      <c r="A173" s="179">
        <f t="shared" si="24"/>
        <v>155</v>
      </c>
      <c r="B173" s="189" t="str">
        <f>VLOOKUP($A173,'Реестр на 3 дня'!$C$2:$AA$1000,3)</f>
        <v>BOLTABAYEV AZIZ MIRXAYDAROVICH</v>
      </c>
      <c r="C173" s="167" t="str">
        <f>VLOOKUP($A173,'Реестр на 3 дня'!$C$2:$AA$1000,12)</f>
        <v>AA</v>
      </c>
      <c r="D173" s="167" t="str">
        <f>VLOOKUP($A173,'Реестр на 3 дня'!$C$2:$AA$1000,13)</f>
        <v>9501114</v>
      </c>
      <c r="E173" s="190" t="str">
        <f>VLOOKUP($A173,'Реестр на 3 дня'!$C$2:$AA$1000,14)</f>
        <v>26.04.2015</v>
      </c>
      <c r="F173" s="168" t="str">
        <f>VLOOKUP($A173,'Реестр на 3 дня'!$C$2:$AA$1000,15)</f>
        <v>Toshkent viloyati Yangiyul tumani IIB</v>
      </c>
      <c r="G173" s="166" t="str">
        <f>VLOOKUP($A173,'Реестр на 3 дня'!$C$2:$AA$1000,17)</f>
        <v>Узбекистан, 000000, Ташкентская область, Янгиюльский район, НИЯЗБАШ ГУЛИСТОН МАХАЛЛАСИ Х.ОЛИМЖОН КУЧАСИ Д.0 КВ.0</v>
      </c>
      <c r="H173" s="191">
        <f>VLOOKUP($A173,'Реестр на 3 дня'!$C$2:$AA$1000,4)</f>
        <v>160</v>
      </c>
      <c r="I173" s="170">
        <f t="shared" si="20"/>
        <v>100</v>
      </c>
      <c r="J173" s="187">
        <f t="shared" si="21"/>
        <v>16000</v>
      </c>
      <c r="K173" s="41">
        <f t="shared" si="22"/>
        <v>0</v>
      </c>
      <c r="L173" s="188">
        <f t="shared" si="23"/>
        <v>16000</v>
      </c>
      <c r="M173" s="171" t="s">
        <v>1897</v>
      </c>
    </row>
    <row r="174" spans="1:13" ht="51">
      <c r="A174" s="179">
        <f t="shared" si="24"/>
        <v>156</v>
      </c>
      <c r="B174" s="189" t="str">
        <f>VLOOKUP($A174,'Реестр на 3 дня'!$C$2:$AA$1000,3)</f>
        <v>BONDAR YEVGENIY IVANOVICH</v>
      </c>
      <c r="C174" s="167" t="str">
        <f>VLOOKUP($A174,'Реестр на 3 дня'!$C$2:$AA$1000,12)</f>
        <v>AA</v>
      </c>
      <c r="D174" s="167" t="str">
        <f>VLOOKUP($A174,'Реестр на 3 дня'!$C$2:$AA$1000,13)</f>
        <v>5696129</v>
      </c>
      <c r="E174" s="190" t="str">
        <f>VLOOKUP($A174,'Реестр на 3 дня'!$C$2:$AA$1000,14)</f>
        <v>06.06.2014</v>
      </c>
      <c r="F174" s="168" t="str">
        <f>VLOOKUP($A174,'Реестр на 3 дня'!$C$2:$AA$1000,15)</f>
        <v>Toshkent.vil Yangiyul.tum IIB</v>
      </c>
      <c r="G174" s="166" t="str">
        <f>VLOOKUP($A174,'Реестр на 3 дня'!$C$2:$AA$1000,17)</f>
        <v>Узбекистан, 000000, Ташкентская область, г. Янгиюль, Г. ЯНГИЮЛЬ МУСТАКИЛЛИК МАХАЛЛАСИ А.ОРТИКОВ Д.19 КВ.50</v>
      </c>
      <c r="H174" s="191">
        <f>VLOOKUP($A174,'Реестр на 3 дня'!$C$2:$AA$1000,4)</f>
        <v>2400</v>
      </c>
      <c r="I174" s="170">
        <f t="shared" si="20"/>
        <v>100</v>
      </c>
      <c r="J174" s="187">
        <f t="shared" si="21"/>
        <v>240000</v>
      </c>
      <c r="K174" s="41">
        <f t="shared" si="22"/>
        <v>0</v>
      </c>
      <c r="L174" s="188">
        <f t="shared" si="23"/>
        <v>240000</v>
      </c>
      <c r="M174" s="171" t="s">
        <v>1897</v>
      </c>
    </row>
    <row r="175" spans="1:13" ht="38.25">
      <c r="A175" s="179">
        <f t="shared" si="24"/>
        <v>157</v>
      </c>
      <c r="B175" s="189" t="str">
        <f>VLOOKUP($A175,'Реестр на 3 дня'!$C$2:$AA$1000,3)</f>
        <v>BORODULINA TATYANA MAMADALIYEVNA</v>
      </c>
      <c r="C175" s="167" t="str">
        <f>VLOOKUP($A175,'Реестр на 3 дня'!$C$2:$AA$1000,12)</f>
        <v>AD</v>
      </c>
      <c r="D175" s="167" t="str">
        <f>VLOOKUP($A175,'Реестр на 3 дня'!$C$2:$AA$1000,13)</f>
        <v>6934891</v>
      </c>
      <c r="E175" s="190" t="str">
        <f>VLOOKUP($A175,'Реестр на 3 дня'!$C$2:$AA$1000,14)</f>
        <v>24.04.2024</v>
      </c>
      <c r="F175" s="168" t="str">
        <f>VLOOKUP($A175,'Реестр на 3 дня'!$C$2:$AA$1000,15)</f>
        <v/>
      </c>
      <c r="G175" s="166" t="str">
        <f>VLOOKUP($A175,'Реестр на 3 дня'!$C$2:$AA$1000,17)</f>
        <v>Узбекистан, 000000, Ташкентская область, г. Янгиюль, МСГ ФАЙЗЛИ УЛ.БУЛОК БУЙИ Д.30 КВ.24</v>
      </c>
      <c r="H175" s="191">
        <f>VLOOKUP($A175,'Реестр на 3 дня'!$C$2:$AA$1000,4)</f>
        <v>2240</v>
      </c>
      <c r="I175" s="170">
        <f t="shared" si="20"/>
        <v>100</v>
      </c>
      <c r="J175" s="187">
        <f t="shared" si="21"/>
        <v>224000</v>
      </c>
      <c r="K175" s="41">
        <f t="shared" si="22"/>
        <v>0</v>
      </c>
      <c r="L175" s="188">
        <f t="shared" si="23"/>
        <v>224000</v>
      </c>
      <c r="M175" s="171" t="s">
        <v>1897</v>
      </c>
    </row>
    <row r="176" spans="1:13" ht="51">
      <c r="A176" s="179">
        <f t="shared" si="24"/>
        <v>158</v>
      </c>
      <c r="B176" s="189" t="str">
        <f>VLOOKUP($A176,'Реестр на 3 дня'!$C$2:$AA$1000,3)</f>
        <v>BOTIROVA TURSUNOY MAMURJON QIZI</v>
      </c>
      <c r="C176" s="167" t="str">
        <f>VLOOKUP($A176,'Реестр на 3 дня'!$C$2:$AA$1000,12)</f>
        <v>AE</v>
      </c>
      <c r="D176" s="167" t="str">
        <f>VLOOKUP($A176,'Реестр на 3 дня'!$C$2:$AA$1000,13)</f>
        <v>1855597</v>
      </c>
      <c r="E176" s="190" t="str">
        <f>VLOOKUP($A176,'Реестр на 3 дня'!$C$2:$AA$1000,14)</f>
        <v>06.03.2025</v>
      </c>
      <c r="F176" s="168" t="str">
        <f>VLOOKUP($A176,'Реестр на 3 дня'!$C$2:$AA$1000,15)</f>
        <v/>
      </c>
      <c r="G176" s="166" t="str">
        <f>VLOOKUP($A176,'Реестр на 3 дня'!$C$2:$AA$1000,17)</f>
        <v>Узбекистан, 000000, Наманганская область, Наманганская область, Тукувчи МФЙ, 2-кичик нохия кучаси, 167-уй, 8-хонадон</v>
      </c>
      <c r="H176" s="191">
        <f>VLOOKUP($A176,'Реестр на 3 дня'!$C$2:$AA$1000,4)</f>
        <v>26</v>
      </c>
      <c r="I176" s="170">
        <f t="shared" si="20"/>
        <v>100</v>
      </c>
      <c r="J176" s="187">
        <f t="shared" si="21"/>
        <v>2600</v>
      </c>
      <c r="K176" s="41">
        <f t="shared" si="22"/>
        <v>0</v>
      </c>
      <c r="L176" s="188">
        <f t="shared" si="23"/>
        <v>2600</v>
      </c>
      <c r="M176" s="171" t="s">
        <v>1897</v>
      </c>
    </row>
    <row r="177" spans="1:13" ht="63.75">
      <c r="A177" s="179">
        <f t="shared" si="24"/>
        <v>159</v>
      </c>
      <c r="B177" s="189" t="str">
        <f>VLOOKUP($A177,'Реестр на 3 дня'!$C$2:$AA$1000,3)</f>
        <v>BOZOROV OYBEK MADAT O‘G‘LI</v>
      </c>
      <c r="C177" s="167" t="str">
        <f>VLOOKUP($A177,'Реестр на 3 дня'!$C$2:$AA$1000,12)</f>
        <v>AC</v>
      </c>
      <c r="D177" s="167" t="str">
        <f>VLOOKUP($A177,'Реестр на 3 дня'!$C$2:$AA$1000,13)</f>
        <v>2355553</v>
      </c>
      <c r="E177" s="190" t="str">
        <f>VLOOKUP($A177,'Реестр на 3 дня'!$C$2:$AA$1000,14)</f>
        <v>28.10.2019</v>
      </c>
      <c r="F177" s="168" t="str">
        <f>VLOOKUP($A177,'Реестр на 3 дня'!$C$2:$AA$1000,15)</f>
        <v/>
      </c>
      <c r="G177" s="166" t="str">
        <f>VLOOKUP($A177,'Реестр на 3 дня'!$C$2:$AA$1000,17)</f>
        <v>Узбекистан, 000000, Сурхандарьинская область, Узунский район, ФАЙЗОВА КФЙ ФАЙЗОВА МФЙ, ФАЙЗОВА КФЙ ФАЙЗОВА МФЙ, ШИРИНБОҒ ҚИШЛОҒИ,  uy:.</v>
      </c>
      <c r="H177" s="191">
        <f>VLOOKUP($A177,'Реестр на 3 дня'!$C$2:$AA$1000,4)</f>
        <v>6</v>
      </c>
      <c r="I177" s="170">
        <f t="shared" si="20"/>
        <v>100</v>
      </c>
      <c r="J177" s="187">
        <f t="shared" si="21"/>
        <v>600</v>
      </c>
      <c r="K177" s="41">
        <f t="shared" si="22"/>
        <v>0</v>
      </c>
      <c r="L177" s="188">
        <f t="shared" si="23"/>
        <v>600</v>
      </c>
      <c r="M177" s="171" t="s">
        <v>1897</v>
      </c>
    </row>
    <row r="178" spans="1:13" ht="38.25">
      <c r="A178" s="179">
        <f t="shared" si="24"/>
        <v>160</v>
      </c>
      <c r="B178" s="189" t="str">
        <f>VLOOKUP($A178,'Реестр на 3 дня'!$C$2:$AA$1000,3)</f>
        <v>BUDILIN MAKSIM ANATOLEVICH</v>
      </c>
      <c r="C178" s="167" t="str">
        <f>VLOOKUP($A178,'Реестр на 3 дня'!$C$2:$AA$1000,12)</f>
        <v>AD</v>
      </c>
      <c r="D178" s="167" t="str">
        <f>VLOOKUP($A178,'Реестр на 3 дня'!$C$2:$AA$1000,13)</f>
        <v>1822317</v>
      </c>
      <c r="E178" s="190" t="str">
        <f>VLOOKUP($A178,'Реестр на 3 дня'!$C$2:$AA$1000,14)</f>
        <v>30.09.2022</v>
      </c>
      <c r="F178" s="168" t="str">
        <f>VLOOKUP($A178,'Реестр на 3 дня'!$C$2:$AA$1000,15)</f>
        <v>IIV</v>
      </c>
      <c r="G178" s="166" t="str">
        <f>VLOOKUP($A178,'Реестр на 3 дня'!$C$2:$AA$1000,17)</f>
        <v>Узбекистан, 110100, Ташкентская область, г. Алмалык, Г. АЛМАЛЫК КОИНОТ ЛЕРМОНТОВ 1-31 Д.19 КВ.1</v>
      </c>
      <c r="H178" s="191">
        <f>VLOOKUP($A178,'Реестр на 3 дня'!$C$2:$AA$1000,4)</f>
        <v>38</v>
      </c>
      <c r="I178" s="170">
        <f t="shared" si="20"/>
        <v>100</v>
      </c>
      <c r="J178" s="187">
        <f t="shared" si="21"/>
        <v>3800</v>
      </c>
      <c r="K178" s="41">
        <f t="shared" si="22"/>
        <v>0</v>
      </c>
      <c r="L178" s="188">
        <f t="shared" si="23"/>
        <v>3800</v>
      </c>
      <c r="M178" s="171" t="s">
        <v>1897</v>
      </c>
    </row>
    <row r="179" spans="1:13" ht="51">
      <c r="A179" s="179">
        <f t="shared" si="24"/>
        <v>161</v>
      </c>
      <c r="B179" s="189" t="str">
        <f>VLOOKUP($A179,'Реестр на 3 дня'!$C$2:$AA$1000,3)</f>
        <v>BURXANOV FIRUZ LUTFILLAYEVICH</v>
      </c>
      <c r="C179" s="167" t="str">
        <f>VLOOKUP($A179,'Реестр на 3 дня'!$C$2:$AA$1000,12)</f>
        <v>AC</v>
      </c>
      <c r="D179" s="167" t="str">
        <f>VLOOKUP($A179,'Реестр на 3 дня'!$C$2:$AA$1000,13)</f>
        <v>0565857</v>
      </c>
      <c r="E179" s="190" t="str">
        <f>VLOOKUP($A179,'Реестр на 3 дня'!$C$2:$AA$1000,14)</f>
        <v>22.07.2018</v>
      </c>
      <c r="F179" s="168" t="str">
        <f>VLOOKUP($A179,'Реестр на 3 дня'!$C$2:$AA$1000,15)</f>
        <v>Toshkent viloyati Zangiota tumani IIB</v>
      </c>
      <c r="G179" s="166" t="str">
        <f>VLOOKUP($A179,'Реестр на 3 дня'!$C$2:$AA$1000,17)</f>
        <v>Узбекистан, 000000, Ташкентская область, Зангиатинский район, Буз-сув ССГ, Чинор МСГ, Ёшлик маскани БУШ, дом 1</v>
      </c>
      <c r="H179" s="191">
        <f>VLOOKUP($A179,'Реестр на 3 дня'!$C$2:$AA$1000,4)</f>
        <v>5</v>
      </c>
      <c r="I179" s="170">
        <f t="shared" si="20"/>
        <v>100</v>
      </c>
      <c r="J179" s="187">
        <f t="shared" si="21"/>
        <v>500</v>
      </c>
      <c r="K179" s="41">
        <f t="shared" si="22"/>
        <v>0</v>
      </c>
      <c r="L179" s="188">
        <f t="shared" si="23"/>
        <v>500</v>
      </c>
      <c r="M179" s="171" t="s">
        <v>1897</v>
      </c>
    </row>
    <row r="180" spans="1:13" ht="51">
      <c r="A180" s="179">
        <f t="shared" si="24"/>
        <v>162</v>
      </c>
      <c r="B180" s="189" t="str">
        <f>VLOOKUP($A180,'Реестр на 3 дня'!$C$2:$AA$1000,3)</f>
        <v>BYANKINA NATALYA VLADIMIROVNA</v>
      </c>
      <c r="C180" s="167" t="str">
        <f>VLOOKUP($A180,'Реестр на 3 дня'!$C$2:$AA$1000,12)</f>
        <v>AA</v>
      </c>
      <c r="D180" s="167" t="str">
        <f>VLOOKUP($A180,'Реестр на 3 дня'!$C$2:$AA$1000,13)</f>
        <v>2845816</v>
      </c>
      <c r="E180" s="190" t="str">
        <f>VLOOKUP($A180,'Реестр на 3 дня'!$C$2:$AA$1000,14)</f>
        <v>01.09.2013</v>
      </c>
      <c r="F180" s="168" t="str">
        <f>VLOOKUP($A180,'Реестр на 3 дня'!$C$2:$AA$1000,15)</f>
        <v>Toshkent viloyati Yangiyul tumani IIB</v>
      </c>
      <c r="G180" s="166" t="str">
        <f>VLOOKUP($A180,'Реестр на 3 дня'!$C$2:$AA$1000,17)</f>
        <v>Узбекистан, 000000, Ташкентская область, г. Янгиюль, ЯНГИЮЛЬСКИЙ РАЙОН МУСТАКИЛЛИК МАХАЛЛАСИ УЗУМЗОР Д.59  КВ.18</v>
      </c>
      <c r="H180" s="191">
        <f>VLOOKUP($A180,'Реестр на 3 дня'!$C$2:$AA$1000,4)</f>
        <v>1600</v>
      </c>
      <c r="I180" s="170">
        <f t="shared" si="20"/>
        <v>100</v>
      </c>
      <c r="J180" s="187">
        <f t="shared" si="21"/>
        <v>160000</v>
      </c>
      <c r="K180" s="41">
        <f t="shared" si="22"/>
        <v>0</v>
      </c>
      <c r="L180" s="188">
        <f t="shared" si="23"/>
        <v>160000</v>
      </c>
      <c r="M180" s="171" t="s">
        <v>1897</v>
      </c>
    </row>
    <row r="181" spans="1:13" ht="38.25">
      <c r="A181" s="179">
        <f t="shared" si="24"/>
        <v>163</v>
      </c>
      <c r="B181" s="189" t="str">
        <f>VLOOKUP($A181,'Реестр на 3 дня'!$C$2:$AA$1000,3)</f>
        <v>CHARIYEV XUMOYUNXON BAXTIYOR O‘G‘LI</v>
      </c>
      <c r="C181" s="167" t="str">
        <f>VLOOKUP($A181,'Реестр на 3 дня'!$C$2:$AA$1000,12)</f>
        <v>AC</v>
      </c>
      <c r="D181" s="167" t="str">
        <f>VLOOKUP($A181,'Реестр на 3 дня'!$C$2:$AA$1000,13)</f>
        <v>0404999</v>
      </c>
      <c r="E181" s="190" t="str">
        <f>VLOOKUP($A181,'Реестр на 3 дня'!$C$2:$AA$1000,14)</f>
        <v>07.12.2018</v>
      </c>
      <c r="F181" s="168" t="str">
        <f>VLOOKUP($A181,'Реестр на 3 дня'!$C$2:$AA$1000,15)</f>
        <v/>
      </c>
      <c r="G181" s="166" t="str">
        <f>VLOOKUP($A181,'Реестр на 3 дня'!$C$2:$AA$1000,17)</f>
        <v>Узбекистан, 000000, г. Ташкент, Мирабадский район, ОЛТИНКЎЛ МФЙ, ОЛТИНКУЛ КЎЧАСИ,  uy:107</v>
      </c>
      <c r="H181" s="191">
        <f>VLOOKUP($A181,'Реестр на 3 дня'!$C$2:$AA$1000,4)</f>
        <v>179</v>
      </c>
      <c r="I181" s="170">
        <f t="shared" si="20"/>
        <v>100</v>
      </c>
      <c r="J181" s="187">
        <f t="shared" si="21"/>
        <v>17900</v>
      </c>
      <c r="K181" s="41">
        <f t="shared" si="22"/>
        <v>0</v>
      </c>
      <c r="L181" s="188">
        <f t="shared" si="23"/>
        <v>17900</v>
      </c>
      <c r="M181" s="171" t="s">
        <v>1897</v>
      </c>
    </row>
    <row r="182" spans="1:13" ht="51">
      <c r="A182" s="179">
        <f t="shared" si="24"/>
        <v>164</v>
      </c>
      <c r="B182" s="189" t="str">
        <f>VLOOKUP($A182,'Реестр на 3 дня'!$C$2:$AA$1000,3)</f>
        <v>CHEN MIXAIL VLADIMIROVICH</v>
      </c>
      <c r="C182" s="167" t="str">
        <f>VLOOKUP($A182,'Реестр на 3 дня'!$C$2:$AA$1000,12)</f>
        <v>AD</v>
      </c>
      <c r="D182" s="167" t="str">
        <f>VLOOKUP($A182,'Реестр на 3 дня'!$C$2:$AA$1000,13)</f>
        <v>1611435</v>
      </c>
      <c r="E182" s="190" t="str">
        <f>VLOOKUP($A182,'Реестр на 3 дня'!$C$2:$AA$1000,14)</f>
        <v>02.08.2022</v>
      </c>
      <c r="F182" s="168" t="str">
        <f>VLOOKUP($A182,'Реестр на 3 дня'!$C$2:$AA$1000,15)</f>
        <v/>
      </c>
      <c r="G182" s="166" t="str">
        <f>VLOOKUP($A182,'Реестр на 3 дня'!$C$2:$AA$1000,17)</f>
        <v>Узбекистан, 110800, Ташкентская область, Янгиюльский район, ГУЛЬБАХОР КФЙ,НАВБАХОР МФЙ ГУЛБАХОР КУЧАСИ Д.11 А КВ.24</v>
      </c>
      <c r="H182" s="191">
        <f>VLOOKUP($A182,'Реестр на 3 дня'!$C$2:$AA$1000,4)</f>
        <v>1600</v>
      </c>
      <c r="I182" s="170">
        <f t="shared" si="20"/>
        <v>100</v>
      </c>
      <c r="J182" s="187">
        <f t="shared" si="21"/>
        <v>160000</v>
      </c>
      <c r="K182" s="41">
        <f t="shared" si="22"/>
        <v>0</v>
      </c>
      <c r="L182" s="188">
        <f t="shared" si="23"/>
        <v>160000</v>
      </c>
      <c r="M182" s="171" t="s">
        <v>1897</v>
      </c>
    </row>
    <row r="183" spans="1:13" ht="38.25">
      <c r="A183" s="179">
        <f t="shared" si="24"/>
        <v>165</v>
      </c>
      <c r="B183" s="189" t="str">
        <f>VLOOKUP($A183,'Реестр на 3 дня'!$C$2:$AA$1000,3)</f>
        <v>CHICHAYEVA GALINA GENNADEVNA</v>
      </c>
      <c r="C183" s="167" t="str">
        <f>VLOOKUP($A183,'Реестр на 3 дня'!$C$2:$AA$1000,12)</f>
        <v/>
      </c>
      <c r="D183" s="167" t="str">
        <f>VLOOKUP($A183,'Реестр на 3 дня'!$C$2:$AA$1000,13)</f>
        <v>AD9678946</v>
      </c>
      <c r="E183" s="190" t="str">
        <f>VLOOKUP($A183,'Реестр на 3 дня'!$C$2:$AA$1000,14)</f>
        <v>04.12.2024</v>
      </c>
      <c r="F183" s="168" t="str">
        <f>VLOOKUP($A183,'Реестр на 3 дня'!$C$2:$AA$1000,15)</f>
        <v>ЯШНОБОДСКИЙ РУВД ГОРОДА ТАШКЕНТА</v>
      </c>
      <c r="G183" s="166" t="str">
        <f>VLOOKUP($A183,'Реестр на 3 дня'!$C$2:$AA$1000,17)</f>
        <v>Узбекистан, 000000, г. Ташкент, Яшнободский район, Чинор МФЙ, Чинор 1-утар кучаси, 22-уй</v>
      </c>
      <c r="H183" s="191">
        <f>VLOOKUP($A183,'Реестр на 3 дня'!$C$2:$AA$1000,4)</f>
        <v>1280</v>
      </c>
      <c r="I183" s="170">
        <f t="shared" si="20"/>
        <v>100</v>
      </c>
      <c r="J183" s="187">
        <f t="shared" si="21"/>
        <v>128000</v>
      </c>
      <c r="K183" s="41">
        <f t="shared" si="22"/>
        <v>0</v>
      </c>
      <c r="L183" s="188">
        <f t="shared" si="23"/>
        <v>128000</v>
      </c>
      <c r="M183" s="171" t="s">
        <v>1897</v>
      </c>
    </row>
    <row r="184" spans="1:13" ht="51">
      <c r="A184" s="179">
        <f t="shared" si="24"/>
        <v>166</v>
      </c>
      <c r="B184" s="189" t="str">
        <f>VLOOKUP($A184,'Реестр на 3 дня'!$C$2:$AA$1000,3)</f>
        <v>CHORIYEV XISRAV JO‘RA O‘G‘LI</v>
      </c>
      <c r="C184" s="167" t="str">
        <f>VLOOKUP($A184,'Реестр на 3 дня'!$C$2:$AA$1000,12)</f>
        <v>AD</v>
      </c>
      <c r="D184" s="167" t="str">
        <f>VLOOKUP($A184,'Реестр на 3 дня'!$C$2:$AA$1000,13)</f>
        <v>3209050</v>
      </c>
      <c r="E184" s="190" t="str">
        <f>VLOOKUP($A184,'Реестр на 3 дня'!$C$2:$AA$1000,14)</f>
        <v>04.05.2023</v>
      </c>
      <c r="F184" s="168" t="str">
        <f>VLOOKUP($A184,'Реестр на 3 дня'!$C$2:$AA$1000,15)</f>
        <v/>
      </c>
      <c r="G184" s="166" t="str">
        <f>VLOOKUP($A184,'Реестр на 3 дня'!$C$2:$AA$1000,17)</f>
        <v>Узбекистан, 000000, г. Ташкент, Мирабадский район, г. Ташкент, Мирабадский, ул. Катта Миробод, пр. 2, Миробод МСГ, 4/2- Дом, -</v>
      </c>
      <c r="H184" s="191">
        <f>VLOOKUP($A184,'Реестр на 3 дня'!$C$2:$AA$1000,4)</f>
        <v>1</v>
      </c>
      <c r="I184" s="170">
        <f t="shared" si="20"/>
        <v>100</v>
      </c>
      <c r="J184" s="187">
        <f t="shared" si="21"/>
        <v>100</v>
      </c>
      <c r="K184" s="41">
        <f t="shared" si="22"/>
        <v>0</v>
      </c>
      <c r="L184" s="188">
        <f t="shared" si="23"/>
        <v>100</v>
      </c>
      <c r="M184" s="171" t="s">
        <v>1897</v>
      </c>
    </row>
    <row r="185" spans="1:13" ht="38.25">
      <c r="A185" s="179">
        <f t="shared" si="24"/>
        <v>167</v>
      </c>
      <c r="B185" s="189" t="str">
        <f>VLOOKUP($A185,'Реестр на 3 дня'!$C$2:$AA$1000,3)</f>
        <v>DAMINOV ISLOMBEK DILSHODBEK O'G'LI</v>
      </c>
      <c r="C185" s="167" t="str">
        <f>VLOOKUP($A185,'Реестр на 3 дня'!$C$2:$AA$1000,12)</f>
        <v>AB</v>
      </c>
      <c r="D185" s="167" t="str">
        <f>VLOOKUP($A185,'Реестр на 3 дня'!$C$2:$AA$1000,13)</f>
        <v>6211833</v>
      </c>
      <c r="E185" s="190" t="str">
        <f>VLOOKUP($A185,'Реестр на 3 дня'!$C$2:$AA$1000,14)</f>
        <v>13.03.2017</v>
      </c>
      <c r="F185" s="168" t="str">
        <f>VLOOKUP($A185,'Реестр на 3 дня'!$C$2:$AA$1000,15)</f>
        <v/>
      </c>
      <c r="G185" s="166" t="str">
        <f>VLOOKUP($A185,'Реестр на 3 дня'!$C$2:$AA$1000,17)</f>
        <v>Узбекистан, 000000, Андижанская область, г. Андижан, ДУСТЛИК МФЙ, ДУСТЛИК МФЙ, МИРБОЛТА,  uy:54</v>
      </c>
      <c r="H185" s="191">
        <f>VLOOKUP($A185,'Реестр на 3 дня'!$C$2:$AA$1000,4)</f>
        <v>1</v>
      </c>
      <c r="I185" s="170">
        <f t="shared" si="20"/>
        <v>100</v>
      </c>
      <c r="J185" s="187">
        <f t="shared" si="21"/>
        <v>100</v>
      </c>
      <c r="K185" s="41">
        <f t="shared" si="22"/>
        <v>0</v>
      </c>
      <c r="L185" s="188">
        <f t="shared" si="23"/>
        <v>100</v>
      </c>
      <c r="M185" s="171" t="s">
        <v>1897</v>
      </c>
    </row>
    <row r="186" spans="1:13" ht="38.25">
      <c r="A186" s="179">
        <f t="shared" si="24"/>
        <v>168</v>
      </c>
      <c r="B186" s="189" t="str">
        <f>VLOOKUP($A186,'Реестр на 3 дня'!$C$2:$AA$1000,3)</f>
        <v>DAMINOVA RAISA SALIXOVNA</v>
      </c>
      <c r="C186" s="167" t="str">
        <f>VLOOKUP($A186,'Реестр на 3 дня'!$C$2:$AA$1000,12)</f>
        <v>AD</v>
      </c>
      <c r="D186" s="167" t="str">
        <f>VLOOKUP($A186,'Реестр на 3 дня'!$C$2:$AA$1000,13)</f>
        <v>2149310</v>
      </c>
      <c r="E186" s="190" t="str">
        <f>VLOOKUP($A186,'Реестр на 3 дня'!$C$2:$AA$1000,14)</f>
        <v>27.11.2012</v>
      </c>
      <c r="F186" s="168" t="str">
        <f>VLOOKUP($A186,'Реестр на 3 дня'!$C$2:$AA$1000,15)</f>
        <v>IIV</v>
      </c>
      <c r="G186" s="166" t="str">
        <f>VLOOKUP($A186,'Реестр на 3 дня'!$C$2:$AA$1000,17)</f>
        <v>Узбекистан, 000000, Ташкентская область, г. Янгиюль, Ramadan MFY Lazzat ko'chasi 46uy 15 xonadon</v>
      </c>
      <c r="H186" s="191">
        <f>VLOOKUP($A186,'Реестр на 3 дня'!$C$2:$AA$1000,4)</f>
        <v>800</v>
      </c>
      <c r="I186" s="170">
        <f t="shared" si="20"/>
        <v>100</v>
      </c>
      <c r="J186" s="187">
        <f t="shared" si="21"/>
        <v>80000</v>
      </c>
      <c r="K186" s="41">
        <f t="shared" si="22"/>
        <v>0</v>
      </c>
      <c r="L186" s="188">
        <f t="shared" si="23"/>
        <v>80000</v>
      </c>
      <c r="M186" s="171" t="s">
        <v>1897</v>
      </c>
    </row>
    <row r="187" spans="1:13" ht="63.75">
      <c r="A187" s="179">
        <f t="shared" si="24"/>
        <v>169</v>
      </c>
      <c r="B187" s="189" t="str">
        <f>VLOOKUP($A187,'Реестр на 3 дня'!$C$2:$AA$1000,3)</f>
        <v>DAVRONOV OTABEK ERKIN O‘G‘LI</v>
      </c>
      <c r="C187" s="167" t="str">
        <f>VLOOKUP($A187,'Реестр на 3 дня'!$C$2:$AA$1000,12)</f>
        <v>AD</v>
      </c>
      <c r="D187" s="167" t="str">
        <f>VLOOKUP($A187,'Реестр на 3 дня'!$C$2:$AA$1000,13)</f>
        <v>3036776</v>
      </c>
      <c r="E187" s="190" t="str">
        <f>VLOOKUP($A187,'Реестр на 3 дня'!$C$2:$AA$1000,14)</f>
        <v>13.04.2023</v>
      </c>
      <c r="F187" s="168" t="str">
        <f>VLOOKUP($A187,'Реестр на 3 дня'!$C$2:$AA$1000,15)</f>
        <v/>
      </c>
      <c r="G187" s="166" t="str">
        <f>VLOOKUP($A187,'Реестр на 3 дня'!$C$2:$AA$1000,17)</f>
        <v>Узбекистан, 000000, Кашкадарьинская область, Каршинский район, Кашкадарьинская область, Каршинский район, Нукрабод МСГ, киш. Нукробод, дом 13</v>
      </c>
      <c r="H187" s="191">
        <f>VLOOKUP($A187,'Реестр на 3 дня'!$C$2:$AA$1000,4)</f>
        <v>1</v>
      </c>
      <c r="I187" s="170">
        <f t="shared" si="20"/>
        <v>100</v>
      </c>
      <c r="J187" s="187">
        <f t="shared" si="21"/>
        <v>100</v>
      </c>
      <c r="K187" s="41">
        <f t="shared" si="22"/>
        <v>0</v>
      </c>
      <c r="L187" s="188">
        <f t="shared" si="23"/>
        <v>100</v>
      </c>
      <c r="M187" s="171" t="s">
        <v>1897</v>
      </c>
    </row>
    <row r="188" spans="1:13" ht="38.25">
      <c r="A188" s="179">
        <f t="shared" si="24"/>
        <v>170</v>
      </c>
      <c r="B188" s="189" t="str">
        <f>VLOOKUP($A188,'Реестр на 3 дня'!$C$2:$AA$1000,3)</f>
        <v>DEXKANOV OKTAM TASHTANOVICH</v>
      </c>
      <c r="C188" s="167" t="str">
        <f>VLOOKUP($A188,'Реестр на 3 дня'!$C$2:$AA$1000,12)</f>
        <v/>
      </c>
      <c r="D188" s="167" t="str">
        <f>VLOOKUP($A188,'Реестр на 3 дня'!$C$2:$AA$1000,13)</f>
        <v>AD7988533</v>
      </c>
      <c r="E188" s="190" t="str">
        <f>VLOOKUP($A188,'Реестр на 3 дня'!$C$2:$AA$1000,14)</f>
        <v>24.07.2024</v>
      </c>
      <c r="F188" s="168" t="str">
        <f>VLOOKUP($A188,'Реестр на 3 дня'!$C$2:$AA$1000,15)</f>
        <v>ЯНГИЮЛЬСКИЙ РОВД ТАШКЕНТСКОЙ ОБЛАСТИ</v>
      </c>
      <c r="G188" s="166" t="str">
        <f>VLOOKUP($A188,'Реестр на 3 дня'!$C$2:$AA$1000,17)</f>
        <v>Узбекистан, 000000, Ташкентская область, Янгиюльский район, Намуна МФЙ, Тез арик кучаси, 293-уй</v>
      </c>
      <c r="H188" s="191">
        <f>VLOOKUP($A188,'Реестр на 3 дня'!$C$2:$AA$1000,4)</f>
        <v>800</v>
      </c>
      <c r="I188" s="170">
        <f t="shared" si="20"/>
        <v>100</v>
      </c>
      <c r="J188" s="187">
        <f t="shared" si="21"/>
        <v>80000</v>
      </c>
      <c r="K188" s="41">
        <f t="shared" si="22"/>
        <v>0</v>
      </c>
      <c r="L188" s="188">
        <f t="shared" si="23"/>
        <v>80000</v>
      </c>
      <c r="M188" s="171" t="s">
        <v>1897</v>
      </c>
    </row>
    <row r="189" spans="1:13" ht="38.25">
      <c r="A189" s="179">
        <f t="shared" si="24"/>
        <v>171</v>
      </c>
      <c r="B189" s="189" t="str">
        <f>VLOOKUP($A189,'Реестр на 3 дня'!$C$2:$AA$1000,3)</f>
        <v>DICHENKO DMITRIY ALEKSANDROVICH</v>
      </c>
      <c r="C189" s="167" t="str">
        <f>VLOOKUP($A189,'Реестр на 3 дня'!$C$2:$AA$1000,12)</f>
        <v>AB</v>
      </c>
      <c r="D189" s="167" t="str">
        <f>VLOOKUP($A189,'Реестр на 3 дня'!$C$2:$AA$1000,13)</f>
        <v>1209641</v>
      </c>
      <c r="E189" s="190" t="str">
        <f>VLOOKUP($A189,'Реестр на 3 дня'!$C$2:$AA$1000,14)</f>
        <v>19.09.2015</v>
      </c>
      <c r="F189" s="168" t="str">
        <f>VLOOKUP($A189,'Реестр на 3 дня'!$C$2:$AA$1000,15)</f>
        <v>Toshkent shahar Chilonzor tumani IIB</v>
      </c>
      <c r="G189" s="166" t="str">
        <f>VLOOKUP($A189,'Реестр на 3 дня'!$C$2:$AA$1000,17)</f>
        <v>Узбекистан, 000000, г. Ташкент, Учтепинский район, ШИРИН МФЙ, 26 МАВЗЕ, uy:10 xonadon:71</v>
      </c>
      <c r="H189" s="191">
        <f>VLOOKUP($A189,'Реестр на 3 дня'!$C$2:$AA$1000,4)</f>
        <v>8</v>
      </c>
      <c r="I189" s="170">
        <f t="shared" si="20"/>
        <v>100</v>
      </c>
      <c r="J189" s="187">
        <f t="shared" si="21"/>
        <v>800</v>
      </c>
      <c r="K189" s="41">
        <f t="shared" si="22"/>
        <v>0</v>
      </c>
      <c r="L189" s="188">
        <f t="shared" si="23"/>
        <v>800</v>
      </c>
      <c r="M189" s="171" t="s">
        <v>1897</v>
      </c>
    </row>
    <row r="190" spans="1:13" ht="51">
      <c r="A190" s="179">
        <f t="shared" si="24"/>
        <v>172</v>
      </c>
      <c r="B190" s="189" t="str">
        <f>VLOOKUP($A190,'Реестр на 3 дня'!$C$2:$AA$1000,3)</f>
        <v>DJAFAROVICH SAYFULLA ALI-SIN</v>
      </c>
      <c r="C190" s="167" t="str">
        <f>VLOOKUP($A190,'Реестр на 3 дня'!$C$2:$AA$1000,12)</f>
        <v>AB</v>
      </c>
      <c r="D190" s="167" t="str">
        <f>VLOOKUP($A190,'Реестр на 3 дня'!$C$2:$AA$1000,13)</f>
        <v>4409543</v>
      </c>
      <c r="E190" s="190" t="str">
        <f>VLOOKUP($A190,'Реестр на 3 дня'!$C$2:$AA$1000,14)</f>
        <v>09.07.2016</v>
      </c>
      <c r="F190" s="168" t="str">
        <f>VLOOKUP($A190,'Реестр на 3 дня'!$C$2:$AA$1000,15)</f>
        <v>Toshkent viloyati Yangiyul tumani IIB</v>
      </c>
      <c r="G190" s="166" t="str">
        <f>VLOOKUP($A190,'Реестр на 3 дня'!$C$2:$AA$1000,17)</f>
        <v>Узбекистан, 112001, Ташкентская область, г. Янгиюль, БАХТ МФЙ, САМАРКАНД КЎЧАСИ, uy:11 xonadon:29</v>
      </c>
      <c r="H190" s="191">
        <f>VLOOKUP($A190,'Реестр на 3 дня'!$C$2:$AA$1000,4)</f>
        <v>480</v>
      </c>
      <c r="I190" s="170">
        <f t="shared" si="20"/>
        <v>100</v>
      </c>
      <c r="J190" s="187">
        <f t="shared" si="21"/>
        <v>48000</v>
      </c>
      <c r="K190" s="41">
        <f t="shared" si="22"/>
        <v>0</v>
      </c>
      <c r="L190" s="188">
        <f t="shared" si="23"/>
        <v>48000</v>
      </c>
      <c r="M190" s="171" t="s">
        <v>1897</v>
      </c>
    </row>
    <row r="191" spans="1:13" ht="38.25">
      <c r="A191" s="179">
        <f t="shared" si="24"/>
        <v>173</v>
      </c>
      <c r="B191" s="189" t="str">
        <f>VLOOKUP($A191,'Реестр на 3 дня'!$C$2:$AA$1000,3)</f>
        <v>DJALILOVA ZAKIRA SULAYMANOVNA</v>
      </c>
      <c r="C191" s="167" t="str">
        <f>VLOOKUP($A191,'Реестр на 3 дня'!$C$2:$AA$1000,12)</f>
        <v/>
      </c>
      <c r="D191" s="167" t="str">
        <f>VLOOKUP($A191,'Реестр на 3 дня'!$C$2:$AA$1000,13)</f>
        <v>AE4817517</v>
      </c>
      <c r="E191" s="190" t="str">
        <f>VLOOKUP($A191,'Реестр на 3 дня'!$C$2:$AA$1000,14)</f>
        <v>29.10.2025</v>
      </c>
      <c r="F191" s="168" t="str">
        <f>VLOOKUP($A191,'Реестр на 3 дня'!$C$2:$AA$1000,15)</f>
        <v>ЯНГИЮЛЬСКИЙ РОВД ТАШКЕНТСКОЙ ОБЛАСТИ</v>
      </c>
      <c r="G191" s="166" t="str">
        <f>VLOOKUP($A191,'Реестр на 3 дня'!$C$2:$AA$1000,17)</f>
        <v>Узбекистан, 110808, Ташкентская область, Янгиюльский район, Гулбахор КФЙ, Навбахор МФЙ, дом 5</v>
      </c>
      <c r="H191" s="191">
        <f>VLOOKUP($A191,'Реестр на 3 дня'!$C$2:$AA$1000,4)</f>
        <v>800</v>
      </c>
      <c r="I191" s="170">
        <f t="shared" si="20"/>
        <v>100</v>
      </c>
      <c r="J191" s="187">
        <f t="shared" si="21"/>
        <v>80000</v>
      </c>
      <c r="K191" s="41">
        <f t="shared" si="22"/>
        <v>0</v>
      </c>
      <c r="L191" s="188">
        <f t="shared" si="23"/>
        <v>80000</v>
      </c>
      <c r="M191" s="171" t="s">
        <v>1897</v>
      </c>
    </row>
    <row r="192" spans="1:13" ht="51">
      <c r="A192" s="179">
        <f t="shared" si="24"/>
        <v>174</v>
      </c>
      <c r="B192" s="189" t="str">
        <f>VLOOKUP($A192,'Реестр на 3 дня'!$C$2:$AA$1000,3)</f>
        <v>DJALOLOV XASAN SAGDULLAYEVICH</v>
      </c>
      <c r="C192" s="167" t="str">
        <f>VLOOKUP($A192,'Реестр на 3 дня'!$C$2:$AA$1000,12)</f>
        <v>AD</v>
      </c>
      <c r="D192" s="167" t="str">
        <f>VLOOKUP($A192,'Реестр на 3 дня'!$C$2:$AA$1000,13)</f>
        <v>2467780</v>
      </c>
      <c r="E192" s="190" t="str">
        <f>VLOOKUP($A192,'Реестр на 3 дня'!$C$2:$AA$1000,14)</f>
        <v>01.02.2023</v>
      </c>
      <c r="F192" s="168" t="str">
        <f>VLOOKUP($A192,'Реестр на 3 дня'!$C$2:$AA$1000,15)</f>
        <v>ЯНГИЮЛЬСКИЙ РОВД ТАШКЕНТСКОЙ ОБЛАСТИ</v>
      </c>
      <c r="G192" s="166" t="str">
        <f>VLOOKUP($A192,'Реестр на 3 дня'!$C$2:$AA$1000,17)</f>
        <v>Узбекистан, 000000, Ташкентская область, Янгиюльский район, ГУЛБАХОР МФЙ КУКАЛАМЗОР МФЙ НАВРУЗ КУЧАСИ16</v>
      </c>
      <c r="H192" s="191">
        <f>VLOOKUP($A192,'Реестр на 3 дня'!$C$2:$AA$1000,4)</f>
        <v>8960</v>
      </c>
      <c r="I192" s="170">
        <f t="shared" si="20"/>
        <v>100</v>
      </c>
      <c r="J192" s="187">
        <f t="shared" si="21"/>
        <v>896000</v>
      </c>
      <c r="K192" s="41">
        <f t="shared" si="22"/>
        <v>0</v>
      </c>
      <c r="L192" s="188">
        <f t="shared" si="23"/>
        <v>896000</v>
      </c>
      <c r="M192" s="171" t="s">
        <v>1897</v>
      </c>
    </row>
    <row r="193" spans="1:13" ht="38.25">
      <c r="A193" s="179">
        <f t="shared" si="24"/>
        <v>175</v>
      </c>
      <c r="B193" s="189" t="str">
        <f>VLOOKUP($A193,'Реестр на 3 дня'!$C$2:$AA$1000,3)</f>
        <v>DJANIZAKOVA SAIDA IDIASOVNA</v>
      </c>
      <c r="C193" s="167" t="str">
        <f>VLOOKUP($A193,'Реестр на 3 дня'!$C$2:$AA$1000,12)</f>
        <v>AD</v>
      </c>
      <c r="D193" s="167" t="str">
        <f>VLOOKUP($A193,'Реестр на 3 дня'!$C$2:$AA$1000,13)</f>
        <v>7768144</v>
      </c>
      <c r="E193" s="190" t="str">
        <f>VLOOKUP($A193,'Реестр на 3 дня'!$C$2:$AA$1000,14)</f>
        <v>06.07.2024</v>
      </c>
      <c r="F193" s="168" t="str">
        <f>VLOOKUP($A193,'Реестр на 3 дня'!$C$2:$AA$1000,15)</f>
        <v/>
      </c>
      <c r="G193" s="166" t="str">
        <f>VLOOKUP($A193,'Реестр на 3 дня'!$C$2:$AA$1000,17)</f>
        <v>Узбекистан, 000000, г. Ташкент, Мирзо-Улугбекский район, КАМОЛОТ МФЙ, ФЕРУЗА ДАХАСИ,  uy:47 xonadon:3</v>
      </c>
      <c r="H193" s="191">
        <f>VLOOKUP($A193,'Реестр на 3 дня'!$C$2:$AA$1000,4)</f>
        <v>10</v>
      </c>
      <c r="I193" s="170">
        <f t="shared" si="20"/>
        <v>100</v>
      </c>
      <c r="J193" s="187">
        <f t="shared" si="21"/>
        <v>1000</v>
      </c>
      <c r="K193" s="41">
        <f t="shared" si="22"/>
        <v>0</v>
      </c>
      <c r="L193" s="188">
        <f t="shared" si="23"/>
        <v>1000</v>
      </c>
      <c r="M193" s="171" t="s">
        <v>1897</v>
      </c>
    </row>
    <row r="194" spans="1:13" ht="51">
      <c r="A194" s="179">
        <f t="shared" si="24"/>
        <v>176</v>
      </c>
      <c r="B194" s="189" t="str">
        <f>VLOOKUP($A194,'Реестр на 3 дня'!$C$2:$AA$1000,3)</f>
        <v>DJAPARKULOVA OKSANA SERGEYEVNA</v>
      </c>
      <c r="C194" s="167" t="str">
        <f>VLOOKUP($A194,'Реестр на 3 дня'!$C$2:$AA$1000,12)</f>
        <v>XS</v>
      </c>
      <c r="D194" s="167" t="str">
        <f>VLOOKUP($A194,'Реестр на 3 дня'!$C$2:$AA$1000,13)</f>
        <v>0056508</v>
      </c>
      <c r="E194" s="190" t="str">
        <f>VLOOKUP($A194,'Реестр на 3 дня'!$C$2:$AA$1000,14)</f>
        <v>30.10.2023</v>
      </c>
      <c r="F194" s="168" t="str">
        <f>VLOOKUP($A194,'Реестр на 3 дня'!$C$2:$AA$1000,15)</f>
        <v/>
      </c>
      <c r="G194" s="166" t="str">
        <f>VLOOKUP($A194,'Реестр на 3 дня'!$C$2:$AA$1000,17)</f>
        <v>Узбекистан, 000000, г. Ташкент, Мирабадский район, Шароф Рашидов МФЙ, Буюк-Турон кучаси, 75-уй, 184-хонадон</v>
      </c>
      <c r="H194" s="191">
        <f>VLOOKUP($A194,'Реестр на 3 дня'!$C$2:$AA$1000,4)</f>
        <v>25</v>
      </c>
      <c r="I194" s="170">
        <f t="shared" si="20"/>
        <v>100</v>
      </c>
      <c r="J194" s="187">
        <f t="shared" si="21"/>
        <v>2500</v>
      </c>
      <c r="K194" s="41">
        <f t="shared" si="22"/>
        <v>0</v>
      </c>
      <c r="L194" s="188">
        <f t="shared" si="23"/>
        <v>2500</v>
      </c>
      <c r="M194" s="171" t="s">
        <v>1897</v>
      </c>
    </row>
    <row r="195" spans="1:13" ht="38.25">
      <c r="A195" s="179">
        <f t="shared" si="24"/>
        <v>177</v>
      </c>
      <c r="B195" s="189" t="str">
        <f>VLOOKUP($A195,'Реестр на 3 дня'!$C$2:$AA$1000,3)</f>
        <v>DJUMANIYAZOV UMIDBEK TUKMANBETOVICH</v>
      </c>
      <c r="C195" s="167" t="str">
        <f>VLOOKUP($A195,'Реестр на 3 дня'!$C$2:$AA$1000,12)</f>
        <v>AE</v>
      </c>
      <c r="D195" s="167" t="str">
        <f>VLOOKUP($A195,'Реестр на 3 дня'!$C$2:$AA$1000,13)</f>
        <v>1232247</v>
      </c>
      <c r="E195" s="190" t="str">
        <f>VLOOKUP($A195,'Реестр на 3 дня'!$C$2:$AA$1000,14)</f>
        <v>16.01.2025</v>
      </c>
      <c r="F195" s="168" t="str">
        <f>VLOOKUP($A195,'Реестр на 3 дня'!$C$2:$AA$1000,15)</f>
        <v>ХАЗАРАСПСКИЙ РОВД ХОРЕЗМСКОЙ ОБЛАСТИ</v>
      </c>
      <c r="G195" s="166" t="str">
        <f>VLOOKUP($A195,'Реестр на 3 дня'!$C$2:$AA$1000,17)</f>
        <v>Узбекистан, 000000, Хорезмская область, Хазараспский район, КАРВАК ҚФЙ ШОВОТ МФЙ  uy:Р/С</v>
      </c>
      <c r="H195" s="191">
        <f>VLOOKUP($A195,'Реестр на 3 дня'!$C$2:$AA$1000,4)</f>
        <v>21</v>
      </c>
      <c r="I195" s="170">
        <f t="shared" si="20"/>
        <v>100</v>
      </c>
      <c r="J195" s="187">
        <f t="shared" si="21"/>
        <v>2100</v>
      </c>
      <c r="K195" s="41">
        <f t="shared" si="22"/>
        <v>0</v>
      </c>
      <c r="L195" s="188">
        <f t="shared" si="23"/>
        <v>2100</v>
      </c>
      <c r="M195" s="171" t="s">
        <v>1897</v>
      </c>
    </row>
    <row r="196" spans="1:13" ht="25.5">
      <c r="A196" s="179">
        <f t="shared" si="24"/>
        <v>178</v>
      </c>
      <c r="B196" s="189" t="str">
        <f>VLOOKUP($A196,'Реестр на 3 дня'!$C$2:$AA$1000,3)</f>
        <v>DJURAYEV BOBIRXON NODIROVICH</v>
      </c>
      <c r="C196" s="167" t="str">
        <f>VLOOKUP($A196,'Реестр на 3 дня'!$C$2:$AA$1000,12)</f>
        <v>AA</v>
      </c>
      <c r="D196" s="167" t="str">
        <f>VLOOKUP($A196,'Реестр на 3 дня'!$C$2:$AA$1000,13)</f>
        <v>7877498</v>
      </c>
      <c r="E196" s="190" t="str">
        <f>VLOOKUP($A196,'Реестр на 3 дня'!$C$2:$AA$1000,14)</f>
        <v>04.12.2014</v>
      </c>
      <c r="F196" s="168" t="str">
        <f>VLOOKUP($A196,'Реестр на 3 дня'!$C$2:$AA$1000,15)</f>
        <v/>
      </c>
      <c r="G196" s="166" t="str">
        <f>VLOOKUP($A196,'Реестр на 3 дня'!$C$2:$AA$1000,17)</f>
        <v>Узбекистан, 000000, г. Ташкент, Чиланзарский район, квартал 8, 6а, 34</v>
      </c>
      <c r="H196" s="191">
        <f>VLOOKUP($A196,'Реестр на 3 дня'!$C$2:$AA$1000,4)</f>
        <v>1</v>
      </c>
      <c r="I196" s="170">
        <f t="shared" si="20"/>
        <v>100</v>
      </c>
      <c r="J196" s="187">
        <f t="shared" si="21"/>
        <v>100</v>
      </c>
      <c r="K196" s="41">
        <f t="shared" si="22"/>
        <v>0</v>
      </c>
      <c r="L196" s="188">
        <f t="shared" si="23"/>
        <v>100</v>
      </c>
      <c r="M196" s="171" t="s">
        <v>1897</v>
      </c>
    </row>
    <row r="197" spans="1:13" ht="51">
      <c r="A197" s="179">
        <f t="shared" si="24"/>
        <v>179</v>
      </c>
      <c r="B197" s="189" t="str">
        <f>VLOOKUP($A197,'Реестр на 3 дня'!$C$2:$AA$1000,3)</f>
        <v>DJURAYEV DILSHOD MAXMUDOVICH</v>
      </c>
      <c r="C197" s="167" t="str">
        <f>VLOOKUP($A197,'Реестр на 3 дня'!$C$2:$AA$1000,12)</f>
        <v>AD</v>
      </c>
      <c r="D197" s="167" t="str">
        <f>VLOOKUP($A197,'Реестр на 3 дня'!$C$2:$AA$1000,13)</f>
        <v>3026594</v>
      </c>
      <c r="E197" s="190" t="str">
        <f>VLOOKUP($A197,'Реестр на 3 дня'!$C$2:$AA$1000,14)</f>
        <v>12.04.2023</v>
      </c>
      <c r="F197" s="168" t="str">
        <f>VLOOKUP($A197,'Реестр на 3 дня'!$C$2:$AA$1000,15)</f>
        <v/>
      </c>
      <c r="G197" s="166" t="str">
        <f>VLOOKUP($A197,'Реестр на 3 дня'!$C$2:$AA$1000,17)</f>
        <v>Узбекистан, 000000, Самаркандская область, г. Самарканд, ХОФИЗ ШЕРОЗИЙ МФЙ, САТТЕПО  МАСКАНИ,  uy:16 xonadon:21</v>
      </c>
      <c r="H197" s="191">
        <f>VLOOKUP($A197,'Реестр на 3 дня'!$C$2:$AA$1000,4)</f>
        <v>1000</v>
      </c>
      <c r="I197" s="170">
        <f t="shared" si="20"/>
        <v>100</v>
      </c>
      <c r="J197" s="187">
        <f t="shared" si="21"/>
        <v>100000</v>
      </c>
      <c r="K197" s="41">
        <f t="shared" si="22"/>
        <v>0</v>
      </c>
      <c r="L197" s="188">
        <f t="shared" si="23"/>
        <v>100000</v>
      </c>
      <c r="M197" s="171" t="s">
        <v>1897</v>
      </c>
    </row>
    <row r="198" spans="1:13" ht="51">
      <c r="A198" s="179">
        <f t="shared" si="24"/>
        <v>180</v>
      </c>
      <c r="B198" s="189" t="str">
        <f>VLOOKUP($A198,'Реестр на 3 дня'!$C$2:$AA$1000,3)</f>
        <v>DJURAYEV OLIMJON KOSIMOVICH</v>
      </c>
      <c r="C198" s="167" t="str">
        <f>VLOOKUP($A198,'Реестр на 3 дня'!$C$2:$AA$1000,12)</f>
        <v>AE</v>
      </c>
      <c r="D198" s="167" t="str">
        <f>VLOOKUP($A198,'Реестр на 3 дня'!$C$2:$AA$1000,13)</f>
        <v>4376745</v>
      </c>
      <c r="E198" s="190" t="str">
        <f>VLOOKUP($A198,'Реестр на 3 дня'!$C$2:$AA$1000,14)</f>
        <v>29.09.2025</v>
      </c>
      <c r="F198" s="168" t="str">
        <f>VLOOKUP($A198,'Реестр на 3 дня'!$C$2:$AA$1000,15)</f>
        <v/>
      </c>
      <c r="G198" s="166" t="str">
        <f>VLOOKUP($A198,'Реестр на 3 дня'!$C$2:$AA$1000,17)</f>
        <v>Узбекистан, 000000, Ферганская область, Алтыарыкский район, Х.ОЛИМЖОН МФЙ, ҚИЗИЛЮЛДУЗ КЎЧАСИ,  uy:100\1</v>
      </c>
      <c r="H198" s="191">
        <f>VLOOKUP($A198,'Реестр на 3 дня'!$C$2:$AA$1000,4)</f>
        <v>9</v>
      </c>
      <c r="I198" s="170">
        <f t="shared" si="20"/>
        <v>100</v>
      </c>
      <c r="J198" s="187">
        <f t="shared" si="21"/>
        <v>900</v>
      </c>
      <c r="K198" s="41">
        <f t="shared" si="22"/>
        <v>0</v>
      </c>
      <c r="L198" s="188">
        <f t="shared" si="23"/>
        <v>900</v>
      </c>
      <c r="M198" s="171" t="s">
        <v>1897</v>
      </c>
    </row>
    <row r="199" spans="1:13" ht="38.25">
      <c r="A199" s="179">
        <f t="shared" si="24"/>
        <v>181</v>
      </c>
      <c r="B199" s="189" t="str">
        <f>VLOOKUP($A199,'Реестр на 3 дня'!$C$2:$AA$1000,3)</f>
        <v>DJURAYEV RASULJON KAMALDINOVICH</v>
      </c>
      <c r="C199" s="167" t="str">
        <f>VLOOKUP($A199,'Реестр на 3 дня'!$C$2:$AA$1000,12)</f>
        <v>AE</v>
      </c>
      <c r="D199" s="167" t="str">
        <f>VLOOKUP($A199,'Реестр на 3 дня'!$C$2:$AA$1000,13)</f>
        <v>2683027</v>
      </c>
      <c r="E199" s="190" t="str">
        <f>VLOOKUP($A199,'Реестр на 3 дня'!$C$2:$AA$1000,14)</f>
        <v>15.05.2025</v>
      </c>
      <c r="F199" s="168" t="str">
        <f>VLOOKUP($A199,'Реестр на 3 дня'!$C$2:$AA$1000,15)</f>
        <v/>
      </c>
      <c r="G199" s="166" t="str">
        <f>VLOOKUP($A199,'Реестр на 3 дня'!$C$2:$AA$1000,17)</f>
        <v>Узбекистан, 110816, Ташкентская область, Янгиюльский район, ХАЛКОБОД УЛ.МИНГУРИК Д.1 КВ.1</v>
      </c>
      <c r="H199" s="191">
        <f>VLOOKUP($A199,'Реестр на 3 дня'!$C$2:$AA$1000,4)</f>
        <v>800</v>
      </c>
      <c r="I199" s="170">
        <f t="shared" si="20"/>
        <v>100</v>
      </c>
      <c r="J199" s="187">
        <f t="shared" si="21"/>
        <v>80000</v>
      </c>
      <c r="K199" s="41">
        <f t="shared" si="22"/>
        <v>0</v>
      </c>
      <c r="L199" s="188">
        <f t="shared" si="23"/>
        <v>80000</v>
      </c>
      <c r="M199" s="171" t="s">
        <v>1897</v>
      </c>
    </row>
    <row r="200" spans="1:13" ht="51">
      <c r="A200" s="179">
        <f t="shared" si="24"/>
        <v>182</v>
      </c>
      <c r="B200" s="189" t="str">
        <f>VLOOKUP($A200,'Реестр на 3 дня'!$C$2:$AA$1000,3)</f>
        <v>DJURAYEVA MUNISAXON KUTPITDINOVNA</v>
      </c>
      <c r="C200" s="167" t="str">
        <f>VLOOKUP($A200,'Реестр на 3 дня'!$C$2:$AA$1000,12)</f>
        <v>AE</v>
      </c>
      <c r="D200" s="167" t="str">
        <f>VLOOKUP($A200,'Реестр на 3 дня'!$C$2:$AA$1000,13)</f>
        <v>1303053</v>
      </c>
      <c r="E200" s="190" t="str">
        <f>VLOOKUP($A200,'Реестр на 3 дня'!$C$2:$AA$1000,14)</f>
        <v>21.01.2025</v>
      </c>
      <c r="F200" s="168" t="str">
        <f>VLOOKUP($A200,'Реестр на 3 дня'!$C$2:$AA$1000,15)</f>
        <v/>
      </c>
      <c r="G200" s="166" t="str">
        <f>VLOOKUP($A200,'Реестр на 3 дня'!$C$2:$AA$1000,17)</f>
        <v>Узбекистан, 000000, г. Ташкент, Юнусабадский район, КАТТА ХАСАНБОЙ МФЙ, ЁШЛИК КЎЧАСИ,  uy:44</v>
      </c>
      <c r="H200" s="191">
        <f>VLOOKUP($A200,'Реестр на 3 дня'!$C$2:$AA$1000,4)</f>
        <v>2</v>
      </c>
      <c r="I200" s="170">
        <f t="shared" si="20"/>
        <v>100</v>
      </c>
      <c r="J200" s="187">
        <f t="shared" si="21"/>
        <v>200</v>
      </c>
      <c r="K200" s="41">
        <f t="shared" si="22"/>
        <v>0</v>
      </c>
      <c r="L200" s="188">
        <f t="shared" si="23"/>
        <v>200</v>
      </c>
      <c r="M200" s="171" t="s">
        <v>1897</v>
      </c>
    </row>
    <row r="201" spans="1:13" ht="38.25">
      <c r="A201" s="179">
        <f t="shared" si="24"/>
        <v>183</v>
      </c>
      <c r="B201" s="189" t="str">
        <f>VLOOKUP($A201,'Реестр на 3 дня'!$C$2:$AA$1000,3)</f>
        <v>DREPIN GENNADIY NIKOLAYEVICH</v>
      </c>
      <c r="C201" s="167" t="str">
        <f>VLOOKUP($A201,'Реестр на 3 дня'!$C$2:$AA$1000,12)</f>
        <v>CB</v>
      </c>
      <c r="D201" s="167" t="str">
        <f>VLOOKUP($A201,'Реестр на 3 дня'!$C$2:$AA$1000,13)</f>
        <v>0427285</v>
      </c>
      <c r="E201" s="190" t="str">
        <f>VLOOKUP($A201,'Реестр на 3 дня'!$C$2:$AA$1000,14)</f>
        <v>17.08.1996</v>
      </c>
      <c r="F201" s="168" t="str">
        <f>VLOOKUP($A201,'Реестр на 3 дня'!$C$2:$AA$1000,15)</f>
        <v>Янгиюльским ОВД</v>
      </c>
      <c r="G201" s="166" t="str">
        <f>VLOOKUP($A201,'Реестр на 3 дня'!$C$2:$AA$1000,17)</f>
        <v>Узбекистан, 000000, Ташкентская область, Янгиюльский район, м-в Анаркулова, д</v>
      </c>
      <c r="H201" s="191">
        <f>VLOOKUP($A201,'Реестр на 3 дня'!$C$2:$AA$1000,4)</f>
        <v>800</v>
      </c>
      <c r="I201" s="170">
        <f t="shared" si="20"/>
        <v>100</v>
      </c>
      <c r="J201" s="187">
        <f t="shared" si="21"/>
        <v>80000</v>
      </c>
      <c r="K201" s="41">
        <f t="shared" si="22"/>
        <v>0</v>
      </c>
      <c r="L201" s="188">
        <f t="shared" si="23"/>
        <v>80000</v>
      </c>
      <c r="M201" s="171" t="s">
        <v>1897</v>
      </c>
    </row>
    <row r="202" spans="1:13" ht="51">
      <c r="A202" s="179">
        <f t="shared" si="24"/>
        <v>184</v>
      </c>
      <c r="B202" s="189" t="str">
        <f>VLOOKUP($A202,'Реестр на 3 дня'!$C$2:$AA$1000,3)</f>
        <v>DURDIEVA BAYRAMGUL SABUROVNA</v>
      </c>
      <c r="C202" s="167" t="str">
        <f>VLOOKUP($A202,'Реестр на 3 дня'!$C$2:$AA$1000,12)</f>
        <v>AD</v>
      </c>
      <c r="D202" s="167" t="str">
        <f>VLOOKUP($A202,'Реестр на 3 дня'!$C$2:$AA$1000,13)</f>
        <v>0417241</v>
      </c>
      <c r="E202" s="190" t="str">
        <f>VLOOKUP($A202,'Реестр на 3 дня'!$C$2:$AA$1000,14)</f>
        <v>04.06.2021</v>
      </c>
      <c r="F202" s="168" t="str">
        <f>VLOOKUP($A202,'Реестр на 3 дня'!$C$2:$AA$1000,15)</f>
        <v>IIV 26266</v>
      </c>
      <c r="G202" s="166" t="str">
        <f>VLOOKUP($A202,'Реестр на 3 дня'!$C$2:$AA$1000,17)</f>
        <v>Узбекистан, 000000, г. Ташкент, Юнусабадский район, ЮНУСАБАДСКИЙ РАЙОН 4-МАВЗЕ АДОЛАТ,НАВРУЗ Д.73 КВ.36</v>
      </c>
      <c r="H202" s="191">
        <f>VLOOKUP($A202,'Реестр на 3 дня'!$C$2:$AA$1000,4)</f>
        <v>93</v>
      </c>
      <c r="I202" s="170">
        <f t="shared" si="20"/>
        <v>100</v>
      </c>
      <c r="J202" s="187">
        <f t="shared" si="21"/>
        <v>9300</v>
      </c>
      <c r="K202" s="41">
        <f t="shared" si="22"/>
        <v>0</v>
      </c>
      <c r="L202" s="188">
        <f t="shared" si="23"/>
        <v>9300</v>
      </c>
      <c r="M202" s="171" t="s">
        <v>1897</v>
      </c>
    </row>
    <row r="203" spans="1:13" ht="51">
      <c r="A203" s="179">
        <f t="shared" si="24"/>
        <v>185</v>
      </c>
      <c r="B203" s="189" t="str">
        <f>VLOOKUP($A203,'Реестр на 3 дня'!$C$2:$AA$1000,3)</f>
        <v>DURDIYEVA DILOROM MADRIMOVNA</v>
      </c>
      <c r="C203" s="167" t="str">
        <f>VLOOKUP($A203,'Реестр на 3 дня'!$C$2:$AA$1000,12)</f>
        <v>AE</v>
      </c>
      <c r="D203" s="167" t="str">
        <f>VLOOKUP($A203,'Реестр на 3 дня'!$C$2:$AA$1000,13)</f>
        <v>3316702</v>
      </c>
      <c r="E203" s="190" t="str">
        <f>VLOOKUP($A203,'Реестр на 3 дня'!$C$2:$AA$1000,14)</f>
        <v>08.07.2025</v>
      </c>
      <c r="F203" s="168" t="str">
        <f>VLOOKUP($A203,'Реестр на 3 дня'!$C$2:$AA$1000,15)</f>
        <v/>
      </c>
      <c r="G203" s="166" t="str">
        <f>VLOOKUP($A203,'Реестр на 3 дня'!$C$2:$AA$1000,17)</f>
        <v>Узбекистан, 000000, Самаркандская область, г. Самарканд, Самаркандский область, Самарканд, ул. Шамсия, дом 12, кв. 8</v>
      </c>
      <c r="H203" s="191">
        <f>VLOOKUP($A203,'Реестр на 3 дня'!$C$2:$AA$1000,4)</f>
        <v>100</v>
      </c>
      <c r="I203" s="170">
        <f t="shared" si="20"/>
        <v>100</v>
      </c>
      <c r="J203" s="187">
        <f t="shared" si="21"/>
        <v>10000</v>
      </c>
      <c r="K203" s="41">
        <f t="shared" si="22"/>
        <v>0</v>
      </c>
      <c r="L203" s="188">
        <f t="shared" si="23"/>
        <v>10000</v>
      </c>
      <c r="M203" s="171" t="s">
        <v>1897</v>
      </c>
    </row>
    <row r="204" spans="1:13" ht="51">
      <c r="A204" s="179">
        <f t="shared" si="24"/>
        <v>186</v>
      </c>
      <c r="B204" s="189" t="str">
        <f>VLOOKUP($A204,'Реестр на 3 дня'!$C$2:$AA$1000,3)</f>
        <v>DUSTOVA NARGIZA RAXMONOVNA</v>
      </c>
      <c r="C204" s="167" t="str">
        <f>VLOOKUP($A204,'Реестр на 3 дня'!$C$2:$AA$1000,12)</f>
        <v>AD</v>
      </c>
      <c r="D204" s="167" t="str">
        <f>VLOOKUP($A204,'Реестр на 3 дня'!$C$2:$AA$1000,13)</f>
        <v>3492073</v>
      </c>
      <c r="E204" s="190" t="str">
        <f>VLOOKUP($A204,'Реестр на 3 дня'!$C$2:$AA$1000,14)</f>
        <v>31.05.2023</v>
      </c>
      <c r="F204" s="168" t="str">
        <f>VLOOKUP($A204,'Реестр на 3 дня'!$C$2:$AA$1000,15)</f>
        <v/>
      </c>
      <c r="G204" s="166" t="str">
        <f>VLOOKUP($A204,'Реестр на 3 дня'!$C$2:$AA$1000,17)</f>
        <v>Узбекистан, 000000, Навоийская область, г. Навои, НАВОИЙ ШАХРИ Фаровон МФЙ, МТаробий кучаси, 58уй, БКорпус, 101хонадон /</v>
      </c>
      <c r="H204" s="191">
        <f>VLOOKUP($A204,'Реестр на 3 дня'!$C$2:$AA$1000,4)</f>
        <v>1</v>
      </c>
      <c r="I204" s="170">
        <f t="shared" si="20"/>
        <v>100</v>
      </c>
      <c r="J204" s="187">
        <f t="shared" si="21"/>
        <v>100</v>
      </c>
      <c r="K204" s="41">
        <f t="shared" si="22"/>
        <v>0</v>
      </c>
      <c r="L204" s="188">
        <f t="shared" si="23"/>
        <v>100</v>
      </c>
      <c r="M204" s="171" t="s">
        <v>1897</v>
      </c>
    </row>
    <row r="205" spans="1:13" ht="38.25">
      <c r="A205" s="179">
        <f t="shared" si="24"/>
        <v>187</v>
      </c>
      <c r="B205" s="189" t="str">
        <f>VLOOKUP($A205,'Реестр на 3 дня'!$C$2:$AA$1000,3)</f>
        <v>DVORNIKOVA VERA GENNADEVNA</v>
      </c>
      <c r="C205" s="167" t="str">
        <f>VLOOKUP($A205,'Реестр на 3 дня'!$C$2:$AA$1000,12)</f>
        <v>AD</v>
      </c>
      <c r="D205" s="167" t="str">
        <f>VLOOKUP($A205,'Реестр на 3 дня'!$C$2:$AA$1000,13)</f>
        <v>6818505</v>
      </c>
      <c r="E205" s="190" t="str">
        <f>VLOOKUP($A205,'Реестр на 3 дня'!$C$2:$AA$1000,14)</f>
        <v>15.04.2024</v>
      </c>
      <c r="F205" s="168" t="str">
        <f>VLOOKUP($A205,'Реестр на 3 дня'!$C$2:$AA$1000,15)</f>
        <v/>
      </c>
      <c r="G205" s="166" t="str">
        <f>VLOOKUP($A205,'Реестр на 3 дня'!$C$2:$AA$1000,17)</f>
        <v>Узбекистан, 112000, Ташкентская область, г. Янгиюль, ОЛТИНОБОД МФЙ МАЪРИФАТ  Д.62 КВ.44</v>
      </c>
      <c r="H205" s="191">
        <f>VLOOKUP($A205,'Реестр на 3 дня'!$C$2:$AA$1000,4)</f>
        <v>1280</v>
      </c>
      <c r="I205" s="170">
        <f t="shared" si="20"/>
        <v>100</v>
      </c>
      <c r="J205" s="187">
        <f t="shared" si="21"/>
        <v>128000</v>
      </c>
      <c r="K205" s="41">
        <f t="shared" si="22"/>
        <v>0</v>
      </c>
      <c r="L205" s="188">
        <f t="shared" si="23"/>
        <v>128000</v>
      </c>
      <c r="M205" s="171" t="s">
        <v>1897</v>
      </c>
    </row>
    <row r="206" spans="1:13" ht="38.25">
      <c r="A206" s="179">
        <f t="shared" si="24"/>
        <v>188</v>
      </c>
      <c r="B206" s="189" t="str">
        <f>VLOOKUP($A206,'Реестр на 3 дня'!$C$2:$AA$1000,3)</f>
        <v>EGAMBERDIYEV GAYRAT BURIBAYEVICH</v>
      </c>
      <c r="C206" s="167" t="str">
        <f>VLOOKUP($A206,'Реестр на 3 дня'!$C$2:$AA$1000,12)</f>
        <v>AD</v>
      </c>
      <c r="D206" s="167" t="str">
        <f>VLOOKUP($A206,'Реестр на 3 дня'!$C$2:$AA$1000,13)</f>
        <v>2151856</v>
      </c>
      <c r="E206" s="190" t="str">
        <f>VLOOKUP($A206,'Реестр на 3 дня'!$C$2:$AA$1000,14)</f>
        <v>10.12.2022</v>
      </c>
      <c r="F206" s="168" t="str">
        <f>VLOOKUP($A206,'Реестр на 3 дня'!$C$2:$AA$1000,15)</f>
        <v/>
      </c>
      <c r="G206" s="166" t="str">
        <f>VLOOKUP($A206,'Реестр на 3 дня'!$C$2:$AA$1000,17)</f>
        <v>Узбекистан, 112004, Ташкентская область, Янгиюльский район, ул.Кимёгар 73</v>
      </c>
      <c r="H206" s="191">
        <f>VLOOKUP($A206,'Реестр на 3 дня'!$C$2:$AA$1000,4)</f>
        <v>960</v>
      </c>
      <c r="I206" s="170">
        <f t="shared" si="20"/>
        <v>100</v>
      </c>
      <c r="J206" s="187">
        <f t="shared" si="21"/>
        <v>96000</v>
      </c>
      <c r="K206" s="41">
        <f t="shared" si="22"/>
        <v>0</v>
      </c>
      <c r="L206" s="188">
        <f t="shared" si="23"/>
        <v>96000</v>
      </c>
      <c r="M206" s="171" t="s">
        <v>1897</v>
      </c>
    </row>
    <row r="207" spans="1:13" ht="51">
      <c r="A207" s="179">
        <f t="shared" si="24"/>
        <v>189</v>
      </c>
      <c r="B207" s="189" t="str">
        <f>VLOOKUP($A207,'Реестр на 3 дня'!$C$2:$AA$1000,3)</f>
        <v>ELCHIBAYEV ABDUKAXXAR ABDUJALILOVICH</v>
      </c>
      <c r="C207" s="167" t="str">
        <f>VLOOKUP($A207,'Реестр на 3 дня'!$C$2:$AA$1000,12)</f>
        <v>AD</v>
      </c>
      <c r="D207" s="167" t="str">
        <f>VLOOKUP($A207,'Реестр на 3 дня'!$C$2:$AA$1000,13)</f>
        <v>2155960</v>
      </c>
      <c r="E207" s="190" t="str">
        <f>VLOOKUP($A207,'Реестр на 3 дня'!$C$2:$AA$1000,14)</f>
        <v>12.12.2022</v>
      </c>
      <c r="F207" s="168" t="str">
        <f>VLOOKUP($A207,'Реестр на 3 дня'!$C$2:$AA$1000,15)</f>
        <v/>
      </c>
      <c r="G207" s="166" t="str">
        <f>VLOOKUP($A207,'Реестр на 3 дня'!$C$2:$AA$1000,17)</f>
        <v>Узбекистан, 110800, Ташкентская область, Янгиюльский район, НИЯЗБАШ КФЙ, ГУЛБОГ МФЙ, Б.МИРЗАХМЕДОВ Д.97</v>
      </c>
      <c r="H207" s="191">
        <f>VLOOKUP($A207,'Реестр на 3 дня'!$C$2:$AA$1000,4)</f>
        <v>640</v>
      </c>
      <c r="I207" s="170">
        <f t="shared" si="20"/>
        <v>100</v>
      </c>
      <c r="J207" s="187">
        <f t="shared" si="21"/>
        <v>64000</v>
      </c>
      <c r="K207" s="41">
        <f t="shared" si="22"/>
        <v>0</v>
      </c>
      <c r="L207" s="188">
        <f t="shared" si="23"/>
        <v>64000</v>
      </c>
      <c r="M207" s="171" t="s">
        <v>1897</v>
      </c>
    </row>
    <row r="208" spans="1:13" ht="51">
      <c r="A208" s="179">
        <f t="shared" si="24"/>
        <v>190</v>
      </c>
      <c r="B208" s="189" t="str">
        <f>VLOOKUP($A208,'Реестр на 3 дня'!$C$2:$AA$1000,3)</f>
        <v>EMIR-SALIYEVA SHEMSUNUR AXTEMOVNA</v>
      </c>
      <c r="C208" s="167" t="str">
        <f>VLOOKUP($A208,'Реестр на 3 дня'!$C$2:$AA$1000,12)</f>
        <v>AD</v>
      </c>
      <c r="D208" s="167" t="str">
        <f>VLOOKUP($A208,'Реестр на 3 дня'!$C$2:$AA$1000,13)</f>
        <v>2512067</v>
      </c>
      <c r="E208" s="190" t="str">
        <f>VLOOKUP($A208,'Реестр на 3 дня'!$C$2:$AA$1000,14)</f>
        <v>07.02.2023</v>
      </c>
      <c r="F208" s="168" t="str">
        <f>VLOOKUP($A208,'Реестр на 3 дня'!$C$2:$AA$1000,15)</f>
        <v/>
      </c>
      <c r="G208" s="166" t="str">
        <f>VLOOKUP($A208,'Реестр на 3 дня'!$C$2:$AA$1000,17)</f>
        <v>Узбекистан, 000000, Ташкентская область, Янгиюльский район, ГУЛЬБАХОР ГУЛБАХОР_1 ГУЛБАХОР МАХАЛЛА Д.47 КВ.21</v>
      </c>
      <c r="H208" s="191">
        <f>VLOOKUP($A208,'Реестр на 3 дня'!$C$2:$AA$1000,4)</f>
        <v>1570</v>
      </c>
      <c r="I208" s="170">
        <f t="shared" si="20"/>
        <v>100</v>
      </c>
      <c r="J208" s="187">
        <f t="shared" si="21"/>
        <v>157000</v>
      </c>
      <c r="K208" s="41">
        <f t="shared" si="22"/>
        <v>0</v>
      </c>
      <c r="L208" s="188">
        <f t="shared" si="23"/>
        <v>157000</v>
      </c>
      <c r="M208" s="171" t="s">
        <v>1897</v>
      </c>
    </row>
    <row r="209" spans="1:13" ht="38.25">
      <c r="A209" s="179">
        <f t="shared" si="24"/>
        <v>191</v>
      </c>
      <c r="B209" s="189" t="str">
        <f>VLOOKUP($A209,'Реестр на 3 дня'!$C$2:$AA$1000,3)</f>
        <v>EMIRSUINOV YUNUS ENVEROVICH</v>
      </c>
      <c r="C209" s="167" t="str">
        <f>VLOOKUP($A209,'Реестр на 3 дня'!$C$2:$AA$1000,12)</f>
        <v>AC</v>
      </c>
      <c r="D209" s="167" t="str">
        <f>VLOOKUP($A209,'Реестр на 3 дня'!$C$2:$AA$1000,13)</f>
        <v>1200227</v>
      </c>
      <c r="E209" s="190" t="str">
        <f>VLOOKUP($A209,'Реестр на 3 дня'!$C$2:$AA$1000,14)</f>
        <v>05.10.2018</v>
      </c>
      <c r="F209" s="168" t="str">
        <f>VLOOKUP($A209,'Реестр на 3 дня'!$C$2:$AA$1000,15)</f>
        <v/>
      </c>
      <c r="G209" s="166" t="str">
        <f>VLOOKUP($A209,'Реестр на 3 дня'!$C$2:$AA$1000,17)</f>
        <v>Узбекистан, 000000, Ташкентская область, Янгиюльский район, SAMARQAND 343-8</v>
      </c>
      <c r="H209" s="191">
        <f>VLOOKUP($A209,'Реестр на 3 дня'!$C$2:$AA$1000,4)</f>
        <v>640</v>
      </c>
      <c r="I209" s="170">
        <f t="shared" si="20"/>
        <v>100</v>
      </c>
      <c r="J209" s="187">
        <f t="shared" si="21"/>
        <v>64000</v>
      </c>
      <c r="K209" s="41">
        <f t="shared" si="22"/>
        <v>0</v>
      </c>
      <c r="L209" s="188">
        <f t="shared" si="23"/>
        <v>64000</v>
      </c>
      <c r="M209" s="171" t="s">
        <v>1897</v>
      </c>
    </row>
    <row r="210" spans="1:13" ht="51">
      <c r="A210" s="179">
        <f t="shared" si="24"/>
        <v>192</v>
      </c>
      <c r="B210" s="189" t="str">
        <f>VLOOKUP($A210,'Реестр на 3 дня'!$C$2:$AA$1000,3)</f>
        <v>ERGASHEV ASADBEK TURG'UN O'G'LI</v>
      </c>
      <c r="C210" s="167" t="str">
        <f>VLOOKUP($A210,'Реестр на 3 дня'!$C$2:$AA$1000,12)</f>
        <v>AC</v>
      </c>
      <c r="D210" s="167" t="str">
        <f>VLOOKUP($A210,'Реестр на 3 дня'!$C$2:$AA$1000,13)</f>
        <v>2383262</v>
      </c>
      <c r="E210" s="190" t="str">
        <f>VLOOKUP($A210,'Реестр на 3 дня'!$C$2:$AA$1000,14)</f>
        <v>07.11.2019</v>
      </c>
      <c r="F210" s="168" t="str">
        <f>VLOOKUP($A210,'Реестр на 3 дня'!$C$2:$AA$1000,15)</f>
        <v/>
      </c>
      <c r="G210" s="166" t="str">
        <f>VLOOKUP($A210,'Реестр на 3 дня'!$C$2:$AA$1000,17)</f>
        <v>Узбекистан, 000000, Кашкадарьинская область, Каршинский район, Каршинский район Богобод МСГ киш. Ферон дом 153</v>
      </c>
      <c r="H210" s="191">
        <f>VLOOKUP($A210,'Реестр на 3 дня'!$C$2:$AA$1000,4)</f>
        <v>1</v>
      </c>
      <c r="I210" s="170">
        <f t="shared" si="20"/>
        <v>100</v>
      </c>
      <c r="J210" s="187">
        <f t="shared" si="21"/>
        <v>100</v>
      </c>
      <c r="K210" s="41">
        <f t="shared" si="22"/>
        <v>0</v>
      </c>
      <c r="L210" s="188">
        <f t="shared" si="23"/>
        <v>100</v>
      </c>
      <c r="M210" s="171" t="s">
        <v>1897</v>
      </c>
    </row>
    <row r="211" spans="1:13" ht="38.25">
      <c r="A211" s="179">
        <f t="shared" si="24"/>
        <v>193</v>
      </c>
      <c r="B211" s="189" t="str">
        <f>VLOOKUP($A211,'Реестр на 3 дня'!$C$2:$AA$1000,3)</f>
        <v>ERMANOV SHOXBOZ TASHMAXAMATOVICH</v>
      </c>
      <c r="C211" s="167" t="str">
        <f>VLOOKUP($A211,'Реестр на 3 дня'!$C$2:$AA$1000,12)</f>
        <v>AD</v>
      </c>
      <c r="D211" s="167" t="str">
        <f>VLOOKUP($A211,'Реестр на 3 дня'!$C$2:$AA$1000,13)</f>
        <v>6790769</v>
      </c>
      <c r="E211" s="190" t="str">
        <f>VLOOKUP($A211,'Реестр на 3 дня'!$C$2:$AA$1000,14)</f>
        <v>13.04.2024</v>
      </c>
      <c r="F211" s="168" t="str">
        <f>VLOOKUP($A211,'Реестр на 3 дня'!$C$2:$AA$1000,15)</f>
        <v/>
      </c>
      <c r="G211" s="166" t="str">
        <f>VLOOKUP($A211,'Реестр на 3 дня'!$C$2:$AA$1000,17)</f>
        <v>Узбекистан, 000000, Ташкентская область, г. Янгиюль, Мустакиллик Тошкент шох (Ленин) д.130</v>
      </c>
      <c r="H211" s="191">
        <f>VLOOKUP($A211,'Реестр на 3 дня'!$C$2:$AA$1000,4)</f>
        <v>160</v>
      </c>
      <c r="I211" s="170">
        <f t="shared" si="20"/>
        <v>100</v>
      </c>
      <c r="J211" s="187">
        <f t="shared" si="21"/>
        <v>16000</v>
      </c>
      <c r="K211" s="41">
        <f t="shared" si="22"/>
        <v>0</v>
      </c>
      <c r="L211" s="188">
        <f t="shared" si="23"/>
        <v>16000</v>
      </c>
      <c r="M211" s="171" t="s">
        <v>1897</v>
      </c>
    </row>
    <row r="212" spans="1:13" ht="51">
      <c r="A212" s="179">
        <f t="shared" si="24"/>
        <v>194</v>
      </c>
      <c r="B212" s="189" t="str">
        <f>VLOOKUP($A212,'Реестр на 3 дня'!$C$2:$AA$1000,3)</f>
        <v>ERMATOVA DINORA UCHQUN QIZI</v>
      </c>
      <c r="C212" s="167" t="str">
        <f>VLOOKUP($A212,'Реестр на 3 дня'!$C$2:$AA$1000,12)</f>
        <v>AD</v>
      </c>
      <c r="D212" s="167" t="str">
        <f>VLOOKUP($A212,'Реестр на 3 дня'!$C$2:$AA$1000,13)</f>
        <v>1099879</v>
      </c>
      <c r="E212" s="190" t="str">
        <f>VLOOKUP($A212,'Реестр на 3 дня'!$C$2:$AA$1000,14)</f>
        <v>16.02.2022</v>
      </c>
      <c r="F212" s="168" t="str">
        <f>VLOOKUP($A212,'Реестр на 3 дня'!$C$2:$AA$1000,15)</f>
        <v/>
      </c>
      <c r="G212" s="166" t="str">
        <f>VLOOKUP($A212,'Реестр на 3 дня'!$C$2:$AA$1000,17)</f>
        <v>Узбекистан, 000000, Навоийская область, Хатырчинский район, ИСТИҚЛОЛ МФЙ ИСТИҚЛОЛ КЎЧАСИ  uy:РС</v>
      </c>
      <c r="H212" s="191">
        <f>VLOOKUP($A212,'Реестр на 3 дня'!$C$2:$AA$1000,4)</f>
        <v>16</v>
      </c>
      <c r="I212" s="170">
        <f t="shared" si="20"/>
        <v>100</v>
      </c>
      <c r="J212" s="187">
        <f t="shared" si="21"/>
        <v>1600</v>
      </c>
      <c r="K212" s="41">
        <f t="shared" si="22"/>
        <v>0</v>
      </c>
      <c r="L212" s="188">
        <f t="shared" si="23"/>
        <v>1600</v>
      </c>
      <c r="M212" s="171" t="s">
        <v>1897</v>
      </c>
    </row>
    <row r="213" spans="1:13" ht="51">
      <c r="A213" s="179">
        <f t="shared" si="24"/>
        <v>195</v>
      </c>
      <c r="B213" s="189" t="str">
        <f>VLOOKUP($A213,'Реестр на 3 дня'!$C$2:$AA$1000,3)</f>
        <v>ESHMATOV ABROR IZZATULLO O‘G‘LI</v>
      </c>
      <c r="C213" s="167" t="str">
        <f>VLOOKUP($A213,'Реестр на 3 дня'!$C$2:$AA$1000,12)</f>
        <v>AB</v>
      </c>
      <c r="D213" s="167" t="str">
        <f>VLOOKUP($A213,'Реестр на 3 дня'!$C$2:$AA$1000,13)</f>
        <v>7208378</v>
      </c>
      <c r="E213" s="190" t="str">
        <f>VLOOKUP($A213,'Реестр на 3 дня'!$C$2:$AA$1000,14)</f>
        <v>13.07.2017</v>
      </c>
      <c r="F213" s="168" t="str">
        <f>VLOOKUP($A213,'Реестр на 3 дня'!$C$2:$AA$1000,15)</f>
        <v/>
      </c>
      <c r="G213" s="166" t="str">
        <f>VLOOKUP($A213,'Реестр на 3 дня'!$C$2:$AA$1000,17)</f>
        <v>Узбекистан, 000000, Самаркандская область, Каттакурганский район, ЯНГИҚЎРҒОНЧА ҚФЙ, ШУРАК МФЙ, ЭРКИННАФАС ҚИШЛОҒИ,  uy:Р/С</v>
      </c>
      <c r="H213" s="191">
        <f>VLOOKUP($A213,'Реестр на 3 дня'!$C$2:$AA$1000,4)</f>
        <v>10</v>
      </c>
      <c r="I213" s="170">
        <f t="shared" si="20"/>
        <v>100</v>
      </c>
      <c r="J213" s="187">
        <f t="shared" si="21"/>
        <v>1000</v>
      </c>
      <c r="K213" s="41">
        <f t="shared" si="22"/>
        <v>0</v>
      </c>
      <c r="L213" s="188">
        <f t="shared" si="23"/>
        <v>1000</v>
      </c>
      <c r="M213" s="171" t="s">
        <v>1897</v>
      </c>
    </row>
    <row r="214" spans="1:13" s="159" customFormat="1" ht="63.75">
      <c r="A214" s="179">
        <f t="shared" si="24"/>
        <v>196</v>
      </c>
      <c r="B214" s="189" t="str">
        <f>VLOOKUP($A214,'Реестр на 3 дня'!$C$2:$AA$1000,3)</f>
        <v>ESHMURATOV ALPOMISH XAMIDJON O‘G‘LI</v>
      </c>
      <c r="C214" s="167" t="str">
        <f>VLOOKUP($A214,'Реестр на 3 дня'!$C$2:$AA$1000,12)</f>
        <v>AC</v>
      </c>
      <c r="D214" s="167" t="str">
        <f>VLOOKUP($A214,'Реестр на 3 дня'!$C$2:$AA$1000,13)</f>
        <v>3195792</v>
      </c>
      <c r="E214" s="190" t="str">
        <f>VLOOKUP($A214,'Реестр на 3 дня'!$C$2:$AA$1000,14)</f>
        <v>15.12.2020</v>
      </c>
      <c r="F214" s="168" t="str">
        <f>VLOOKUP($A214,'Реестр на 3 дня'!$C$2:$AA$1000,15)</f>
        <v/>
      </c>
      <c r="G214" s="166" t="str">
        <f>VLOOKUP($A214,'Реестр на 3 дня'!$C$2:$AA$1000,17)</f>
        <v>Узбекистан, 000000, Хорезмская область, Янгибазарский район, Хорезмская область, Янгибазарский район, Бошкирших ССГ, Навбахор МСГ, ул. Бобораҳи</v>
      </c>
      <c r="H214" s="191">
        <f>VLOOKUP($A214,'Реестр на 3 дня'!$C$2:$AA$1000,4)</f>
        <v>18</v>
      </c>
      <c r="I214" s="170">
        <f t="shared" si="20"/>
        <v>100</v>
      </c>
      <c r="J214" s="187">
        <f t="shared" si="21"/>
        <v>1800</v>
      </c>
      <c r="K214" s="41">
        <f t="shared" si="22"/>
        <v>0</v>
      </c>
      <c r="L214" s="188">
        <f t="shared" si="23"/>
        <v>1800</v>
      </c>
      <c r="M214" s="171" t="s">
        <v>1897</v>
      </c>
    </row>
    <row r="215" spans="1:13" ht="51">
      <c r="A215" s="179">
        <f t="shared" si="24"/>
        <v>197</v>
      </c>
      <c r="B215" s="189" t="str">
        <f>VLOOKUP($A215,'Реестр на 3 дня'!$C$2:$AA$1000,3)</f>
        <v>ESHOVA MATLUBA YULDASHEVNA</v>
      </c>
      <c r="C215" s="167" t="str">
        <f>VLOOKUP($A215,'Реестр на 3 дня'!$C$2:$AA$1000,12)</f>
        <v>AA</v>
      </c>
      <c r="D215" s="167" t="str">
        <f>VLOOKUP($A215,'Реестр на 3 дня'!$C$2:$AA$1000,13)</f>
        <v>9681439</v>
      </c>
      <c r="E215" s="190" t="str">
        <f>VLOOKUP($A215,'Реестр на 3 дня'!$C$2:$AA$1000,14)</f>
        <v>13.05.2015</v>
      </c>
      <c r="F215" s="168" t="str">
        <f>VLOOKUP($A215,'Реестр на 3 дня'!$C$2:$AA$1000,15)</f>
        <v>Toshkent.vil Yangiyul.tum IIB</v>
      </c>
      <c r="G215" s="166" t="str">
        <f>VLOOKUP($A215,'Реестр на 3 дня'!$C$2:$AA$1000,17)</f>
        <v>Узбекистан, 000000, Ташкентская область, Янгиюльский район, НИЯЗБАШ НИЯЗБАШ НИЗОМИЙ Д.2 КВ.</v>
      </c>
      <c r="H215" s="191">
        <f>VLOOKUP($A215,'Реестр на 3 дня'!$C$2:$AA$1000,4)</f>
        <v>800</v>
      </c>
      <c r="I215" s="170">
        <f t="shared" si="20"/>
        <v>100</v>
      </c>
      <c r="J215" s="187">
        <f t="shared" si="21"/>
        <v>80000</v>
      </c>
      <c r="K215" s="41">
        <f t="shared" si="22"/>
        <v>0</v>
      </c>
      <c r="L215" s="188">
        <f t="shared" si="23"/>
        <v>80000</v>
      </c>
      <c r="M215" s="171" t="s">
        <v>1897</v>
      </c>
    </row>
    <row r="216" spans="1:13" ht="38.25">
      <c r="A216" s="179">
        <f t="shared" si="24"/>
        <v>198</v>
      </c>
      <c r="B216" s="189" t="str">
        <f>VLOOKUP($A216,'Реестр на 3 дня'!$C$2:$AA$1000,3)</f>
        <v>FAYZIYEV DJAMSHID BURXANOVICH</v>
      </c>
      <c r="C216" s="167" t="str">
        <f>VLOOKUP($A216,'Реестр на 3 дня'!$C$2:$AA$1000,12)</f>
        <v>AB</v>
      </c>
      <c r="D216" s="167" t="str">
        <f>VLOOKUP($A216,'Реестр на 3 дня'!$C$2:$AA$1000,13)</f>
        <v>1840935</v>
      </c>
      <c r="E216" s="190" t="str">
        <f>VLOOKUP($A216,'Реестр на 3 дня'!$C$2:$AA$1000,14)</f>
        <v>09.11.2015</v>
      </c>
      <c r="F216" s="168" t="str">
        <f>VLOOKUP($A216,'Реестр на 3 дня'!$C$2:$AA$1000,15)</f>
        <v/>
      </c>
      <c r="G216" s="166" t="str">
        <f>VLOOKUP($A216,'Реестр на 3 дня'!$C$2:$AA$1000,17)</f>
        <v>Узбекистан, 000000, Самаркандская область, г. Каттакурган, ОҚ ОЛТИН МФЙ Г.ГУЛОМ КУЧАСИ  uy:37</v>
      </c>
      <c r="H216" s="191">
        <f>VLOOKUP($A216,'Реестр на 3 дня'!$C$2:$AA$1000,4)</f>
        <v>2</v>
      </c>
      <c r="I216" s="170">
        <f t="shared" si="20"/>
        <v>100</v>
      </c>
      <c r="J216" s="187">
        <f t="shared" si="21"/>
        <v>200</v>
      </c>
      <c r="K216" s="41">
        <f t="shared" si="22"/>
        <v>0</v>
      </c>
      <c r="L216" s="188">
        <f t="shared" si="23"/>
        <v>200</v>
      </c>
      <c r="M216" s="171" t="s">
        <v>1897</v>
      </c>
    </row>
    <row r="217" spans="1:13" ht="38.25">
      <c r="A217" s="179">
        <f t="shared" si="24"/>
        <v>199</v>
      </c>
      <c r="B217" s="189" t="str">
        <f>VLOOKUP($A217,'Реестр на 3 дня'!$C$2:$AA$1000,3)</f>
        <v>FAYZIYEV TOXIR BATIROVICH</v>
      </c>
      <c r="C217" s="167" t="str">
        <f>VLOOKUP($A217,'Реестр на 3 дня'!$C$2:$AA$1000,12)</f>
        <v/>
      </c>
      <c r="D217" s="167" t="str">
        <f>VLOOKUP($A217,'Реестр на 3 дня'!$C$2:$AA$1000,13)</f>
        <v>AD3407154</v>
      </c>
      <c r="E217" s="190" t="str">
        <f>VLOOKUP($A217,'Реестр на 3 дня'!$C$2:$AA$1000,14)</f>
        <v>23.05.2023</v>
      </c>
      <c r="F217" s="168" t="str">
        <f>VLOOKUP($A217,'Реестр на 3 дня'!$C$2:$AA$1000,15)</f>
        <v>Toshkent shahar Yunusobod tumani IIB</v>
      </c>
      <c r="G217" s="166" t="str">
        <f>VLOOKUP($A217,'Реестр на 3 дня'!$C$2:$AA$1000,17)</f>
        <v>Узбекистан, 710000, г. Ташкент, Юнусабадский район, ХУСНИБОД МФЙ, 2 МАВЗЕ,  uy:40 xonadon:49</v>
      </c>
      <c r="H217" s="191">
        <f>VLOOKUP($A217,'Реестр на 3 дня'!$C$2:$AA$1000,4)</f>
        <v>2400</v>
      </c>
      <c r="I217" s="170">
        <f t="shared" si="20"/>
        <v>100</v>
      </c>
      <c r="J217" s="187">
        <f t="shared" si="21"/>
        <v>240000</v>
      </c>
      <c r="K217" s="41">
        <f t="shared" si="22"/>
        <v>0</v>
      </c>
      <c r="L217" s="188">
        <f t="shared" si="23"/>
        <v>240000</v>
      </c>
      <c r="M217" s="171" t="s">
        <v>1897</v>
      </c>
    </row>
    <row r="218" spans="1:13" ht="63.75">
      <c r="A218" s="179">
        <f t="shared" si="24"/>
        <v>200</v>
      </c>
      <c r="B218" s="189" t="str">
        <f>VLOOKUP($A218,'Реестр на 3 дня'!$C$2:$AA$1000,3)</f>
        <v>FAYZULLAYEV BEKJON AKROM O‘G‘LI</v>
      </c>
      <c r="C218" s="167" t="str">
        <f>VLOOKUP($A218,'Реестр на 3 дня'!$C$2:$AA$1000,12)</f>
        <v>AC</v>
      </c>
      <c r="D218" s="167" t="str">
        <f>VLOOKUP($A218,'Реестр на 3 дня'!$C$2:$AA$1000,13)</f>
        <v>2378729</v>
      </c>
      <c r="E218" s="190" t="str">
        <f>VLOOKUP($A218,'Реестр на 3 дня'!$C$2:$AA$1000,14)</f>
        <v>05.11.2019</v>
      </c>
      <c r="F218" s="168" t="str">
        <f>VLOOKUP($A218,'Реестр на 3 дня'!$C$2:$AA$1000,15)</f>
        <v>КАРШИНСКИЙ РОВД КАШКАДАРЬИНСКОЙ ОБЛАСТИ</v>
      </c>
      <c r="G218" s="166" t="str">
        <f>VLOOKUP($A218,'Реестр на 3 дня'!$C$2:$AA$1000,17)</f>
        <v>Узбекистан, 000000, Кашкадарьинская область, Каршинский район, Кашкадарьинская область, Каршинский район, Пахтакор МСГ, киш. Юкори Бешкент, дом 16</v>
      </c>
      <c r="H218" s="191">
        <f>VLOOKUP($A218,'Реестр на 3 дня'!$C$2:$AA$1000,4)</f>
        <v>7</v>
      </c>
      <c r="I218" s="170">
        <f t="shared" si="20"/>
        <v>100</v>
      </c>
      <c r="J218" s="187">
        <f t="shared" si="21"/>
        <v>700</v>
      </c>
      <c r="K218" s="41">
        <f t="shared" si="22"/>
        <v>0</v>
      </c>
      <c r="L218" s="188">
        <f t="shared" si="23"/>
        <v>700</v>
      </c>
      <c r="M218" s="171" t="s">
        <v>1897</v>
      </c>
    </row>
    <row r="219" spans="1:13" ht="51">
      <c r="A219" s="179">
        <f t="shared" si="24"/>
        <v>201</v>
      </c>
      <c r="B219" s="189" t="str">
        <f>VLOOKUP($A219,'Реестр на 3 дня'!$C$2:$AA$1000,3)</f>
        <v>FAZILOV ABDUMANNAB XUDAYBERDIYEVICH</v>
      </c>
      <c r="C219" s="167" t="str">
        <f>VLOOKUP($A219,'Реестр на 3 дня'!$C$2:$AA$1000,12)</f>
        <v/>
      </c>
      <c r="D219" s="167" t="str">
        <f>VLOOKUP($A219,'Реестр на 3 дня'!$C$2:$AA$1000,13)</f>
        <v>AD5214625</v>
      </c>
      <c r="E219" s="190" t="str">
        <f>VLOOKUP($A219,'Реестр на 3 дня'!$C$2:$AA$1000,14)</f>
        <v>23.11.2023</v>
      </c>
      <c r="F219" s="168" t="str">
        <f>VLOOKUP($A219,'Реестр на 3 дня'!$C$2:$AA$1000,15)</f>
        <v>ЯНГИЮЛЬСКИЙ РОВД ТАШКЕНТСКОЙ ОБЛАСТИ</v>
      </c>
      <c r="G219" s="166" t="str">
        <f>VLOOKUP($A219,'Реестр на 3 дня'!$C$2:$AA$1000,17)</f>
        <v>Узбекистан, 000000, Ташкентская область, Янгиюльский район, НИЁЗБОШ КФЙ, БИНОКОР МФЙ, ОЗОДЛИК КЎЧАСИ, uy:4</v>
      </c>
      <c r="H219" s="191">
        <f>VLOOKUP($A219,'Реестр на 3 дня'!$C$2:$AA$1000,4)</f>
        <v>160</v>
      </c>
      <c r="I219" s="170">
        <f t="shared" si="20"/>
        <v>100</v>
      </c>
      <c r="J219" s="187">
        <f t="shared" si="21"/>
        <v>16000</v>
      </c>
      <c r="K219" s="41">
        <f t="shared" si="22"/>
        <v>0</v>
      </c>
      <c r="L219" s="188">
        <f t="shared" si="23"/>
        <v>16000</v>
      </c>
      <c r="M219" s="171" t="s">
        <v>1897</v>
      </c>
    </row>
    <row r="220" spans="1:13" ht="38.25">
      <c r="A220" s="179">
        <f t="shared" si="24"/>
        <v>202</v>
      </c>
      <c r="B220" s="189" t="str">
        <f>VLOOKUP($A220,'Реестр на 3 дня'!$C$2:$AA$1000,3)</f>
        <v>FEDOROVICH IVAN PIKULIN</v>
      </c>
      <c r="C220" s="167" t="str">
        <f>VLOOKUP($A220,'Реестр на 3 дня'!$C$2:$AA$1000,12)</f>
        <v>CB</v>
      </c>
      <c r="D220" s="167" t="str">
        <f>VLOOKUP($A220,'Реестр на 3 дня'!$C$2:$AA$1000,13)</f>
        <v>0148942</v>
      </c>
      <c r="E220" s="190" t="str">
        <f>VLOOKUP($A220,'Реестр на 3 дня'!$C$2:$AA$1000,14)</f>
        <v>15.01.1996</v>
      </c>
      <c r="F220" s="168" t="str">
        <f>VLOOKUP($A220,'Реестр на 3 дня'!$C$2:$AA$1000,15)</f>
        <v>Янгиюльским ГОВД</v>
      </c>
      <c r="G220" s="166" t="str">
        <f>VLOOKUP($A220,'Реестр на 3 дня'!$C$2:$AA$1000,17)</f>
        <v>Узбекистан, 000000, Ташкентская область, Янгиюльский район, к\с Улугбек ул.Набережная д.2</v>
      </c>
      <c r="H220" s="191">
        <f>VLOOKUP($A220,'Реестр на 3 дня'!$C$2:$AA$1000,4)</f>
        <v>160</v>
      </c>
      <c r="I220" s="170">
        <f t="shared" ref="I220:I283" si="25">$I$12</f>
        <v>100</v>
      </c>
      <c r="J220" s="187">
        <f t="shared" ref="J220:J283" si="26">H220*I220</f>
        <v>16000</v>
      </c>
      <c r="K220" s="41">
        <f t="shared" ref="K220:K283" si="27">J220*0</f>
        <v>0</v>
      </c>
      <c r="L220" s="188">
        <f t="shared" ref="L220:L283" si="28">J220-K220</f>
        <v>16000</v>
      </c>
      <c r="M220" s="171" t="s">
        <v>1897</v>
      </c>
    </row>
    <row r="221" spans="1:13" ht="51">
      <c r="A221" s="179">
        <f t="shared" ref="A221:A284" si="29">A220+1</f>
        <v>203</v>
      </c>
      <c r="B221" s="189" t="str">
        <f>VLOOKUP($A221,'Реестр на 3 дня'!$C$2:$AA$1000,3)</f>
        <v>FELDMAN VALINTINA ALEKSEYVNA</v>
      </c>
      <c r="C221" s="167" t="str">
        <f>VLOOKUP($A221,'Реестр на 3 дня'!$C$2:$AA$1000,12)</f>
        <v>CB</v>
      </c>
      <c r="D221" s="167" t="str">
        <f>VLOOKUP($A221,'Реестр на 3 дня'!$C$2:$AA$1000,13)</f>
        <v>0492461</v>
      </c>
      <c r="E221" s="190" t="str">
        <f>VLOOKUP($A221,'Реестр на 3 дня'!$C$2:$AA$1000,14)</f>
        <v>26.09.1996</v>
      </c>
      <c r="F221" s="168" t="str">
        <f>VLOOKUP($A221,'Реестр на 3 дня'!$C$2:$AA$1000,15)</f>
        <v>ГОВД ЯНГИЮЛЯ</v>
      </c>
      <c r="G221" s="166" t="str">
        <f>VLOOKUP($A221,'Реестр на 3 дня'!$C$2:$AA$1000,17)</f>
        <v>Узбекистан, 000000, Ташкентская область, г. Янгиюль, Г. ЯНГИЮЛЬ ФАРХОД ХАЙРАТИЙ (ПАВЛОВА) Д.18 КВ.15</v>
      </c>
      <c r="H221" s="191">
        <f>VLOOKUP($A221,'Реестр на 3 дня'!$C$2:$AA$1000,4)</f>
        <v>2400</v>
      </c>
      <c r="I221" s="170">
        <f t="shared" si="25"/>
        <v>100</v>
      </c>
      <c r="J221" s="187">
        <f t="shared" si="26"/>
        <v>240000</v>
      </c>
      <c r="K221" s="41">
        <f t="shared" si="27"/>
        <v>0</v>
      </c>
      <c r="L221" s="188">
        <f t="shared" si="28"/>
        <v>240000</v>
      </c>
      <c r="M221" s="171" t="s">
        <v>1897</v>
      </c>
    </row>
    <row r="222" spans="1:13" ht="38.25">
      <c r="A222" s="179">
        <f t="shared" si="29"/>
        <v>204</v>
      </c>
      <c r="B222" s="189" t="str">
        <f>VLOOKUP($A222,'Реестр на 3 дня'!$C$2:$AA$1000,3)</f>
        <v>FOMENKO SVYATOSLAV IGOREVICH</v>
      </c>
      <c r="C222" s="167" t="str">
        <f>VLOOKUP($A222,'Реестр на 3 дня'!$C$2:$AA$1000,12)</f>
        <v>AD</v>
      </c>
      <c r="D222" s="167" t="str">
        <f>VLOOKUP($A222,'Реестр на 3 дня'!$C$2:$AA$1000,13)</f>
        <v>6821017</v>
      </c>
      <c r="E222" s="190" t="str">
        <f>VLOOKUP($A222,'Реестр на 3 дня'!$C$2:$AA$1000,14)</f>
        <v>15.04.2024</v>
      </c>
      <c r="F222" s="168" t="str">
        <f>VLOOKUP($A222,'Реестр на 3 дня'!$C$2:$AA$1000,15)</f>
        <v/>
      </c>
      <c r="G222" s="166" t="str">
        <f>VLOOKUP($A222,'Реестр на 3 дня'!$C$2:$AA$1000,17)</f>
        <v>Узбекистан, 000000, г. Ташкент, Чиланзарский район, МЕХРЖОН МФЙ, 18 МАВЗЕ,  uy:19 xonadon:51</v>
      </c>
      <c r="H222" s="191">
        <f>VLOOKUP($A222,'Реестр на 3 дня'!$C$2:$AA$1000,4)</f>
        <v>363</v>
      </c>
      <c r="I222" s="170">
        <f t="shared" si="25"/>
        <v>100</v>
      </c>
      <c r="J222" s="187">
        <f t="shared" si="26"/>
        <v>36300</v>
      </c>
      <c r="K222" s="41">
        <f t="shared" si="27"/>
        <v>0</v>
      </c>
      <c r="L222" s="188">
        <f t="shared" si="28"/>
        <v>36300</v>
      </c>
      <c r="M222" s="171" t="s">
        <v>1897</v>
      </c>
    </row>
    <row r="223" spans="1:13" ht="38.25">
      <c r="A223" s="179">
        <f t="shared" si="29"/>
        <v>205</v>
      </c>
      <c r="B223" s="189" t="str">
        <f>VLOOKUP($A223,'Реестр на 3 дня'!$C$2:$AA$1000,3)</f>
        <v>FRANK SERGEY ALEKSANDROVICH</v>
      </c>
      <c r="C223" s="167" t="str">
        <f>VLOOKUP($A223,'Реестр на 3 дня'!$C$2:$AA$1000,12)</f>
        <v>AE</v>
      </c>
      <c r="D223" s="167" t="str">
        <f>VLOOKUP($A223,'Реестр на 3 дня'!$C$2:$AA$1000,13)</f>
        <v>3679361</v>
      </c>
      <c r="E223" s="190" t="str">
        <f>VLOOKUP($A223,'Реестр на 3 дня'!$C$2:$AA$1000,14)</f>
        <v>07.08.2025</v>
      </c>
      <c r="F223" s="168" t="str">
        <f>VLOOKUP($A223,'Реестр на 3 дня'!$C$2:$AA$1000,15)</f>
        <v>ЮНУСАБАДСКИЙ РУВД ГОРОДА ТАШКЕНТА</v>
      </c>
      <c r="G223" s="166" t="str">
        <f>VLOOKUP($A223,'Реестр на 3 дня'!$C$2:$AA$1000,17)</f>
        <v>Узбекистан, 100194, г. Ташкент, Юнусабадский район, 11 Мавзе, 52 uy, 36 xonadon</v>
      </c>
      <c r="H223" s="191">
        <f>VLOOKUP($A223,'Реестр на 3 дня'!$C$2:$AA$1000,4)</f>
        <v>2200</v>
      </c>
      <c r="I223" s="170">
        <f t="shared" si="25"/>
        <v>100</v>
      </c>
      <c r="J223" s="187">
        <f t="shared" si="26"/>
        <v>220000</v>
      </c>
      <c r="K223" s="41">
        <f t="shared" si="27"/>
        <v>0</v>
      </c>
      <c r="L223" s="188">
        <f t="shared" si="28"/>
        <v>220000</v>
      </c>
      <c r="M223" s="171" t="s">
        <v>1897</v>
      </c>
    </row>
    <row r="224" spans="1:13" ht="51">
      <c r="A224" s="179">
        <f t="shared" si="29"/>
        <v>206</v>
      </c>
      <c r="B224" s="189" t="str">
        <f>VLOOKUP($A224,'Реестр на 3 дня'!$C$2:$AA$1000,3)</f>
        <v>G'AFFOROV SHAXZOD FARHOD O'G'LI</v>
      </c>
      <c r="C224" s="167" t="str">
        <f>VLOOKUP($A224,'Реестр на 3 дня'!$C$2:$AA$1000,12)</f>
        <v>AD</v>
      </c>
      <c r="D224" s="167" t="str">
        <f>VLOOKUP($A224,'Реестр на 3 дня'!$C$2:$AA$1000,13)</f>
        <v>0481575</v>
      </c>
      <c r="E224" s="190" t="str">
        <f>VLOOKUP($A224,'Реестр на 3 дня'!$C$2:$AA$1000,14)</f>
        <v>06.07.2021</v>
      </c>
      <c r="F224" s="168" t="str">
        <f>VLOOKUP($A224,'Реестр на 3 дня'!$C$2:$AA$1000,15)</f>
        <v/>
      </c>
      <c r="G224" s="166" t="str">
        <f>VLOOKUP($A224,'Реестр на 3 дня'!$C$2:$AA$1000,17)</f>
        <v>Узбекистан, 000000, Навоийская область, Кызылтепинский район, Кызылтепинский район Зарметан МСГ киш. Зарметан дом 347</v>
      </c>
      <c r="H224" s="191">
        <f>VLOOKUP($A224,'Реестр на 3 дня'!$C$2:$AA$1000,4)</f>
        <v>2</v>
      </c>
      <c r="I224" s="170">
        <f t="shared" si="25"/>
        <v>100</v>
      </c>
      <c r="J224" s="187">
        <f t="shared" si="26"/>
        <v>200</v>
      </c>
      <c r="K224" s="41">
        <f t="shared" si="27"/>
        <v>0</v>
      </c>
      <c r="L224" s="188">
        <f t="shared" si="28"/>
        <v>200</v>
      </c>
      <c r="M224" s="171" t="s">
        <v>1897</v>
      </c>
    </row>
    <row r="225" spans="1:13" ht="38.25">
      <c r="A225" s="179">
        <f t="shared" si="29"/>
        <v>207</v>
      </c>
      <c r="B225" s="189" t="str">
        <f>VLOOKUP($A225,'Реестр на 3 дня'!$C$2:$AA$1000,3)</f>
        <v>G'ANIJONOV DOSTONBEK JALOLDIN O'G'LI</v>
      </c>
      <c r="C225" s="167" t="str">
        <f>VLOOKUP($A225,'Реестр на 3 дня'!$C$2:$AA$1000,12)</f>
        <v>AD</v>
      </c>
      <c r="D225" s="167" t="str">
        <f>VLOOKUP($A225,'Реестр на 3 дня'!$C$2:$AA$1000,13)</f>
        <v>8586700</v>
      </c>
      <c r="E225" s="190" t="str">
        <f>VLOOKUP($A225,'Реестр на 3 дня'!$C$2:$AA$1000,14)</f>
        <v>11.09.2024</v>
      </c>
      <c r="F225" s="168" t="str">
        <f>VLOOKUP($A225,'Реестр на 3 дня'!$C$2:$AA$1000,15)</f>
        <v/>
      </c>
      <c r="G225" s="166" t="str">
        <f>VLOOKUP($A225,'Реестр на 3 дня'!$C$2:$AA$1000,17)</f>
        <v>Узбекистан, 000000, Андижанская область, Асакинский район, ЯНГИСОР МФЙ, ЯНГИСОР КЎЧАСИ,  uy:140</v>
      </c>
      <c r="H225" s="191">
        <f>VLOOKUP($A225,'Реестр на 3 дня'!$C$2:$AA$1000,4)</f>
        <v>10</v>
      </c>
      <c r="I225" s="170">
        <f t="shared" si="25"/>
        <v>100</v>
      </c>
      <c r="J225" s="187">
        <f t="shared" si="26"/>
        <v>1000</v>
      </c>
      <c r="K225" s="41">
        <f t="shared" si="27"/>
        <v>0</v>
      </c>
      <c r="L225" s="188">
        <f t="shared" si="28"/>
        <v>1000</v>
      </c>
      <c r="M225" s="171" t="s">
        <v>1897</v>
      </c>
    </row>
    <row r="226" spans="1:13" ht="51">
      <c r="A226" s="179">
        <f t="shared" si="29"/>
        <v>208</v>
      </c>
      <c r="B226" s="189" t="str">
        <f>VLOOKUP($A226,'Реестр на 3 дня'!$C$2:$AA$1000,3)</f>
        <v>G'ANIYEV ABDUNABI ABDUVALI O'G'LI</v>
      </c>
      <c r="C226" s="167" t="str">
        <f>VLOOKUP($A226,'Реестр на 3 дня'!$C$2:$AA$1000,12)</f>
        <v>AE</v>
      </c>
      <c r="D226" s="167" t="str">
        <f>VLOOKUP($A226,'Реестр на 3 дня'!$C$2:$AA$1000,13)</f>
        <v>3274370</v>
      </c>
      <c r="E226" s="190" t="str">
        <f>VLOOKUP($A226,'Реестр на 3 дня'!$C$2:$AA$1000,14)</f>
        <v>04.07.2025</v>
      </c>
      <c r="F226" s="168" t="str">
        <f>VLOOKUP($A226,'Реестр на 3 дня'!$C$2:$AA$1000,15)</f>
        <v/>
      </c>
      <c r="G226" s="166" t="str">
        <f>VLOOKUP($A226,'Реестр на 3 дня'!$C$2:$AA$1000,17)</f>
        <v>Узбекистан, 000000, г. Ташкент, Шайхантахурский район, ШОДЛИК МФЙ, ИБН СИНО-2 МАВЗЕСИ,  uy:9 xonadon:20</v>
      </c>
      <c r="H226" s="191">
        <f>VLOOKUP($A226,'Реестр на 3 дня'!$C$2:$AA$1000,4)</f>
        <v>1</v>
      </c>
      <c r="I226" s="170">
        <f t="shared" si="25"/>
        <v>100</v>
      </c>
      <c r="J226" s="187">
        <f t="shared" si="26"/>
        <v>100</v>
      </c>
      <c r="K226" s="41">
        <f t="shared" si="27"/>
        <v>0</v>
      </c>
      <c r="L226" s="188">
        <f t="shared" si="28"/>
        <v>100</v>
      </c>
      <c r="M226" s="171" t="s">
        <v>1897</v>
      </c>
    </row>
    <row r="227" spans="1:13" ht="38.25">
      <c r="A227" s="179">
        <f t="shared" si="29"/>
        <v>209</v>
      </c>
      <c r="B227" s="189" t="str">
        <f>VLOOKUP($A227,'Реестр на 3 дня'!$C$2:$AA$1000,3)</f>
        <v>GAFFAROV USMONBEK SHEROZIY O‘G‘LI</v>
      </c>
      <c r="C227" s="167" t="str">
        <f>VLOOKUP($A227,'Реестр на 3 дня'!$C$2:$AA$1000,12)</f>
        <v>AB</v>
      </c>
      <c r="D227" s="167" t="str">
        <f>VLOOKUP($A227,'Реестр на 3 дня'!$C$2:$AA$1000,13)</f>
        <v>9025563</v>
      </c>
      <c r="E227" s="190" t="str">
        <f>VLOOKUP($A227,'Реестр на 3 дня'!$C$2:$AA$1000,14)</f>
        <v>12.03.2018</v>
      </c>
      <c r="F227" s="168" t="str">
        <f>VLOOKUP($A227,'Реестр на 3 дня'!$C$2:$AA$1000,15)</f>
        <v>Toshkent shahar Yakkasaroy tumani IIB</v>
      </c>
      <c r="G227" s="166" t="str">
        <f>VLOOKUP($A227,'Реестр на 3 дня'!$C$2:$AA$1000,17)</f>
        <v>Узбекистан, 000000, г. Ташкент, Яккасарайский район, ХАЗИНАБОГ КЎЧАСИ, uy:1 xonadon:26</v>
      </c>
      <c r="H227" s="191">
        <f>VLOOKUP($A227,'Реестр на 3 дня'!$C$2:$AA$1000,4)</f>
        <v>19</v>
      </c>
      <c r="I227" s="170">
        <f t="shared" si="25"/>
        <v>100</v>
      </c>
      <c r="J227" s="187">
        <f t="shared" si="26"/>
        <v>1900</v>
      </c>
      <c r="K227" s="41">
        <f t="shared" si="27"/>
        <v>0</v>
      </c>
      <c r="L227" s="188">
        <f t="shared" si="28"/>
        <v>1900</v>
      </c>
      <c r="M227" s="171" t="s">
        <v>1897</v>
      </c>
    </row>
    <row r="228" spans="1:13" ht="51">
      <c r="A228" s="179">
        <f t="shared" si="29"/>
        <v>210</v>
      </c>
      <c r="B228" s="189" t="str">
        <f>VLOOKUP($A228,'Реестр на 3 дня'!$C$2:$AA$1000,3)</f>
        <v>GAIPOVA ZIYADA TURGALIYEVNA</v>
      </c>
      <c r="C228" s="167" t="str">
        <f>VLOOKUP($A228,'Реестр на 3 дня'!$C$2:$AA$1000,12)</f>
        <v>AD</v>
      </c>
      <c r="D228" s="167" t="str">
        <f>VLOOKUP($A228,'Реестр на 3 дня'!$C$2:$AA$1000,13)</f>
        <v>2155808</v>
      </c>
      <c r="E228" s="190" t="str">
        <f>VLOOKUP($A228,'Реестр на 3 дня'!$C$2:$AA$1000,14)</f>
        <v>12.12.2022</v>
      </c>
      <c r="F228" s="168" t="str">
        <f>VLOOKUP($A228,'Реестр на 3 дня'!$C$2:$AA$1000,15)</f>
        <v/>
      </c>
      <c r="G228" s="166" t="str">
        <f>VLOOKUP($A228,'Реестр на 3 дня'!$C$2:$AA$1000,17)</f>
        <v>Узбекистан, 000000, Ташкентская область, Янгиюльский район, ГУЛЬБАХОР КФЙ ГУЛБАХОР МФЙ Ш.РАШИДОВ Д.11 КВ.10</v>
      </c>
      <c r="H228" s="191">
        <f>VLOOKUP($A228,'Реестр на 3 дня'!$C$2:$AA$1000,4)</f>
        <v>160</v>
      </c>
      <c r="I228" s="170">
        <f t="shared" si="25"/>
        <v>100</v>
      </c>
      <c r="J228" s="187">
        <f t="shared" si="26"/>
        <v>16000</v>
      </c>
      <c r="K228" s="41">
        <f t="shared" si="27"/>
        <v>0</v>
      </c>
      <c r="L228" s="188">
        <f t="shared" si="28"/>
        <v>16000</v>
      </c>
      <c r="M228" s="171" t="s">
        <v>1897</v>
      </c>
    </row>
    <row r="229" spans="1:13" ht="63.75">
      <c r="A229" s="179">
        <f t="shared" si="29"/>
        <v>211</v>
      </c>
      <c r="B229" s="189" t="str">
        <f>VLOOKUP($A229,'Реестр на 3 дня'!$C$2:$AA$1000,3)</f>
        <v>GALIMOVA RAUZA XAYDANOVNA</v>
      </c>
      <c r="C229" s="167" t="str">
        <f>VLOOKUP($A229,'Реестр на 3 дня'!$C$2:$AA$1000,12)</f>
        <v>CB</v>
      </c>
      <c r="D229" s="167" t="str">
        <f>VLOOKUP($A229,'Реестр на 3 дня'!$C$2:$AA$1000,13)</f>
        <v>2116862</v>
      </c>
      <c r="E229" s="190" t="str">
        <f>VLOOKUP($A229,'Реестр на 3 дня'!$C$2:$AA$1000,14)</f>
        <v>18.06.2005</v>
      </c>
      <c r="F229" s="168" t="str">
        <f>VLOOKUP($A229,'Реестр на 3 дня'!$C$2:$AA$1000,15)</f>
        <v>ИИБ Янгиюльс. р-н Таш.обл.</v>
      </c>
      <c r="G229" s="166" t="str">
        <f>VLOOKUP($A229,'Реестр на 3 дня'!$C$2:$AA$1000,17)</f>
        <v>Узбекистан, 000000, Ташкентская область, Янгиюльский район, ГУЛЬБАХОР ГУЛБАХОР МАХАЛЛАСИ Ш.РАШИДОВ КУЧАСИ Д.11  КВ.20</v>
      </c>
      <c r="H229" s="191">
        <f>VLOOKUP($A229,'Реестр на 3 дня'!$C$2:$AA$1000,4)</f>
        <v>2400</v>
      </c>
      <c r="I229" s="170">
        <f t="shared" si="25"/>
        <v>100</v>
      </c>
      <c r="J229" s="187">
        <f t="shared" si="26"/>
        <v>240000</v>
      </c>
      <c r="K229" s="41">
        <f t="shared" si="27"/>
        <v>0</v>
      </c>
      <c r="L229" s="188">
        <f t="shared" si="28"/>
        <v>240000</v>
      </c>
      <c r="M229" s="171" t="s">
        <v>1897</v>
      </c>
    </row>
    <row r="230" spans="1:13" ht="38.25">
      <c r="A230" s="179">
        <f t="shared" si="29"/>
        <v>212</v>
      </c>
      <c r="B230" s="189" t="str">
        <f>VLOOKUP($A230,'Реестр на 3 дня'!$C$2:$AA$1000,3)</f>
        <v>GANIYEV FARXODXUJA VALIXUJAYEVICH</v>
      </c>
      <c r="C230" s="167" t="str">
        <f>VLOOKUP($A230,'Реестр на 3 дня'!$C$2:$AA$1000,12)</f>
        <v>AD</v>
      </c>
      <c r="D230" s="167" t="str">
        <f>VLOOKUP($A230,'Реестр на 3 дня'!$C$2:$AA$1000,13)</f>
        <v>5286736</v>
      </c>
      <c r="E230" s="190" t="str">
        <f>VLOOKUP($A230,'Реестр на 3 дня'!$C$2:$AA$1000,14)</f>
        <v>01.12.2023</v>
      </c>
      <c r="F230" s="168" t="str">
        <f>VLOOKUP($A230,'Реестр на 3 дня'!$C$2:$AA$1000,15)</f>
        <v/>
      </c>
      <c r="G230" s="166" t="str">
        <f>VLOOKUP($A230,'Реестр на 3 дня'!$C$2:$AA$1000,17)</f>
        <v>Узбекистан, 000000, г. Ташкент, Алмазарский район, улица ФАЙЗИБАЛАНД-1 дом-34</v>
      </c>
      <c r="H230" s="191">
        <f>VLOOKUP($A230,'Реестр на 3 дня'!$C$2:$AA$1000,4)</f>
        <v>244</v>
      </c>
      <c r="I230" s="170">
        <f t="shared" si="25"/>
        <v>100</v>
      </c>
      <c r="J230" s="187">
        <f t="shared" si="26"/>
        <v>24400</v>
      </c>
      <c r="K230" s="41">
        <f t="shared" si="27"/>
        <v>0</v>
      </c>
      <c r="L230" s="188">
        <f t="shared" si="28"/>
        <v>24400</v>
      </c>
      <c r="M230" s="171" t="s">
        <v>1897</v>
      </c>
    </row>
    <row r="231" spans="1:13" ht="38.25">
      <c r="A231" s="179">
        <f t="shared" si="29"/>
        <v>213</v>
      </c>
      <c r="B231" s="189" t="str">
        <f>VLOOKUP($A231,'Реестр на 3 дня'!$C$2:$AA$1000,3)</f>
        <v>GAPUROV MIRAGZAM BEKMURZAYEVICH</v>
      </c>
      <c r="C231" s="167" t="str">
        <f>VLOOKUP($A231,'Реестр на 3 дня'!$C$2:$AA$1000,12)</f>
        <v>AA</v>
      </c>
      <c r="D231" s="167" t="str">
        <f>VLOOKUP($A231,'Реестр на 3 дня'!$C$2:$AA$1000,13)</f>
        <v>2441016</v>
      </c>
      <c r="E231" s="190" t="str">
        <f>VLOOKUP($A231,'Реестр на 3 дня'!$C$2:$AA$1000,14)</f>
        <v>05.08.2013</v>
      </c>
      <c r="F231" s="168" t="str">
        <f>VLOOKUP($A231,'Реестр на 3 дня'!$C$2:$AA$1000,15)</f>
        <v>Tosh.vil.Yangiyul tum.IIB</v>
      </c>
      <c r="G231" s="166" t="str">
        <f>VLOOKUP($A231,'Реестр на 3 дня'!$C$2:$AA$1000,17)</f>
        <v>Узбекистан, 000000, Ташкентская область, Янгиюльский район, Niyozbosh, Madaniyat</v>
      </c>
      <c r="H231" s="191">
        <f>VLOOKUP($A231,'Реестр на 3 дня'!$C$2:$AA$1000,4)</f>
        <v>160</v>
      </c>
      <c r="I231" s="170">
        <f t="shared" si="25"/>
        <v>100</v>
      </c>
      <c r="J231" s="187">
        <f t="shared" si="26"/>
        <v>16000</v>
      </c>
      <c r="K231" s="41">
        <f t="shared" si="27"/>
        <v>0</v>
      </c>
      <c r="L231" s="188">
        <f t="shared" si="28"/>
        <v>16000</v>
      </c>
      <c r="M231" s="171" t="s">
        <v>1897</v>
      </c>
    </row>
    <row r="232" spans="1:13" ht="51">
      <c r="A232" s="179">
        <f t="shared" si="29"/>
        <v>214</v>
      </c>
      <c r="B232" s="189" t="str">
        <f>VLOOKUP($A232,'Реестр на 3 дня'!$C$2:$AA$1000,3)</f>
        <v>GARKAVO SERGEY NIKOLAYEVICH</v>
      </c>
      <c r="C232" s="167" t="str">
        <f>VLOOKUP($A232,'Реестр на 3 дня'!$C$2:$AA$1000,12)</f>
        <v>AD</v>
      </c>
      <c r="D232" s="167" t="str">
        <f>VLOOKUP($A232,'Реестр на 3 дня'!$C$2:$AA$1000,13)</f>
        <v>5125737</v>
      </c>
      <c r="E232" s="190" t="str">
        <f>VLOOKUP($A232,'Реестр на 3 дня'!$C$2:$AA$1000,14)</f>
        <v>14.11.2023</v>
      </c>
      <c r="F232" s="168" t="str">
        <f>VLOOKUP($A232,'Реестр на 3 дня'!$C$2:$AA$1000,15)</f>
        <v/>
      </c>
      <c r="G232" s="166" t="str">
        <f>VLOOKUP($A232,'Реестр на 3 дня'!$C$2:$AA$1000,17)</f>
        <v>Узбекистан, 000000, Ташкентская область, г. Янгиюль, НОДИРАБЕГИМ МАХАЛЛАСИ ШАРШАРА (ВОДАПАДНАЯ) Д.10</v>
      </c>
      <c r="H232" s="191">
        <f>VLOOKUP($A232,'Реестр на 3 дня'!$C$2:$AA$1000,4)</f>
        <v>3200</v>
      </c>
      <c r="I232" s="170">
        <f t="shared" si="25"/>
        <v>100</v>
      </c>
      <c r="J232" s="187">
        <f t="shared" si="26"/>
        <v>320000</v>
      </c>
      <c r="K232" s="41">
        <f t="shared" si="27"/>
        <v>0</v>
      </c>
      <c r="L232" s="188">
        <f t="shared" si="28"/>
        <v>320000</v>
      </c>
      <c r="M232" s="171" t="s">
        <v>1897</v>
      </c>
    </row>
    <row r="233" spans="1:13" ht="38.25">
      <c r="A233" s="179">
        <f t="shared" si="29"/>
        <v>215</v>
      </c>
      <c r="B233" s="189" t="str">
        <f>VLOOKUP($A233,'Реестр на 3 дня'!$C$2:$AA$1000,3)</f>
        <v>GAYNAZAROV KAMILJAN SABIROVICH</v>
      </c>
      <c r="C233" s="167" t="str">
        <f>VLOOKUP($A233,'Реестр на 3 дня'!$C$2:$AA$1000,12)</f>
        <v>AD</v>
      </c>
      <c r="D233" s="167" t="str">
        <f>VLOOKUP($A233,'Реестр на 3 дня'!$C$2:$AA$1000,13)</f>
        <v>5620776</v>
      </c>
      <c r="E233" s="190" t="str">
        <f>VLOOKUP($A233,'Реестр на 3 дня'!$C$2:$AA$1000,14)</f>
        <v>05.01.2024</v>
      </c>
      <c r="F233" s="168" t="str">
        <f>VLOOKUP($A233,'Реестр на 3 дня'!$C$2:$AA$1000,15)</f>
        <v/>
      </c>
      <c r="G233" s="166" t="str">
        <f>VLOOKUP($A233,'Реестр на 3 дня'!$C$2:$AA$1000,17)</f>
        <v>Узбекистан, 000000, Ташкентская область, Янгиюльский район, НИЯЗБАШ НИАЗБОШ_1 ШОДЛИК Д.0</v>
      </c>
      <c r="H233" s="191">
        <f>VLOOKUP($A233,'Реестр на 3 дня'!$C$2:$AA$1000,4)</f>
        <v>4000</v>
      </c>
      <c r="I233" s="170">
        <f t="shared" si="25"/>
        <v>100</v>
      </c>
      <c r="J233" s="187">
        <f t="shared" si="26"/>
        <v>400000</v>
      </c>
      <c r="K233" s="41">
        <f t="shared" si="27"/>
        <v>0</v>
      </c>
      <c r="L233" s="188">
        <f t="shared" si="28"/>
        <v>400000</v>
      </c>
      <c r="M233" s="171" t="s">
        <v>1897</v>
      </c>
    </row>
    <row r="234" spans="1:13" ht="38.25">
      <c r="A234" s="179">
        <f t="shared" si="29"/>
        <v>216</v>
      </c>
      <c r="B234" s="189" t="str">
        <f>VLOOKUP($A234,'Реестр на 3 дня'!$C$2:$AA$1000,3)</f>
        <v>GAZIYEV XAYRULLA ABDULAJANOVICH</v>
      </c>
      <c r="C234" s="167" t="str">
        <f>VLOOKUP($A234,'Реестр на 3 дня'!$C$2:$AA$1000,12)</f>
        <v>AD</v>
      </c>
      <c r="D234" s="167" t="str">
        <f>VLOOKUP($A234,'Реестр на 3 дня'!$C$2:$AA$1000,13)</f>
        <v>3943447</v>
      </c>
      <c r="E234" s="190" t="str">
        <f>VLOOKUP($A234,'Реестр на 3 дня'!$C$2:$AA$1000,14)</f>
        <v>13.07.2023</v>
      </c>
      <c r="F234" s="168" t="str">
        <f>VLOOKUP($A234,'Реестр на 3 дня'!$C$2:$AA$1000,15)</f>
        <v/>
      </c>
      <c r="G234" s="166" t="str">
        <f>VLOOKUP($A234,'Реестр на 3 дня'!$C$2:$AA$1000,17)</f>
        <v>Узбекистан, 000000, Ташкентская область, Янгиюльский район, Кушегоч МФЙ Бобур 10</v>
      </c>
      <c r="H234" s="191">
        <f>VLOOKUP($A234,'Реестр на 3 дня'!$C$2:$AA$1000,4)</f>
        <v>640</v>
      </c>
      <c r="I234" s="170">
        <f t="shared" si="25"/>
        <v>100</v>
      </c>
      <c r="J234" s="187">
        <f t="shared" si="26"/>
        <v>64000</v>
      </c>
      <c r="K234" s="41">
        <f t="shared" si="27"/>
        <v>0</v>
      </c>
      <c r="L234" s="188">
        <f t="shared" si="28"/>
        <v>64000</v>
      </c>
      <c r="M234" s="171" t="s">
        <v>1897</v>
      </c>
    </row>
    <row r="235" spans="1:13" ht="51">
      <c r="A235" s="179">
        <f t="shared" si="29"/>
        <v>217</v>
      </c>
      <c r="B235" s="189" t="str">
        <f>VLOOKUP($A235,'Реестр на 3 дня'!$C$2:$AA$1000,3)</f>
        <v>GIAZDINOVA OLGA RUBENOVNA</v>
      </c>
      <c r="C235" s="167" t="str">
        <f>VLOOKUP($A235,'Реестр на 3 дня'!$C$2:$AA$1000,12)</f>
        <v>AA</v>
      </c>
      <c r="D235" s="167" t="str">
        <f>VLOOKUP($A235,'Реестр на 3 дня'!$C$2:$AA$1000,13)</f>
        <v>7786339</v>
      </c>
      <c r="E235" s="190" t="str">
        <f>VLOOKUP($A235,'Реестр на 3 дня'!$C$2:$AA$1000,14)</f>
        <v>26.11.2014</v>
      </c>
      <c r="F235" s="168" t="str">
        <f>VLOOKUP($A235,'Реестр на 3 дня'!$C$2:$AA$1000,15)</f>
        <v>Toshkent viloyati Yangiyul tumani IIB</v>
      </c>
      <c r="G235" s="166" t="str">
        <f>VLOOKUP($A235,'Реестр на 3 дня'!$C$2:$AA$1000,17)</f>
        <v>Узбекистан, 112000, Ташкентская область, г. Янгиюль, Г. ЯНГИЮЛЬ ФАЙЗЛИ (ФАРХОД) МАХАЛЛАСИ ТОШКЕНТ ШОХ (ЛЕНИНА) Д.38  КВ.48</v>
      </c>
      <c r="H235" s="191">
        <f>VLOOKUP($A235,'Реестр на 3 дня'!$C$2:$AA$1000,4)</f>
        <v>160</v>
      </c>
      <c r="I235" s="170">
        <f t="shared" si="25"/>
        <v>100</v>
      </c>
      <c r="J235" s="187">
        <f t="shared" si="26"/>
        <v>16000</v>
      </c>
      <c r="K235" s="41">
        <f t="shared" si="27"/>
        <v>0</v>
      </c>
      <c r="L235" s="188">
        <f t="shared" si="28"/>
        <v>16000</v>
      </c>
      <c r="M235" s="171" t="s">
        <v>1897</v>
      </c>
    </row>
    <row r="236" spans="1:13" ht="25.5">
      <c r="A236" s="179">
        <f t="shared" si="29"/>
        <v>218</v>
      </c>
      <c r="B236" s="189" t="str">
        <f>VLOOKUP($A236,'Реестр на 3 дня'!$C$2:$AA$1000,3)</f>
        <v>GILVANOV AXAT RAMILEVICH</v>
      </c>
      <c r="C236" s="167" t="str">
        <f>VLOOKUP($A236,'Реестр на 3 дня'!$C$2:$AA$1000,12)</f>
        <v>AD</v>
      </c>
      <c r="D236" s="167" t="str">
        <f>VLOOKUP($A236,'Реестр на 3 дня'!$C$2:$AA$1000,13)</f>
        <v>6508531</v>
      </c>
      <c r="E236" s="190" t="str">
        <f>VLOOKUP($A236,'Реестр на 3 дня'!$C$2:$AA$1000,14)</f>
        <v>16.03.2024</v>
      </c>
      <c r="F236" s="168" t="str">
        <f>VLOOKUP($A236,'Реестр на 3 дня'!$C$2:$AA$1000,15)</f>
        <v/>
      </c>
      <c r="G236" s="166" t="str">
        <f>VLOOKUP($A236,'Реестр на 3 дня'!$C$2:$AA$1000,17)</f>
        <v>Узбекистан, 000000, Навоийская область, г. Навои, 7-даха, Жасорат, 1/68</v>
      </c>
      <c r="H236" s="191">
        <f>VLOOKUP($A236,'Реестр на 3 дня'!$C$2:$AA$1000,4)</f>
        <v>6</v>
      </c>
      <c r="I236" s="170">
        <f t="shared" si="25"/>
        <v>100</v>
      </c>
      <c r="J236" s="187">
        <f t="shared" si="26"/>
        <v>600</v>
      </c>
      <c r="K236" s="41">
        <f t="shared" si="27"/>
        <v>0</v>
      </c>
      <c r="L236" s="188">
        <f t="shared" si="28"/>
        <v>600</v>
      </c>
      <c r="M236" s="171" t="s">
        <v>1897</v>
      </c>
    </row>
    <row r="237" spans="1:13" ht="25.5">
      <c r="A237" s="179">
        <f t="shared" si="29"/>
        <v>219</v>
      </c>
      <c r="B237" s="189" t="str">
        <f>VLOOKUP($A237,'Реестр на 3 дня'!$C$2:$AA$1000,3)</f>
        <v>GONCHAR ALEKSANDR VLADIMIROVICH</v>
      </c>
      <c r="C237" s="167" t="str">
        <f>VLOOKUP($A237,'Реестр на 3 дня'!$C$2:$AA$1000,12)</f>
        <v>AD</v>
      </c>
      <c r="D237" s="167" t="str">
        <f>VLOOKUP($A237,'Реестр на 3 дня'!$C$2:$AA$1000,13)</f>
        <v>9863083</v>
      </c>
      <c r="E237" s="190" t="str">
        <f>VLOOKUP($A237,'Реестр на 3 дня'!$C$2:$AA$1000,14)</f>
        <v>18.12.2024</v>
      </c>
      <c r="F237" s="168" t="str">
        <f>VLOOKUP($A237,'Реестр на 3 дня'!$C$2:$AA$1000,15)</f>
        <v/>
      </c>
      <c r="G237" s="166" t="str">
        <f>VLOOKUP($A237,'Реестр на 3 дня'!$C$2:$AA$1000,17)</f>
        <v>Узбекистан, 000000, г. Ташкент, Алмазарский район, Q.Qamish 1/1-21-54</v>
      </c>
      <c r="H237" s="191">
        <f>VLOOKUP($A237,'Реестр на 3 дня'!$C$2:$AA$1000,4)</f>
        <v>8000</v>
      </c>
      <c r="I237" s="170">
        <f t="shared" si="25"/>
        <v>100</v>
      </c>
      <c r="J237" s="187">
        <f t="shared" si="26"/>
        <v>800000</v>
      </c>
      <c r="K237" s="41">
        <f t="shared" si="27"/>
        <v>0</v>
      </c>
      <c r="L237" s="188">
        <f t="shared" si="28"/>
        <v>800000</v>
      </c>
      <c r="M237" s="171" t="s">
        <v>1897</v>
      </c>
    </row>
    <row r="238" spans="1:13" ht="63.75">
      <c r="A238" s="179">
        <f t="shared" si="29"/>
        <v>220</v>
      </c>
      <c r="B238" s="189" t="str">
        <f>VLOOKUP($A238,'Реестр на 3 дня'!$C$2:$AA$1000,3)</f>
        <v>GORSHKOV RINAT ALEKSANDROVICH</v>
      </c>
      <c r="C238" s="167" t="str">
        <f>VLOOKUP($A238,'Реестр на 3 дня'!$C$2:$AA$1000,12)</f>
        <v>AB</v>
      </c>
      <c r="D238" s="167" t="str">
        <f>VLOOKUP($A238,'Реестр на 3 дня'!$C$2:$AA$1000,13)</f>
        <v>9780319</v>
      </c>
      <c r="E238" s="190" t="str">
        <f>VLOOKUP($A238,'Реестр на 3 дня'!$C$2:$AA$1000,14)</f>
        <v>03.06.2018</v>
      </c>
      <c r="F238" s="168" t="str">
        <f>VLOOKUP($A238,'Реестр на 3 дня'!$C$2:$AA$1000,15)</f>
        <v>Toshkent viloyati Yangiyul tumani IIB</v>
      </c>
      <c r="G238" s="166" t="str">
        <f>VLOOKUP($A238,'Реестр на 3 дня'!$C$2:$AA$1000,17)</f>
        <v>Узбекистан, 112000, Ташкентская область, Янгиюльский район, ГУЛЬБАХОР КУКАЛАМЗОР МАХАЛЛАСИ ЁШЛИК КУЧАСИ  Д.6 КВ.27</v>
      </c>
      <c r="H238" s="191">
        <f>VLOOKUP($A238,'Реестр на 3 дня'!$C$2:$AA$1000,4)</f>
        <v>800</v>
      </c>
      <c r="I238" s="170">
        <f t="shared" si="25"/>
        <v>100</v>
      </c>
      <c r="J238" s="187">
        <f t="shared" si="26"/>
        <v>80000</v>
      </c>
      <c r="K238" s="41">
        <f t="shared" si="27"/>
        <v>0</v>
      </c>
      <c r="L238" s="188">
        <f t="shared" si="28"/>
        <v>80000</v>
      </c>
      <c r="M238" s="171" t="s">
        <v>1897</v>
      </c>
    </row>
    <row r="239" spans="1:13" ht="51">
      <c r="A239" s="179">
        <f t="shared" si="29"/>
        <v>221</v>
      </c>
      <c r="B239" s="189" t="str">
        <f>VLOOKUP($A239,'Реестр на 3 дня'!$C$2:$AA$1000,3)</f>
        <v>GULAMKADIROV ZULKAYNAR TURGUNOVICH</v>
      </c>
      <c r="C239" s="167" t="str">
        <f>VLOOKUP($A239,'Реестр на 3 дня'!$C$2:$AA$1000,12)</f>
        <v>AE</v>
      </c>
      <c r="D239" s="167" t="str">
        <f>VLOOKUP($A239,'Реестр на 3 дня'!$C$2:$AA$1000,13)</f>
        <v>3678392</v>
      </c>
      <c r="E239" s="190" t="str">
        <f>VLOOKUP($A239,'Реестр на 3 дня'!$C$2:$AA$1000,14)</f>
        <v>07.08.2025</v>
      </c>
      <c r="F239" s="168" t="str">
        <f>VLOOKUP($A239,'Реестр на 3 дня'!$C$2:$AA$1000,15)</f>
        <v/>
      </c>
      <c r="G239" s="166" t="str">
        <f>VLOOKUP($A239,'Реестр на 3 дня'!$C$2:$AA$1000,17)</f>
        <v>Узбекистан, 110813, Ташкентская область, Янгиюльский район, НИЯЗБАШ ГУЛБОГ МАХАЛЛАСИ ГУЛБОГ КУЧАСИ Д.4</v>
      </c>
      <c r="H239" s="191">
        <f>VLOOKUP($A239,'Реестр на 3 дня'!$C$2:$AA$1000,4)</f>
        <v>960</v>
      </c>
      <c r="I239" s="170">
        <f t="shared" si="25"/>
        <v>100</v>
      </c>
      <c r="J239" s="187">
        <f t="shared" si="26"/>
        <v>96000</v>
      </c>
      <c r="K239" s="41">
        <f t="shared" si="27"/>
        <v>0</v>
      </c>
      <c r="L239" s="188">
        <f t="shared" si="28"/>
        <v>96000</v>
      </c>
      <c r="M239" s="171" t="s">
        <v>1897</v>
      </c>
    </row>
    <row r="240" spans="1:13" ht="38.25">
      <c r="A240" s="179">
        <f t="shared" si="29"/>
        <v>222</v>
      </c>
      <c r="B240" s="189" t="str">
        <f>VLOOKUP($A240,'Реестр на 3 дня'!$C$2:$AA$1000,3)</f>
        <v>GULAMKODIROV ALIJON SOBIRJONOVICH</v>
      </c>
      <c r="C240" s="167" t="str">
        <f>VLOOKUP($A240,'Реестр на 3 дня'!$C$2:$AA$1000,12)</f>
        <v>AE</v>
      </c>
      <c r="D240" s="167" t="str">
        <f>VLOOKUP($A240,'Реестр на 3 дня'!$C$2:$AA$1000,13)</f>
        <v>3465494</v>
      </c>
      <c r="E240" s="190" t="str">
        <f>VLOOKUP($A240,'Реестр на 3 дня'!$C$2:$AA$1000,14)</f>
        <v>21.07.2025</v>
      </c>
      <c r="F240" s="168" t="str">
        <f>VLOOKUP($A240,'Реестр на 3 дня'!$C$2:$AA$1000,15)</f>
        <v/>
      </c>
      <c r="G240" s="166" t="str">
        <f>VLOOKUP($A240,'Реестр на 3 дня'!$C$2:$AA$1000,17)</f>
        <v>Узбекистан, 000000, Ташкентская область, Янгиюльский район, с/с Ниязбаш ул.Лахути, 13а</v>
      </c>
      <c r="H240" s="191">
        <f>VLOOKUP($A240,'Реестр на 3 дня'!$C$2:$AA$1000,4)</f>
        <v>160</v>
      </c>
      <c r="I240" s="170">
        <f t="shared" si="25"/>
        <v>100</v>
      </c>
      <c r="J240" s="187">
        <f t="shared" si="26"/>
        <v>16000</v>
      </c>
      <c r="K240" s="41">
        <f t="shared" si="27"/>
        <v>0</v>
      </c>
      <c r="L240" s="188">
        <f t="shared" si="28"/>
        <v>16000</v>
      </c>
      <c r="M240" s="171" t="s">
        <v>1897</v>
      </c>
    </row>
    <row r="241" spans="1:13" ht="63.75">
      <c r="A241" s="179">
        <f t="shared" si="29"/>
        <v>223</v>
      </c>
      <c r="B241" s="189" t="str">
        <f>VLOOKUP($A241,'Реестр на 3 дня'!$C$2:$AA$1000,3)</f>
        <v>GULYAMOV KAXRAMON SHERMUXAMATOVICH</v>
      </c>
      <c r="C241" s="167" t="str">
        <f>VLOOKUP($A241,'Реестр на 3 дня'!$C$2:$AA$1000,12)</f>
        <v>AD</v>
      </c>
      <c r="D241" s="167" t="str">
        <f>VLOOKUP($A241,'Реестр на 3 дня'!$C$2:$AA$1000,13)</f>
        <v>3692963</v>
      </c>
      <c r="E241" s="190" t="str">
        <f>VLOOKUP($A241,'Реестр на 3 дня'!$C$2:$AA$1000,14)</f>
        <v>19.06.2023</v>
      </c>
      <c r="F241" s="168" t="str">
        <f>VLOOKUP($A241,'Реестр на 3 дня'!$C$2:$AA$1000,15)</f>
        <v>ЯНГИЮЛЬСКИЙ РОВД ТАШКЕНТСКОЙ ОБЛАСТИ</v>
      </c>
      <c r="G241" s="166" t="str">
        <f>VLOOKUP($A241,'Реестр на 3 дня'!$C$2:$AA$1000,17)</f>
        <v>Узбекистан, 000000, Ташкентская область, Янгиюльский район, ЙУГОНТЕПА КФЙ, БАХОР МФЙ, ЙУГОНТЕПА КФЙ, БАХОР МФЙ, ДРСУ, uy:Р/Й</v>
      </c>
      <c r="H241" s="191">
        <f>VLOOKUP($A241,'Реестр на 3 дня'!$C$2:$AA$1000,4)</f>
        <v>320</v>
      </c>
      <c r="I241" s="170">
        <f t="shared" si="25"/>
        <v>100</v>
      </c>
      <c r="J241" s="187">
        <f t="shared" si="26"/>
        <v>32000</v>
      </c>
      <c r="K241" s="41">
        <f t="shared" si="27"/>
        <v>0</v>
      </c>
      <c r="L241" s="188">
        <f t="shared" si="28"/>
        <v>32000</v>
      </c>
      <c r="M241" s="171" t="s">
        <v>1897</v>
      </c>
    </row>
    <row r="242" spans="1:13" ht="51">
      <c r="A242" s="179">
        <f t="shared" si="29"/>
        <v>224</v>
      </c>
      <c r="B242" s="189" t="str">
        <f>VLOOKUP($A242,'Реестр на 3 дня'!$C$2:$AA$1000,3)</f>
        <v>GULYAMOV SOBIRJON NORMAXAMEDOVICH</v>
      </c>
      <c r="C242" s="167" t="str">
        <f>VLOOKUP($A242,'Реестр на 3 дня'!$C$2:$AA$1000,12)</f>
        <v>AB</v>
      </c>
      <c r="D242" s="167" t="str">
        <f>VLOOKUP($A242,'Реестр на 3 дня'!$C$2:$AA$1000,13)</f>
        <v>9370031</v>
      </c>
      <c r="E242" s="190" t="str">
        <f>VLOOKUP($A242,'Реестр на 3 дня'!$C$2:$AA$1000,14)</f>
        <v>22.04.2018</v>
      </c>
      <c r="F242" s="168" t="str">
        <f>VLOOKUP($A242,'Реестр на 3 дня'!$C$2:$AA$1000,15)</f>
        <v/>
      </c>
      <c r="G242" s="166" t="str">
        <f>VLOOKUP($A242,'Реестр на 3 дня'!$C$2:$AA$1000,17)</f>
        <v>Узбекистан, 000000, Ташкентская область, Янгиюльский район, MADANIYAT MUSTAQILLIK KO'CHASI 16</v>
      </c>
      <c r="H242" s="191">
        <f>VLOOKUP($A242,'Реестр на 3 дня'!$C$2:$AA$1000,4)</f>
        <v>160</v>
      </c>
      <c r="I242" s="170">
        <f t="shared" si="25"/>
        <v>100</v>
      </c>
      <c r="J242" s="187">
        <f t="shared" si="26"/>
        <v>16000</v>
      </c>
      <c r="K242" s="41">
        <f t="shared" si="27"/>
        <v>0</v>
      </c>
      <c r="L242" s="188">
        <f t="shared" si="28"/>
        <v>16000</v>
      </c>
      <c r="M242" s="171" t="s">
        <v>1897</v>
      </c>
    </row>
    <row r="243" spans="1:13" ht="51">
      <c r="A243" s="179">
        <f t="shared" si="29"/>
        <v>225</v>
      </c>
      <c r="B243" s="189" t="str">
        <f>VLOOKUP($A243,'Реестр на 3 дня'!$C$2:$AA$1000,3)</f>
        <v>GULYAMOVA MUXABBAT ILXAMOVNA</v>
      </c>
      <c r="C243" s="167" t="str">
        <f>VLOOKUP($A243,'Реестр на 3 дня'!$C$2:$AA$1000,12)</f>
        <v>AA</v>
      </c>
      <c r="D243" s="167" t="str">
        <f>VLOOKUP($A243,'Реестр на 3 дня'!$C$2:$AA$1000,13)</f>
        <v>0660335</v>
      </c>
      <c r="E243" s="190" t="str">
        <f>VLOOKUP($A243,'Реестр на 3 дня'!$C$2:$AA$1000,14)</f>
        <v>12.01.2013</v>
      </c>
      <c r="F243" s="168" t="str">
        <f>VLOOKUP($A243,'Реестр на 3 дня'!$C$2:$AA$1000,15)</f>
        <v>Toshkent viloyati Yangiyul tumani IIB</v>
      </c>
      <c r="G243" s="166" t="str">
        <f>VLOOKUP($A243,'Реестр на 3 дня'!$C$2:$AA$1000,17)</f>
        <v>Узбекистан, 000000, Ташкентская область, Янгиюльский район, ЯНГИЮЛЬСКИЙ РАЙОН НИЁЗБОШ_1 ОҚ ОЛТИН Д.3</v>
      </c>
      <c r="H243" s="191">
        <f>VLOOKUP($A243,'Реестр на 3 дня'!$C$2:$AA$1000,4)</f>
        <v>160</v>
      </c>
      <c r="I243" s="170">
        <f t="shared" si="25"/>
        <v>100</v>
      </c>
      <c r="J243" s="187">
        <f t="shared" si="26"/>
        <v>16000</v>
      </c>
      <c r="K243" s="41">
        <f t="shared" si="27"/>
        <v>0</v>
      </c>
      <c r="L243" s="188">
        <f t="shared" si="28"/>
        <v>16000</v>
      </c>
      <c r="M243" s="171" t="s">
        <v>1897</v>
      </c>
    </row>
    <row r="244" spans="1:13" ht="51">
      <c r="A244" s="179">
        <f t="shared" si="29"/>
        <v>226</v>
      </c>
      <c r="B244" s="189" t="str">
        <f>VLOOKUP($A244,'Реестр на 3 дня'!$C$2:$AA$1000,3)</f>
        <v>GUMEROVA ASIYA TAXIROVNA</v>
      </c>
      <c r="C244" s="167" t="str">
        <f>VLOOKUP($A244,'Реестр на 3 дня'!$C$2:$AA$1000,12)</f>
        <v>AA</v>
      </c>
      <c r="D244" s="167" t="str">
        <f>VLOOKUP($A244,'Реестр на 3 дня'!$C$2:$AA$1000,13)</f>
        <v>4765779</v>
      </c>
      <c r="E244" s="190" t="str">
        <f>VLOOKUP($A244,'Реестр на 3 дня'!$C$2:$AA$1000,14)</f>
        <v>19.03.2014</v>
      </c>
      <c r="F244" s="168" t="str">
        <f>VLOOKUP($A244,'Реестр на 3 дня'!$C$2:$AA$1000,15)</f>
        <v>Toshkent shahar Sirg'ali tumani IIB</v>
      </c>
      <c r="G244" s="166" t="str">
        <f>VLOOKUP($A244,'Реестр на 3 дня'!$C$2:$AA$1000,17)</f>
        <v>Узбекистан, 000000, г. Ташкент, Сергелийский район, МАДАДКОР МФЙ, СЕРГЕЛИ 7 МАВЗЕСИ,  uy:8 xonadon:27</v>
      </c>
      <c r="H244" s="191">
        <f>VLOOKUP($A244,'Реестр на 3 дня'!$C$2:$AA$1000,4)</f>
        <v>4800</v>
      </c>
      <c r="I244" s="170">
        <f t="shared" si="25"/>
        <v>100</v>
      </c>
      <c r="J244" s="187">
        <f t="shared" si="26"/>
        <v>480000</v>
      </c>
      <c r="K244" s="41">
        <f t="shared" si="27"/>
        <v>0</v>
      </c>
      <c r="L244" s="188">
        <f t="shared" si="28"/>
        <v>480000</v>
      </c>
      <c r="M244" s="171" t="s">
        <v>1897</v>
      </c>
    </row>
    <row r="245" spans="1:13" ht="51">
      <c r="A245" s="179">
        <f t="shared" si="29"/>
        <v>227</v>
      </c>
      <c r="B245" s="189" t="str">
        <f>VLOOKUP($A245,'Реестр на 3 дня'!$C$2:$AA$1000,3)</f>
        <v>GUSAROVA VIKTORIYA IVANOVNA</v>
      </c>
      <c r="C245" s="167" t="str">
        <f>VLOOKUP($A245,'Реестр на 3 дня'!$C$2:$AA$1000,12)</f>
        <v>AA</v>
      </c>
      <c r="D245" s="167" t="str">
        <f>VLOOKUP($A245,'Реестр на 3 дня'!$C$2:$AA$1000,13)</f>
        <v>8622323</v>
      </c>
      <c r="E245" s="190" t="str">
        <f>VLOOKUP($A245,'Реестр на 3 дня'!$C$2:$AA$1000,14)</f>
        <v>05.02.2015</v>
      </c>
      <c r="F245" s="168" t="str">
        <f>VLOOKUP($A245,'Реестр на 3 дня'!$C$2:$AA$1000,15)</f>
        <v>Toshkent.sh Yashnobod.tum IIB</v>
      </c>
      <c r="G245" s="166" t="str">
        <f>VLOOKUP($A245,'Реестр на 3 дня'!$C$2:$AA$1000,17)</f>
        <v>Узбекистан, 000000, г. Ташкент, Яшнободский район, ХАМЗИНСКИЙ РАЙОН ДУСТЛИК САНДИКЛИ (ДЫБЕНКО) Д.15 КВ.</v>
      </c>
      <c r="H245" s="191">
        <f>VLOOKUP($A245,'Реестр на 3 дня'!$C$2:$AA$1000,4)</f>
        <v>1120</v>
      </c>
      <c r="I245" s="170">
        <f t="shared" si="25"/>
        <v>100</v>
      </c>
      <c r="J245" s="187">
        <f t="shared" si="26"/>
        <v>112000</v>
      </c>
      <c r="K245" s="41">
        <f t="shared" si="27"/>
        <v>0</v>
      </c>
      <c r="L245" s="188">
        <f t="shared" si="28"/>
        <v>112000</v>
      </c>
      <c r="M245" s="171" t="s">
        <v>1897</v>
      </c>
    </row>
    <row r="246" spans="1:13" ht="51">
      <c r="A246" s="179">
        <f t="shared" si="29"/>
        <v>228</v>
      </c>
      <c r="B246" s="189" t="str">
        <f>VLOOKUP($A246,'Реестр на 3 дня'!$C$2:$AA$1000,3)</f>
        <v>GUSEVA YELENA NIKOLAYEVNA</v>
      </c>
      <c r="C246" s="167" t="str">
        <f>VLOOKUP($A246,'Реестр на 3 дня'!$C$2:$AA$1000,12)</f>
        <v>AA</v>
      </c>
      <c r="D246" s="167" t="str">
        <f>VLOOKUP($A246,'Реестр на 3 дня'!$C$2:$AA$1000,13)</f>
        <v>0454878</v>
      </c>
      <c r="E246" s="190" t="str">
        <f>VLOOKUP($A246,'Реестр на 3 дня'!$C$2:$AA$1000,14)</f>
        <v>29.11.2012</v>
      </c>
      <c r="F246" s="168" t="str">
        <f>VLOOKUP($A246,'Реестр на 3 дня'!$C$2:$AA$1000,15)</f>
        <v>Toshkent.sh Xamza tum IIB</v>
      </c>
      <c r="G246" s="166" t="str">
        <f>VLOOKUP($A246,'Реестр на 3 дня'!$C$2:$AA$1000,17)</f>
        <v>Узбекистан, 100007, г. Ташкент, Яшнободский район, ДЎСТОБОД МФЙ, ПАРКЕНТ-ЦИОЛКОВСКИЙ МАВЗЕСИ,  uy:17 xonadon:62</v>
      </c>
      <c r="H246" s="191">
        <f>VLOOKUP($A246,'Реестр на 3 дня'!$C$2:$AA$1000,4)</f>
        <v>4160</v>
      </c>
      <c r="I246" s="170">
        <f t="shared" si="25"/>
        <v>100</v>
      </c>
      <c r="J246" s="187">
        <f t="shared" si="26"/>
        <v>416000</v>
      </c>
      <c r="K246" s="41">
        <f t="shared" si="27"/>
        <v>0</v>
      </c>
      <c r="L246" s="188">
        <f t="shared" si="28"/>
        <v>416000</v>
      </c>
      <c r="M246" s="171" t="s">
        <v>1897</v>
      </c>
    </row>
    <row r="247" spans="1:13" ht="38.25">
      <c r="A247" s="179">
        <f t="shared" si="29"/>
        <v>229</v>
      </c>
      <c r="B247" s="189" t="str">
        <f>VLOOKUP($A247,'Реестр на 3 дня'!$C$2:$AA$1000,3)</f>
        <v>GUZ MARGARITA NIKOSOVNA</v>
      </c>
      <c r="C247" s="167" t="str">
        <f>VLOOKUP($A247,'Реестр на 3 дня'!$C$2:$AA$1000,12)</f>
        <v>AD</v>
      </c>
      <c r="D247" s="167" t="str">
        <f>VLOOKUP($A247,'Реестр на 3 дня'!$C$2:$AA$1000,13)</f>
        <v>2254940</v>
      </c>
      <c r="E247" s="190" t="str">
        <f>VLOOKUP($A247,'Реестр на 3 дня'!$C$2:$AA$1000,14)</f>
        <v>27.12.2022</v>
      </c>
      <c r="F247" s="168" t="str">
        <f>VLOOKUP($A247,'Реестр на 3 дня'!$C$2:$AA$1000,15)</f>
        <v/>
      </c>
      <c r="G247" s="166" t="str">
        <f>VLOOKUP($A247,'Реестр на 3 дня'!$C$2:$AA$1000,17)</f>
        <v>Узбекистан, 110800, Ташкентская область, г. Янгиюль, YANGI XAYOT DOM-24 KV-2</v>
      </c>
      <c r="H247" s="191">
        <f>VLOOKUP($A247,'Реестр на 3 дня'!$C$2:$AA$1000,4)</f>
        <v>2400</v>
      </c>
      <c r="I247" s="170">
        <f t="shared" si="25"/>
        <v>100</v>
      </c>
      <c r="J247" s="187">
        <f t="shared" si="26"/>
        <v>240000</v>
      </c>
      <c r="K247" s="41">
        <f t="shared" si="27"/>
        <v>0</v>
      </c>
      <c r="L247" s="188">
        <f t="shared" si="28"/>
        <v>240000</v>
      </c>
      <c r="M247" s="171" t="s">
        <v>1897</v>
      </c>
    </row>
    <row r="248" spans="1:13" ht="38.25">
      <c r="A248" s="179">
        <f t="shared" si="29"/>
        <v>230</v>
      </c>
      <c r="B248" s="189" t="str">
        <f>VLOOKUP($A248,'Реестр на 3 дня'!$C$2:$AA$1000,3)</f>
        <v>HAMROYEV MUXRIDDIN MURTAZO O‘G‘LI</v>
      </c>
      <c r="C248" s="167" t="str">
        <f>VLOOKUP($A248,'Реестр на 3 дня'!$C$2:$AA$1000,12)</f>
        <v>AD</v>
      </c>
      <c r="D248" s="167" t="str">
        <f>VLOOKUP($A248,'Реестр на 3 дня'!$C$2:$AA$1000,13)</f>
        <v>2754340</v>
      </c>
      <c r="E248" s="190" t="str">
        <f>VLOOKUP($A248,'Реестр на 3 дня'!$C$2:$AA$1000,14)</f>
        <v>09.03.2023</v>
      </c>
      <c r="F248" s="168" t="str">
        <f>VLOOKUP($A248,'Реестр на 3 дня'!$C$2:$AA$1000,15)</f>
        <v/>
      </c>
      <c r="G248" s="166" t="str">
        <f>VLOOKUP($A248,'Реестр на 3 дня'!$C$2:$AA$1000,17)</f>
        <v>Узбекистан, 000000, Бухарская область, Вабкентский район, АНЖИРБОҒ МФЙ, НОНВОЙЛАР,</v>
      </c>
      <c r="H248" s="191">
        <f>VLOOKUP($A248,'Реестр на 3 дня'!$C$2:$AA$1000,4)</f>
        <v>10</v>
      </c>
      <c r="I248" s="170">
        <f t="shared" si="25"/>
        <v>100</v>
      </c>
      <c r="J248" s="187">
        <f t="shared" si="26"/>
        <v>1000</v>
      </c>
      <c r="K248" s="41">
        <f t="shared" si="27"/>
        <v>0</v>
      </c>
      <c r="L248" s="188">
        <f t="shared" si="28"/>
        <v>1000</v>
      </c>
      <c r="M248" s="171" t="s">
        <v>1897</v>
      </c>
    </row>
    <row r="249" spans="1:13" ht="38.25">
      <c r="A249" s="179">
        <f t="shared" si="29"/>
        <v>231</v>
      </c>
      <c r="B249" s="189" t="str">
        <f>VLOOKUP($A249,'Реестр на 3 дня'!$C$2:$AA$1000,3)</f>
        <v>HAYDAROV ILHOM BAHROM O‘G‘LI</v>
      </c>
      <c r="C249" s="167" t="str">
        <f>VLOOKUP($A249,'Реестр на 3 дня'!$C$2:$AA$1000,12)</f>
        <v>AC</v>
      </c>
      <c r="D249" s="167" t="str">
        <f>VLOOKUP($A249,'Реестр на 3 дня'!$C$2:$AA$1000,13)</f>
        <v>2016425</v>
      </c>
      <c r="E249" s="190" t="str">
        <f>VLOOKUP($A249,'Реестр на 3 дня'!$C$2:$AA$1000,14)</f>
        <v>25.06.2019</v>
      </c>
      <c r="F249" s="168" t="str">
        <f>VLOOKUP($A249,'Реестр на 3 дня'!$C$2:$AA$1000,15)</f>
        <v/>
      </c>
      <c r="G249" s="166" t="str">
        <f>VLOOKUP($A249,'Реестр на 3 дня'!$C$2:$AA$1000,17)</f>
        <v>Узбекистан, 000000, Кашкадарьинская область, Чиракчинский район, Chiyal x/j OQTUNL</v>
      </c>
      <c r="H249" s="191">
        <f>VLOOKUP($A249,'Реестр на 3 дня'!$C$2:$AA$1000,4)</f>
        <v>7</v>
      </c>
      <c r="I249" s="170">
        <f t="shared" si="25"/>
        <v>100</v>
      </c>
      <c r="J249" s="187">
        <f t="shared" si="26"/>
        <v>700</v>
      </c>
      <c r="K249" s="41">
        <f t="shared" si="27"/>
        <v>0</v>
      </c>
      <c r="L249" s="188">
        <f t="shared" si="28"/>
        <v>700</v>
      </c>
      <c r="M249" s="171" t="s">
        <v>1897</v>
      </c>
    </row>
    <row r="250" spans="1:13" ht="25.5">
      <c r="A250" s="179">
        <f t="shared" si="29"/>
        <v>232</v>
      </c>
      <c r="B250" s="189" t="str">
        <f>VLOOKUP($A250,'Реестр на 3 дня'!$C$2:$AA$1000,3)</f>
        <v>Hobor Aquinas Adam</v>
      </c>
      <c r="C250" s="167" t="str">
        <f>VLOOKUP($A250,'Реестр на 3 дня'!$C$2:$AA$1000,12)</f>
        <v/>
      </c>
      <c r="D250" s="167" t="str">
        <f>VLOOKUP($A250,'Реестр на 3 дня'!$C$2:$AA$1000,13)</f>
        <v>486955522</v>
      </c>
      <c r="E250" s="190" t="str">
        <f>VLOOKUP($A250,'Реестр на 3 дня'!$C$2:$AA$1000,14)</f>
        <v>07.10.2011</v>
      </c>
      <c r="F250" s="168" t="str">
        <f>VLOOKUP($A250,'Реестр на 3 дня'!$C$2:$AA$1000,15)</f>
        <v>United States Depatment of State</v>
      </c>
      <c r="G250" s="166" t="str">
        <f>VLOOKUP($A250,'Реестр на 3 дня'!$C$2:$AA$1000,17)</f>
        <v>Сингапур, 000000, 114 Emerald Hill Rd Singapore 229394</v>
      </c>
      <c r="H250" s="191">
        <f>VLOOKUP($A250,'Реестр на 3 дня'!$C$2:$AA$1000,4)</f>
        <v>910</v>
      </c>
      <c r="I250" s="170">
        <f t="shared" si="25"/>
        <v>100</v>
      </c>
      <c r="J250" s="187">
        <f t="shared" si="26"/>
        <v>91000</v>
      </c>
      <c r="K250" s="41">
        <f t="shared" si="27"/>
        <v>0</v>
      </c>
      <c r="L250" s="188">
        <f t="shared" si="28"/>
        <v>91000</v>
      </c>
      <c r="M250" s="171" t="s">
        <v>1896</v>
      </c>
    </row>
    <row r="251" spans="1:13" ht="25.5">
      <c r="A251" s="179">
        <f t="shared" si="29"/>
        <v>233</v>
      </c>
      <c r="B251" s="189" t="str">
        <f>VLOOKUP($A251,'Реестр на 3 дня'!$C$2:$AA$1000,3)</f>
        <v>Hugger Thomas Eugen</v>
      </c>
      <c r="C251" s="167" t="str">
        <f>VLOOKUP($A251,'Реестр на 3 дня'!$C$2:$AA$1000,12)</f>
        <v/>
      </c>
      <c r="D251" s="167" t="str">
        <f>VLOOKUP($A251,'Реестр на 3 дня'!$C$2:$AA$1000,13)</f>
        <v>X0G06G15</v>
      </c>
      <c r="E251" s="190" t="str">
        <f>VLOOKUP($A251,'Реестр на 3 дня'!$C$2:$AA$1000,14)</f>
        <v>02.12.2022</v>
      </c>
      <c r="F251" s="168" t="str">
        <f>VLOOKUP($A251,'Реестр на 3 дня'!$C$2:$AA$1000,15)</f>
        <v/>
      </c>
      <c r="G251" s="166" t="str">
        <f>VLOOKUP($A251,'Реестр на 3 дня'!$C$2:$AA$1000,17)</f>
        <v>Швейцария, 000000, Via Locarno 42, 6616 Losone, Switzerland</v>
      </c>
      <c r="H251" s="191">
        <f>VLOOKUP($A251,'Реестр на 3 дня'!$C$2:$AA$1000,4)</f>
        <v>600</v>
      </c>
      <c r="I251" s="170">
        <f t="shared" si="25"/>
        <v>100</v>
      </c>
      <c r="J251" s="187">
        <f t="shared" si="26"/>
        <v>60000</v>
      </c>
      <c r="K251" s="41">
        <f t="shared" si="27"/>
        <v>0</v>
      </c>
      <c r="L251" s="188">
        <f t="shared" si="28"/>
        <v>60000</v>
      </c>
      <c r="M251" s="171" t="s">
        <v>1896</v>
      </c>
    </row>
    <row r="252" spans="1:13" ht="38.25">
      <c r="A252" s="179">
        <f t="shared" si="29"/>
        <v>234</v>
      </c>
      <c r="B252" s="189" t="str">
        <f>VLOOKUP($A252,'Реестр на 3 дня'!$C$2:$AA$1000,3)</f>
        <v>IBOLDOVA IRINA VITALEVNA</v>
      </c>
      <c r="C252" s="167" t="str">
        <f>VLOOKUP($A252,'Реестр на 3 дня'!$C$2:$AA$1000,12)</f>
        <v>AA</v>
      </c>
      <c r="D252" s="167" t="str">
        <f>VLOOKUP($A252,'Реестр на 3 дня'!$C$2:$AA$1000,13)</f>
        <v>6067197</v>
      </c>
      <c r="E252" s="190" t="str">
        <f>VLOOKUP($A252,'Реестр на 3 дня'!$C$2:$AA$1000,14)</f>
        <v>07.07.2014</v>
      </c>
      <c r="F252" s="168" t="str">
        <f>VLOOKUP($A252,'Реестр на 3 дня'!$C$2:$AA$1000,15)</f>
        <v>Toshkent shahar Yakkasaroy tumani IIB</v>
      </c>
      <c r="G252" s="166" t="str">
        <f>VLOOKUP($A252,'Реестр на 3 дня'!$C$2:$AA$1000,17)</f>
        <v>Узбекистан, 100022, г. Ташкент, Яккасарайский район, БАШЛИК БАШЛИК Д.18 КВ.38</v>
      </c>
      <c r="H252" s="191">
        <f>VLOOKUP($A252,'Реестр на 3 дня'!$C$2:$AA$1000,4)</f>
        <v>5120</v>
      </c>
      <c r="I252" s="170">
        <f t="shared" si="25"/>
        <v>100</v>
      </c>
      <c r="J252" s="187">
        <f t="shared" si="26"/>
        <v>512000</v>
      </c>
      <c r="K252" s="41">
        <f t="shared" si="27"/>
        <v>0</v>
      </c>
      <c r="L252" s="188">
        <f t="shared" si="28"/>
        <v>512000</v>
      </c>
      <c r="M252" s="171" t="s">
        <v>1897</v>
      </c>
    </row>
    <row r="253" spans="1:13" ht="51">
      <c r="A253" s="179">
        <f t="shared" si="29"/>
        <v>235</v>
      </c>
      <c r="B253" s="189" t="str">
        <f>VLOOKUP($A253,'Реестр на 3 дня'!$C$2:$AA$1000,3)</f>
        <v>IBRAGIMOV ABDUJALIL BURANBAYEVICH</v>
      </c>
      <c r="C253" s="167" t="str">
        <f>VLOOKUP($A253,'Реестр на 3 дня'!$C$2:$AA$1000,12)</f>
        <v>AD</v>
      </c>
      <c r="D253" s="167" t="str">
        <f>VLOOKUP($A253,'Реестр на 3 дня'!$C$2:$AA$1000,13)</f>
        <v>0434216</v>
      </c>
      <c r="E253" s="190" t="str">
        <f>VLOOKUP($A253,'Реестр на 3 дня'!$C$2:$AA$1000,14)</f>
        <v>14.06.2021</v>
      </c>
      <c r="F253" s="168" t="str">
        <f>VLOOKUP($A253,'Реестр на 3 дня'!$C$2:$AA$1000,15)</f>
        <v/>
      </c>
      <c r="G253" s="166" t="str">
        <f>VLOOKUP($A253,'Реестр на 3 дня'!$C$2:$AA$1000,17)</f>
        <v>Узбекистан, 000000, Ташкентская область, г. Янгиюль, ГОРОДСКИЕ ПОСЕЛКИ РАМАДОН МАХАЛЛАСИ ДУСТЛИК - ДРУЖБА Д.45</v>
      </c>
      <c r="H253" s="191">
        <f>VLOOKUP($A253,'Реестр на 3 дня'!$C$2:$AA$1000,4)</f>
        <v>1600</v>
      </c>
      <c r="I253" s="170">
        <f t="shared" si="25"/>
        <v>100</v>
      </c>
      <c r="J253" s="187">
        <f t="shared" si="26"/>
        <v>160000</v>
      </c>
      <c r="K253" s="41">
        <f t="shared" si="27"/>
        <v>0</v>
      </c>
      <c r="L253" s="188">
        <f t="shared" si="28"/>
        <v>160000</v>
      </c>
      <c r="M253" s="171" t="s">
        <v>1897</v>
      </c>
    </row>
    <row r="254" spans="1:13" ht="38.25">
      <c r="A254" s="179">
        <f t="shared" si="29"/>
        <v>236</v>
      </c>
      <c r="B254" s="189" t="str">
        <f>VLOOKUP($A254,'Реестр на 3 дня'!$C$2:$AA$1000,3)</f>
        <v>IBRAGIMOV TIMUR MARATOVICH</v>
      </c>
      <c r="C254" s="167" t="str">
        <f>VLOOKUP($A254,'Реестр на 3 дня'!$C$2:$AA$1000,12)</f>
        <v>AB</v>
      </c>
      <c r="D254" s="167" t="str">
        <f>VLOOKUP($A254,'Реестр на 3 дня'!$C$2:$AA$1000,13)</f>
        <v>5462850</v>
      </c>
      <c r="E254" s="190" t="str">
        <f>VLOOKUP($A254,'Реестр на 3 дня'!$C$2:$AA$1000,14)</f>
        <v>23.12.2016</v>
      </c>
      <c r="F254" s="168" t="str">
        <f>VLOOKUP($A254,'Реестр на 3 дня'!$C$2:$AA$1000,15)</f>
        <v/>
      </c>
      <c r="G254" s="166" t="str">
        <f>VLOOKUP($A254,'Реестр на 3 дня'!$C$2:$AA$1000,17)</f>
        <v>Узбекистан, 000000, г. Ташкент, Мирзо-Улугбекский район, Qorasu-1, 12 uy, 17 xonadon</v>
      </c>
      <c r="H254" s="191">
        <f>VLOOKUP($A254,'Реестр на 3 дня'!$C$2:$AA$1000,4)</f>
        <v>20</v>
      </c>
      <c r="I254" s="170">
        <f t="shared" si="25"/>
        <v>100</v>
      </c>
      <c r="J254" s="187">
        <f t="shared" si="26"/>
        <v>2000</v>
      </c>
      <c r="K254" s="41">
        <f t="shared" si="27"/>
        <v>0</v>
      </c>
      <c r="L254" s="188">
        <f t="shared" si="28"/>
        <v>2000</v>
      </c>
      <c r="M254" s="171" t="s">
        <v>1897</v>
      </c>
    </row>
    <row r="255" spans="1:13" ht="51">
      <c r="A255" s="179">
        <f t="shared" si="29"/>
        <v>237</v>
      </c>
      <c r="B255" s="189" t="str">
        <f>VLOOKUP($A255,'Реестр на 3 дня'!$C$2:$AA$1000,3)</f>
        <v>IBROXIMOV SANJARBEK IKROMJON  O‘G‘LI</v>
      </c>
      <c r="C255" s="167" t="str">
        <f>VLOOKUP($A255,'Реестр на 3 дня'!$C$2:$AA$1000,12)</f>
        <v>AC</v>
      </c>
      <c r="D255" s="167" t="str">
        <f>VLOOKUP($A255,'Реестр на 3 дня'!$C$2:$AA$1000,13)</f>
        <v>0363850</v>
      </c>
      <c r="E255" s="190" t="str">
        <f>VLOOKUP($A255,'Реестр на 3 дня'!$C$2:$AA$1000,14)</f>
        <v>04.12.2018</v>
      </c>
      <c r="F255" s="168" t="str">
        <f>VLOOKUP($A255,'Реестр на 3 дня'!$C$2:$AA$1000,15)</f>
        <v/>
      </c>
      <c r="G255" s="166" t="str">
        <f>VLOOKUP($A255,'Реестр на 3 дня'!$C$2:$AA$1000,17)</f>
        <v>Узбекистан, 000000, Наманганская область, Нарынский район, ТЎДА ҚФЙ, ҚЎШАРИҚ МФЙ, МИНГЧИНОР-2 КЎЧАСИ,  uy:89</v>
      </c>
      <c r="H255" s="191">
        <f>VLOOKUP($A255,'Реестр на 3 дня'!$C$2:$AA$1000,4)</f>
        <v>4</v>
      </c>
      <c r="I255" s="170">
        <f t="shared" si="25"/>
        <v>100</v>
      </c>
      <c r="J255" s="187">
        <f t="shared" si="26"/>
        <v>400</v>
      </c>
      <c r="K255" s="41">
        <f t="shared" si="27"/>
        <v>0</v>
      </c>
      <c r="L255" s="188">
        <f t="shared" si="28"/>
        <v>400</v>
      </c>
      <c r="M255" s="171" t="s">
        <v>1897</v>
      </c>
    </row>
    <row r="256" spans="1:13" ht="51">
      <c r="A256" s="179">
        <f t="shared" si="29"/>
        <v>238</v>
      </c>
      <c r="B256" s="189" t="str">
        <f>VLOOKUP($A256,'Реестр на 3 дня'!$C$2:$AA$1000,3)</f>
        <v>IKROMOV BOBURBEK BAXTIYOR O‘G‘LI</v>
      </c>
      <c r="C256" s="167" t="str">
        <f>VLOOKUP($A256,'Реестр на 3 дня'!$C$2:$AA$1000,12)</f>
        <v>AC</v>
      </c>
      <c r="D256" s="167" t="str">
        <f>VLOOKUP($A256,'Реестр на 3 дня'!$C$2:$AA$1000,13)</f>
        <v>2501943</v>
      </c>
      <c r="E256" s="190" t="str">
        <f>VLOOKUP($A256,'Реестр на 3 дня'!$C$2:$AA$1000,14)</f>
        <v>01.12.2019</v>
      </c>
      <c r="F256" s="168" t="str">
        <f>VLOOKUP($A256,'Реестр на 3 дня'!$C$2:$AA$1000,15)</f>
        <v/>
      </c>
      <c r="G256" s="166" t="str">
        <f>VLOOKUP($A256,'Реестр на 3 дня'!$C$2:$AA$1000,17)</f>
        <v>Узбекистан, 000000, Хорезмская область, Ханкинский район, ТОМАДУРГАДИК КФЙ, ТОМА МФЙ,  uy:Р/С</v>
      </c>
      <c r="H256" s="191">
        <f>VLOOKUP($A256,'Реестр на 3 дня'!$C$2:$AA$1000,4)</f>
        <v>2</v>
      </c>
      <c r="I256" s="170">
        <f t="shared" si="25"/>
        <v>100</v>
      </c>
      <c r="J256" s="187">
        <f t="shared" si="26"/>
        <v>200</v>
      </c>
      <c r="K256" s="41">
        <f t="shared" si="27"/>
        <v>0</v>
      </c>
      <c r="L256" s="188">
        <f t="shared" si="28"/>
        <v>200</v>
      </c>
      <c r="M256" s="171" t="s">
        <v>1897</v>
      </c>
    </row>
    <row r="257" spans="1:13" ht="51">
      <c r="A257" s="179">
        <f t="shared" si="29"/>
        <v>239</v>
      </c>
      <c r="B257" s="189" t="str">
        <f>VLOOKUP($A257,'Реестр на 3 дня'!$C$2:$AA$1000,3)</f>
        <v>IKROMOV DILSHODBEK DONIYORBEK O'G'LI</v>
      </c>
      <c r="C257" s="167" t="str">
        <f>VLOOKUP($A257,'Реестр на 3 дня'!$C$2:$AA$1000,12)</f>
        <v>AC</v>
      </c>
      <c r="D257" s="167" t="str">
        <f>VLOOKUP($A257,'Реестр на 3 дня'!$C$2:$AA$1000,13)</f>
        <v>2612239</v>
      </c>
      <c r="E257" s="190" t="str">
        <f>VLOOKUP($A257,'Реестр на 3 дня'!$C$2:$AA$1000,14)</f>
        <v>01.01.2020</v>
      </c>
      <c r="F257" s="168" t="str">
        <f>VLOOKUP($A257,'Реестр на 3 дня'!$C$2:$AA$1000,15)</f>
        <v/>
      </c>
      <c r="G257" s="166" t="str">
        <f>VLOOKUP($A257,'Реестр на 3 дня'!$C$2:$AA$1000,17)</f>
        <v>Узбекистан, 000000, Андижанская область, Избасканский район, УЗУН КЎЧА МФЙ МАДРАСА КЎЧАСИ  uy:80</v>
      </c>
      <c r="H257" s="191">
        <f>VLOOKUP($A257,'Реестр на 3 дня'!$C$2:$AA$1000,4)</f>
        <v>10</v>
      </c>
      <c r="I257" s="170">
        <f t="shared" si="25"/>
        <v>100</v>
      </c>
      <c r="J257" s="187">
        <f t="shared" si="26"/>
        <v>1000</v>
      </c>
      <c r="K257" s="41">
        <f t="shared" si="27"/>
        <v>0</v>
      </c>
      <c r="L257" s="188">
        <f t="shared" si="28"/>
        <v>1000</v>
      </c>
      <c r="M257" s="171" t="s">
        <v>1897</v>
      </c>
    </row>
    <row r="258" spans="1:13" ht="51">
      <c r="A258" s="179">
        <f t="shared" si="29"/>
        <v>240</v>
      </c>
      <c r="B258" s="189" t="str">
        <f>VLOOKUP($A258,'Реестр на 3 дня'!$C$2:$AA$1000,3)</f>
        <v>IKROMOVA FERUZA SHUXRATOVNA</v>
      </c>
      <c r="C258" s="167" t="str">
        <f>VLOOKUP($A258,'Реестр на 3 дня'!$C$2:$AA$1000,12)</f>
        <v>AD</v>
      </c>
      <c r="D258" s="167" t="str">
        <f>VLOOKUP($A258,'Реестр на 3 дня'!$C$2:$AA$1000,13)</f>
        <v>4445149</v>
      </c>
      <c r="E258" s="190" t="str">
        <f>VLOOKUP($A258,'Реестр на 3 дня'!$C$2:$AA$1000,14)</f>
        <v>29.08.2023</v>
      </c>
      <c r="F258" s="168" t="str">
        <f>VLOOKUP($A258,'Реестр на 3 дня'!$C$2:$AA$1000,15)</f>
        <v/>
      </c>
      <c r="G258" s="166" t="str">
        <f>VLOOKUP($A258,'Реестр на 3 дня'!$C$2:$AA$1000,17)</f>
        <v>Узбекистан, 000000, Навоийская область, г. Зарафшан, ЗАРАФШОН Ш., НАВРЎЗ МФЙ, 12 КИЧИК ТУМАН КЎЧАСИ,  uy:39 xonadon:28</v>
      </c>
      <c r="H258" s="191">
        <f>VLOOKUP($A258,'Реестр на 3 дня'!$C$2:$AA$1000,4)</f>
        <v>84</v>
      </c>
      <c r="I258" s="170">
        <f t="shared" si="25"/>
        <v>100</v>
      </c>
      <c r="J258" s="187">
        <f t="shared" si="26"/>
        <v>8400</v>
      </c>
      <c r="K258" s="41">
        <f t="shared" si="27"/>
        <v>0</v>
      </c>
      <c r="L258" s="188">
        <f t="shared" si="28"/>
        <v>8400</v>
      </c>
      <c r="M258" s="171" t="s">
        <v>1897</v>
      </c>
    </row>
    <row r="259" spans="1:13" ht="38.25">
      <c r="A259" s="179">
        <f t="shared" si="29"/>
        <v>241</v>
      </c>
      <c r="B259" s="189" t="str">
        <f>VLOOKUP($A259,'Реестр на 3 дня'!$C$2:$AA$1000,3)</f>
        <v>IKROMOVA FOZILABONU RUSTAM QIZI</v>
      </c>
      <c r="C259" s="167" t="str">
        <f>VLOOKUP($A259,'Реестр на 3 дня'!$C$2:$AA$1000,12)</f>
        <v>AB</v>
      </c>
      <c r="D259" s="167" t="str">
        <f>VLOOKUP($A259,'Реестр на 3 дня'!$C$2:$AA$1000,13)</f>
        <v>9682277</v>
      </c>
      <c r="E259" s="190" t="str">
        <f>VLOOKUP($A259,'Реестр на 3 дня'!$C$2:$AA$1000,14)</f>
        <v>25.05.2018</v>
      </c>
      <c r="F259" s="168" t="str">
        <f>VLOOKUP($A259,'Реестр на 3 дня'!$C$2:$AA$1000,15)</f>
        <v/>
      </c>
      <c r="G259" s="166" t="str">
        <f>VLOOKUP($A259,'Реестр на 3 дня'!$C$2:$AA$1000,17)</f>
        <v>Узбекистан, 000000, г. Ташкент, Алмазарский район, ГУРУЧ АРИК МФЙ, КОРАСАРОЙ,</v>
      </c>
      <c r="H259" s="191">
        <f>VLOOKUP($A259,'Реестр на 3 дня'!$C$2:$AA$1000,4)</f>
        <v>1</v>
      </c>
      <c r="I259" s="170">
        <f t="shared" si="25"/>
        <v>100</v>
      </c>
      <c r="J259" s="187">
        <f t="shared" si="26"/>
        <v>100</v>
      </c>
      <c r="K259" s="41">
        <f t="shared" si="27"/>
        <v>0</v>
      </c>
      <c r="L259" s="188">
        <f t="shared" si="28"/>
        <v>100</v>
      </c>
      <c r="M259" s="171" t="s">
        <v>1897</v>
      </c>
    </row>
    <row r="260" spans="1:13">
      <c r="A260" s="179">
        <f t="shared" si="29"/>
        <v>242</v>
      </c>
      <c r="B260" s="189" t="str">
        <f>VLOOKUP($A260,'Реестр на 3 дня'!$C$2:$AA$1000,3)</f>
        <v>IKSANOV RIFKAT RASHIDOVICH</v>
      </c>
      <c r="C260" s="167" t="str">
        <f>VLOOKUP($A260,'Реестр на 3 дня'!$C$2:$AA$1000,12)</f>
        <v>AD</v>
      </c>
      <c r="D260" s="167" t="str">
        <f>VLOOKUP($A260,'Реестр на 3 дня'!$C$2:$AA$1000,13)</f>
        <v>1845190</v>
      </c>
      <c r="E260" s="190" t="str">
        <f>VLOOKUP($A260,'Реестр на 3 дня'!$C$2:$AA$1000,14)</f>
        <v>09.06.2023</v>
      </c>
      <c r="F260" s="168" t="str">
        <f>VLOOKUP($A260,'Реестр на 3 дня'!$C$2:$AA$1000,15)</f>
        <v/>
      </c>
      <c r="G260" s="166" t="str">
        <f>VLOOKUP($A260,'Реестр на 3 дня'!$C$2:$AA$1000,17)</f>
        <v/>
      </c>
      <c r="H260" s="191">
        <f>VLOOKUP($A260,'Реестр на 3 дня'!$C$2:$AA$1000,4)</f>
        <v>68</v>
      </c>
      <c r="I260" s="170">
        <f t="shared" si="25"/>
        <v>100</v>
      </c>
      <c r="J260" s="187">
        <f t="shared" si="26"/>
        <v>6800</v>
      </c>
      <c r="K260" s="41">
        <f t="shared" si="27"/>
        <v>0</v>
      </c>
      <c r="L260" s="188">
        <f t="shared" si="28"/>
        <v>6800</v>
      </c>
      <c r="M260" s="171" t="s">
        <v>1897</v>
      </c>
    </row>
    <row r="261" spans="1:13" ht="38.25">
      <c r="A261" s="179">
        <f t="shared" si="29"/>
        <v>243</v>
      </c>
      <c r="B261" s="189" t="str">
        <f>VLOOKUP($A261,'Реестр на 3 дня'!$C$2:$AA$1000,3)</f>
        <v>ILHOMOV SAN'ATJON SODIQJON O'G'LI</v>
      </c>
      <c r="C261" s="167" t="str">
        <f>VLOOKUP($A261,'Реестр на 3 дня'!$C$2:$AA$1000,12)</f>
        <v/>
      </c>
      <c r="D261" s="167" t="str">
        <f>VLOOKUP($A261,'Реестр на 3 дня'!$C$2:$AA$1000,13)</f>
        <v>AD8007283</v>
      </c>
      <c r="E261" s="190" t="str">
        <f>VLOOKUP($A261,'Реестр на 3 дня'!$C$2:$AA$1000,14)</f>
        <v>25.07.2024</v>
      </c>
      <c r="F261" s="168" t="str">
        <f>VLOOKUP($A261,'Реестр на 3 дня'!$C$2:$AA$1000,15)</f>
        <v>ФАРҒОНА ВИЛОЯТИ БЕШАРИҚ ТУМАНИ ИИБ</v>
      </c>
      <c r="G261" s="166" t="str">
        <f>VLOOKUP($A261,'Реестр на 3 дня'!$C$2:$AA$1000,17)</f>
        <v>Узбекистан, 000000, Ферганская область, Бешарыкский район, ЯНГИ МФЙ ЗИЁ КЎЧАСИ  uy:46</v>
      </c>
      <c r="H261" s="191">
        <f>VLOOKUP($A261,'Реестр на 3 дня'!$C$2:$AA$1000,4)</f>
        <v>1</v>
      </c>
      <c r="I261" s="170">
        <f t="shared" si="25"/>
        <v>100</v>
      </c>
      <c r="J261" s="187">
        <f t="shared" si="26"/>
        <v>100</v>
      </c>
      <c r="K261" s="41">
        <f t="shared" si="27"/>
        <v>0</v>
      </c>
      <c r="L261" s="188">
        <f t="shared" si="28"/>
        <v>100</v>
      </c>
      <c r="M261" s="171" t="s">
        <v>1897</v>
      </c>
    </row>
    <row r="262" spans="1:13" ht="38.25">
      <c r="A262" s="179">
        <f t="shared" si="29"/>
        <v>244</v>
      </c>
      <c r="B262" s="189" t="str">
        <f>VLOOKUP($A262,'Реестр на 3 дня'!$C$2:$AA$1000,3)</f>
        <v>ILXOMOV BAXODIR ILXOM O‘G‘LI</v>
      </c>
      <c r="C262" s="167" t="str">
        <f>VLOOKUP($A262,'Реестр на 3 дня'!$C$2:$AA$1000,12)</f>
        <v>AA</v>
      </c>
      <c r="D262" s="167" t="str">
        <f>VLOOKUP($A262,'Реестр на 3 дня'!$C$2:$AA$1000,13)</f>
        <v>2423813</v>
      </c>
      <c r="E262" s="190" t="str">
        <f>VLOOKUP($A262,'Реестр на 3 дня'!$C$2:$AA$1000,14)</f>
        <v>02.08.2013</v>
      </c>
      <c r="F262" s="168" t="str">
        <f>VLOOKUP($A262,'Реестр на 3 дня'!$C$2:$AA$1000,15)</f>
        <v/>
      </c>
      <c r="G262" s="166" t="str">
        <f>VLOOKUP($A262,'Реестр на 3 дня'!$C$2:$AA$1000,17)</f>
        <v>Узбекистан, 000000, г. Ташкент, Алмазарский район, ул. Шифонур, Зиё МСГ, 2- Дом, 24- Квартира</v>
      </c>
      <c r="H262" s="191">
        <f>VLOOKUP($A262,'Реестр на 3 дня'!$C$2:$AA$1000,4)</f>
        <v>2</v>
      </c>
      <c r="I262" s="170">
        <f t="shared" si="25"/>
        <v>100</v>
      </c>
      <c r="J262" s="187">
        <f t="shared" si="26"/>
        <v>200</v>
      </c>
      <c r="K262" s="41">
        <f t="shared" si="27"/>
        <v>0</v>
      </c>
      <c r="L262" s="188">
        <f t="shared" si="28"/>
        <v>200</v>
      </c>
      <c r="M262" s="171" t="s">
        <v>1897</v>
      </c>
    </row>
    <row r="263" spans="1:13" ht="38.25">
      <c r="A263" s="179">
        <f t="shared" si="29"/>
        <v>245</v>
      </c>
      <c r="B263" s="189" t="str">
        <f>VLOOKUP($A263,'Реестр на 3 дня'!$C$2:$AA$1000,3)</f>
        <v>ILYOSOV RAHIMJON SUNNATILLA O‘G‘LI</v>
      </c>
      <c r="C263" s="167" t="str">
        <f>VLOOKUP($A263,'Реестр на 3 дня'!$C$2:$AA$1000,12)</f>
        <v>AD</v>
      </c>
      <c r="D263" s="167" t="str">
        <f>VLOOKUP($A263,'Реестр на 3 дня'!$C$2:$AA$1000,13)</f>
        <v>5031864</v>
      </c>
      <c r="E263" s="190" t="str">
        <f>VLOOKUP($A263,'Реестр на 3 дня'!$C$2:$AA$1000,14)</f>
        <v>03.11.2023</v>
      </c>
      <c r="F263" s="168" t="str">
        <f>VLOOKUP($A263,'Реестр на 3 дня'!$C$2:$AA$1000,15)</f>
        <v/>
      </c>
      <c r="G263" s="166" t="str">
        <f>VLOOKUP($A263,'Реестр на 3 дня'!$C$2:$AA$1000,17)</f>
        <v>Узбекистан, 000000, г. Ташкент, Юнусабадский район, Астробод МФЙ, 7 мавзеси, 33-уй, 39-хонадон</v>
      </c>
      <c r="H263" s="191">
        <f>VLOOKUP($A263,'Реестр на 3 дня'!$C$2:$AA$1000,4)</f>
        <v>17</v>
      </c>
      <c r="I263" s="170">
        <f t="shared" si="25"/>
        <v>100</v>
      </c>
      <c r="J263" s="187">
        <f t="shared" si="26"/>
        <v>1700</v>
      </c>
      <c r="K263" s="41">
        <f t="shared" si="27"/>
        <v>0</v>
      </c>
      <c r="L263" s="188">
        <f t="shared" si="28"/>
        <v>1700</v>
      </c>
      <c r="M263" s="171" t="s">
        <v>1897</v>
      </c>
    </row>
    <row r="264" spans="1:13">
      <c r="A264" s="179">
        <f t="shared" si="29"/>
        <v>246</v>
      </c>
      <c r="B264" s="189" t="str">
        <f>VLOOKUP($A264,'Реестр на 3 дня'!$C$2:$AA$1000,3)</f>
        <v>IMATOV ILYAS ISMAYLOVICH</v>
      </c>
      <c r="C264" s="167" t="str">
        <f>VLOOKUP($A264,'Реестр на 3 дня'!$C$2:$AA$1000,12)</f>
        <v>AD</v>
      </c>
      <c r="D264" s="167" t="str">
        <f>VLOOKUP($A264,'Реестр на 3 дня'!$C$2:$AA$1000,13)</f>
        <v>5014029</v>
      </c>
      <c r="E264" s="190" t="str">
        <f>VLOOKUP($A264,'Реестр на 3 дня'!$C$2:$AA$1000,14)</f>
        <v>02.11.2023</v>
      </c>
      <c r="F264" s="168" t="str">
        <f>VLOOKUP($A264,'Реестр на 3 дня'!$C$2:$AA$1000,15)</f>
        <v/>
      </c>
      <c r="G264" s="166" t="str">
        <f>VLOOKUP($A264,'Реестр на 3 дня'!$C$2:$AA$1000,17)</f>
        <v/>
      </c>
      <c r="H264" s="191">
        <f>VLOOKUP($A264,'Реестр на 3 дня'!$C$2:$AA$1000,4)</f>
        <v>2</v>
      </c>
      <c r="I264" s="170">
        <f t="shared" si="25"/>
        <v>100</v>
      </c>
      <c r="J264" s="187">
        <f t="shared" si="26"/>
        <v>200</v>
      </c>
      <c r="K264" s="41">
        <f t="shared" si="27"/>
        <v>0</v>
      </c>
      <c r="L264" s="188">
        <f t="shared" si="28"/>
        <v>200</v>
      </c>
      <c r="M264" s="171" t="s">
        <v>1897</v>
      </c>
    </row>
    <row r="265" spans="1:13" ht="38.25">
      <c r="A265" s="179">
        <f t="shared" si="29"/>
        <v>247</v>
      </c>
      <c r="B265" s="189" t="str">
        <f>VLOOKUP($A265,'Реестр на 3 дня'!$C$2:$AA$1000,3)</f>
        <v>INAGAMDJANOV TIMURBEK OZODOVICH</v>
      </c>
      <c r="C265" s="167" t="str">
        <f>VLOOKUP($A265,'Реестр на 3 дня'!$C$2:$AA$1000,12)</f>
        <v>AD</v>
      </c>
      <c r="D265" s="167" t="str">
        <f>VLOOKUP($A265,'Реестр на 3 дня'!$C$2:$AA$1000,13)</f>
        <v>2197155</v>
      </c>
      <c r="E265" s="190" t="str">
        <f>VLOOKUP($A265,'Реестр на 3 дня'!$C$2:$AA$1000,14)</f>
        <v>16.12.2022</v>
      </c>
      <c r="F265" s="168" t="str">
        <f>VLOOKUP($A265,'Реестр на 3 дня'!$C$2:$AA$1000,15)</f>
        <v>ЯНГИЮЛЬСКИЙ ГОВД ТАШКЕНТСКОЙ ОБЛАСТИ</v>
      </c>
      <c r="G265" s="166" t="str">
        <f>VLOOKUP($A265,'Реестр на 3 дня'!$C$2:$AA$1000,17)</f>
        <v>Узбекистан, 000000, г. Ташкент, Шайхантахурский район, кв.Лабзак Шайхонтохур МСГ 36-36</v>
      </c>
      <c r="H265" s="191">
        <f>VLOOKUP($A265,'Реестр на 3 дня'!$C$2:$AA$1000,4)</f>
        <v>800</v>
      </c>
      <c r="I265" s="170">
        <f t="shared" si="25"/>
        <v>100</v>
      </c>
      <c r="J265" s="187">
        <f t="shared" si="26"/>
        <v>80000</v>
      </c>
      <c r="K265" s="41">
        <f t="shared" si="27"/>
        <v>0</v>
      </c>
      <c r="L265" s="188">
        <f t="shared" si="28"/>
        <v>80000</v>
      </c>
      <c r="M265" s="171" t="s">
        <v>1897</v>
      </c>
    </row>
    <row r="266" spans="1:13" ht="38.25">
      <c r="A266" s="179">
        <f t="shared" si="29"/>
        <v>248</v>
      </c>
      <c r="B266" s="189" t="str">
        <f>VLOOKUP($A266,'Реестр на 3 дня'!$C$2:$AA$1000,3)</f>
        <v>INOG‘OMOV XIKMATILLA OBIDJON O‘G‘LI</v>
      </c>
      <c r="C266" s="167" t="str">
        <f>VLOOKUP($A266,'Реестр на 3 дня'!$C$2:$AA$1000,12)</f>
        <v>AB</v>
      </c>
      <c r="D266" s="167" t="str">
        <f>VLOOKUP($A266,'Реестр на 3 дня'!$C$2:$AA$1000,13)</f>
        <v>3710852</v>
      </c>
      <c r="E266" s="190" t="str">
        <f>VLOOKUP($A266,'Реестр на 3 дня'!$C$2:$AA$1000,14)</f>
        <v>15.04.2016</v>
      </c>
      <c r="F266" s="168" t="str">
        <f>VLOOKUP($A266,'Реестр на 3 дня'!$C$2:$AA$1000,15)</f>
        <v/>
      </c>
      <c r="G266" s="166" t="str">
        <f>VLOOKUP($A266,'Реестр на 3 дня'!$C$2:$AA$1000,17)</f>
        <v>Узбекистан, 000000, г. Ташкент, Алмазарский район, ЧИЛТУГОН МФЙ, ХОНЧАРБОҒ КЎЧАСИ,  uy:16</v>
      </c>
      <c r="H266" s="191">
        <f>VLOOKUP($A266,'Реестр на 3 дня'!$C$2:$AA$1000,4)</f>
        <v>2</v>
      </c>
      <c r="I266" s="170">
        <f t="shared" si="25"/>
        <v>100</v>
      </c>
      <c r="J266" s="187">
        <f t="shared" si="26"/>
        <v>200</v>
      </c>
      <c r="K266" s="41">
        <f t="shared" si="27"/>
        <v>0</v>
      </c>
      <c r="L266" s="188">
        <f t="shared" si="28"/>
        <v>200</v>
      </c>
      <c r="M266" s="171" t="s">
        <v>1897</v>
      </c>
    </row>
    <row r="267" spans="1:13" ht="51">
      <c r="A267" s="179">
        <f t="shared" si="29"/>
        <v>249</v>
      </c>
      <c r="B267" s="189" t="str">
        <f>VLOOKUP($A267,'Реестр на 3 дня'!$C$2:$AA$1000,3)</f>
        <v>INOMALIYEV ASADBEK MIRZAVALI O‘G‘LI</v>
      </c>
      <c r="C267" s="167" t="str">
        <f>VLOOKUP($A267,'Реестр на 3 дня'!$C$2:$AA$1000,12)</f>
        <v>AB</v>
      </c>
      <c r="D267" s="167" t="str">
        <f>VLOOKUP($A267,'Реестр на 3 дня'!$C$2:$AA$1000,13)</f>
        <v>6782073</v>
      </c>
      <c r="E267" s="190" t="str">
        <f>VLOOKUP($A267,'Реестр на 3 дня'!$C$2:$AA$1000,14)</f>
        <v>28.05.2017</v>
      </c>
      <c r="F267" s="168" t="str">
        <f>VLOOKUP($A267,'Реестр на 3 дня'!$C$2:$AA$1000,15)</f>
        <v/>
      </c>
      <c r="G267" s="166" t="str">
        <f>VLOOKUP($A267,'Реестр на 3 дня'!$C$2:$AA$1000,17)</f>
        <v>Узбекистан, 000000, Ташкентская область, г. Ангрен, АНГРЕН Ш., ЯНГИ БОГИ СУРХ МФЙ, ГУЛШАН КЎЧАСИ,  uy:26</v>
      </c>
      <c r="H267" s="191">
        <f>VLOOKUP($A267,'Реестр на 3 дня'!$C$2:$AA$1000,4)</f>
        <v>100</v>
      </c>
      <c r="I267" s="170">
        <f t="shared" si="25"/>
        <v>100</v>
      </c>
      <c r="J267" s="187">
        <f t="shared" si="26"/>
        <v>10000</v>
      </c>
      <c r="K267" s="41">
        <f t="shared" si="27"/>
        <v>0</v>
      </c>
      <c r="L267" s="188">
        <f t="shared" si="28"/>
        <v>10000</v>
      </c>
      <c r="M267" s="171" t="s">
        <v>1897</v>
      </c>
    </row>
    <row r="268" spans="1:13" ht="51">
      <c r="A268" s="179">
        <f t="shared" si="29"/>
        <v>250</v>
      </c>
      <c r="B268" s="189" t="str">
        <f>VLOOKUP($A268,'Реестр на 3 дня'!$C$2:$AA$1000,3)</f>
        <v>IRGASHEV DOSTONBEK ASHURALI O'G'LI</v>
      </c>
      <c r="C268" s="167" t="str">
        <f>VLOOKUP($A268,'Реестр на 3 дня'!$C$2:$AA$1000,12)</f>
        <v>AD</v>
      </c>
      <c r="D268" s="167" t="str">
        <f>VLOOKUP($A268,'Реестр на 3 дня'!$C$2:$AA$1000,13)</f>
        <v>5313513</v>
      </c>
      <c r="E268" s="190" t="str">
        <f>VLOOKUP($A268,'Реестр на 3 дня'!$C$2:$AA$1000,14)</f>
        <v>04.12.2023</v>
      </c>
      <c r="F268" s="168" t="str">
        <f>VLOOKUP($A268,'Реестр на 3 дня'!$C$2:$AA$1000,15)</f>
        <v/>
      </c>
      <c r="G268" s="166" t="str">
        <f>VLOOKUP($A268,'Реестр на 3 дня'!$C$2:$AA$1000,17)</f>
        <v>Узбекистан, 000000, Наманганская область, Папский район, Наманганская область, Папский район, Халкобод ГСГ, Озод МСГ, ул. Узбекистон, дом 95</v>
      </c>
      <c r="H268" s="191">
        <f>VLOOKUP($A268,'Реестр на 3 дня'!$C$2:$AA$1000,4)</f>
        <v>421</v>
      </c>
      <c r="I268" s="170">
        <f t="shared" si="25"/>
        <v>100</v>
      </c>
      <c r="J268" s="187">
        <f t="shared" si="26"/>
        <v>42100</v>
      </c>
      <c r="K268" s="41">
        <f t="shared" si="27"/>
        <v>0</v>
      </c>
      <c r="L268" s="188">
        <f t="shared" si="28"/>
        <v>42100</v>
      </c>
      <c r="M268" s="171" t="s">
        <v>1897</v>
      </c>
    </row>
    <row r="269" spans="1:13" ht="38.25">
      <c r="A269" s="179">
        <f t="shared" si="29"/>
        <v>251</v>
      </c>
      <c r="B269" s="189" t="str">
        <f>VLOOKUP($A269,'Реестр на 3 дня'!$C$2:$AA$1000,3)</f>
        <v>ISAQOV UMIDJON ADXAMJONOVICH</v>
      </c>
      <c r="C269" s="167" t="str">
        <f>VLOOKUP($A269,'Реестр на 3 дня'!$C$2:$AA$1000,12)</f>
        <v>AE</v>
      </c>
      <c r="D269" s="167" t="str">
        <f>VLOOKUP($A269,'Реестр на 3 дня'!$C$2:$AA$1000,13)</f>
        <v>1278533</v>
      </c>
      <c r="E269" s="190" t="str">
        <f>VLOOKUP($A269,'Реестр на 3 дня'!$C$2:$AA$1000,14)</f>
        <v>20.01.2025</v>
      </c>
      <c r="F269" s="168" t="str">
        <f>VLOOKUP($A269,'Реестр на 3 дня'!$C$2:$AA$1000,15)</f>
        <v>IIV 27248</v>
      </c>
      <c r="G269" s="166" t="str">
        <f>VLOOKUP($A269,'Реестр на 3 дня'!$C$2:$AA$1000,17)</f>
        <v>Узбекистан, 000000, Ташкентская область, Кибрайский район, Oq Qovoq,Vir Botanika,7 uy,26 xonadon</v>
      </c>
      <c r="H269" s="191">
        <f>VLOOKUP($A269,'Реестр на 3 дня'!$C$2:$AA$1000,4)</f>
        <v>310</v>
      </c>
      <c r="I269" s="170">
        <f t="shared" si="25"/>
        <v>100</v>
      </c>
      <c r="J269" s="187">
        <f t="shared" si="26"/>
        <v>31000</v>
      </c>
      <c r="K269" s="41">
        <f t="shared" si="27"/>
        <v>0</v>
      </c>
      <c r="L269" s="188">
        <f t="shared" si="28"/>
        <v>31000</v>
      </c>
      <c r="M269" s="171" t="s">
        <v>1897</v>
      </c>
    </row>
    <row r="270" spans="1:13" ht="63.75">
      <c r="A270" s="179">
        <f t="shared" si="29"/>
        <v>252</v>
      </c>
      <c r="B270" s="189" t="str">
        <f>VLOOKUP($A270,'Реестр на 3 дня'!$C$2:$AA$1000,3)</f>
        <v>ISAYEV NURMUHAMMAD XUSANBOY O‘G‘LI</v>
      </c>
      <c r="C270" s="167" t="str">
        <f>VLOOKUP($A270,'Реестр на 3 дня'!$C$2:$AA$1000,12)</f>
        <v>AD</v>
      </c>
      <c r="D270" s="167" t="str">
        <f>VLOOKUP($A270,'Реестр на 3 дня'!$C$2:$AA$1000,13)</f>
        <v>0964167</v>
      </c>
      <c r="E270" s="190" t="str">
        <f>VLOOKUP($A270,'Реестр на 3 дня'!$C$2:$AA$1000,14)</f>
        <v>06.01.2022</v>
      </c>
      <c r="F270" s="168" t="str">
        <f>VLOOKUP($A270,'Реестр на 3 дня'!$C$2:$AA$1000,15)</f>
        <v/>
      </c>
      <c r="G270" s="166" t="str">
        <f>VLOOKUP($A270,'Реестр на 3 дня'!$C$2:$AA$1000,17)</f>
        <v>Узбекистан, 000000, Андижанская область, Андижанский район, КАЛАНДАРХОНА МФЙ, КАЛАНДАРХОНА МФЙ, БАЙНАЛ-МИНАЛ,  uy:34</v>
      </c>
      <c r="H270" s="191">
        <f>VLOOKUP($A270,'Реестр на 3 дня'!$C$2:$AA$1000,4)</f>
        <v>342</v>
      </c>
      <c r="I270" s="170">
        <f t="shared" si="25"/>
        <v>100</v>
      </c>
      <c r="J270" s="187">
        <f t="shared" si="26"/>
        <v>34200</v>
      </c>
      <c r="K270" s="41">
        <f t="shared" si="27"/>
        <v>0</v>
      </c>
      <c r="L270" s="188">
        <f t="shared" si="28"/>
        <v>34200</v>
      </c>
      <c r="M270" s="171" t="s">
        <v>1897</v>
      </c>
    </row>
    <row r="271" spans="1:13" ht="51">
      <c r="A271" s="179">
        <f t="shared" si="29"/>
        <v>253</v>
      </c>
      <c r="B271" s="189" t="str">
        <f>VLOOKUP($A271,'Реестр на 3 дня'!$C$2:$AA$1000,3)</f>
        <v>ISHANOV NIZAM BORISOVICH</v>
      </c>
      <c r="C271" s="167" t="str">
        <f>VLOOKUP($A271,'Реестр на 3 дня'!$C$2:$AA$1000,12)</f>
        <v>AD</v>
      </c>
      <c r="D271" s="167" t="str">
        <f>VLOOKUP($A271,'Реестр на 3 дня'!$C$2:$AA$1000,13)</f>
        <v>1887255</v>
      </c>
      <c r="E271" s="190" t="str">
        <f>VLOOKUP($A271,'Реестр на 3 дня'!$C$2:$AA$1000,14)</f>
        <v>17.10.2022</v>
      </c>
      <c r="F271" s="168" t="str">
        <f>VLOOKUP($A271,'Реестр на 3 дня'!$C$2:$AA$1000,15)</f>
        <v/>
      </c>
      <c r="G271" s="166" t="str">
        <f>VLOOKUP($A271,'Реестр на 3 дня'!$C$2:$AA$1000,17)</f>
        <v>Узбекистан, 000000, г. Ташкент, Мирзо-Улугбекский район, Тошкент шаҳри, Мирзо Улуғбек тумани, Интизор, 2 берк кўчаси, 10 Уй</v>
      </c>
      <c r="H271" s="191">
        <f>VLOOKUP($A271,'Реестр на 3 дня'!$C$2:$AA$1000,4)</f>
        <v>5</v>
      </c>
      <c r="I271" s="170">
        <f t="shared" si="25"/>
        <v>100</v>
      </c>
      <c r="J271" s="187">
        <f t="shared" si="26"/>
        <v>500</v>
      </c>
      <c r="K271" s="41">
        <f t="shared" si="27"/>
        <v>0</v>
      </c>
      <c r="L271" s="188">
        <f t="shared" si="28"/>
        <v>500</v>
      </c>
      <c r="M271" s="171" t="s">
        <v>1897</v>
      </c>
    </row>
    <row r="272" spans="1:13" ht="51">
      <c r="A272" s="179">
        <f t="shared" si="29"/>
        <v>254</v>
      </c>
      <c r="B272" s="189" t="str">
        <f>VLOOKUP($A272,'Реестр на 3 дня'!$C$2:$AA$1000,3)</f>
        <v>ISHMATOV BAXODIR NISHANALIYEVICH</v>
      </c>
      <c r="C272" s="167" t="str">
        <f>VLOOKUP($A272,'Реестр на 3 дня'!$C$2:$AA$1000,12)</f>
        <v>AA</v>
      </c>
      <c r="D272" s="167" t="str">
        <f>VLOOKUP($A272,'Реестр на 3 дня'!$C$2:$AA$1000,13)</f>
        <v>3581815</v>
      </c>
      <c r="E272" s="190" t="str">
        <f>VLOOKUP($A272,'Реестр на 3 дня'!$C$2:$AA$1000,14)</f>
        <v>11.12.2013</v>
      </c>
      <c r="F272" s="168" t="str">
        <f>VLOOKUP($A272,'Реестр на 3 дня'!$C$2:$AA$1000,15)</f>
        <v>Yangiyul T IIB</v>
      </c>
      <c r="G272" s="166" t="str">
        <f>VLOOKUP($A272,'Реестр на 3 дня'!$C$2:$AA$1000,17)</f>
        <v>Узбекистан, 000000, Ташкентская область, г. Янгиюль, ЯНГИЙЎЛ Ш., ЯНГИ БОҒ МФЙ, ГУЛШАН КЎЧАСИ,  uy:6</v>
      </c>
      <c r="H272" s="191">
        <f>VLOOKUP($A272,'Реестр на 3 дня'!$C$2:$AA$1000,4)</f>
        <v>32640</v>
      </c>
      <c r="I272" s="170">
        <f t="shared" si="25"/>
        <v>100</v>
      </c>
      <c r="J272" s="187">
        <f t="shared" si="26"/>
        <v>3264000</v>
      </c>
      <c r="K272" s="41">
        <f t="shared" si="27"/>
        <v>0</v>
      </c>
      <c r="L272" s="188">
        <f t="shared" si="28"/>
        <v>3264000</v>
      </c>
      <c r="M272" s="171" t="s">
        <v>1897</v>
      </c>
    </row>
    <row r="273" spans="1:13" ht="38.25">
      <c r="A273" s="179">
        <f t="shared" si="29"/>
        <v>255</v>
      </c>
      <c r="B273" s="189" t="str">
        <f>VLOOKUP($A273,'Реестр на 3 дня'!$C$2:$AA$1000,3)</f>
        <v>ISKAPOV TASHMAXAMAT SHERMATOVICH</v>
      </c>
      <c r="C273" s="167" t="str">
        <f>VLOOKUP($A273,'Реестр на 3 дня'!$C$2:$AA$1000,12)</f>
        <v>AD</v>
      </c>
      <c r="D273" s="167" t="str">
        <f>VLOOKUP($A273,'Реестр на 3 дня'!$C$2:$AA$1000,13)</f>
        <v>6559613</v>
      </c>
      <c r="E273" s="190" t="str">
        <f>VLOOKUP($A273,'Реестр на 3 дня'!$C$2:$AA$1000,14)</f>
        <v>20.03.2024</v>
      </c>
      <c r="F273" s="168" t="str">
        <f>VLOOKUP($A273,'Реестр на 3 дня'!$C$2:$AA$1000,15)</f>
        <v/>
      </c>
      <c r="G273" s="166" t="str">
        <f>VLOOKUP($A273,'Реестр на 3 дня'!$C$2:$AA$1000,17)</f>
        <v>Узбекистан, 000000, Ташкентская область, Янгиюльский район, НИЁЗБОШ_ КФЙ НАВОИ Д.71</v>
      </c>
      <c r="H273" s="191">
        <f>VLOOKUP($A273,'Реестр на 3 дня'!$C$2:$AA$1000,4)</f>
        <v>960</v>
      </c>
      <c r="I273" s="170">
        <f t="shared" si="25"/>
        <v>100</v>
      </c>
      <c r="J273" s="187">
        <f t="shared" si="26"/>
        <v>96000</v>
      </c>
      <c r="K273" s="41">
        <f t="shared" si="27"/>
        <v>0</v>
      </c>
      <c r="L273" s="188">
        <f t="shared" si="28"/>
        <v>96000</v>
      </c>
      <c r="M273" s="171" t="s">
        <v>1897</v>
      </c>
    </row>
    <row r="274" spans="1:13" ht="38.25">
      <c r="A274" s="179">
        <f t="shared" si="29"/>
        <v>256</v>
      </c>
      <c r="B274" s="189" t="str">
        <f>VLOOKUP($A274,'Реестр на 3 дня'!$C$2:$AA$1000,3)</f>
        <v>ISLAMXANOV RUSLAN TALGATOVICH</v>
      </c>
      <c r="C274" s="167" t="str">
        <f>VLOOKUP($A274,'Реестр на 3 дня'!$C$2:$AA$1000,12)</f>
        <v>AD</v>
      </c>
      <c r="D274" s="167" t="str">
        <f>VLOOKUP($A274,'Реестр на 3 дня'!$C$2:$AA$1000,13)</f>
        <v>2019495</v>
      </c>
      <c r="E274" s="190" t="str">
        <f>VLOOKUP($A274,'Реестр на 3 дня'!$C$2:$AA$1000,14)</f>
        <v>15.11.2022</v>
      </c>
      <c r="F274" s="168" t="str">
        <f>VLOOKUP($A274,'Реестр на 3 дня'!$C$2:$AA$1000,15)</f>
        <v/>
      </c>
      <c r="G274" s="166" t="str">
        <f>VLOOKUP($A274,'Реестр на 3 дня'!$C$2:$AA$1000,17)</f>
        <v>Узбекистан, 0000000, Ташкентская область, г. Янгиюль, РОМАДАН МФЙ НАВРУЗ КУЧАСИ 8-15</v>
      </c>
      <c r="H274" s="191">
        <f>VLOOKUP($A274,'Реестр на 3 дня'!$C$2:$AA$1000,4)</f>
        <v>8160</v>
      </c>
      <c r="I274" s="170">
        <f t="shared" si="25"/>
        <v>100</v>
      </c>
      <c r="J274" s="187">
        <f t="shared" si="26"/>
        <v>816000</v>
      </c>
      <c r="K274" s="41">
        <f t="shared" si="27"/>
        <v>0</v>
      </c>
      <c r="L274" s="188">
        <f t="shared" si="28"/>
        <v>816000</v>
      </c>
      <c r="M274" s="171" t="s">
        <v>1897</v>
      </c>
    </row>
    <row r="275" spans="1:13" ht="38.25">
      <c r="A275" s="179">
        <f t="shared" si="29"/>
        <v>257</v>
      </c>
      <c r="B275" s="189" t="str">
        <f>VLOOKUP($A275,'Реестр на 3 дня'!$C$2:$AA$1000,3)</f>
        <v>ISLOMOV SAYDABDULLA UMIDBEK O‘G‘LI</v>
      </c>
      <c r="C275" s="167" t="str">
        <f>VLOOKUP($A275,'Реестр на 3 дня'!$C$2:$AA$1000,12)</f>
        <v>AB</v>
      </c>
      <c r="D275" s="167" t="str">
        <f>VLOOKUP($A275,'Реестр на 3 дня'!$C$2:$AA$1000,13)</f>
        <v>9089715</v>
      </c>
      <c r="E275" s="190" t="str">
        <f>VLOOKUP($A275,'Реестр на 3 дня'!$C$2:$AA$1000,14)</f>
        <v>16.03.2018</v>
      </c>
      <c r="F275" s="168" t="str">
        <f>VLOOKUP($A275,'Реестр на 3 дня'!$C$2:$AA$1000,15)</f>
        <v/>
      </c>
      <c r="G275" s="166" t="str">
        <f>VLOOKUP($A275,'Реестр на 3 дня'!$C$2:$AA$1000,17)</f>
        <v>Узбекистан, 000000, Хорезмская область, Хазараспский район, Hamid Olimjon koʼchasi 26 uy</v>
      </c>
      <c r="H275" s="191">
        <f>VLOOKUP($A275,'Реестр на 3 дня'!$C$2:$AA$1000,4)</f>
        <v>2</v>
      </c>
      <c r="I275" s="170">
        <f t="shared" si="25"/>
        <v>100</v>
      </c>
      <c r="J275" s="187">
        <f t="shared" si="26"/>
        <v>200</v>
      </c>
      <c r="K275" s="41">
        <f t="shared" si="27"/>
        <v>0</v>
      </c>
      <c r="L275" s="188">
        <f t="shared" si="28"/>
        <v>200</v>
      </c>
      <c r="M275" s="171" t="s">
        <v>1897</v>
      </c>
    </row>
    <row r="276" spans="1:13" ht="51">
      <c r="A276" s="179">
        <f t="shared" si="29"/>
        <v>258</v>
      </c>
      <c r="B276" s="189" t="str">
        <f>VLOOKUP($A276,'Реестр на 3 дня'!$C$2:$AA$1000,3)</f>
        <v>ISLOMOV SHERZODBEK SHUHRAT O‘G‘LI</v>
      </c>
      <c r="C276" s="167" t="str">
        <f>VLOOKUP($A276,'Реестр на 3 дня'!$C$2:$AA$1000,12)</f>
        <v>AD</v>
      </c>
      <c r="D276" s="167" t="str">
        <f>VLOOKUP($A276,'Реестр на 3 дня'!$C$2:$AA$1000,13)</f>
        <v>2794694</v>
      </c>
      <c r="E276" s="190" t="str">
        <f>VLOOKUP($A276,'Реестр на 3 дня'!$C$2:$AA$1000,14)</f>
        <v>14.03.2023</v>
      </c>
      <c r="F276" s="168" t="str">
        <f>VLOOKUP($A276,'Реестр на 3 дня'!$C$2:$AA$1000,15)</f>
        <v/>
      </c>
      <c r="G276" s="166" t="str">
        <f>VLOOKUP($A276,'Реестр на 3 дня'!$C$2:$AA$1000,17)</f>
        <v>Узбекистан, 000000, Хорезмская область, Багатский район, БОГОТ Ш. ОҚ-ТЕПА МФЙ ЖАЛОЛАДДИН МАНГУБЕРДИ КЎЧАСИ  uy:46</v>
      </c>
      <c r="H276" s="191">
        <f>VLOOKUP($A276,'Реестр на 3 дня'!$C$2:$AA$1000,4)</f>
        <v>2</v>
      </c>
      <c r="I276" s="170">
        <f t="shared" si="25"/>
        <v>100</v>
      </c>
      <c r="J276" s="187">
        <f t="shared" si="26"/>
        <v>200</v>
      </c>
      <c r="K276" s="41">
        <f t="shared" si="27"/>
        <v>0</v>
      </c>
      <c r="L276" s="188">
        <f t="shared" si="28"/>
        <v>200</v>
      </c>
      <c r="M276" s="171" t="s">
        <v>1897</v>
      </c>
    </row>
    <row r="277" spans="1:13" ht="51">
      <c r="A277" s="179">
        <f t="shared" si="29"/>
        <v>259</v>
      </c>
      <c r="B277" s="189" t="str">
        <f>VLOOKUP($A277,'Реестр на 3 дня'!$C$2:$AA$1000,3)</f>
        <v>ISMAILOVA AZIZA ERGASH QIZI</v>
      </c>
      <c r="C277" s="167" t="str">
        <f>VLOOKUP($A277,'Реестр на 3 дня'!$C$2:$AA$1000,12)</f>
        <v>AD</v>
      </c>
      <c r="D277" s="167" t="str">
        <f>VLOOKUP($A277,'Реестр на 3 дня'!$C$2:$AA$1000,13)</f>
        <v>1882837</v>
      </c>
      <c r="E277" s="190" t="str">
        <f>VLOOKUP($A277,'Реестр на 3 дня'!$C$2:$AA$1000,14)</f>
        <v>17.10.2022</v>
      </c>
      <c r="F277" s="168" t="str">
        <f>VLOOKUP($A277,'Реестр на 3 дня'!$C$2:$AA$1000,15)</f>
        <v/>
      </c>
      <c r="G277" s="166" t="str">
        <f>VLOOKUP($A277,'Реестр на 3 дня'!$C$2:$AA$1000,17)</f>
        <v>Узбекистан, 000000, Республика Каракалпакстан, г. Нукус, Шымбай шайхана МФЙ, Тан нуры кучаси, 10-уй, 32-хонадон</v>
      </c>
      <c r="H277" s="191">
        <f>VLOOKUP($A277,'Реестр на 3 дня'!$C$2:$AA$1000,4)</f>
        <v>4</v>
      </c>
      <c r="I277" s="170">
        <f t="shared" si="25"/>
        <v>100</v>
      </c>
      <c r="J277" s="187">
        <f t="shared" si="26"/>
        <v>400</v>
      </c>
      <c r="K277" s="41">
        <f t="shared" si="27"/>
        <v>0</v>
      </c>
      <c r="L277" s="188">
        <f t="shared" si="28"/>
        <v>400</v>
      </c>
      <c r="M277" s="171" t="s">
        <v>1897</v>
      </c>
    </row>
    <row r="278" spans="1:13" ht="38.25">
      <c r="A278" s="179">
        <f t="shared" si="29"/>
        <v>260</v>
      </c>
      <c r="B278" s="189" t="str">
        <f>VLOOKUP($A278,'Реестр на 3 дня'!$C$2:$AA$1000,3)</f>
        <v>ISMAILOVA ZEBOXON XASAN QIZI</v>
      </c>
      <c r="C278" s="167" t="str">
        <f>VLOOKUP($A278,'Реестр на 3 дня'!$C$2:$AA$1000,12)</f>
        <v>AA</v>
      </c>
      <c r="D278" s="167" t="str">
        <f>VLOOKUP($A278,'Реестр на 3 дня'!$C$2:$AA$1000,13)</f>
        <v>7375446</v>
      </c>
      <c r="E278" s="190" t="str">
        <f>VLOOKUP($A278,'Реестр на 3 дня'!$C$2:$AA$1000,14)</f>
        <v>28.10.2014</v>
      </c>
      <c r="F278" s="168" t="str">
        <f>VLOOKUP($A278,'Реестр на 3 дня'!$C$2:$AA$1000,15)</f>
        <v>Toshkent viloyati Yangiyul tumani IIB</v>
      </c>
      <c r="G278" s="166" t="str">
        <f>VLOOKUP($A278,'Реестр на 3 дня'!$C$2:$AA$1000,17)</f>
        <v>Узбекистан, 000000, Ташкентская область, Янгиюльский район, Xalqabod QFY Mirsharipov 2-1</v>
      </c>
      <c r="H278" s="191">
        <f>VLOOKUP($A278,'Реестр на 3 дня'!$C$2:$AA$1000,4)</f>
        <v>800</v>
      </c>
      <c r="I278" s="170">
        <f t="shared" si="25"/>
        <v>100</v>
      </c>
      <c r="J278" s="187">
        <f t="shared" si="26"/>
        <v>80000</v>
      </c>
      <c r="K278" s="41">
        <f t="shared" si="27"/>
        <v>0</v>
      </c>
      <c r="L278" s="188">
        <f t="shared" si="28"/>
        <v>80000</v>
      </c>
      <c r="M278" s="171" t="s">
        <v>1897</v>
      </c>
    </row>
    <row r="279" spans="1:13" ht="51">
      <c r="A279" s="179">
        <f t="shared" si="29"/>
        <v>261</v>
      </c>
      <c r="B279" s="189" t="str">
        <f>VLOOKUP($A279,'Реестр на 3 дня'!$C$2:$AA$1000,3)</f>
        <v>ISMAYLOVA MOHIRA MAXSUDOVNA</v>
      </c>
      <c r="C279" s="167" t="str">
        <f>VLOOKUP($A279,'Реестр на 3 дня'!$C$2:$AA$1000,12)</f>
        <v>AD</v>
      </c>
      <c r="D279" s="167" t="str">
        <f>VLOOKUP($A279,'Реестр на 3 дня'!$C$2:$AA$1000,13)</f>
        <v>7686271</v>
      </c>
      <c r="E279" s="190" t="str">
        <f>VLOOKUP($A279,'Реестр на 3 дня'!$C$2:$AA$1000,14)</f>
        <v>01.07.2024</v>
      </c>
      <c r="F279" s="168" t="str">
        <f>VLOOKUP($A279,'Реестр на 3 дня'!$C$2:$AA$1000,15)</f>
        <v/>
      </c>
      <c r="G279" s="166" t="str">
        <f>VLOOKUP($A279,'Реестр на 3 дня'!$C$2:$AA$1000,17)</f>
        <v>Узбекистан, 000000, Республика Каракалпакстан, Ходжейлийский район, Республика Каракалпакстан, Нукус г., ул. Жипек жолы, дом 22</v>
      </c>
      <c r="H279" s="191">
        <f>VLOOKUP($A279,'Реестр на 3 дня'!$C$2:$AA$1000,4)</f>
        <v>20</v>
      </c>
      <c r="I279" s="170">
        <f t="shared" si="25"/>
        <v>100</v>
      </c>
      <c r="J279" s="187">
        <f t="shared" si="26"/>
        <v>2000</v>
      </c>
      <c r="K279" s="41">
        <f t="shared" si="27"/>
        <v>0</v>
      </c>
      <c r="L279" s="188">
        <f t="shared" si="28"/>
        <v>2000</v>
      </c>
      <c r="M279" s="171" t="s">
        <v>1897</v>
      </c>
    </row>
    <row r="280" spans="1:13" ht="51">
      <c r="A280" s="179">
        <f t="shared" si="29"/>
        <v>262</v>
      </c>
      <c r="B280" s="189" t="str">
        <f>VLOOKUP($A280,'Реестр на 3 дня'!$C$2:$AA$1000,3)</f>
        <v>ISMOILOV UTKUR JURAKULOVICH</v>
      </c>
      <c r="C280" s="167" t="str">
        <f>VLOOKUP($A280,'Реестр на 3 дня'!$C$2:$AA$1000,12)</f>
        <v>AD</v>
      </c>
      <c r="D280" s="167" t="str">
        <f>VLOOKUP($A280,'Реестр на 3 дня'!$C$2:$AA$1000,13)</f>
        <v>4100340</v>
      </c>
      <c r="E280" s="190" t="str">
        <f>VLOOKUP($A280,'Реестр на 3 дня'!$C$2:$AA$1000,14)</f>
        <v>28.07.2023</v>
      </c>
      <c r="F280" s="168" t="str">
        <f>VLOOKUP($A280,'Реестр на 3 дня'!$C$2:$AA$1000,15)</f>
        <v>Samarqand viloyati Urgut tumani IIB</v>
      </c>
      <c r="G280" s="166" t="str">
        <f>VLOOKUP($A280,'Реестр на 3 дня'!$C$2:$AA$1000,17)</f>
        <v>Узбекистан, 000000, г. Ташкент, Яшнободский район, ИЛОНЛИ ҚФЙ, УКРАЧ МФЙ, УКРАЧ ҚИШЛОҒИ,  uy:Р/С</v>
      </c>
      <c r="H280" s="191">
        <f>VLOOKUP($A280,'Реестр на 3 дня'!$C$2:$AA$1000,4)</f>
        <v>1008</v>
      </c>
      <c r="I280" s="170">
        <f t="shared" si="25"/>
        <v>100</v>
      </c>
      <c r="J280" s="187">
        <f t="shared" si="26"/>
        <v>100800</v>
      </c>
      <c r="K280" s="41">
        <f t="shared" si="27"/>
        <v>0</v>
      </c>
      <c r="L280" s="188">
        <f t="shared" si="28"/>
        <v>100800</v>
      </c>
      <c r="M280" s="171" t="s">
        <v>1897</v>
      </c>
    </row>
    <row r="281" spans="1:13" ht="51">
      <c r="A281" s="179">
        <f t="shared" si="29"/>
        <v>263</v>
      </c>
      <c r="B281" s="189" t="str">
        <f>VLOOKUP($A281,'Реестр на 3 дня'!$C$2:$AA$1000,3)</f>
        <v>ISOMIDDINOV NAJMIDDIN MUHAMMADJON O'G'LI</v>
      </c>
      <c r="C281" s="167" t="str">
        <f>VLOOKUP($A281,'Реестр на 3 дня'!$C$2:$AA$1000,12)</f>
        <v>AD</v>
      </c>
      <c r="D281" s="167" t="str">
        <f>VLOOKUP($A281,'Реестр на 3 дня'!$C$2:$AA$1000,13)</f>
        <v>0728708</v>
      </c>
      <c r="E281" s="190" t="str">
        <f>VLOOKUP($A281,'Реестр на 3 дня'!$C$2:$AA$1000,14)</f>
        <v>15.10.2021</v>
      </c>
      <c r="F281" s="168" t="str">
        <f>VLOOKUP($A281,'Реестр на 3 дня'!$C$2:$AA$1000,15)</f>
        <v/>
      </c>
      <c r="G281" s="166" t="str">
        <f>VLOOKUP($A281,'Реестр на 3 дня'!$C$2:$AA$1000,17)</f>
        <v>Узбекистан, 000000, Ферганская область, Куштепинский район, Куштепинский район Борот МСГ ул. Машхад дом 3</v>
      </c>
      <c r="H281" s="191">
        <f>VLOOKUP($A281,'Реестр на 3 дня'!$C$2:$AA$1000,4)</f>
        <v>1</v>
      </c>
      <c r="I281" s="170">
        <f t="shared" si="25"/>
        <v>100</v>
      </c>
      <c r="J281" s="187">
        <f t="shared" si="26"/>
        <v>100</v>
      </c>
      <c r="K281" s="41">
        <f t="shared" si="27"/>
        <v>0</v>
      </c>
      <c r="L281" s="188">
        <f t="shared" si="28"/>
        <v>100</v>
      </c>
      <c r="M281" s="171" t="s">
        <v>1897</v>
      </c>
    </row>
    <row r="282" spans="1:13" ht="38.25">
      <c r="A282" s="179">
        <f t="shared" si="29"/>
        <v>264</v>
      </c>
      <c r="B282" s="189" t="str">
        <f>VLOOKUP($A282,'Реестр на 3 дня'!$C$2:$AA$1000,3)</f>
        <v>ISRAILOV NURMAXAMAT XXX</v>
      </c>
      <c r="C282" s="167" t="str">
        <f>VLOOKUP($A282,'Реестр на 3 дня'!$C$2:$AA$1000,12)</f>
        <v>AE</v>
      </c>
      <c r="D282" s="167" t="str">
        <f>VLOOKUP($A282,'Реестр на 3 дня'!$C$2:$AA$1000,13)</f>
        <v>2690010</v>
      </c>
      <c r="E282" s="190" t="str">
        <f>VLOOKUP($A282,'Реестр на 3 дня'!$C$2:$AA$1000,14)</f>
        <v>15.05.2025</v>
      </c>
      <c r="F282" s="168" t="str">
        <f>VLOOKUP($A282,'Реестр на 3 дня'!$C$2:$AA$1000,15)</f>
        <v/>
      </c>
      <c r="G282" s="166" t="str">
        <f>VLOOKUP($A282,'Реестр на 3 дня'!$C$2:$AA$1000,17)</f>
        <v>Узбекистан, 000000, Ташкентская область, Янгиюльский район, Намуна МФЙ, Тез арик кучаси, 80-уй</v>
      </c>
      <c r="H282" s="191">
        <f>VLOOKUP($A282,'Реестр на 3 дня'!$C$2:$AA$1000,4)</f>
        <v>960</v>
      </c>
      <c r="I282" s="170">
        <f t="shared" si="25"/>
        <v>100</v>
      </c>
      <c r="J282" s="187">
        <f t="shared" si="26"/>
        <v>96000</v>
      </c>
      <c r="K282" s="41">
        <f t="shared" si="27"/>
        <v>0</v>
      </c>
      <c r="L282" s="188">
        <f t="shared" si="28"/>
        <v>96000</v>
      </c>
      <c r="M282" s="171" t="s">
        <v>1897</v>
      </c>
    </row>
    <row r="283" spans="1:13" ht="25.5">
      <c r="A283" s="179">
        <f t="shared" si="29"/>
        <v>265</v>
      </c>
      <c r="B283" s="189" t="str">
        <f>VLOOKUP($A283,'Реестр на 3 дня'!$C$2:$AA$1000,3)</f>
        <v>ISRAILOV SHERPULAT ESHPULATOVICH</v>
      </c>
      <c r="C283" s="167" t="str">
        <f>VLOOKUP($A283,'Реестр на 3 дня'!$C$2:$AA$1000,12)</f>
        <v>AA</v>
      </c>
      <c r="D283" s="167" t="str">
        <f>VLOOKUP($A283,'Реестр на 3 дня'!$C$2:$AA$1000,13)</f>
        <v>5790829</v>
      </c>
      <c r="E283" s="190" t="str">
        <f>VLOOKUP($A283,'Реестр на 3 дня'!$C$2:$AA$1000,14)</f>
        <v>17.06.2014</v>
      </c>
      <c r="F283" s="168" t="str">
        <f>VLOOKUP($A283,'Реестр на 3 дня'!$C$2:$AA$1000,15)</f>
        <v>Toshkent.vil Yangiyul.tum IIB</v>
      </c>
      <c r="G283" s="166" t="str">
        <f>VLOOKUP($A283,'Реестр на 3 дня'!$C$2:$AA$1000,17)</f>
        <v/>
      </c>
      <c r="H283" s="191">
        <f>VLOOKUP($A283,'Реестр на 3 дня'!$C$2:$AA$1000,4)</f>
        <v>160</v>
      </c>
      <c r="I283" s="170">
        <f t="shared" si="25"/>
        <v>100</v>
      </c>
      <c r="J283" s="187">
        <f t="shared" si="26"/>
        <v>16000</v>
      </c>
      <c r="K283" s="41">
        <f t="shared" si="27"/>
        <v>0</v>
      </c>
      <c r="L283" s="188">
        <f t="shared" si="28"/>
        <v>16000</v>
      </c>
      <c r="M283" s="171" t="s">
        <v>1897</v>
      </c>
    </row>
    <row r="284" spans="1:13" ht="51">
      <c r="A284" s="179">
        <f t="shared" si="29"/>
        <v>266</v>
      </c>
      <c r="B284" s="189" t="str">
        <f>VLOOKUP($A284,'Реестр на 3 дня'!$C$2:$AA$1000,3)</f>
        <v>ISRAILOVA AYNISA XXX</v>
      </c>
      <c r="C284" s="167" t="str">
        <f>VLOOKUP($A284,'Реестр на 3 дня'!$C$2:$AA$1000,12)</f>
        <v>AA</v>
      </c>
      <c r="D284" s="167" t="str">
        <f>VLOOKUP($A284,'Реестр на 3 дня'!$C$2:$AA$1000,13)</f>
        <v>7943071</v>
      </c>
      <c r="E284" s="190" t="str">
        <f>VLOOKUP($A284,'Реестр на 3 дня'!$C$2:$AA$1000,14)</f>
        <v>16.12.2014</v>
      </c>
      <c r="F284" s="168" t="str">
        <f>VLOOKUP($A284,'Реестр на 3 дня'!$C$2:$AA$1000,15)</f>
        <v>Toshkent viloyati Yangiyul tumani IIB</v>
      </c>
      <c r="G284" s="166" t="str">
        <f>VLOOKUP($A284,'Реестр на 3 дня'!$C$2:$AA$1000,17)</f>
        <v>Узбекистан, 112000, Ташкентская область, г. Янгиюль, ЯНГИЮЛЬСКИЙ РАЙОН РАМАДОН МАХАЛЛАСИ КОУНЧИ-ТЕПА ТОР.КУЧА Д.27</v>
      </c>
      <c r="H284" s="191">
        <f>VLOOKUP($A284,'Реестр на 3 дня'!$C$2:$AA$1000,4)</f>
        <v>1120</v>
      </c>
      <c r="I284" s="170">
        <f t="shared" ref="I284:I347" si="30">$I$12</f>
        <v>100</v>
      </c>
      <c r="J284" s="187">
        <f t="shared" ref="J284:J347" si="31">H284*I284</f>
        <v>112000</v>
      </c>
      <c r="K284" s="41">
        <f t="shared" ref="K284:K347" si="32">J284*0</f>
        <v>0</v>
      </c>
      <c r="L284" s="188">
        <f t="shared" ref="L284:L347" si="33">J284-K284</f>
        <v>112000</v>
      </c>
      <c r="M284" s="171" t="s">
        <v>1897</v>
      </c>
    </row>
    <row r="285" spans="1:13" ht="51">
      <c r="A285" s="179">
        <f t="shared" ref="A285:A348" si="34">A284+1</f>
        <v>267</v>
      </c>
      <c r="B285" s="189" t="str">
        <f>VLOOKUP($A285,'Реестр на 3 дня'!$C$2:$AA$1000,3)</f>
        <v>ISRAILOVA BARNO MOXIROVNA</v>
      </c>
      <c r="C285" s="167" t="str">
        <f>VLOOKUP($A285,'Реестр на 3 дня'!$C$2:$AA$1000,12)</f>
        <v>AD</v>
      </c>
      <c r="D285" s="167" t="str">
        <f>VLOOKUP($A285,'Реестр на 3 дня'!$C$2:$AA$1000,13)</f>
        <v>2154002</v>
      </c>
      <c r="E285" s="190" t="str">
        <f>VLOOKUP($A285,'Реестр на 3 дня'!$C$2:$AA$1000,14)</f>
        <v>10.12.2022</v>
      </c>
      <c r="F285" s="168" t="str">
        <f>VLOOKUP($A285,'Реестр на 3 дня'!$C$2:$AA$1000,15)</f>
        <v/>
      </c>
      <c r="G285" s="166" t="str">
        <f>VLOOKUP($A285,'Реестр на 3 дня'!$C$2:$AA$1000,17)</f>
        <v>Узбекистан, 000000, Ташкентская область, Янгиюльский район, НИЯЗБАШ НАМУНА МАХАЛЛАСИ ТЕЗ-АРИК КУЧАСИ 84</v>
      </c>
      <c r="H285" s="191">
        <f>VLOOKUP($A285,'Реестр на 3 дня'!$C$2:$AA$1000,4)</f>
        <v>160</v>
      </c>
      <c r="I285" s="170">
        <f t="shared" si="30"/>
        <v>100</v>
      </c>
      <c r="J285" s="187">
        <f t="shared" si="31"/>
        <v>16000</v>
      </c>
      <c r="K285" s="41">
        <f t="shared" si="32"/>
        <v>0</v>
      </c>
      <c r="L285" s="188">
        <f t="shared" si="33"/>
        <v>16000</v>
      </c>
      <c r="M285" s="171" t="s">
        <v>1897</v>
      </c>
    </row>
    <row r="286" spans="1:13" ht="51">
      <c r="A286" s="179">
        <f t="shared" si="34"/>
        <v>268</v>
      </c>
      <c r="B286" s="189" t="str">
        <f>VLOOKUP($A286,'Реестр на 3 дня'!$C$2:$AA$1000,3)</f>
        <v>ISROILOV AYYUB MAXMUDJON</v>
      </c>
      <c r="C286" s="167" t="str">
        <f>VLOOKUP($A286,'Реестр на 3 дня'!$C$2:$AA$1000,12)</f>
        <v>AD</v>
      </c>
      <c r="D286" s="167" t="str">
        <f>VLOOKUP($A286,'Реестр на 3 дня'!$C$2:$AA$1000,13)</f>
        <v>4350641</v>
      </c>
      <c r="E286" s="190" t="str">
        <f>VLOOKUP($A286,'Реестр на 3 дня'!$C$2:$AA$1000,14)</f>
        <v>19.08.2023</v>
      </c>
      <c r="F286" s="168" t="str">
        <f>VLOOKUP($A286,'Реестр на 3 дня'!$C$2:$AA$1000,15)</f>
        <v/>
      </c>
      <c r="G286" s="166" t="str">
        <f>VLOOKUP($A286,'Реестр на 3 дня'!$C$2:$AA$1000,17)</f>
        <v>Узбекистан, 000000, Наманганская область, Уйчинский район, БИРЛАШГАН ҚФЙ, ДЕХҚОНОБОД МФЙ, ДЕХКОНОБОД КЎЧАСИ,  uy:173</v>
      </c>
      <c r="H286" s="191">
        <f>VLOOKUP($A286,'Реестр на 3 дня'!$C$2:$AA$1000,4)</f>
        <v>49</v>
      </c>
      <c r="I286" s="170">
        <f t="shared" si="30"/>
        <v>100</v>
      </c>
      <c r="J286" s="187">
        <f t="shared" si="31"/>
        <v>4900</v>
      </c>
      <c r="K286" s="41">
        <f t="shared" si="32"/>
        <v>0</v>
      </c>
      <c r="L286" s="188">
        <f t="shared" si="33"/>
        <v>4900</v>
      </c>
      <c r="M286" s="171" t="s">
        <v>1897</v>
      </c>
    </row>
    <row r="287" spans="1:13" ht="51">
      <c r="A287" s="179">
        <f t="shared" si="34"/>
        <v>269</v>
      </c>
      <c r="B287" s="189" t="str">
        <f>VLOOKUP($A287,'Реестр на 3 дня'!$C$2:$AA$1000,3)</f>
        <v>ISROILOV DIYOR MUSOXON O'G'LI</v>
      </c>
      <c r="C287" s="167" t="str">
        <f>VLOOKUP($A287,'Реестр на 3 дня'!$C$2:$AA$1000,12)</f>
        <v>AD</v>
      </c>
      <c r="D287" s="167" t="str">
        <f>VLOOKUP($A287,'Реестр на 3 дня'!$C$2:$AA$1000,13)</f>
        <v>4559647</v>
      </c>
      <c r="E287" s="190" t="str">
        <f>VLOOKUP($A287,'Реестр на 3 дня'!$C$2:$AA$1000,14)</f>
        <v>11.09.2023</v>
      </c>
      <c r="F287" s="168" t="str">
        <f>VLOOKUP($A287,'Реестр на 3 дня'!$C$2:$AA$1000,15)</f>
        <v/>
      </c>
      <c r="G287" s="166" t="str">
        <f>VLOOKUP($A287,'Реестр на 3 дня'!$C$2:$AA$1000,17)</f>
        <v>Узбекистан, 000000, Наманганская область, Янгикурганский район, ПОРОМОН 'ФЙ, О'ТЕПА МФЙ, О'ТЕПА КЎЧАСИ,  uy:Р/С</v>
      </c>
      <c r="H287" s="191">
        <f>VLOOKUP($A287,'Реестр на 3 дня'!$C$2:$AA$1000,4)</f>
        <v>5</v>
      </c>
      <c r="I287" s="170">
        <f t="shared" si="30"/>
        <v>100</v>
      </c>
      <c r="J287" s="187">
        <f t="shared" si="31"/>
        <v>500</v>
      </c>
      <c r="K287" s="41">
        <f t="shared" si="32"/>
        <v>0</v>
      </c>
      <c r="L287" s="188">
        <f t="shared" si="33"/>
        <v>500</v>
      </c>
      <c r="M287" s="171" t="s">
        <v>1897</v>
      </c>
    </row>
    <row r="288" spans="1:13" ht="63.75">
      <c r="A288" s="179">
        <f t="shared" si="34"/>
        <v>270</v>
      </c>
      <c r="B288" s="189" t="str">
        <f>VLOOKUP($A288,'Реестр на 3 дня'!$C$2:$AA$1000,3)</f>
        <v>IVAGEYEVA FARIDA XALILOVNA</v>
      </c>
      <c r="C288" s="167" t="str">
        <f>VLOOKUP($A288,'Реестр на 3 дня'!$C$2:$AA$1000,12)</f>
        <v>AA</v>
      </c>
      <c r="D288" s="167" t="str">
        <f>VLOOKUP($A288,'Реестр на 3 дня'!$C$2:$AA$1000,13)</f>
        <v>4966980</v>
      </c>
      <c r="E288" s="190" t="str">
        <f>VLOOKUP($A288,'Реестр на 3 дня'!$C$2:$AA$1000,14)</f>
        <v>08.04.2014</v>
      </c>
      <c r="F288" s="168" t="str">
        <f>VLOOKUP($A288,'Реестр на 3 дня'!$C$2:$AA$1000,15)</f>
        <v>Toshkent viloyati Yuqorichirchiq tumani IIB</v>
      </c>
      <c r="G288" s="166" t="str">
        <f>VLOOKUP($A288,'Реестр на 3 дня'!$C$2:$AA$1000,17)</f>
        <v>Узбекистан, 112000, Ташкентская область, Янгиюльский район, Г. ЯНГИЮЛЬ ИШЧИЛАР ШАХАРЧАСИ УСМАНОБОД (ПАРТИЗАНСКАЯ) Д.107 КВ.</v>
      </c>
      <c r="H288" s="191">
        <f>VLOOKUP($A288,'Реестр на 3 дня'!$C$2:$AA$1000,4)</f>
        <v>1280</v>
      </c>
      <c r="I288" s="170">
        <f t="shared" si="30"/>
        <v>100</v>
      </c>
      <c r="J288" s="187">
        <f t="shared" si="31"/>
        <v>128000</v>
      </c>
      <c r="K288" s="41">
        <f t="shared" si="32"/>
        <v>0</v>
      </c>
      <c r="L288" s="188">
        <f t="shared" si="33"/>
        <v>128000</v>
      </c>
      <c r="M288" s="171" t="s">
        <v>1897</v>
      </c>
    </row>
    <row r="289" spans="1:13" ht="51">
      <c r="A289" s="179">
        <f t="shared" si="34"/>
        <v>271</v>
      </c>
      <c r="B289" s="189" t="str">
        <f>VLOOKUP($A289,'Реестр на 3 дня'!$C$2:$AA$1000,3)</f>
        <v>IVANOVA FARIDA RAXIMOVNA</v>
      </c>
      <c r="C289" s="167" t="str">
        <f>VLOOKUP($A289,'Реестр на 3 дня'!$C$2:$AA$1000,12)</f>
        <v>AD</v>
      </c>
      <c r="D289" s="167" t="str">
        <f>VLOOKUP($A289,'Реестр на 3 дня'!$C$2:$AA$1000,13)</f>
        <v>1187134</v>
      </c>
      <c r="E289" s="190" t="str">
        <f>VLOOKUP($A289,'Реестр на 3 дня'!$C$2:$AA$1000,14)</f>
        <v>18.03.2022</v>
      </c>
      <c r="F289" s="168" t="str">
        <f>VLOOKUP($A289,'Реестр на 3 дня'!$C$2:$AA$1000,15)</f>
        <v/>
      </c>
      <c r="G289" s="166" t="str">
        <f>VLOOKUP($A289,'Реестр на 3 дня'!$C$2:$AA$1000,17)</f>
        <v>Узбекистан, 000000, Ташкентская область, Янгиюльский район, NODIRABEGIM 24-KORPS 11-XONADON</v>
      </c>
      <c r="H289" s="191">
        <f>VLOOKUP($A289,'Реестр на 3 дня'!$C$2:$AA$1000,4)</f>
        <v>1120</v>
      </c>
      <c r="I289" s="170">
        <f t="shared" si="30"/>
        <v>100</v>
      </c>
      <c r="J289" s="187">
        <f t="shared" si="31"/>
        <v>112000</v>
      </c>
      <c r="K289" s="41">
        <f t="shared" si="32"/>
        <v>0</v>
      </c>
      <c r="L289" s="188">
        <f t="shared" si="33"/>
        <v>112000</v>
      </c>
      <c r="M289" s="171" t="s">
        <v>1897</v>
      </c>
    </row>
    <row r="290" spans="1:13" ht="51">
      <c r="A290" s="179">
        <f t="shared" si="34"/>
        <v>272</v>
      </c>
      <c r="B290" s="189" t="str">
        <f>VLOOKUP($A290,'Реестр на 3 дня'!$C$2:$AA$1000,3)</f>
        <v>IXMATOV MURATBAY KONGRADBAYEVICH</v>
      </c>
      <c r="C290" s="167" t="str">
        <f>VLOOKUP($A290,'Реестр на 3 дня'!$C$2:$AA$1000,12)</f>
        <v>AE</v>
      </c>
      <c r="D290" s="167" t="str">
        <f>VLOOKUP($A290,'Реестр на 3 дня'!$C$2:$AA$1000,13)</f>
        <v>3409052</v>
      </c>
      <c r="E290" s="190" t="str">
        <f>VLOOKUP($A290,'Реестр на 3 дня'!$C$2:$AA$1000,14)</f>
        <v>15.07.2025</v>
      </c>
      <c r="F290" s="168" t="str">
        <f>VLOOKUP($A290,'Реестр на 3 дня'!$C$2:$AA$1000,15)</f>
        <v/>
      </c>
      <c r="G290" s="166" t="str">
        <f>VLOOKUP($A290,'Реестр на 3 дня'!$C$2:$AA$1000,17)</f>
        <v>Узбекистан, 000000, Республика Каракалпакстан, Кунградский район, МСГ ТЕМИР-ЖОЛ, КАРАКАЛПАКСТАН,  uy:75 xonadon:7</v>
      </c>
      <c r="H290" s="191">
        <f>VLOOKUP($A290,'Реестр на 3 дня'!$C$2:$AA$1000,4)</f>
        <v>6</v>
      </c>
      <c r="I290" s="170">
        <f t="shared" si="30"/>
        <v>100</v>
      </c>
      <c r="J290" s="187">
        <f t="shared" si="31"/>
        <v>600</v>
      </c>
      <c r="K290" s="41">
        <f t="shared" si="32"/>
        <v>0</v>
      </c>
      <c r="L290" s="188">
        <f t="shared" si="33"/>
        <v>600</v>
      </c>
      <c r="M290" s="171" t="s">
        <v>1897</v>
      </c>
    </row>
    <row r="291" spans="1:13" s="159" customFormat="1" ht="38.25">
      <c r="A291" s="179">
        <f t="shared" si="34"/>
        <v>273</v>
      </c>
      <c r="B291" s="189" t="str">
        <f>VLOOKUP($A291,'Реестр на 3 дня'!$C$2:$AA$1000,3)</f>
        <v>JABKO LYUBOV ALEKSANDROVNA</v>
      </c>
      <c r="C291" s="167" t="str">
        <f>VLOOKUP($A291,'Реестр на 3 дня'!$C$2:$AA$1000,12)</f>
        <v>AD</v>
      </c>
      <c r="D291" s="167" t="str">
        <f>VLOOKUP($A291,'Реестр на 3 дня'!$C$2:$AA$1000,13)</f>
        <v>6440157</v>
      </c>
      <c r="E291" s="190" t="str">
        <f>VLOOKUP($A291,'Реестр на 3 дня'!$C$2:$AA$1000,14)</f>
        <v>12.03.2024</v>
      </c>
      <c r="F291" s="168" t="str">
        <f>VLOOKUP($A291,'Реестр на 3 дня'!$C$2:$AA$1000,15)</f>
        <v/>
      </c>
      <c r="G291" s="166" t="str">
        <f>VLOOKUP($A291,'Реестр на 3 дня'!$C$2:$AA$1000,17)</f>
        <v>Узбекистан, 000000, г. Ташкент, Яккасарайский район, УЛ. МИРАБАД Д.8 КВ.36</v>
      </c>
      <c r="H291" s="191">
        <f>VLOOKUP($A291,'Реестр на 3 дня'!$C$2:$AA$1000,4)</f>
        <v>33440</v>
      </c>
      <c r="I291" s="170">
        <f t="shared" si="30"/>
        <v>100</v>
      </c>
      <c r="J291" s="187">
        <f t="shared" si="31"/>
        <v>3344000</v>
      </c>
      <c r="K291" s="41">
        <f t="shared" si="32"/>
        <v>0</v>
      </c>
      <c r="L291" s="188">
        <f t="shared" si="33"/>
        <v>3344000</v>
      </c>
      <c r="M291" s="171" t="s">
        <v>1897</v>
      </c>
    </row>
    <row r="292" spans="1:13" ht="51">
      <c r="A292" s="179">
        <f t="shared" si="34"/>
        <v>274</v>
      </c>
      <c r="B292" s="189" t="str">
        <f>VLOOKUP($A292,'Реестр на 3 дня'!$C$2:$AA$1000,3)</f>
        <v>JARIKOV MAKSIM VLADIMIROVICH</v>
      </c>
      <c r="C292" s="167" t="str">
        <f>VLOOKUP($A292,'Реестр на 3 дня'!$C$2:$AA$1000,12)</f>
        <v>AD</v>
      </c>
      <c r="D292" s="167" t="str">
        <f>VLOOKUP($A292,'Реестр на 3 дня'!$C$2:$AA$1000,13)</f>
        <v>5023411</v>
      </c>
      <c r="E292" s="190" t="str">
        <f>VLOOKUP($A292,'Реестр на 3 дня'!$C$2:$AA$1000,14)</f>
        <v>03.11.2023</v>
      </c>
      <c r="F292" s="168" t="str">
        <f>VLOOKUP($A292,'Реестр на 3 дня'!$C$2:$AA$1000,15)</f>
        <v/>
      </c>
      <c r="G292" s="166" t="str">
        <f>VLOOKUP($A292,'Реестр на 3 дня'!$C$2:$AA$1000,17)</f>
        <v>Узбекистан, 000000, г. Ташкент, Яшнободский район, КЎКСАРОЙ МФЙ, АЛИМКЕНТ, 1 ТОР КЎЧАСИ,  uy:36/1 xonadon:106</v>
      </c>
      <c r="H292" s="191">
        <f>VLOOKUP($A292,'Реестр на 3 дня'!$C$2:$AA$1000,4)</f>
        <v>1</v>
      </c>
      <c r="I292" s="170">
        <f t="shared" si="30"/>
        <v>100</v>
      </c>
      <c r="J292" s="187">
        <f t="shared" si="31"/>
        <v>100</v>
      </c>
      <c r="K292" s="41">
        <f t="shared" si="32"/>
        <v>0</v>
      </c>
      <c r="L292" s="188">
        <f t="shared" si="33"/>
        <v>100</v>
      </c>
      <c r="M292" s="171" t="s">
        <v>1897</v>
      </c>
    </row>
    <row r="293" spans="1:13" ht="38.25">
      <c r="A293" s="179">
        <f t="shared" si="34"/>
        <v>275</v>
      </c>
      <c r="B293" s="189" t="str">
        <f>VLOOKUP($A293,'Реестр на 3 дня'!$C$2:$AA$1000,3)</f>
        <v>JARINOVA NINA ALEKSANDROVNA</v>
      </c>
      <c r="C293" s="167" t="str">
        <f>VLOOKUP($A293,'Реестр на 3 дня'!$C$2:$AA$1000,12)</f>
        <v>AD</v>
      </c>
      <c r="D293" s="167" t="str">
        <f>VLOOKUP($A293,'Реестр на 3 дня'!$C$2:$AA$1000,13)</f>
        <v>6351682</v>
      </c>
      <c r="E293" s="190" t="str">
        <f>VLOOKUP($A293,'Реестр на 3 дня'!$C$2:$AA$1000,14)</f>
        <v>04.03.2024</v>
      </c>
      <c r="F293" s="168" t="str">
        <f>VLOOKUP($A293,'Реестр на 3 дня'!$C$2:$AA$1000,15)</f>
        <v/>
      </c>
      <c r="G293" s="166" t="str">
        <f>VLOOKUP($A293,'Реестр на 3 дня'!$C$2:$AA$1000,17)</f>
        <v>Узбекистан, 100093, г. Ташкент, Юнусабадский район, 4 mavze, 14 uy, 6 xonadon</v>
      </c>
      <c r="H293" s="191">
        <f>VLOOKUP($A293,'Реестр на 3 дня'!$C$2:$AA$1000,4)</f>
        <v>120</v>
      </c>
      <c r="I293" s="170">
        <f t="shared" si="30"/>
        <v>100</v>
      </c>
      <c r="J293" s="187">
        <f t="shared" si="31"/>
        <v>12000</v>
      </c>
      <c r="K293" s="41">
        <f t="shared" si="32"/>
        <v>0</v>
      </c>
      <c r="L293" s="188">
        <f t="shared" si="33"/>
        <v>12000</v>
      </c>
      <c r="M293" s="171" t="s">
        <v>1897</v>
      </c>
    </row>
    <row r="294" spans="1:13" ht="51">
      <c r="A294" s="179">
        <f t="shared" si="34"/>
        <v>276</v>
      </c>
      <c r="B294" s="189" t="str">
        <f>VLOOKUP($A294,'Реестр на 3 дня'!$C$2:$AA$1000,3)</f>
        <v>JAVLANOVA SHAXNOZA DJALALITDINOVNA</v>
      </c>
      <c r="C294" s="167" t="str">
        <f>VLOOKUP($A294,'Реестр на 3 дня'!$C$2:$AA$1000,12)</f>
        <v>AD</v>
      </c>
      <c r="D294" s="167" t="str">
        <f>VLOOKUP($A294,'Реестр на 3 дня'!$C$2:$AA$1000,13)</f>
        <v>6678250</v>
      </c>
      <c r="E294" s="190" t="str">
        <f>VLOOKUP($A294,'Реестр на 3 дня'!$C$2:$AA$1000,14)</f>
        <v>02.04.2024</v>
      </c>
      <c r="F294" s="168" t="str">
        <f>VLOOKUP($A294,'Реестр на 3 дня'!$C$2:$AA$1000,15)</f>
        <v/>
      </c>
      <c r="G294" s="166" t="str">
        <f>VLOOKUP($A294,'Реестр на 3 дня'!$C$2:$AA$1000,17)</f>
        <v>Узбекистан, 000000, г. Ташкент, Юнусабадский район, ҚУЛОЛҚЎРҒОН МФЙ, ЯНГИ ХАЕТ, 1 БЕРК КЎЧАСИ,  uy:5</v>
      </c>
      <c r="H294" s="191">
        <f>VLOOKUP($A294,'Реестр на 3 дня'!$C$2:$AA$1000,4)</f>
        <v>1</v>
      </c>
      <c r="I294" s="170">
        <f t="shared" si="30"/>
        <v>100</v>
      </c>
      <c r="J294" s="187">
        <f t="shared" si="31"/>
        <v>100</v>
      </c>
      <c r="K294" s="41">
        <f t="shared" si="32"/>
        <v>0</v>
      </c>
      <c r="L294" s="188">
        <f t="shared" si="33"/>
        <v>100</v>
      </c>
      <c r="M294" s="171" t="s">
        <v>1897</v>
      </c>
    </row>
    <row r="295" spans="1:13" ht="38.25">
      <c r="A295" s="179">
        <f t="shared" si="34"/>
        <v>277</v>
      </c>
      <c r="B295" s="189" t="str">
        <f>VLOOKUP($A295,'Реестр на 3 дня'!$C$2:$AA$1000,3)</f>
        <v>JO'RABOYEV DOSTON DAVRON O'G'LI</v>
      </c>
      <c r="C295" s="167" t="str">
        <f>VLOOKUP($A295,'Реестр на 3 дня'!$C$2:$AA$1000,12)</f>
        <v>AD</v>
      </c>
      <c r="D295" s="167" t="str">
        <f>VLOOKUP($A295,'Реестр на 3 дня'!$C$2:$AA$1000,13)</f>
        <v>1481006</v>
      </c>
      <c r="E295" s="190" t="str">
        <f>VLOOKUP($A295,'Реестр на 3 дня'!$C$2:$AA$1000,14)</f>
        <v>21.06.2022</v>
      </c>
      <c r="F295" s="168" t="str">
        <f>VLOOKUP($A295,'Реестр на 3 дня'!$C$2:$AA$1000,15)</f>
        <v/>
      </c>
      <c r="G295" s="166" t="str">
        <f>VLOOKUP($A295,'Реестр на 3 дня'!$C$2:$AA$1000,17)</f>
        <v>Узбекистан, 000000, г. Ташкент, Мирзо-Улугбекский район, Катта Олтинтепа МФЙ, Бузарик кучаси, 63-уй</v>
      </c>
      <c r="H295" s="191">
        <f>VLOOKUP($A295,'Реестр на 3 дня'!$C$2:$AA$1000,4)</f>
        <v>1</v>
      </c>
      <c r="I295" s="170">
        <f t="shared" si="30"/>
        <v>100</v>
      </c>
      <c r="J295" s="187">
        <f t="shared" si="31"/>
        <v>100</v>
      </c>
      <c r="K295" s="41">
        <f t="shared" si="32"/>
        <v>0</v>
      </c>
      <c r="L295" s="188">
        <f t="shared" si="33"/>
        <v>100</v>
      </c>
      <c r="M295" s="171" t="s">
        <v>1897</v>
      </c>
    </row>
    <row r="296" spans="1:13" ht="25.5">
      <c r="A296" s="179">
        <f t="shared" si="34"/>
        <v>278</v>
      </c>
      <c r="B296" s="189" t="str">
        <f>VLOOKUP($A296,'Реестр на 3 дня'!$C$2:$AA$1000,3)</f>
        <v>JO‘RAYEV ABBOS ALISHER O‘G‘LI</v>
      </c>
      <c r="C296" s="167" t="str">
        <f>VLOOKUP($A296,'Реестр на 3 дня'!$C$2:$AA$1000,12)</f>
        <v>AD</v>
      </c>
      <c r="D296" s="167" t="str">
        <f>VLOOKUP($A296,'Реестр на 3 дня'!$C$2:$AA$1000,13)</f>
        <v>1917187</v>
      </c>
      <c r="E296" s="190" t="str">
        <f>VLOOKUP($A296,'Реестр на 3 дня'!$C$2:$AA$1000,14)</f>
        <v>25.10.2022</v>
      </c>
      <c r="F296" s="168" t="str">
        <f>VLOOKUP($A296,'Реестр на 3 дня'!$C$2:$AA$1000,15)</f>
        <v/>
      </c>
      <c r="G296" s="166" t="str">
        <f>VLOOKUP($A296,'Реестр на 3 дня'!$C$2:$AA$1000,17)</f>
        <v>Узбекистан, 000000, г. Ташкент, Яккасарайский район, Dilxiroj 75</v>
      </c>
      <c r="H296" s="191">
        <f>VLOOKUP($A296,'Реестр на 3 дня'!$C$2:$AA$1000,4)</f>
        <v>10</v>
      </c>
      <c r="I296" s="170">
        <f t="shared" si="30"/>
        <v>100</v>
      </c>
      <c r="J296" s="187">
        <f t="shared" si="31"/>
        <v>1000</v>
      </c>
      <c r="K296" s="41">
        <f t="shared" si="32"/>
        <v>0</v>
      </c>
      <c r="L296" s="188">
        <f t="shared" si="33"/>
        <v>1000</v>
      </c>
      <c r="M296" s="171" t="s">
        <v>1897</v>
      </c>
    </row>
    <row r="297" spans="1:13" ht="38.25">
      <c r="A297" s="179">
        <f t="shared" si="34"/>
        <v>279</v>
      </c>
      <c r="B297" s="189" t="str">
        <f>VLOOKUP($A297,'Реестр на 3 дня'!$C$2:$AA$1000,3)</f>
        <v>JO‘RAYEV BOBURBEK FUZULITDIN O‘G‘LI</v>
      </c>
      <c r="C297" s="167" t="str">
        <f>VLOOKUP($A297,'Реестр на 3 дня'!$C$2:$AA$1000,12)</f>
        <v>AB</v>
      </c>
      <c r="D297" s="167" t="str">
        <f>VLOOKUP($A297,'Реестр на 3 дня'!$C$2:$AA$1000,13)</f>
        <v>0712890</v>
      </c>
      <c r="E297" s="190" t="str">
        <f>VLOOKUP($A297,'Реестр на 3 дня'!$C$2:$AA$1000,14)</f>
        <v>07.08.2015</v>
      </c>
      <c r="F297" s="168" t="str">
        <f>VLOOKUP($A297,'Реестр на 3 дня'!$C$2:$AA$1000,15)</f>
        <v/>
      </c>
      <c r="G297" s="166" t="str">
        <f>VLOOKUP($A297,'Реестр на 3 дня'!$C$2:$AA$1000,17)</f>
        <v>Узбекистан, 000000, Андижанская область, Шахриханский район, СЕГАЗА МФЙ, СЕГАЗА КЎЧАСИ,  uy:254</v>
      </c>
      <c r="H297" s="191">
        <f>VLOOKUP($A297,'Реестр на 3 дня'!$C$2:$AA$1000,4)</f>
        <v>6</v>
      </c>
      <c r="I297" s="170">
        <f t="shared" si="30"/>
        <v>100</v>
      </c>
      <c r="J297" s="187">
        <f t="shared" si="31"/>
        <v>600</v>
      </c>
      <c r="K297" s="41">
        <f t="shared" si="32"/>
        <v>0</v>
      </c>
      <c r="L297" s="188">
        <f t="shared" si="33"/>
        <v>600</v>
      </c>
      <c r="M297" s="171" t="s">
        <v>1897</v>
      </c>
    </row>
    <row r="298" spans="1:13" ht="38.25">
      <c r="A298" s="179">
        <f t="shared" si="34"/>
        <v>280</v>
      </c>
      <c r="B298" s="189" t="str">
        <f>VLOOKUP($A298,'Реестр на 3 дня'!$C$2:$AA$1000,3)</f>
        <v>JUMABAYEV KAXRAMAN UKTAMOVICH</v>
      </c>
      <c r="C298" s="167" t="str">
        <f>VLOOKUP($A298,'Реестр на 3 дня'!$C$2:$AA$1000,12)</f>
        <v>KA</v>
      </c>
      <c r="D298" s="167" t="str">
        <f>VLOOKUP($A298,'Реестр на 3 дня'!$C$2:$AA$1000,13)</f>
        <v>0555152</v>
      </c>
      <c r="E298" s="190" t="str">
        <f>VLOOKUP($A298,'Реестр на 3 дня'!$C$2:$AA$1000,14)</f>
        <v>05.06.2015</v>
      </c>
      <c r="F298" s="168" t="str">
        <f>VLOOKUP($A298,'Реестр на 3 дня'!$C$2:$AA$1000,15)</f>
        <v/>
      </c>
      <c r="G298" s="166" t="str">
        <f>VLOOKUP($A298,'Реестр на 3 дня'!$C$2:$AA$1000,17)</f>
        <v>Узбекистан, 000000, Республика Каракалпакстан, Ходжейлийский район, Паруаз МФЙ Темир Жол кучаси 40-уй</v>
      </c>
      <c r="H298" s="191">
        <f>VLOOKUP($A298,'Реестр на 3 дня'!$C$2:$AA$1000,4)</f>
        <v>1</v>
      </c>
      <c r="I298" s="170">
        <f t="shared" si="30"/>
        <v>100</v>
      </c>
      <c r="J298" s="187">
        <f t="shared" si="31"/>
        <v>100</v>
      </c>
      <c r="K298" s="41">
        <f t="shared" si="32"/>
        <v>0</v>
      </c>
      <c r="L298" s="188">
        <f t="shared" si="33"/>
        <v>100</v>
      </c>
      <c r="M298" s="171" t="s">
        <v>1897</v>
      </c>
    </row>
    <row r="299" spans="1:13" ht="38.25">
      <c r="A299" s="179">
        <f t="shared" si="34"/>
        <v>281</v>
      </c>
      <c r="B299" s="189" t="str">
        <f>VLOOKUP($A299,'Реестр на 3 дня'!$C$2:$AA$1000,3)</f>
        <v>JURABEKOVA DILAFRUZ DILMURODOVNA</v>
      </c>
      <c r="C299" s="167" t="str">
        <f>VLOOKUP($A299,'Реестр на 3 дня'!$C$2:$AA$1000,12)</f>
        <v>AD</v>
      </c>
      <c r="D299" s="167" t="str">
        <f>VLOOKUP($A299,'Реестр на 3 дня'!$C$2:$AA$1000,13)</f>
        <v>5678767</v>
      </c>
      <c r="E299" s="190" t="str">
        <f>VLOOKUP($A299,'Реестр на 3 дня'!$C$2:$AA$1000,14)</f>
        <v>09.01.2024</v>
      </c>
      <c r="F299" s="168" t="str">
        <f>VLOOKUP($A299,'Реестр на 3 дня'!$C$2:$AA$1000,15)</f>
        <v/>
      </c>
      <c r="G299" s="166" t="str">
        <f>VLOOKUP($A299,'Реестр на 3 дня'!$C$2:$AA$1000,17)</f>
        <v>Узбекистан, 000000, г. Ташкент, Алмазарский район, Мойарик МФЙ, Дустлик кучаси, 24-уй</v>
      </c>
      <c r="H299" s="191">
        <f>VLOOKUP($A299,'Реестр на 3 дня'!$C$2:$AA$1000,4)</f>
        <v>11</v>
      </c>
      <c r="I299" s="170">
        <f t="shared" si="30"/>
        <v>100</v>
      </c>
      <c r="J299" s="187">
        <f t="shared" si="31"/>
        <v>1100</v>
      </c>
      <c r="K299" s="41">
        <f t="shared" si="32"/>
        <v>0</v>
      </c>
      <c r="L299" s="188">
        <f t="shared" si="33"/>
        <v>1100</v>
      </c>
      <c r="M299" s="171" t="s">
        <v>1897</v>
      </c>
    </row>
    <row r="300" spans="1:13" ht="38.25">
      <c r="A300" s="179">
        <f t="shared" si="34"/>
        <v>282</v>
      </c>
      <c r="B300" s="189" t="str">
        <f>VLOOKUP($A300,'Реестр на 3 дня'!$C$2:$AA$1000,3)</f>
        <v>Jossi Roland Jakob</v>
      </c>
      <c r="C300" s="167" t="str">
        <f>VLOOKUP($A300,'Реестр на 3 дня'!$C$2:$AA$1000,12)</f>
        <v/>
      </c>
      <c r="D300" s="167" t="str">
        <f>VLOOKUP($A300,'Реестр на 3 дня'!$C$2:$AA$1000,13)</f>
        <v>X1863887</v>
      </c>
      <c r="E300" s="190" t="str">
        <f>VLOOKUP($A300,'Реестр на 3 дня'!$C$2:$AA$1000,14)</f>
        <v>12.07.2017</v>
      </c>
      <c r="F300" s="168" t="str">
        <f>VLOOKUP($A300,'Реестр на 3 дня'!$C$2:$AA$1000,15)</f>
        <v/>
      </c>
      <c r="G300" s="166" t="str">
        <f>VLOOKUP($A300,'Реестр на 3 дня'!$C$2:$AA$1000,17)</f>
        <v>Гонконг (Сянган), 000000, FLT H 29/F GOLDWIN HEIGHTS 2 SEYMOUR RD MID-LEVELS HN HONG KONG</v>
      </c>
      <c r="H300" s="191">
        <f>VLOOKUP($A300,'Реестр на 3 дня'!$C$2:$AA$1000,4)</f>
        <v>602</v>
      </c>
      <c r="I300" s="170">
        <f t="shared" si="30"/>
        <v>100</v>
      </c>
      <c r="J300" s="187">
        <f t="shared" si="31"/>
        <v>60200</v>
      </c>
      <c r="K300" s="41">
        <f t="shared" si="32"/>
        <v>0</v>
      </c>
      <c r="L300" s="188">
        <f t="shared" si="33"/>
        <v>60200</v>
      </c>
      <c r="M300" s="171" t="s">
        <v>1896</v>
      </c>
    </row>
    <row r="301" spans="1:13" ht="38.25">
      <c r="A301" s="179">
        <f t="shared" si="34"/>
        <v>283</v>
      </c>
      <c r="B301" s="189" t="str">
        <f>VLOOKUP($A301,'Реестр на 3 дня'!$C$2:$AA$1000,3)</f>
        <v>KABILBAYEV TURSUNMUROD ERGASHEVICH</v>
      </c>
      <c r="C301" s="167" t="str">
        <f>VLOOKUP($A301,'Реестр на 3 дня'!$C$2:$AA$1000,12)</f>
        <v>AD</v>
      </c>
      <c r="D301" s="167" t="str">
        <f>VLOOKUP($A301,'Реестр на 3 дня'!$C$2:$AA$1000,13)</f>
        <v>1418736</v>
      </c>
      <c r="E301" s="190" t="str">
        <f>VLOOKUP($A301,'Реестр на 3 дня'!$C$2:$AA$1000,14)</f>
        <v>03.06.2022</v>
      </c>
      <c r="F301" s="168" t="str">
        <f>VLOOKUP($A301,'Реестр на 3 дня'!$C$2:$AA$1000,15)</f>
        <v/>
      </c>
      <c r="G301" s="166" t="str">
        <f>VLOOKUP($A301,'Реестр на 3 дня'!$C$2:$AA$1000,17)</f>
        <v>Узбекистан, 000000, Ташкентская область, Янгиюльский район, БУНЕДКОР МФЙ САМАРКАНД 422</v>
      </c>
      <c r="H301" s="191">
        <f>VLOOKUP($A301,'Реестр на 3 дня'!$C$2:$AA$1000,4)</f>
        <v>160</v>
      </c>
      <c r="I301" s="170">
        <f t="shared" si="30"/>
        <v>100</v>
      </c>
      <c r="J301" s="187">
        <f t="shared" si="31"/>
        <v>16000</v>
      </c>
      <c r="K301" s="41">
        <f t="shared" si="32"/>
        <v>0</v>
      </c>
      <c r="L301" s="188">
        <f t="shared" si="33"/>
        <v>16000</v>
      </c>
      <c r="M301" s="171" t="s">
        <v>1897</v>
      </c>
    </row>
    <row r="302" spans="1:13" ht="38.25">
      <c r="A302" s="179">
        <f t="shared" si="34"/>
        <v>284</v>
      </c>
      <c r="B302" s="189" t="str">
        <f>VLOOKUP($A302,'Реестр на 3 дня'!$C$2:$AA$1000,3)</f>
        <v>KADIROVA NARGIZA SERGEYEVNA</v>
      </c>
      <c r="C302" s="167" t="str">
        <f>VLOOKUP($A302,'Реестр на 3 дня'!$C$2:$AA$1000,12)</f>
        <v>AD</v>
      </c>
      <c r="D302" s="167" t="str">
        <f>VLOOKUP($A302,'Реестр на 3 дня'!$C$2:$AA$1000,13)</f>
        <v>6919663</v>
      </c>
      <c r="E302" s="190" t="str">
        <f>VLOOKUP($A302,'Реестр на 3 дня'!$C$2:$AA$1000,14)</f>
        <v>23.04.2024</v>
      </c>
      <c r="F302" s="168" t="str">
        <f>VLOOKUP($A302,'Реестр на 3 дня'!$C$2:$AA$1000,15)</f>
        <v/>
      </c>
      <c r="G302" s="166" t="str">
        <f>VLOOKUP($A302,'Реестр на 3 дня'!$C$2:$AA$1000,17)</f>
        <v>Узбекистан, 000000, Ташкентская область, Янгиюльский район, САБО МФЙ МЕВАЗОР 18А</v>
      </c>
      <c r="H302" s="191">
        <f>VLOOKUP($A302,'Реестр на 3 дня'!$C$2:$AA$1000,4)</f>
        <v>1440</v>
      </c>
      <c r="I302" s="170">
        <f t="shared" si="30"/>
        <v>100</v>
      </c>
      <c r="J302" s="187">
        <f t="shared" si="31"/>
        <v>144000</v>
      </c>
      <c r="K302" s="41">
        <f t="shared" si="32"/>
        <v>0</v>
      </c>
      <c r="L302" s="188">
        <f t="shared" si="33"/>
        <v>144000</v>
      </c>
      <c r="M302" s="171" t="s">
        <v>1897</v>
      </c>
    </row>
    <row r="303" spans="1:13" ht="51">
      <c r="A303" s="179">
        <f t="shared" si="34"/>
        <v>285</v>
      </c>
      <c r="B303" s="189" t="str">
        <f>VLOOKUP($A303,'Реестр на 3 дня'!$C$2:$AA$1000,3)</f>
        <v>KADIROVA SAODAT ZAKIRULLOYEVNA</v>
      </c>
      <c r="C303" s="167" t="str">
        <f>VLOOKUP($A303,'Реестр на 3 дня'!$C$2:$AA$1000,12)</f>
        <v>AD</v>
      </c>
      <c r="D303" s="167" t="str">
        <f>VLOOKUP($A303,'Реестр на 3 дня'!$C$2:$AA$1000,13)</f>
        <v>6425048</v>
      </c>
      <c r="E303" s="190" t="str">
        <f>VLOOKUP($A303,'Реестр на 3 дня'!$C$2:$AA$1000,14)</f>
        <v>11.03.2024</v>
      </c>
      <c r="F303" s="168" t="str">
        <f>VLOOKUP($A303,'Реестр на 3 дня'!$C$2:$AA$1000,15)</f>
        <v/>
      </c>
      <c r="G303" s="166" t="str">
        <f>VLOOKUP($A303,'Реестр на 3 дня'!$C$2:$AA$1000,17)</f>
        <v>Узбекистан, 000000, Самаркандская область, г. Самарканд, Обод Маскан МФЙ, Корасув мавзеси, 145-уй, 34-хонадон</v>
      </c>
      <c r="H303" s="191">
        <f>VLOOKUP($A303,'Реестр на 3 дня'!$C$2:$AA$1000,4)</f>
        <v>1060</v>
      </c>
      <c r="I303" s="170">
        <f t="shared" si="30"/>
        <v>100</v>
      </c>
      <c r="J303" s="187">
        <f t="shared" si="31"/>
        <v>106000</v>
      </c>
      <c r="K303" s="41">
        <f t="shared" si="32"/>
        <v>0</v>
      </c>
      <c r="L303" s="188">
        <f t="shared" si="33"/>
        <v>106000</v>
      </c>
      <c r="M303" s="171" t="s">
        <v>1897</v>
      </c>
    </row>
    <row r="304" spans="1:13" ht="51">
      <c r="A304" s="179">
        <f t="shared" si="34"/>
        <v>286</v>
      </c>
      <c r="B304" s="189" t="str">
        <f>VLOOKUP($A304,'Реестр на 3 дня'!$C$2:$AA$1000,3)</f>
        <v>KALMIKOVA LYUDMILA VLADIMIROVNA</v>
      </c>
      <c r="C304" s="167" t="str">
        <f>VLOOKUP($A304,'Реестр на 3 дня'!$C$2:$AA$1000,12)</f>
        <v>AB</v>
      </c>
      <c r="D304" s="167" t="str">
        <f>VLOOKUP($A304,'Реестр на 3 дня'!$C$2:$AA$1000,13)</f>
        <v>9927044</v>
      </c>
      <c r="E304" s="190" t="str">
        <f>VLOOKUP($A304,'Реестр на 3 дня'!$C$2:$AA$1000,14)</f>
        <v>16.06.2018</v>
      </c>
      <c r="F304" s="168" t="str">
        <f>VLOOKUP($A304,'Реестр на 3 дня'!$C$2:$AA$1000,15)</f>
        <v>Toshkent shahar Yunusobod tumani IIB</v>
      </c>
      <c r="G304" s="166" t="str">
        <f>VLOOKUP($A304,'Реестр на 3 дня'!$C$2:$AA$1000,17)</f>
        <v>Узбекистан, 100017, г. Ташкент, Юнусабадский район, ЮНУСАБАДСКИЙ РАЙОН МАРКАЗ 5 Ц-5 Д.39 КВ.34</v>
      </c>
      <c r="H304" s="191">
        <f>VLOOKUP($A304,'Реестр на 3 дня'!$C$2:$AA$1000,4)</f>
        <v>4800</v>
      </c>
      <c r="I304" s="170">
        <f t="shared" si="30"/>
        <v>100</v>
      </c>
      <c r="J304" s="187">
        <f t="shared" si="31"/>
        <v>480000</v>
      </c>
      <c r="K304" s="41">
        <f t="shared" si="32"/>
        <v>0</v>
      </c>
      <c r="L304" s="188">
        <f t="shared" si="33"/>
        <v>480000</v>
      </c>
      <c r="M304" s="171" t="s">
        <v>1897</v>
      </c>
    </row>
    <row r="305" spans="1:13" ht="38.25">
      <c r="A305" s="179">
        <f t="shared" si="34"/>
        <v>287</v>
      </c>
      <c r="B305" s="189" t="str">
        <f>VLOOKUP($A305,'Реестр на 3 дня'!$C$2:$AA$1000,3)</f>
        <v>KAMALOV JALOLIDDIN QOBIL O`G`LI</v>
      </c>
      <c r="C305" s="167" t="str">
        <f>VLOOKUP($A305,'Реестр на 3 дня'!$C$2:$AA$1000,12)</f>
        <v>AD</v>
      </c>
      <c r="D305" s="167" t="str">
        <f>VLOOKUP($A305,'Реестр на 3 дня'!$C$2:$AA$1000,13)</f>
        <v>0113449</v>
      </c>
      <c r="E305" s="190" t="str">
        <f>VLOOKUP($A305,'Реестр на 3 дня'!$C$2:$AA$1000,14)</f>
        <v>02.02.2021</v>
      </c>
      <c r="F305" s="168" t="str">
        <f>VLOOKUP($A305,'Реестр на 3 дня'!$C$2:$AA$1000,15)</f>
        <v/>
      </c>
      <c r="G305" s="166" t="str">
        <f>VLOOKUP($A305,'Реестр на 3 дня'!$C$2:$AA$1000,17)</f>
        <v>Узбекистан, 000000, Ташкентская область, Бекабадский район, Nazarvoy MFY</v>
      </c>
      <c r="H305" s="191">
        <f>VLOOKUP($A305,'Реестр на 3 дня'!$C$2:$AA$1000,4)</f>
        <v>5</v>
      </c>
      <c r="I305" s="170">
        <f t="shared" si="30"/>
        <v>100</v>
      </c>
      <c r="J305" s="187">
        <f t="shared" si="31"/>
        <v>500</v>
      </c>
      <c r="K305" s="41">
        <f t="shared" si="32"/>
        <v>0</v>
      </c>
      <c r="L305" s="188">
        <f t="shared" si="33"/>
        <v>500</v>
      </c>
      <c r="M305" s="171" t="s">
        <v>1897</v>
      </c>
    </row>
    <row r="306" spans="1:13" ht="51">
      <c r="A306" s="179">
        <f t="shared" si="34"/>
        <v>288</v>
      </c>
      <c r="B306" s="189" t="str">
        <f>VLOOKUP($A306,'Реестр на 3 дня'!$C$2:$AA$1000,3)</f>
        <v>KAMALOVA NASIBA MIRVALIYEVNA</v>
      </c>
      <c r="C306" s="167" t="str">
        <f>VLOOKUP($A306,'Реестр на 3 дня'!$C$2:$AA$1000,12)</f>
        <v>AB</v>
      </c>
      <c r="D306" s="167" t="str">
        <f>VLOOKUP($A306,'Реестр на 3 дня'!$C$2:$AA$1000,13)</f>
        <v>3214515</v>
      </c>
      <c r="E306" s="190" t="str">
        <f>VLOOKUP($A306,'Реестр на 3 дня'!$C$2:$AA$1000,14)</f>
        <v>24.02.2016</v>
      </c>
      <c r="F306" s="168" t="str">
        <f>VLOOKUP($A306,'Реестр на 3 дня'!$C$2:$AA$1000,15)</f>
        <v>Toshkent viloyati Yangiyul tumani IIB Gulbahor QMB</v>
      </c>
      <c r="G306" s="166" t="str">
        <f>VLOOKUP($A306,'Реестр на 3 дня'!$C$2:$AA$1000,17)</f>
        <v>Узбекистан, 110821, Ташкентская область, Янгиюльский район, ЭСКИ-КАУНЧИ ЭСКИ КОВУНЧИ_1 ОЙБЕК Д.2</v>
      </c>
      <c r="H306" s="191">
        <f>VLOOKUP($A306,'Реестр на 3 дня'!$C$2:$AA$1000,4)</f>
        <v>480</v>
      </c>
      <c r="I306" s="170">
        <f t="shared" si="30"/>
        <v>100</v>
      </c>
      <c r="J306" s="187">
        <f t="shared" si="31"/>
        <v>48000</v>
      </c>
      <c r="K306" s="41">
        <f t="shared" si="32"/>
        <v>0</v>
      </c>
      <c r="L306" s="188">
        <f t="shared" si="33"/>
        <v>48000</v>
      </c>
      <c r="M306" s="171" t="s">
        <v>1897</v>
      </c>
    </row>
    <row r="307" spans="1:13" ht="38.25">
      <c r="A307" s="179">
        <f t="shared" si="34"/>
        <v>289</v>
      </c>
      <c r="B307" s="189" t="str">
        <f>VLOOKUP($A307,'Реестр на 3 дня'!$C$2:$AA$1000,3)</f>
        <v>KAMALOVA SABAXAT ZAITOVNA</v>
      </c>
      <c r="C307" s="167" t="str">
        <f>VLOOKUP($A307,'Реестр на 3 дня'!$C$2:$AA$1000,12)</f>
        <v>AD</v>
      </c>
      <c r="D307" s="167" t="str">
        <f>VLOOKUP($A307,'Реестр на 3 дня'!$C$2:$AA$1000,13)</f>
        <v>8100525</v>
      </c>
      <c r="E307" s="190" t="str">
        <f>VLOOKUP($A307,'Реестр на 3 дня'!$C$2:$AA$1000,14)</f>
        <v>03.08.2024</v>
      </c>
      <c r="F307" s="168" t="str">
        <f>VLOOKUP($A307,'Реестр на 3 дня'!$C$2:$AA$1000,15)</f>
        <v/>
      </c>
      <c r="G307" s="166" t="str">
        <f>VLOOKUP($A307,'Реестр на 3 дня'!$C$2:$AA$1000,17)</f>
        <v>Узбекистан, 000000, Ташкентская область, Янгиюльский район, УЛ. Ш.РАШИДОВА Д.9 КВ.22</v>
      </c>
      <c r="H307" s="191">
        <f>VLOOKUP($A307,'Реестр на 3 дня'!$C$2:$AA$1000,4)</f>
        <v>1600</v>
      </c>
      <c r="I307" s="170">
        <f t="shared" si="30"/>
        <v>100</v>
      </c>
      <c r="J307" s="187">
        <f t="shared" si="31"/>
        <v>160000</v>
      </c>
      <c r="K307" s="41">
        <f t="shared" si="32"/>
        <v>0</v>
      </c>
      <c r="L307" s="188">
        <f t="shared" si="33"/>
        <v>160000</v>
      </c>
      <c r="M307" s="171" t="s">
        <v>1897</v>
      </c>
    </row>
    <row r="308" spans="1:13" ht="51">
      <c r="A308" s="179">
        <f t="shared" si="34"/>
        <v>290</v>
      </c>
      <c r="B308" s="189" t="str">
        <f>VLOOKUP($A308,'Реестр на 3 дня'!$C$2:$AA$1000,3)</f>
        <v>KAMBAROV GAPIRJAN BARATALIYEVICH</v>
      </c>
      <c r="C308" s="167" t="str">
        <f>VLOOKUP($A308,'Реестр на 3 дня'!$C$2:$AA$1000,12)</f>
        <v>AD</v>
      </c>
      <c r="D308" s="167" t="str">
        <f>VLOOKUP($A308,'Реестр на 3 дня'!$C$2:$AA$1000,13)</f>
        <v>3203722</v>
      </c>
      <c r="E308" s="190" t="str">
        <f>VLOOKUP($A308,'Реестр на 3 дня'!$C$2:$AA$1000,14)</f>
        <v>04.05.2023</v>
      </c>
      <c r="F308" s="168" t="str">
        <f>VLOOKUP($A308,'Реестр на 3 дня'!$C$2:$AA$1000,15)</f>
        <v/>
      </c>
      <c r="G308" s="166" t="str">
        <f>VLOOKUP($A308,'Реестр на 3 дня'!$C$2:$AA$1000,17)</f>
        <v>Узбекистан, 000000, Ташкентская область, Янгиюльский район, КУШЕГОЧ КУШ-ЁГОЧ МАХАЛЛАСИ БИРЛИК КУЧАСИ Д.49А</v>
      </c>
      <c r="H308" s="191">
        <f>VLOOKUP($A308,'Реестр на 3 дня'!$C$2:$AA$1000,4)</f>
        <v>1280</v>
      </c>
      <c r="I308" s="170">
        <f t="shared" si="30"/>
        <v>100</v>
      </c>
      <c r="J308" s="187">
        <f t="shared" si="31"/>
        <v>128000</v>
      </c>
      <c r="K308" s="41">
        <f t="shared" si="32"/>
        <v>0</v>
      </c>
      <c r="L308" s="188">
        <f t="shared" si="33"/>
        <v>128000</v>
      </c>
      <c r="M308" s="171" t="s">
        <v>1897</v>
      </c>
    </row>
    <row r="309" spans="1:13" ht="38.25">
      <c r="A309" s="179">
        <f t="shared" si="34"/>
        <v>291</v>
      </c>
      <c r="B309" s="189" t="str">
        <f>VLOOKUP($A309,'Реестр на 3 дня'!$C$2:$AA$1000,3)</f>
        <v>KAMBAROV SAMIR ABDURAXMANOVCH</v>
      </c>
      <c r="C309" s="167" t="str">
        <f>VLOOKUP($A309,'Реестр на 3 дня'!$C$2:$AA$1000,12)</f>
        <v>CB</v>
      </c>
      <c r="D309" s="167" t="str">
        <f>VLOOKUP($A309,'Реестр на 3 дня'!$C$2:$AA$1000,13)</f>
        <v>0232452</v>
      </c>
      <c r="E309" s="190" t="str">
        <f>VLOOKUP($A309,'Реестр на 3 дня'!$C$2:$AA$1000,14)</f>
        <v>10.12.1995</v>
      </c>
      <c r="F309" s="168" t="str">
        <f>VLOOKUP($A309,'Реестр на 3 дня'!$C$2:$AA$1000,15)</f>
        <v>ОВД г. Янгиюль</v>
      </c>
      <c r="G309" s="166" t="str">
        <f>VLOOKUP($A309,'Реестр на 3 дня'!$C$2:$AA$1000,17)</f>
        <v>Узбекистан, 000000, Ташкентская область, г. Янгиюль, Г. ЯНГИЮЛЬ ФАРХОД ЧАРИКОВА Д.66 КВ.</v>
      </c>
      <c r="H309" s="191">
        <f>VLOOKUP($A309,'Реестр на 3 дня'!$C$2:$AA$1000,4)</f>
        <v>800</v>
      </c>
      <c r="I309" s="170">
        <f t="shared" si="30"/>
        <v>100</v>
      </c>
      <c r="J309" s="187">
        <f t="shared" si="31"/>
        <v>80000</v>
      </c>
      <c r="K309" s="41">
        <f t="shared" si="32"/>
        <v>0</v>
      </c>
      <c r="L309" s="188">
        <f t="shared" si="33"/>
        <v>80000</v>
      </c>
      <c r="M309" s="171" t="s">
        <v>1897</v>
      </c>
    </row>
    <row r="310" spans="1:13" ht="38.25">
      <c r="A310" s="179">
        <f t="shared" si="34"/>
        <v>292</v>
      </c>
      <c r="B310" s="189" t="str">
        <f>VLOOKUP($A310,'Реестр на 3 дня'!$C$2:$AA$1000,3)</f>
        <v>KAMOLOV SARDORBEK SHUXRATJON O‘G‘LI</v>
      </c>
      <c r="C310" s="167" t="str">
        <f>VLOOKUP($A310,'Реестр на 3 дня'!$C$2:$AA$1000,12)</f>
        <v>AD</v>
      </c>
      <c r="D310" s="167" t="str">
        <f>VLOOKUP($A310,'Реестр на 3 дня'!$C$2:$AA$1000,13)</f>
        <v>6299980</v>
      </c>
      <c r="E310" s="190" t="str">
        <f>VLOOKUP($A310,'Реестр на 3 дня'!$C$2:$AA$1000,14)</f>
        <v>28.02.2024</v>
      </c>
      <c r="F310" s="168" t="str">
        <f>VLOOKUP($A310,'Реестр на 3 дня'!$C$2:$AA$1000,15)</f>
        <v/>
      </c>
      <c r="G310" s="166" t="str">
        <f>VLOOKUP($A310,'Реестр на 3 дня'!$C$2:$AA$1000,17)</f>
        <v>Узбекистан, 000000, Ферганская область, г. Кувасай, МУЁН МФЙ, БОШКУПРИК КЎЧАСИ,  uy:94</v>
      </c>
      <c r="H310" s="191">
        <f>VLOOKUP($A310,'Реестр на 3 дня'!$C$2:$AA$1000,4)</f>
        <v>1</v>
      </c>
      <c r="I310" s="170">
        <f t="shared" si="30"/>
        <v>100</v>
      </c>
      <c r="J310" s="187">
        <f t="shared" si="31"/>
        <v>100</v>
      </c>
      <c r="K310" s="41">
        <f t="shared" si="32"/>
        <v>0</v>
      </c>
      <c r="L310" s="188">
        <f t="shared" si="33"/>
        <v>100</v>
      </c>
      <c r="M310" s="171" t="s">
        <v>1897</v>
      </c>
    </row>
    <row r="311" spans="1:13" ht="38.25">
      <c r="A311" s="179">
        <f t="shared" si="34"/>
        <v>293</v>
      </c>
      <c r="B311" s="189" t="str">
        <f>VLOOKUP($A311,'Реестр на 3 дня'!$C$2:$AA$1000,3)</f>
        <v>KARABAYEV ASADBEK OTABEK O'G'LI</v>
      </c>
      <c r="C311" s="167" t="str">
        <f>VLOOKUP($A311,'Реестр на 3 дня'!$C$2:$AA$1000,12)</f>
        <v>I-TN</v>
      </c>
      <c r="D311" s="167" t="str">
        <f>VLOOKUP($A311,'Реестр на 3 дня'!$C$2:$AA$1000,13)</f>
        <v>0640910</v>
      </c>
      <c r="E311" s="190" t="str">
        <f>VLOOKUP($A311,'Реестр на 3 дня'!$C$2:$AA$1000,14)</f>
        <v>16.02.2016</v>
      </c>
      <c r="F311" s="168" t="str">
        <f>VLOOKUP($A311,'Реестр на 3 дня'!$C$2:$AA$1000,15)</f>
        <v/>
      </c>
      <c r="G311" s="166" t="str">
        <f>VLOOKUP($A311,'Реестр на 3 дня'!$C$2:$AA$1000,17)</f>
        <v>Узбекистан, 000000, г. Ташкент, Яккасарайский район, ХУМО КУЧАСИ 10</v>
      </c>
      <c r="H311" s="191">
        <f>VLOOKUP($A311,'Реестр на 3 дня'!$C$2:$AA$1000,4)</f>
        <v>1600</v>
      </c>
      <c r="I311" s="170">
        <f t="shared" si="30"/>
        <v>100</v>
      </c>
      <c r="J311" s="187">
        <f t="shared" si="31"/>
        <v>160000</v>
      </c>
      <c r="K311" s="41">
        <f t="shared" si="32"/>
        <v>0</v>
      </c>
      <c r="L311" s="188">
        <f t="shared" si="33"/>
        <v>160000</v>
      </c>
      <c r="M311" s="171" t="s">
        <v>1897</v>
      </c>
    </row>
    <row r="312" spans="1:13" ht="38.25">
      <c r="A312" s="179">
        <f t="shared" si="34"/>
        <v>294</v>
      </c>
      <c r="B312" s="189" t="str">
        <f>VLOOKUP($A312,'Реестр на 3 дня'!$C$2:$AA$1000,3)</f>
        <v>KARABAYEVA SHAXIDA ARIPOVNA</v>
      </c>
      <c r="C312" s="167" t="str">
        <f>VLOOKUP($A312,'Реестр на 3 дня'!$C$2:$AA$1000,12)</f>
        <v>AA</v>
      </c>
      <c r="D312" s="167" t="str">
        <f>VLOOKUP($A312,'Реестр на 3 дня'!$C$2:$AA$1000,13)</f>
        <v>4284081</v>
      </c>
      <c r="E312" s="190" t="str">
        <f>VLOOKUP($A312,'Реестр на 3 дня'!$C$2:$AA$1000,14)</f>
        <v>11.02.2014</v>
      </c>
      <c r="F312" s="168" t="str">
        <f>VLOOKUP($A312,'Реестр на 3 дня'!$C$2:$AA$1000,15)</f>
        <v/>
      </c>
      <c r="G312" s="166" t="str">
        <f>VLOOKUP($A312,'Реестр на 3 дня'!$C$2:$AA$1000,17)</f>
        <v>Узбекистан, 000000, Ташкентская область, Янгиюльский район, M-V NAVRUZ 7-5</v>
      </c>
      <c r="H312" s="191">
        <f>VLOOKUP($A312,'Реестр на 3 дня'!$C$2:$AA$1000,4)</f>
        <v>6400</v>
      </c>
      <c r="I312" s="170">
        <f t="shared" si="30"/>
        <v>100</v>
      </c>
      <c r="J312" s="187">
        <f t="shared" si="31"/>
        <v>640000</v>
      </c>
      <c r="K312" s="41">
        <f t="shared" si="32"/>
        <v>0</v>
      </c>
      <c r="L312" s="188">
        <f t="shared" si="33"/>
        <v>640000</v>
      </c>
      <c r="M312" s="171" t="s">
        <v>1897</v>
      </c>
    </row>
    <row r="313" spans="1:13" ht="25.5">
      <c r="A313" s="179">
        <f t="shared" si="34"/>
        <v>295</v>
      </c>
      <c r="B313" s="189" t="str">
        <f>VLOOKUP($A313,'Реестр на 3 дня'!$C$2:$AA$1000,3)</f>
        <v>KARIMJANOV FAXRIDDIN SAYDIGANIYEVICH</v>
      </c>
      <c r="C313" s="167" t="str">
        <f>VLOOKUP($A313,'Реестр на 3 дня'!$C$2:$AA$1000,12)</f>
        <v>AB</v>
      </c>
      <c r="D313" s="167" t="str">
        <f>VLOOKUP($A313,'Реестр на 3 дня'!$C$2:$AA$1000,13)</f>
        <v>2680778</v>
      </c>
      <c r="E313" s="190" t="str">
        <f>VLOOKUP($A313,'Реестр на 3 дня'!$C$2:$AA$1000,14)</f>
        <v>22.01.2016</v>
      </c>
      <c r="F313" s="168" t="str">
        <f>VLOOKUP($A313,'Реестр на 3 дня'!$C$2:$AA$1000,15)</f>
        <v/>
      </c>
      <c r="G313" s="166" t="str">
        <f>VLOOKUP($A313,'Реестр на 3 дня'!$C$2:$AA$1000,17)</f>
        <v>Узбекистан, 000000, Ташкентская область, Янгиюльский район</v>
      </c>
      <c r="H313" s="191">
        <f>VLOOKUP($A313,'Реестр на 3 дня'!$C$2:$AA$1000,4)</f>
        <v>640</v>
      </c>
      <c r="I313" s="170">
        <f t="shared" si="30"/>
        <v>100</v>
      </c>
      <c r="J313" s="187">
        <f t="shared" si="31"/>
        <v>64000</v>
      </c>
      <c r="K313" s="41">
        <f t="shared" si="32"/>
        <v>0</v>
      </c>
      <c r="L313" s="188">
        <f t="shared" si="33"/>
        <v>64000</v>
      </c>
      <c r="M313" s="171" t="s">
        <v>1897</v>
      </c>
    </row>
    <row r="314" spans="1:13" ht="38.25">
      <c r="A314" s="179">
        <f t="shared" si="34"/>
        <v>296</v>
      </c>
      <c r="B314" s="189" t="str">
        <f>VLOOKUP($A314,'Реестр на 3 дня'!$C$2:$AA$1000,3)</f>
        <v>KARIMOV G‘AYRATJON RAXIMBERDI O‘G‘LI</v>
      </c>
      <c r="C314" s="167" t="str">
        <f>VLOOKUP($A314,'Реестр на 3 дня'!$C$2:$AA$1000,12)</f>
        <v>AB</v>
      </c>
      <c r="D314" s="167" t="str">
        <f>VLOOKUP($A314,'Реестр на 3 дня'!$C$2:$AA$1000,13)</f>
        <v>5692459</v>
      </c>
      <c r="E314" s="190" t="str">
        <f>VLOOKUP($A314,'Реестр на 3 дня'!$C$2:$AA$1000,14)</f>
        <v>14.01.2017</v>
      </c>
      <c r="F314" s="168" t="str">
        <f>VLOOKUP($A314,'Реестр на 3 дня'!$C$2:$AA$1000,15)</f>
        <v/>
      </c>
      <c r="G314" s="166" t="str">
        <f>VLOOKUP($A314,'Реестр на 3 дня'!$C$2:$AA$1000,17)</f>
        <v>Узбекистан, 000000, г. Ташкент, Учтепинский район, НУХАТАК МФЙ, МАТБУОТЧИ КЎЧАСИ</v>
      </c>
      <c r="H314" s="191">
        <f>VLOOKUP($A314,'Реестр на 3 дня'!$C$2:$AA$1000,4)</f>
        <v>119</v>
      </c>
      <c r="I314" s="170">
        <f t="shared" si="30"/>
        <v>100</v>
      </c>
      <c r="J314" s="187">
        <f t="shared" si="31"/>
        <v>11900</v>
      </c>
      <c r="K314" s="41">
        <f t="shared" si="32"/>
        <v>0</v>
      </c>
      <c r="L314" s="188">
        <f t="shared" si="33"/>
        <v>11900</v>
      </c>
      <c r="M314" s="171" t="s">
        <v>1897</v>
      </c>
    </row>
    <row r="315" spans="1:13" ht="51">
      <c r="A315" s="179">
        <f t="shared" si="34"/>
        <v>297</v>
      </c>
      <c r="B315" s="189" t="str">
        <f>VLOOKUP($A315,'Реестр на 3 дня'!$C$2:$AA$1000,3)</f>
        <v>KARIMOV MAXMUD XXX</v>
      </c>
      <c r="C315" s="167" t="str">
        <f>VLOOKUP($A315,'Реестр на 3 дня'!$C$2:$AA$1000,12)</f>
        <v>CB</v>
      </c>
      <c r="D315" s="167" t="str">
        <f>VLOOKUP($A315,'Реестр на 3 дня'!$C$2:$AA$1000,13)</f>
        <v>1215212</v>
      </c>
      <c r="E315" s="190" t="str">
        <f>VLOOKUP($A315,'Реестр на 3 дня'!$C$2:$AA$1000,14)</f>
        <v>12.05.1999</v>
      </c>
      <c r="F315" s="168" t="str">
        <f>VLOOKUP($A315,'Реестр на 3 дня'!$C$2:$AA$1000,15)</f>
        <v>Янгийул тум.ИИБ</v>
      </c>
      <c r="G315" s="166" t="str">
        <f>VLOOKUP($A315,'Реестр на 3 дня'!$C$2:$AA$1000,17)</f>
        <v>Узбекистан, 0000000, Ташкентская область, Янгиюльский район, ИМ. АРТЫКОВА А. А.ОРТИКОВ БАХОР МАХАЛЛА Д.8</v>
      </c>
      <c r="H315" s="191">
        <f>VLOOKUP($A315,'Реестр на 3 дня'!$C$2:$AA$1000,4)</f>
        <v>4000</v>
      </c>
      <c r="I315" s="170">
        <f t="shared" si="30"/>
        <v>100</v>
      </c>
      <c r="J315" s="187">
        <f t="shared" si="31"/>
        <v>400000</v>
      </c>
      <c r="K315" s="41">
        <f t="shared" si="32"/>
        <v>0</v>
      </c>
      <c r="L315" s="188">
        <f t="shared" si="33"/>
        <v>400000</v>
      </c>
      <c r="M315" s="171" t="s">
        <v>1897</v>
      </c>
    </row>
    <row r="316" spans="1:13" ht="51">
      <c r="A316" s="179">
        <f t="shared" si="34"/>
        <v>298</v>
      </c>
      <c r="B316" s="189" t="str">
        <f>VLOOKUP($A316,'Реестр на 3 дня'!$C$2:$AA$1000,3)</f>
        <v>KARIMOV SHOXRUX KAMOL O‘G‘LI</v>
      </c>
      <c r="C316" s="167" t="str">
        <f>VLOOKUP($A316,'Реестр на 3 дня'!$C$2:$AA$1000,12)</f>
        <v>AB</v>
      </c>
      <c r="D316" s="167" t="str">
        <f>VLOOKUP($A316,'Реестр на 3 дня'!$C$2:$AA$1000,13)</f>
        <v>6006311</v>
      </c>
      <c r="E316" s="190" t="str">
        <f>VLOOKUP($A316,'Реестр на 3 дня'!$C$2:$AA$1000,14)</f>
        <v>16.02.2017</v>
      </c>
      <c r="F316" s="168" t="str">
        <f>VLOOKUP($A316,'Реестр на 3 дня'!$C$2:$AA$1000,15)</f>
        <v>ЯШНОБОДСКИЙ РУВД ГОРОДА ТАШКЕНТА</v>
      </c>
      <c r="G316" s="166" t="str">
        <f>VLOOKUP($A316,'Реестр на 3 дня'!$C$2:$AA$1000,17)</f>
        <v>Узбекистан, 000000, г. Ташкент, Яшнободский район, СЕМУРҒ МФЙ, МАВЛОНО РИЁЗИЙ КЎЧАСИ,  uy:20 xonadon:77</v>
      </c>
      <c r="H316" s="191">
        <f>VLOOKUP($A316,'Реестр на 3 дня'!$C$2:$AA$1000,4)</f>
        <v>78</v>
      </c>
      <c r="I316" s="170">
        <f t="shared" si="30"/>
        <v>100</v>
      </c>
      <c r="J316" s="187">
        <f t="shared" si="31"/>
        <v>7800</v>
      </c>
      <c r="K316" s="41">
        <f t="shared" si="32"/>
        <v>0</v>
      </c>
      <c r="L316" s="188">
        <f t="shared" si="33"/>
        <v>7800</v>
      </c>
      <c r="M316" s="171" t="s">
        <v>1897</v>
      </c>
    </row>
    <row r="317" spans="1:13" ht="25.5">
      <c r="A317" s="179">
        <f t="shared" si="34"/>
        <v>299</v>
      </c>
      <c r="B317" s="189" t="str">
        <f>VLOOKUP($A317,'Реестр на 3 дня'!$C$2:$AA$1000,3)</f>
        <v>KARIMOVA KAMILA NORBEKOVNA</v>
      </c>
      <c r="C317" s="167" t="str">
        <f>VLOOKUP($A317,'Реестр на 3 дня'!$C$2:$AA$1000,12)</f>
        <v>AD</v>
      </c>
      <c r="D317" s="167" t="str">
        <f>VLOOKUP($A317,'Реестр на 3 дня'!$C$2:$AA$1000,13)</f>
        <v>3019217</v>
      </c>
      <c r="E317" s="190" t="str">
        <f>VLOOKUP($A317,'Реестр на 3 дня'!$C$2:$AA$1000,14)</f>
        <v>11.04.2023</v>
      </c>
      <c r="F317" s="168" t="str">
        <f>VLOOKUP($A317,'Реестр на 3 дня'!$C$2:$AA$1000,15)</f>
        <v/>
      </c>
      <c r="G317" s="166" t="str">
        <f>VLOOKUP($A317,'Реестр на 3 дня'!$C$2:$AA$1000,17)</f>
        <v>Узбекистан, 000000, г. Ташкент, Мирзо-Улугбекский район, TTЗ-2,  д 44, кв.45</v>
      </c>
      <c r="H317" s="191">
        <f>VLOOKUP($A317,'Реестр на 3 дня'!$C$2:$AA$1000,4)</f>
        <v>208</v>
      </c>
      <c r="I317" s="170">
        <f t="shared" si="30"/>
        <v>100</v>
      </c>
      <c r="J317" s="187">
        <f t="shared" si="31"/>
        <v>20800</v>
      </c>
      <c r="K317" s="41">
        <f t="shared" si="32"/>
        <v>0</v>
      </c>
      <c r="L317" s="188">
        <f t="shared" si="33"/>
        <v>20800</v>
      </c>
      <c r="M317" s="171" t="s">
        <v>1897</v>
      </c>
    </row>
    <row r="318" spans="1:13" ht="38.25">
      <c r="A318" s="179">
        <f t="shared" si="34"/>
        <v>300</v>
      </c>
      <c r="B318" s="189" t="str">
        <f>VLOOKUP($A318,'Реестр на 3 дня'!$C$2:$AA$1000,3)</f>
        <v>KARIMOVA MUXLISA ASLIDDIN QIZI</v>
      </c>
      <c r="C318" s="167" t="str">
        <f>VLOOKUP($A318,'Реестр на 3 дня'!$C$2:$AA$1000,12)</f>
        <v>AB</v>
      </c>
      <c r="D318" s="167" t="str">
        <f>VLOOKUP($A318,'Реестр на 3 дня'!$C$2:$AA$1000,13)</f>
        <v>8866205</v>
      </c>
      <c r="E318" s="190" t="str">
        <f>VLOOKUP($A318,'Реестр на 3 дня'!$C$2:$AA$1000,14)</f>
        <v>09.02.2018</v>
      </c>
      <c r="F318" s="168" t="str">
        <f>VLOOKUP($A318,'Реестр на 3 дня'!$C$2:$AA$1000,15)</f>
        <v/>
      </c>
      <c r="G318" s="166" t="str">
        <f>VLOOKUP($A318,'Реестр на 3 дня'!$C$2:$AA$1000,17)</f>
        <v>Узбекистан, 000000, г. Ташкент, Мирабадский район, ПАРВОНА МФЙ, МУНИС КЎЧАСИ,  uy:66А xonadon:18</v>
      </c>
      <c r="H318" s="191">
        <f>VLOOKUP($A318,'Реестр на 3 дня'!$C$2:$AA$1000,4)</f>
        <v>12</v>
      </c>
      <c r="I318" s="170">
        <f t="shared" si="30"/>
        <v>100</v>
      </c>
      <c r="J318" s="187">
        <f t="shared" si="31"/>
        <v>1200</v>
      </c>
      <c r="K318" s="41">
        <f t="shared" si="32"/>
        <v>0</v>
      </c>
      <c r="L318" s="188">
        <f t="shared" si="33"/>
        <v>1200</v>
      </c>
      <c r="M318" s="171" t="s">
        <v>1897</v>
      </c>
    </row>
    <row r="319" spans="1:13" ht="38.25">
      <c r="A319" s="179">
        <f t="shared" si="34"/>
        <v>301</v>
      </c>
      <c r="B319" s="189" t="str">
        <f>VLOOKUP($A319,'Реестр на 3 дня'!$C$2:$AA$1000,3)</f>
        <v>KASHLEV VYACHESLAV PETROVICH</v>
      </c>
      <c r="C319" s="167" t="str">
        <f>VLOOKUP($A319,'Реестр на 3 дня'!$C$2:$AA$1000,12)</f>
        <v>CB</v>
      </c>
      <c r="D319" s="167" t="str">
        <f>VLOOKUP($A319,'Реестр на 3 дня'!$C$2:$AA$1000,13)</f>
        <v>0427290</v>
      </c>
      <c r="E319" s="190" t="str">
        <f>VLOOKUP($A319,'Реестр на 3 дня'!$C$2:$AA$1000,14)</f>
        <v>17.08.1996</v>
      </c>
      <c r="F319" s="168" t="str">
        <f>VLOOKUP($A319,'Реестр на 3 дня'!$C$2:$AA$1000,15)</f>
        <v>Янгиюльским ГОВД</v>
      </c>
      <c r="G319" s="166" t="str">
        <f>VLOOKUP($A319,'Реестр на 3 дня'!$C$2:$AA$1000,17)</f>
        <v>Узбекистан, 000000, Ташкентская область, Янгиюльский район, уч.ДРСУ Заводской корп.17, кв</v>
      </c>
      <c r="H319" s="191">
        <f>VLOOKUP($A319,'Реестр на 3 дня'!$C$2:$AA$1000,4)</f>
        <v>2400</v>
      </c>
      <c r="I319" s="170">
        <f t="shared" si="30"/>
        <v>100</v>
      </c>
      <c r="J319" s="187">
        <f t="shared" si="31"/>
        <v>240000</v>
      </c>
      <c r="K319" s="41">
        <f t="shared" si="32"/>
        <v>0</v>
      </c>
      <c r="L319" s="188">
        <f t="shared" si="33"/>
        <v>240000</v>
      </c>
      <c r="M319" s="171" t="s">
        <v>1897</v>
      </c>
    </row>
    <row r="320" spans="1:13" ht="38.25">
      <c r="A320" s="179">
        <f t="shared" si="34"/>
        <v>302</v>
      </c>
      <c r="B320" s="189" t="str">
        <f>VLOOKUP($A320,'Реестр на 3 дня'!$C$2:$AA$1000,3)</f>
        <v>KASIMOV DJAMSHID RUSTAMOVICH</v>
      </c>
      <c r="C320" s="167" t="str">
        <f>VLOOKUP($A320,'Реестр на 3 дня'!$C$2:$AA$1000,12)</f>
        <v>AD</v>
      </c>
      <c r="D320" s="167" t="str">
        <f>VLOOKUP($A320,'Реестр на 3 дня'!$C$2:$AA$1000,13)</f>
        <v>2207964</v>
      </c>
      <c r="E320" s="190" t="str">
        <f>VLOOKUP($A320,'Реестр на 3 дня'!$C$2:$AA$1000,14)</f>
        <v>19.12.2022</v>
      </c>
      <c r="F320" s="168" t="str">
        <f>VLOOKUP($A320,'Реестр на 3 дня'!$C$2:$AA$1000,15)</f>
        <v/>
      </c>
      <c r="G320" s="166" t="str">
        <f>VLOOKUP($A320,'Реестр на 3 дня'!$C$2:$AA$1000,17)</f>
        <v>Узбекистан, 000000, Ташкентская область, Янгиюльский район, Бунёдкор МФЙ, Мустақиллик кучаси, 233-уй</v>
      </c>
      <c r="H320" s="191">
        <f>VLOOKUP($A320,'Реестр на 3 дня'!$C$2:$AA$1000,4)</f>
        <v>1600</v>
      </c>
      <c r="I320" s="170">
        <f t="shared" si="30"/>
        <v>100</v>
      </c>
      <c r="J320" s="187">
        <f t="shared" si="31"/>
        <v>160000</v>
      </c>
      <c r="K320" s="41">
        <f t="shared" si="32"/>
        <v>0</v>
      </c>
      <c r="L320" s="188">
        <f t="shared" si="33"/>
        <v>160000</v>
      </c>
      <c r="M320" s="171" t="s">
        <v>1897</v>
      </c>
    </row>
    <row r="321" spans="1:13" ht="51">
      <c r="A321" s="179">
        <f t="shared" si="34"/>
        <v>303</v>
      </c>
      <c r="B321" s="189" t="str">
        <f>VLOOKUP($A321,'Реестр на 3 дня'!$C$2:$AA$1000,3)</f>
        <v>KASIMOV KAMRON ABDUSAMATOVICH</v>
      </c>
      <c r="C321" s="167" t="str">
        <f>VLOOKUP($A321,'Реестр на 3 дня'!$C$2:$AA$1000,12)</f>
        <v>AD</v>
      </c>
      <c r="D321" s="167" t="str">
        <f>VLOOKUP($A321,'Реестр на 3 дня'!$C$2:$AA$1000,13)</f>
        <v>6052472</v>
      </c>
      <c r="E321" s="190" t="str">
        <f>VLOOKUP($A321,'Реестр на 3 дня'!$C$2:$AA$1000,14)</f>
        <v>07.02.2024</v>
      </c>
      <c r="F321" s="168" t="str">
        <f>VLOOKUP($A321,'Реестр на 3 дня'!$C$2:$AA$1000,15)</f>
        <v/>
      </c>
      <c r="G321" s="166" t="str">
        <f>VLOOKUP($A321,'Реестр на 3 дня'!$C$2:$AA$1000,17)</f>
        <v>Узбекистан, 000000, Ташкентская область, г. Янгиюль, ЯНГИЙЎЛ Ш., ФАЙЗОБОД МФЙ, ГУЛИСТОН КЎЧАСИ,  uy:68</v>
      </c>
      <c r="H321" s="191">
        <f>VLOOKUP($A321,'Реестр на 3 дня'!$C$2:$AA$1000,4)</f>
        <v>320</v>
      </c>
      <c r="I321" s="170">
        <f t="shared" si="30"/>
        <v>100</v>
      </c>
      <c r="J321" s="187">
        <f t="shared" si="31"/>
        <v>32000</v>
      </c>
      <c r="K321" s="41">
        <f t="shared" si="32"/>
        <v>0</v>
      </c>
      <c r="L321" s="188">
        <f t="shared" si="33"/>
        <v>32000</v>
      </c>
      <c r="M321" s="171" t="s">
        <v>1897</v>
      </c>
    </row>
    <row r="322" spans="1:13" ht="51">
      <c r="A322" s="179">
        <f t="shared" si="34"/>
        <v>304</v>
      </c>
      <c r="B322" s="189" t="str">
        <f>VLOOKUP($A322,'Реестр на 3 дня'!$C$2:$AA$1000,3)</f>
        <v>KASIMOV SANDJAR SABIROVICH</v>
      </c>
      <c r="C322" s="167" t="str">
        <f>VLOOKUP($A322,'Реестр на 3 дня'!$C$2:$AA$1000,12)</f>
        <v/>
      </c>
      <c r="D322" s="167" t="str">
        <f>VLOOKUP($A322,'Реестр на 3 дня'!$C$2:$AA$1000,13)</f>
        <v>AD1581572</v>
      </c>
      <c r="E322" s="190" t="str">
        <f>VLOOKUP($A322,'Реестр на 3 дня'!$C$2:$AA$1000,14)</f>
        <v>25.07.2022</v>
      </c>
      <c r="F322" s="168" t="str">
        <f>VLOOKUP($A322,'Реестр на 3 дня'!$C$2:$AA$1000,15)</f>
        <v>ЯШНОБОДСКИЙ РУВД ГОРОДА ТАШКЕНТА</v>
      </c>
      <c r="G322" s="166" t="str">
        <f>VLOOKUP($A322,'Реестр на 3 дня'!$C$2:$AA$1000,17)</f>
        <v>Узбекистан, 000000, г. Ташкент, Яшнободский район, ФАЗОГИР МФЙ, АВИАСОЗЛАР-3 МАВЗЕСИ,  uy:49 xonadon:17</v>
      </c>
      <c r="H322" s="191">
        <f>VLOOKUP($A322,'Реестр на 3 дня'!$C$2:$AA$1000,4)</f>
        <v>1</v>
      </c>
      <c r="I322" s="170">
        <f t="shared" si="30"/>
        <v>100</v>
      </c>
      <c r="J322" s="187">
        <f t="shared" si="31"/>
        <v>100</v>
      </c>
      <c r="K322" s="41">
        <f t="shared" si="32"/>
        <v>0</v>
      </c>
      <c r="L322" s="188">
        <f t="shared" si="33"/>
        <v>100</v>
      </c>
      <c r="M322" s="171" t="s">
        <v>1897</v>
      </c>
    </row>
    <row r="323" spans="1:13" ht="51">
      <c r="A323" s="179">
        <f t="shared" si="34"/>
        <v>305</v>
      </c>
      <c r="B323" s="189" t="str">
        <f>VLOOKUP($A323,'Реестр на 3 дня'!$C$2:$AA$1000,3)</f>
        <v>KASIMOV SARDORBEK TOLKONJANOVICH</v>
      </c>
      <c r="C323" s="167" t="str">
        <f>VLOOKUP($A323,'Реестр на 3 дня'!$C$2:$AA$1000,12)</f>
        <v>AB</v>
      </c>
      <c r="D323" s="167" t="str">
        <f>VLOOKUP($A323,'Реестр на 3 дня'!$C$2:$AA$1000,13)</f>
        <v>4818324</v>
      </c>
      <c r="E323" s="190" t="str">
        <f>VLOOKUP($A323,'Реестр на 3 дня'!$C$2:$AA$1000,14)</f>
        <v>15.08.2016</v>
      </c>
      <c r="F323" s="168" t="str">
        <f>VLOOKUP($A323,'Реестр на 3 дня'!$C$2:$AA$1000,15)</f>
        <v/>
      </c>
      <c r="G323" s="166" t="str">
        <f>VLOOKUP($A323,'Реестр на 3 дня'!$C$2:$AA$1000,17)</f>
        <v>Узбекистан, 000000, Ташкентская область, Зангиатинский район, Катортол ССГ, Намуна МСГ, ул. Навруз, пр. 7, дом 7</v>
      </c>
      <c r="H323" s="191">
        <f>VLOOKUP($A323,'Реестр на 3 дня'!$C$2:$AA$1000,4)</f>
        <v>13</v>
      </c>
      <c r="I323" s="170">
        <f t="shared" si="30"/>
        <v>100</v>
      </c>
      <c r="J323" s="187">
        <f t="shared" si="31"/>
        <v>1300</v>
      </c>
      <c r="K323" s="41">
        <f t="shared" si="32"/>
        <v>0</v>
      </c>
      <c r="L323" s="188">
        <f t="shared" si="33"/>
        <v>1300</v>
      </c>
      <c r="M323" s="171" t="s">
        <v>1897</v>
      </c>
    </row>
    <row r="324" spans="1:13" ht="38.25">
      <c r="A324" s="179">
        <f t="shared" si="34"/>
        <v>306</v>
      </c>
      <c r="B324" s="189" t="str">
        <f>VLOOKUP($A324,'Реестр на 3 дня'!$C$2:$AA$1000,3)</f>
        <v>KASIMOVA MAYRAM XXX</v>
      </c>
      <c r="C324" s="167" t="str">
        <f>VLOOKUP($A324,'Реестр на 3 дня'!$C$2:$AA$1000,12)</f>
        <v>AE</v>
      </c>
      <c r="D324" s="167" t="str">
        <f>VLOOKUP($A324,'Реестр на 3 дня'!$C$2:$AA$1000,13)</f>
        <v>1604840</v>
      </c>
      <c r="E324" s="190" t="str">
        <f>VLOOKUP($A324,'Реестр на 3 дня'!$C$2:$AA$1000,14)</f>
        <v>12.02.2025</v>
      </c>
      <c r="F324" s="168" t="str">
        <f>VLOOKUP($A324,'Реестр на 3 дня'!$C$2:$AA$1000,15)</f>
        <v/>
      </c>
      <c r="G324" s="166" t="str">
        <f>VLOOKUP($A324,'Реестр на 3 дня'!$C$2:$AA$1000,17)</f>
        <v>Узбекистан, 110814, Ташкентская область, Янгиюльский район, НИЯЗБАШ НИЁЗБОШ ТЕЗ-АРИК Д.12</v>
      </c>
      <c r="H324" s="191">
        <f>VLOOKUP($A324,'Реестр на 3 дня'!$C$2:$AA$1000,4)</f>
        <v>3200</v>
      </c>
      <c r="I324" s="170">
        <f t="shared" si="30"/>
        <v>100</v>
      </c>
      <c r="J324" s="187">
        <f t="shared" si="31"/>
        <v>320000</v>
      </c>
      <c r="K324" s="41">
        <f t="shared" si="32"/>
        <v>0</v>
      </c>
      <c r="L324" s="188">
        <f t="shared" si="33"/>
        <v>320000</v>
      </c>
      <c r="M324" s="171" t="s">
        <v>1897</v>
      </c>
    </row>
    <row r="325" spans="1:13" ht="51">
      <c r="A325" s="179">
        <f t="shared" si="34"/>
        <v>307</v>
      </c>
      <c r="B325" s="189" t="str">
        <f>VLOOKUP($A325,'Реестр на 3 дня'!$C$2:$AA$1000,3)</f>
        <v>KAYUMOV ABDUBOIS BAXODIROVICH</v>
      </c>
      <c r="C325" s="167" t="str">
        <f>VLOOKUP($A325,'Реестр на 3 дня'!$C$2:$AA$1000,12)</f>
        <v>AA</v>
      </c>
      <c r="D325" s="167" t="str">
        <f>VLOOKUP($A325,'Реестр на 3 дня'!$C$2:$AA$1000,13)</f>
        <v>3832744</v>
      </c>
      <c r="E325" s="190" t="str">
        <f>VLOOKUP($A325,'Реестр на 3 дня'!$C$2:$AA$1000,14)</f>
        <v>08.01.2014</v>
      </c>
      <c r="F325" s="168" t="str">
        <f>VLOOKUP($A325,'Реестр на 3 дня'!$C$2:$AA$1000,15)</f>
        <v/>
      </c>
      <c r="G325" s="166" t="str">
        <f>VLOOKUP($A325,'Реестр на 3 дня'!$C$2:$AA$1000,17)</f>
        <v>Узбекистан, 000000, г. Ташкент, Учтепинский район, КАТТА КАЪНИ МФЙ, КАТТА КАЪНИ, 2 ТОР КЎЧАСИ,  uy:1</v>
      </c>
      <c r="H325" s="191">
        <f>VLOOKUP($A325,'Реестр на 3 дня'!$C$2:$AA$1000,4)</f>
        <v>1</v>
      </c>
      <c r="I325" s="170">
        <f t="shared" si="30"/>
        <v>100</v>
      </c>
      <c r="J325" s="187">
        <f t="shared" si="31"/>
        <v>100</v>
      </c>
      <c r="K325" s="41">
        <f t="shared" si="32"/>
        <v>0</v>
      </c>
      <c r="L325" s="188">
        <f t="shared" si="33"/>
        <v>100</v>
      </c>
      <c r="M325" s="171" t="s">
        <v>1897</v>
      </c>
    </row>
    <row r="326" spans="1:13" ht="38.25">
      <c r="A326" s="179">
        <f t="shared" si="34"/>
        <v>308</v>
      </c>
      <c r="B326" s="189" t="str">
        <f>VLOOKUP($A326,'Реестр на 3 дня'!$C$2:$AA$1000,3)</f>
        <v>KAYUMOVA TATYANA ANATOLEVNA</v>
      </c>
      <c r="C326" s="167" t="str">
        <f>VLOOKUP($A326,'Реестр на 3 дня'!$C$2:$AA$1000,12)</f>
        <v>AD</v>
      </c>
      <c r="D326" s="167" t="str">
        <f>VLOOKUP($A326,'Реестр на 3 дня'!$C$2:$AA$1000,13)</f>
        <v>7137219</v>
      </c>
      <c r="E326" s="190" t="str">
        <f>VLOOKUP($A326,'Реестр на 3 дня'!$C$2:$AA$1000,14)</f>
        <v>13.05.2024</v>
      </c>
      <c r="F326" s="168" t="str">
        <f>VLOOKUP($A326,'Реестр на 3 дня'!$C$2:$AA$1000,15)</f>
        <v/>
      </c>
      <c r="G326" s="166" t="str">
        <f>VLOOKUP($A326,'Реестр на 3 дня'!$C$2:$AA$1000,17)</f>
        <v>Узбекистан, 112004, Ташкентская область, г. Янгиюль, Yangihayot 20dom 4kv</v>
      </c>
      <c r="H326" s="191">
        <f>VLOOKUP($A326,'Реестр на 3 дня'!$C$2:$AA$1000,4)</f>
        <v>1280</v>
      </c>
      <c r="I326" s="170">
        <f t="shared" si="30"/>
        <v>100</v>
      </c>
      <c r="J326" s="187">
        <f t="shared" si="31"/>
        <v>128000</v>
      </c>
      <c r="K326" s="41">
        <f t="shared" si="32"/>
        <v>0</v>
      </c>
      <c r="L326" s="188">
        <f t="shared" si="33"/>
        <v>128000</v>
      </c>
      <c r="M326" s="171" t="s">
        <v>1897</v>
      </c>
    </row>
    <row r="327" spans="1:13" ht="51">
      <c r="A327" s="179">
        <f t="shared" si="34"/>
        <v>309</v>
      </c>
      <c r="B327" s="189" t="str">
        <f>VLOOKUP($A327,'Реестр на 3 дня'!$C$2:$AA$1000,3)</f>
        <v>KAZAKBAYEV RAVSHAN AKBARALIYEVICH</v>
      </c>
      <c r="C327" s="167" t="str">
        <f>VLOOKUP($A327,'Реестр на 3 дня'!$C$2:$AA$1000,12)</f>
        <v>AD</v>
      </c>
      <c r="D327" s="167" t="str">
        <f>VLOOKUP($A327,'Реестр на 3 дня'!$C$2:$AA$1000,13)</f>
        <v>2174508</v>
      </c>
      <c r="E327" s="190" t="str">
        <f>VLOOKUP($A327,'Реестр на 3 дня'!$C$2:$AA$1000,14)</f>
        <v>14.12.2022</v>
      </c>
      <c r="F327" s="168" t="str">
        <f>VLOOKUP($A327,'Реестр на 3 дня'!$C$2:$AA$1000,15)</f>
        <v/>
      </c>
      <c r="G327" s="166" t="str">
        <f>VLOOKUP($A327,'Реестр на 3 дня'!$C$2:$AA$1000,17)</f>
        <v>Узбекистан, 000000, Ташкентская область, Янгиюльский район, НИЯЗБАШ КФЙ, ПАХТА МФЙ, Х. ОЛИМЖОН 79 Д.39</v>
      </c>
      <c r="H327" s="191">
        <f>VLOOKUP($A327,'Реестр на 3 дня'!$C$2:$AA$1000,4)</f>
        <v>1280</v>
      </c>
      <c r="I327" s="170">
        <f t="shared" si="30"/>
        <v>100</v>
      </c>
      <c r="J327" s="187">
        <f t="shared" si="31"/>
        <v>128000</v>
      </c>
      <c r="K327" s="41">
        <f t="shared" si="32"/>
        <v>0</v>
      </c>
      <c r="L327" s="188">
        <f t="shared" si="33"/>
        <v>128000</v>
      </c>
      <c r="M327" s="171" t="s">
        <v>1897</v>
      </c>
    </row>
    <row r="328" spans="1:13" ht="38.25">
      <c r="A328" s="179">
        <f t="shared" si="34"/>
        <v>310</v>
      </c>
      <c r="B328" s="189" t="str">
        <f>VLOOKUP($A328,'Реестр на 3 дня'!$C$2:$AA$1000,3)</f>
        <v>KAZAKOVA REGINA GEORGIYEVNA</v>
      </c>
      <c r="C328" s="167" t="str">
        <f>VLOOKUP($A328,'Реестр на 3 дня'!$C$2:$AA$1000,12)</f>
        <v>AD</v>
      </c>
      <c r="D328" s="167" t="str">
        <f>VLOOKUP($A328,'Реестр на 3 дня'!$C$2:$AA$1000,13)</f>
        <v>4055278</v>
      </c>
      <c r="E328" s="190" t="str">
        <f>VLOOKUP($A328,'Реестр на 3 дня'!$C$2:$AA$1000,14)</f>
        <v>24.07.2023</v>
      </c>
      <c r="F328" s="168" t="str">
        <f>VLOOKUP($A328,'Реестр на 3 дня'!$C$2:$AA$1000,15)</f>
        <v>ЯШНОБОДСКИЙ РУВД ГОРОДА ТАШКЕНТА</v>
      </c>
      <c r="G328" s="166" t="str">
        <f>VLOOKUP($A328,'Реестр на 3 дня'!$C$2:$AA$1000,17)</f>
        <v>Узбекистан, 000000, г. Ташкент, Яшнободский район, Мохинур МФЙ, 3-Тузел мавзеси, 5-уй, 40-хонадон</v>
      </c>
      <c r="H328" s="191">
        <f>VLOOKUP($A328,'Реестр на 3 дня'!$C$2:$AA$1000,4)</f>
        <v>381</v>
      </c>
      <c r="I328" s="170">
        <f t="shared" si="30"/>
        <v>100</v>
      </c>
      <c r="J328" s="187">
        <f t="shared" si="31"/>
        <v>38100</v>
      </c>
      <c r="K328" s="41">
        <f t="shared" si="32"/>
        <v>0</v>
      </c>
      <c r="L328" s="188">
        <f t="shared" si="33"/>
        <v>38100</v>
      </c>
      <c r="M328" s="171" t="s">
        <v>1897</v>
      </c>
    </row>
    <row r="329" spans="1:13" ht="38.25">
      <c r="A329" s="179">
        <f t="shared" si="34"/>
        <v>311</v>
      </c>
      <c r="B329" s="189" t="str">
        <f>VLOOKUP($A329,'Реестр на 3 дня'!$C$2:$AA$1000,3)</f>
        <v>KELYAMOVA DILYARA BARIYEVNA</v>
      </c>
      <c r="C329" s="167" t="str">
        <f>VLOOKUP($A329,'Реестр на 3 дня'!$C$2:$AA$1000,12)</f>
        <v>AE</v>
      </c>
      <c r="D329" s="167" t="str">
        <f>VLOOKUP($A329,'Реестр на 3 дня'!$C$2:$AA$1000,13)</f>
        <v>1716841</v>
      </c>
      <c r="E329" s="190" t="str">
        <f>VLOOKUP($A329,'Реестр на 3 дня'!$C$2:$AA$1000,14)</f>
        <v>21.02.2025</v>
      </c>
      <c r="F329" s="168" t="str">
        <f>VLOOKUP($A329,'Реестр на 3 дня'!$C$2:$AA$1000,15)</f>
        <v/>
      </c>
      <c r="G329" s="166" t="str">
        <f>VLOOKUP($A329,'Реестр на 3 дня'!$C$2:$AA$1000,17)</f>
        <v>Узбекистан, 110800, Ташкентская область, г. Янгиюль, УЛ. МАШИНАСОЗЛАР 8/1</v>
      </c>
      <c r="H329" s="191">
        <f>VLOOKUP($A329,'Реестр на 3 дня'!$C$2:$AA$1000,4)</f>
        <v>13600</v>
      </c>
      <c r="I329" s="170">
        <f t="shared" si="30"/>
        <v>100</v>
      </c>
      <c r="J329" s="187">
        <f t="shared" si="31"/>
        <v>1360000</v>
      </c>
      <c r="K329" s="41">
        <f t="shared" si="32"/>
        <v>0</v>
      </c>
      <c r="L329" s="188">
        <f t="shared" si="33"/>
        <v>1360000</v>
      </c>
      <c r="M329" s="171" t="s">
        <v>1897</v>
      </c>
    </row>
    <row r="330" spans="1:13" ht="51">
      <c r="A330" s="179">
        <f t="shared" si="34"/>
        <v>312</v>
      </c>
      <c r="B330" s="189" t="str">
        <f>VLOOKUP($A330,'Реестр на 3 дня'!$C$2:$AA$1000,3)</f>
        <v>KENJAYEVA NASIBA ABDUKARIMOVNA</v>
      </c>
      <c r="C330" s="167" t="str">
        <f>VLOOKUP($A330,'Реестр на 3 дня'!$C$2:$AA$1000,12)</f>
        <v>AB</v>
      </c>
      <c r="D330" s="167" t="str">
        <f>VLOOKUP($A330,'Реестр на 3 дня'!$C$2:$AA$1000,13)</f>
        <v>3040461</v>
      </c>
      <c r="E330" s="190" t="str">
        <f>VLOOKUP($A330,'Реестр на 3 дня'!$C$2:$AA$1000,14)</f>
        <v>11.02.2016</v>
      </c>
      <c r="F330" s="168" t="str">
        <f>VLOOKUP($A330,'Реестр на 3 дня'!$C$2:$AA$1000,15)</f>
        <v>Toshkent viloyati Yangiyul tumani IIB</v>
      </c>
      <c r="G330" s="166" t="str">
        <f>VLOOKUP($A330,'Реестр на 3 дня'!$C$2:$AA$1000,17)</f>
        <v>Узбекистан, 000000, Ташкентская область, Янгиюльский район, НИЯЗБАШ НИЁЗБОШ КФЙ УЛ. ГУЛИСТОН Д.2</v>
      </c>
      <c r="H330" s="191">
        <f>VLOOKUP($A330,'Реестр на 3 дня'!$C$2:$AA$1000,4)</f>
        <v>800</v>
      </c>
      <c r="I330" s="170">
        <f t="shared" si="30"/>
        <v>100</v>
      </c>
      <c r="J330" s="187">
        <f t="shared" si="31"/>
        <v>80000</v>
      </c>
      <c r="K330" s="41">
        <f t="shared" si="32"/>
        <v>0</v>
      </c>
      <c r="L330" s="188">
        <f t="shared" si="33"/>
        <v>80000</v>
      </c>
      <c r="M330" s="171" t="s">
        <v>1897</v>
      </c>
    </row>
    <row r="331" spans="1:13" ht="63.75">
      <c r="A331" s="179">
        <f t="shared" si="34"/>
        <v>313</v>
      </c>
      <c r="B331" s="189" t="str">
        <f>VLOOKUP($A331,'Реестр на 3 дня'!$C$2:$AA$1000,3)</f>
        <v>KIM GALINA ANDREYEVNA</v>
      </c>
      <c r="C331" s="167" t="str">
        <f>VLOOKUP($A331,'Реестр на 3 дня'!$C$2:$AA$1000,12)</f>
        <v>AA</v>
      </c>
      <c r="D331" s="167" t="str">
        <f>VLOOKUP($A331,'Реестр на 3 дня'!$C$2:$AA$1000,13)</f>
        <v>8312309</v>
      </c>
      <c r="E331" s="190" t="str">
        <f>VLOOKUP($A331,'Реестр на 3 дня'!$C$2:$AA$1000,14)</f>
        <v>10.01.2015</v>
      </c>
      <c r="F331" s="168" t="str">
        <f>VLOOKUP($A331,'Реестр на 3 дня'!$C$2:$AA$1000,15)</f>
        <v>Toshkent viloyati Yangiyul tumani IIB</v>
      </c>
      <c r="G331" s="166" t="str">
        <f>VLOOKUP($A331,'Реестр на 3 дня'!$C$2:$AA$1000,17)</f>
        <v>Узбекистан, 110800, Ташкентская область, Янгиюльский район, ГУЛЬБАХОР ГУЛБАХОР МАХАЛЛАСИ Ш.РАШИДОВ КУЧАСИ Д.11  КВ.12</v>
      </c>
      <c r="H331" s="191">
        <f>VLOOKUP($A331,'Реестр на 3 дня'!$C$2:$AA$1000,4)</f>
        <v>1600</v>
      </c>
      <c r="I331" s="170">
        <f t="shared" si="30"/>
        <v>100</v>
      </c>
      <c r="J331" s="187">
        <f t="shared" si="31"/>
        <v>160000</v>
      </c>
      <c r="K331" s="41">
        <f t="shared" si="32"/>
        <v>0</v>
      </c>
      <c r="L331" s="188">
        <f t="shared" si="33"/>
        <v>160000</v>
      </c>
      <c r="M331" s="171" t="s">
        <v>1897</v>
      </c>
    </row>
    <row r="332" spans="1:13" ht="51">
      <c r="A332" s="179">
        <f t="shared" si="34"/>
        <v>314</v>
      </c>
      <c r="B332" s="189" t="str">
        <f>VLOOKUP($A332,'Реестр на 3 дня'!$C$2:$AA$1000,3)</f>
        <v>KIM YULIYA IGOREVNA</v>
      </c>
      <c r="C332" s="167" t="str">
        <f>VLOOKUP($A332,'Реестр на 3 дня'!$C$2:$AA$1000,12)</f>
        <v>AD</v>
      </c>
      <c r="D332" s="167" t="str">
        <f>VLOOKUP($A332,'Реестр на 3 дня'!$C$2:$AA$1000,13)</f>
        <v>1857532</v>
      </c>
      <c r="E332" s="190" t="str">
        <f>VLOOKUP($A332,'Реестр на 3 дня'!$C$2:$AA$1000,14)</f>
        <v>10.10.2022</v>
      </c>
      <c r="F332" s="168" t="str">
        <f>VLOOKUP($A332,'Реестр на 3 дня'!$C$2:$AA$1000,15)</f>
        <v/>
      </c>
      <c r="G332" s="166" t="str">
        <f>VLOOKUP($A332,'Реестр на 3 дня'!$C$2:$AA$1000,17)</f>
        <v>Узбекистан, 000000, Ташкентская область, Юкоричирчикский район, YUQORICHIRCHIQ TUM. BARDANKO'L QFY§TITOVA 10</v>
      </c>
      <c r="H332" s="191">
        <f>VLOOKUP($A332,'Реестр на 3 дня'!$C$2:$AA$1000,4)</f>
        <v>5</v>
      </c>
      <c r="I332" s="170">
        <f t="shared" si="30"/>
        <v>100</v>
      </c>
      <c r="J332" s="187">
        <f t="shared" si="31"/>
        <v>500</v>
      </c>
      <c r="K332" s="41">
        <f t="shared" si="32"/>
        <v>0</v>
      </c>
      <c r="L332" s="188">
        <f t="shared" si="33"/>
        <v>500</v>
      </c>
      <c r="M332" s="171" t="s">
        <v>1897</v>
      </c>
    </row>
    <row r="333" spans="1:13" ht="38.25">
      <c r="A333" s="179">
        <f t="shared" si="34"/>
        <v>315</v>
      </c>
      <c r="B333" s="189" t="str">
        <f>VLOOKUP($A333,'Реестр на 3 дня'!$C$2:$AA$1000,3)</f>
        <v>KLEBLEYEVA POLINA OLEGOVNA</v>
      </c>
      <c r="C333" s="167" t="str">
        <f>VLOOKUP($A333,'Реестр на 3 дня'!$C$2:$AA$1000,12)</f>
        <v>AD</v>
      </c>
      <c r="D333" s="167" t="str">
        <f>VLOOKUP($A333,'Реестр на 3 дня'!$C$2:$AA$1000,13)</f>
        <v>1180047</v>
      </c>
      <c r="E333" s="190" t="str">
        <f>VLOOKUP($A333,'Реестр на 3 дня'!$C$2:$AA$1000,14)</f>
        <v>16.03.2022</v>
      </c>
      <c r="F333" s="168" t="str">
        <f>VLOOKUP($A333,'Реестр на 3 дня'!$C$2:$AA$1000,15)</f>
        <v>IIV 26273</v>
      </c>
      <c r="G333" s="166" t="str">
        <f>VLOOKUP($A333,'Реестр на 3 дня'!$C$2:$AA$1000,17)</f>
        <v>Узбекистан, 000000, г. Ташкент, Мирабадский район, Инокоабад МФЙ, Хамал кучаси, 29/4-уй, 46-хонадон</v>
      </c>
      <c r="H333" s="191">
        <f>VLOOKUP($A333,'Реестр на 3 дня'!$C$2:$AA$1000,4)</f>
        <v>8000</v>
      </c>
      <c r="I333" s="170">
        <f t="shared" si="30"/>
        <v>100</v>
      </c>
      <c r="J333" s="187">
        <f t="shared" si="31"/>
        <v>800000</v>
      </c>
      <c r="K333" s="41">
        <f t="shared" si="32"/>
        <v>0</v>
      </c>
      <c r="L333" s="188">
        <f t="shared" si="33"/>
        <v>800000</v>
      </c>
      <c r="M333" s="171" t="s">
        <v>1897</v>
      </c>
    </row>
    <row r="334" spans="1:13" ht="63.75">
      <c r="A334" s="179">
        <f t="shared" si="34"/>
        <v>316</v>
      </c>
      <c r="B334" s="189" t="str">
        <f>VLOOKUP($A334,'Реестр на 3 дня'!$C$2:$AA$1000,3)</f>
        <v>KNYAZ OLGA YAKOVLEVNA</v>
      </c>
      <c r="C334" s="167" t="str">
        <f>VLOOKUP($A334,'Реестр на 3 дня'!$C$2:$AA$1000,12)</f>
        <v>AD</v>
      </c>
      <c r="D334" s="167" t="str">
        <f>VLOOKUP($A334,'Реестр на 3 дня'!$C$2:$AA$1000,13)</f>
        <v>9076635</v>
      </c>
      <c r="E334" s="190" t="str">
        <f>VLOOKUP($A334,'Реестр на 3 дня'!$C$2:$AA$1000,14)</f>
        <v>21.10.2024</v>
      </c>
      <c r="F334" s="168" t="str">
        <f>VLOOKUP($A334,'Реестр на 3 дня'!$C$2:$AA$1000,15)</f>
        <v/>
      </c>
      <c r="G334" s="166" t="str">
        <f>VLOOKUP($A334,'Реестр на 3 дня'!$C$2:$AA$1000,17)</f>
        <v>Узбекистан, 110804, Ташкентская область, Янгиюльский район, НАВБАХОР ДЕХКОНОБОД МАХАЛЛАСИ, АДОЛАТ КУЧАСИ  Д.89</v>
      </c>
      <c r="H334" s="191">
        <f>VLOOKUP($A334,'Реестр на 3 дня'!$C$2:$AA$1000,4)</f>
        <v>3360</v>
      </c>
      <c r="I334" s="170">
        <f t="shared" si="30"/>
        <v>100</v>
      </c>
      <c r="J334" s="187">
        <f t="shared" si="31"/>
        <v>336000</v>
      </c>
      <c r="K334" s="41">
        <f t="shared" si="32"/>
        <v>0</v>
      </c>
      <c r="L334" s="188">
        <f t="shared" si="33"/>
        <v>336000</v>
      </c>
      <c r="M334" s="171" t="s">
        <v>1897</v>
      </c>
    </row>
    <row r="335" spans="1:13" ht="63.75">
      <c r="A335" s="179">
        <f t="shared" si="34"/>
        <v>317</v>
      </c>
      <c r="B335" s="189" t="str">
        <f>VLOOKUP($A335,'Реестр на 3 дня'!$C$2:$AA$1000,3)</f>
        <v>KOCHESHKOVA EMA ALEKSANDROVNA</v>
      </c>
      <c r="C335" s="167" t="str">
        <f>VLOOKUP($A335,'Реестр на 3 дня'!$C$2:$AA$1000,12)</f>
        <v>CB</v>
      </c>
      <c r="D335" s="167" t="str">
        <f>VLOOKUP($A335,'Реестр на 3 дня'!$C$2:$AA$1000,13)</f>
        <v>0945436</v>
      </c>
      <c r="E335" s="190" t="str">
        <f>VLOOKUP($A335,'Реестр на 3 дня'!$C$2:$AA$1000,14)</f>
        <v>13.04.1998</v>
      </c>
      <c r="F335" s="168" t="str">
        <f>VLOOKUP($A335,'Реестр на 3 дня'!$C$2:$AA$1000,15)</f>
        <v>Янгиюльским ГОВД</v>
      </c>
      <c r="G335" s="166" t="str">
        <f>VLOOKUP($A335,'Реестр на 3 дня'!$C$2:$AA$1000,17)</f>
        <v>Узбекистан, 000000, Ташкентская область, Янгиюльский район, ХАЛКАБАД ЯНГИЙУЛ САВХОЗ МАХАЛЛАСИ ТУРКИСТОН БОГБОН КУЧАСИ Д.1</v>
      </c>
      <c r="H335" s="191">
        <f>VLOOKUP($A335,'Реестр на 3 дня'!$C$2:$AA$1000,4)</f>
        <v>534</v>
      </c>
      <c r="I335" s="170">
        <f t="shared" si="30"/>
        <v>100</v>
      </c>
      <c r="J335" s="187">
        <f t="shared" si="31"/>
        <v>53400</v>
      </c>
      <c r="K335" s="41">
        <f t="shared" si="32"/>
        <v>0</v>
      </c>
      <c r="L335" s="188">
        <f t="shared" si="33"/>
        <v>53400</v>
      </c>
      <c r="M335" s="171" t="s">
        <v>1897</v>
      </c>
    </row>
    <row r="336" spans="1:13" ht="38.25">
      <c r="A336" s="179">
        <f t="shared" si="34"/>
        <v>318</v>
      </c>
      <c r="B336" s="189" t="str">
        <f>VLOOKUP($A336,'Реестр на 3 дня'!$C$2:$AA$1000,3)</f>
        <v>KOCHESHKOVA TATYANA PAVLOVNA</v>
      </c>
      <c r="C336" s="167" t="str">
        <f>VLOOKUP($A336,'Реестр на 3 дня'!$C$2:$AA$1000,12)</f>
        <v>AD</v>
      </c>
      <c r="D336" s="167" t="str">
        <f>VLOOKUP($A336,'Реестр на 3 дня'!$C$2:$AA$1000,13)</f>
        <v>2828610</v>
      </c>
      <c r="E336" s="190" t="str">
        <f>VLOOKUP($A336,'Реестр на 3 дня'!$C$2:$AA$1000,14)</f>
        <v>17.03.2023</v>
      </c>
      <c r="F336" s="168" t="str">
        <f>VLOOKUP($A336,'Реестр на 3 дня'!$C$2:$AA$1000,15)</f>
        <v/>
      </c>
      <c r="G336" s="166" t="str">
        <f>VLOOKUP($A336,'Реестр на 3 дня'!$C$2:$AA$1000,17)</f>
        <v>Узбекистан, 112000, Ташкентская область, Янгиюльский район, УЛ. БЕРУНИЙ Д.3А КВ.15</v>
      </c>
      <c r="H336" s="191">
        <f>VLOOKUP($A336,'Реестр на 3 дня'!$C$2:$AA$1000,4)</f>
        <v>1066</v>
      </c>
      <c r="I336" s="170">
        <f t="shared" si="30"/>
        <v>100</v>
      </c>
      <c r="J336" s="187">
        <f t="shared" si="31"/>
        <v>106600</v>
      </c>
      <c r="K336" s="41">
        <f t="shared" si="32"/>
        <v>0</v>
      </c>
      <c r="L336" s="188">
        <f t="shared" si="33"/>
        <v>106600</v>
      </c>
      <c r="M336" s="171" t="s">
        <v>1897</v>
      </c>
    </row>
    <row r="337" spans="1:13" ht="38.25">
      <c r="A337" s="179">
        <f t="shared" si="34"/>
        <v>319</v>
      </c>
      <c r="B337" s="189" t="str">
        <f>VLOOKUP($A337,'Реестр на 3 дня'!$C$2:$AA$1000,3)</f>
        <v>KODIROV BAXODIR MANNOPOVICH</v>
      </c>
      <c r="C337" s="167" t="str">
        <f>VLOOKUP($A337,'Реестр на 3 дня'!$C$2:$AA$1000,12)</f>
        <v>AD</v>
      </c>
      <c r="D337" s="167" t="str">
        <f>VLOOKUP($A337,'Реестр на 3 дня'!$C$2:$AA$1000,13)</f>
        <v>1602358</v>
      </c>
      <c r="E337" s="190" t="str">
        <f>VLOOKUP($A337,'Реестр на 3 дня'!$C$2:$AA$1000,14)</f>
        <v>30.07.2022</v>
      </c>
      <c r="F337" s="168" t="str">
        <f>VLOOKUP($A337,'Реестр на 3 дня'!$C$2:$AA$1000,15)</f>
        <v/>
      </c>
      <c r="G337" s="166" t="str">
        <f>VLOOKUP($A337,'Реестр на 3 дня'!$C$2:$AA$1000,17)</f>
        <v>Узбекистан, 000000, г. Ташкент, Алмазарский район, АЛМАЗОРСКИЙ РАЙОН ГУЛЗОР ДАДАБОЕВ Д.4</v>
      </c>
      <c r="H337" s="191">
        <f>VLOOKUP($A337,'Реестр на 3 дня'!$C$2:$AA$1000,4)</f>
        <v>34880</v>
      </c>
      <c r="I337" s="170">
        <f t="shared" si="30"/>
        <v>100</v>
      </c>
      <c r="J337" s="187">
        <f t="shared" si="31"/>
        <v>3488000</v>
      </c>
      <c r="K337" s="41">
        <f t="shared" si="32"/>
        <v>0</v>
      </c>
      <c r="L337" s="188">
        <f t="shared" si="33"/>
        <v>3488000</v>
      </c>
      <c r="M337" s="171" t="s">
        <v>1897</v>
      </c>
    </row>
    <row r="338" spans="1:13" ht="51">
      <c r="A338" s="179">
        <f t="shared" si="34"/>
        <v>320</v>
      </c>
      <c r="B338" s="189" t="str">
        <f>VLOOKUP($A338,'Реестр на 3 дня'!$C$2:$AA$1000,3)</f>
        <v>KODIROVA INDIRA TIMUR QIZI</v>
      </c>
      <c r="C338" s="167" t="str">
        <f>VLOOKUP($A338,'Реестр на 3 дня'!$C$2:$AA$1000,12)</f>
        <v>AD</v>
      </c>
      <c r="D338" s="167" t="str">
        <f>VLOOKUP($A338,'Реестр на 3 дня'!$C$2:$AA$1000,13)</f>
        <v>4880582</v>
      </c>
      <c r="E338" s="190" t="str">
        <f>VLOOKUP($A338,'Реестр на 3 дня'!$C$2:$AA$1000,14)</f>
        <v>16.10.2023</v>
      </c>
      <c r="F338" s="168" t="str">
        <f>VLOOKUP($A338,'Реестр на 3 дня'!$C$2:$AA$1000,15)</f>
        <v/>
      </c>
      <c r="G338" s="166" t="str">
        <f>VLOOKUP($A338,'Реестр на 3 дня'!$C$2:$AA$1000,17)</f>
        <v>Узбекистан, 000000, Самаркандская область, г. Самарканд, Обод Маскан МФЙ, Корасув мавзеси, 145-уй, 34-хонадон</v>
      </c>
      <c r="H338" s="191">
        <f>VLOOKUP($A338,'Реестр на 3 дня'!$C$2:$AA$1000,4)</f>
        <v>30</v>
      </c>
      <c r="I338" s="170">
        <f t="shared" si="30"/>
        <v>100</v>
      </c>
      <c r="J338" s="187">
        <f t="shared" si="31"/>
        <v>3000</v>
      </c>
      <c r="K338" s="41">
        <f t="shared" si="32"/>
        <v>0</v>
      </c>
      <c r="L338" s="188">
        <f t="shared" si="33"/>
        <v>3000</v>
      </c>
      <c r="M338" s="171" t="s">
        <v>1897</v>
      </c>
    </row>
    <row r="339" spans="1:13" ht="38.25">
      <c r="A339" s="179">
        <f t="shared" si="34"/>
        <v>321</v>
      </c>
      <c r="B339" s="189" t="str">
        <f>VLOOKUP($A339,'Реестр на 3 дня'!$C$2:$AA$1000,3)</f>
        <v>KOLODYAJNAYA TATYANA MIXAYLOVNA</v>
      </c>
      <c r="C339" s="167" t="str">
        <f>VLOOKUP($A339,'Реестр на 3 дня'!$C$2:$AA$1000,12)</f>
        <v>AA</v>
      </c>
      <c r="D339" s="167" t="str">
        <f>VLOOKUP($A339,'Реестр на 3 дня'!$C$2:$AA$1000,13)</f>
        <v>4689234</v>
      </c>
      <c r="E339" s="190" t="str">
        <f>VLOOKUP($A339,'Реестр на 3 дня'!$C$2:$AA$1000,14)</f>
        <v>18.03.2014</v>
      </c>
      <c r="F339" s="168" t="str">
        <f>VLOOKUP($A339,'Реестр на 3 дня'!$C$2:$AA$1000,15)</f>
        <v>Toshkent.vil Yangiyul.tum IIB</v>
      </c>
      <c r="G339" s="166" t="str">
        <f>VLOOKUP($A339,'Реестр на 3 дня'!$C$2:$AA$1000,17)</f>
        <v>Узбекистан, 112012, Ташкентская область, Янгиюльский район, pr.G'alaba 27/5</v>
      </c>
      <c r="H339" s="191">
        <f>VLOOKUP($A339,'Реестр на 3 дня'!$C$2:$AA$1000,4)</f>
        <v>640</v>
      </c>
      <c r="I339" s="170">
        <f t="shared" si="30"/>
        <v>100</v>
      </c>
      <c r="J339" s="187">
        <f t="shared" si="31"/>
        <v>64000</v>
      </c>
      <c r="K339" s="41">
        <f t="shared" si="32"/>
        <v>0</v>
      </c>
      <c r="L339" s="188">
        <f t="shared" si="33"/>
        <v>64000</v>
      </c>
      <c r="M339" s="171" t="s">
        <v>1897</v>
      </c>
    </row>
    <row r="340" spans="1:13" ht="63.75">
      <c r="A340" s="179">
        <f t="shared" si="34"/>
        <v>322</v>
      </c>
      <c r="B340" s="189" t="str">
        <f>VLOOKUP($A340,'Реестр на 3 дня'!$C$2:$AA$1000,3)</f>
        <v>KOMILOVA MALIKA RUXIDDINOVNA</v>
      </c>
      <c r="C340" s="167" t="str">
        <f>VLOOKUP($A340,'Реестр на 3 дня'!$C$2:$AA$1000,12)</f>
        <v>AA</v>
      </c>
      <c r="D340" s="167" t="str">
        <f>VLOOKUP($A340,'Реестр на 3 дня'!$C$2:$AA$1000,13)</f>
        <v>0316722</v>
      </c>
      <c r="E340" s="190" t="str">
        <f>VLOOKUP($A340,'Реестр на 3 дня'!$C$2:$AA$1000,14)</f>
        <v>22.10.2012</v>
      </c>
      <c r="F340" s="168" t="str">
        <f>VLOOKUP($A340,'Реестр на 3 дня'!$C$2:$AA$1000,15)</f>
        <v>Shayhantaxur tum. IIB</v>
      </c>
      <c r="G340" s="166" t="str">
        <f>VLOOKUP($A340,'Реестр на 3 дня'!$C$2:$AA$1000,17)</f>
        <v>Узбекистан, 000000, г. Ташкент, Шайхантахурский район, ШАЙХАНТАХУРСКИЙ РАЙОН ЯНГИКОМОЛОН АСАДУЛЛА ХОДЖАЕВ Д.1 КВ.27</v>
      </c>
      <c r="H340" s="191">
        <f>VLOOKUP($A340,'Реестр на 3 дня'!$C$2:$AA$1000,4)</f>
        <v>800</v>
      </c>
      <c r="I340" s="170">
        <f t="shared" si="30"/>
        <v>100</v>
      </c>
      <c r="J340" s="187">
        <f t="shared" si="31"/>
        <v>80000</v>
      </c>
      <c r="K340" s="41">
        <f t="shared" si="32"/>
        <v>0</v>
      </c>
      <c r="L340" s="188">
        <f t="shared" si="33"/>
        <v>80000</v>
      </c>
      <c r="M340" s="171" t="s">
        <v>1897</v>
      </c>
    </row>
    <row r="341" spans="1:13" ht="38.25">
      <c r="A341" s="179">
        <f t="shared" si="34"/>
        <v>323</v>
      </c>
      <c r="B341" s="189" t="str">
        <f>VLOOKUP($A341,'Реестр на 3 дня'!$C$2:$AA$1000,3)</f>
        <v>KORABELNIKOVA ALYONA SERGEYEVNA</v>
      </c>
      <c r="C341" s="167" t="str">
        <f>VLOOKUP($A341,'Реестр на 3 дня'!$C$2:$AA$1000,12)</f>
        <v>AB</v>
      </c>
      <c r="D341" s="167" t="str">
        <f>VLOOKUP($A341,'Реестр на 3 дня'!$C$2:$AA$1000,13)</f>
        <v>3291772</v>
      </c>
      <c r="E341" s="190" t="str">
        <f>VLOOKUP($A341,'Реестр на 3 дня'!$C$2:$AA$1000,14)</f>
        <v>04.03.2016</v>
      </c>
      <c r="F341" s="168" t="str">
        <f>VLOOKUP($A341,'Реестр на 3 дня'!$C$2:$AA$1000,15)</f>
        <v/>
      </c>
      <c r="G341" s="166" t="str">
        <f>VLOOKUP($A341,'Реестр на 3 дня'!$C$2:$AA$1000,17)</f>
        <v>Узбекистан, 000000, Ташкентская область, Янгиюльский район, Г.ЯНГИЮЛ, УЛ. МАРИФАТ Д.68 КВ.13</v>
      </c>
      <c r="H341" s="191">
        <f>VLOOKUP($A341,'Реестр на 3 дня'!$C$2:$AA$1000,4)</f>
        <v>1120</v>
      </c>
      <c r="I341" s="170">
        <f t="shared" si="30"/>
        <v>100</v>
      </c>
      <c r="J341" s="187">
        <f t="shared" si="31"/>
        <v>112000</v>
      </c>
      <c r="K341" s="41">
        <f t="shared" si="32"/>
        <v>0</v>
      </c>
      <c r="L341" s="188">
        <f t="shared" si="33"/>
        <v>112000</v>
      </c>
      <c r="M341" s="171" t="s">
        <v>1897</v>
      </c>
    </row>
    <row r="342" spans="1:13" ht="51">
      <c r="A342" s="179">
        <f t="shared" si="34"/>
        <v>324</v>
      </c>
      <c r="B342" s="189" t="str">
        <f>VLOOKUP($A342,'Реестр на 3 дня'!$C$2:$AA$1000,3)</f>
        <v>KORSHUNOV VYACHESLAV PETROVICH</v>
      </c>
      <c r="C342" s="167" t="str">
        <f>VLOOKUP($A342,'Реестр на 3 дня'!$C$2:$AA$1000,12)</f>
        <v>AD</v>
      </c>
      <c r="D342" s="167" t="str">
        <f>VLOOKUP($A342,'Реестр на 3 дня'!$C$2:$AA$1000,13)</f>
        <v>1664787</v>
      </c>
      <c r="E342" s="190" t="str">
        <f>VLOOKUP($A342,'Реестр на 3 дня'!$C$2:$AA$1000,14)</f>
        <v>16.08.2022</v>
      </c>
      <c r="F342" s="168" t="str">
        <f>VLOOKUP($A342,'Реестр на 3 дня'!$C$2:$AA$1000,15)</f>
        <v/>
      </c>
      <c r="G342" s="166" t="str">
        <f>VLOOKUP($A342,'Реестр на 3 дня'!$C$2:$AA$1000,17)</f>
        <v>Узбекистан, 000000, г. Ташкент, Чиланзарский район, г. Ташкент, Чиланзарский район, кв. 2, 2-Катта Чилонзор МСГ, 10- Дом, 14- Квартира</v>
      </c>
      <c r="H342" s="191">
        <f>VLOOKUP($A342,'Реестр на 3 дня'!$C$2:$AA$1000,4)</f>
        <v>10</v>
      </c>
      <c r="I342" s="170">
        <f t="shared" si="30"/>
        <v>100</v>
      </c>
      <c r="J342" s="187">
        <f t="shared" si="31"/>
        <v>1000</v>
      </c>
      <c r="K342" s="41">
        <f t="shared" si="32"/>
        <v>0</v>
      </c>
      <c r="L342" s="188">
        <f t="shared" si="33"/>
        <v>1000</v>
      </c>
      <c r="M342" s="171" t="s">
        <v>1897</v>
      </c>
    </row>
    <row r="343" spans="1:13" ht="51">
      <c r="A343" s="179">
        <f t="shared" si="34"/>
        <v>325</v>
      </c>
      <c r="B343" s="189" t="str">
        <f>VLOOKUP($A343,'Реестр на 3 дня'!$C$2:$AA$1000,3)</f>
        <v>KOSHMANOVA OLGA SERGEYEVNA</v>
      </c>
      <c r="C343" s="167" t="str">
        <f>VLOOKUP($A343,'Реестр на 3 дня'!$C$2:$AA$1000,12)</f>
        <v>AD</v>
      </c>
      <c r="D343" s="167" t="str">
        <f>VLOOKUP($A343,'Реестр на 3 дня'!$C$2:$AA$1000,13)</f>
        <v>3432794</v>
      </c>
      <c r="E343" s="190" t="str">
        <f>VLOOKUP($A343,'Реестр на 3 дня'!$C$2:$AA$1000,14)</f>
        <v>25.05.2023</v>
      </c>
      <c r="F343" s="168" t="str">
        <f>VLOOKUP($A343,'Реестр на 3 дня'!$C$2:$AA$1000,15)</f>
        <v/>
      </c>
      <c r="G343" s="166" t="str">
        <f>VLOOKUP($A343,'Реестр на 3 дня'!$C$2:$AA$1000,17)</f>
        <v>Узбекистан, 000000, г. Ташкент, Яшнободский район, TOSHKENT SHAHAR MIRZO ULUGBEK TUMANI QORA SU 6 16-52</v>
      </c>
      <c r="H343" s="191">
        <f>VLOOKUP($A343,'Реестр на 3 дня'!$C$2:$AA$1000,4)</f>
        <v>450</v>
      </c>
      <c r="I343" s="170">
        <f t="shared" si="30"/>
        <v>100</v>
      </c>
      <c r="J343" s="187">
        <f t="shared" si="31"/>
        <v>45000</v>
      </c>
      <c r="K343" s="41">
        <f t="shared" si="32"/>
        <v>0</v>
      </c>
      <c r="L343" s="188">
        <f t="shared" si="33"/>
        <v>45000</v>
      </c>
      <c r="M343" s="171" t="s">
        <v>1897</v>
      </c>
    </row>
    <row r="344" spans="1:13" ht="38.25">
      <c r="A344" s="179">
        <f t="shared" si="34"/>
        <v>326</v>
      </c>
      <c r="B344" s="189" t="str">
        <f>VLOOKUP($A344,'Реестр на 3 дня'!$C$2:$AA$1000,3)</f>
        <v>KOTOVA NINA NIKOLAYEVNA</v>
      </c>
      <c r="C344" s="167" t="str">
        <f>VLOOKUP($A344,'Реестр на 3 дня'!$C$2:$AA$1000,12)</f>
        <v>AD</v>
      </c>
      <c r="D344" s="167" t="str">
        <f>VLOOKUP($A344,'Реестр на 3 дня'!$C$2:$AA$1000,13)</f>
        <v>2805633</v>
      </c>
      <c r="E344" s="190" t="str">
        <f>VLOOKUP($A344,'Реестр на 3 дня'!$C$2:$AA$1000,14)</f>
        <v>15.03.2023</v>
      </c>
      <c r="F344" s="168" t="str">
        <f>VLOOKUP($A344,'Реестр на 3 дня'!$C$2:$AA$1000,15)</f>
        <v/>
      </c>
      <c r="G344" s="166" t="str">
        <f>VLOOKUP($A344,'Реестр на 3 дня'!$C$2:$AA$1000,17)</f>
        <v>Узбекистан, 000000, Ташкентская область, г. Янгиюль, Олтинобод А.Ортикова д.20 кв.72</v>
      </c>
      <c r="H344" s="191">
        <f>VLOOKUP($A344,'Реестр на 3 дня'!$C$2:$AA$1000,4)</f>
        <v>1600</v>
      </c>
      <c r="I344" s="170">
        <f t="shared" si="30"/>
        <v>100</v>
      </c>
      <c r="J344" s="187">
        <f t="shared" si="31"/>
        <v>160000</v>
      </c>
      <c r="K344" s="41">
        <f t="shared" si="32"/>
        <v>0</v>
      </c>
      <c r="L344" s="188">
        <f t="shared" si="33"/>
        <v>160000</v>
      </c>
      <c r="M344" s="171" t="s">
        <v>1897</v>
      </c>
    </row>
    <row r="345" spans="1:13" ht="51">
      <c r="A345" s="179">
        <f t="shared" si="34"/>
        <v>327</v>
      </c>
      <c r="B345" s="189" t="str">
        <f>VLOOKUP($A345,'Реестр на 3 дня'!$C$2:$AA$1000,3)</f>
        <v>KOVALENKO RAISA FEDOROVNA</v>
      </c>
      <c r="C345" s="167" t="str">
        <f>VLOOKUP($A345,'Реестр на 3 дня'!$C$2:$AA$1000,12)</f>
        <v>CB</v>
      </c>
      <c r="D345" s="167" t="str">
        <f>VLOOKUP($A345,'Реестр на 3 дня'!$C$2:$AA$1000,13)</f>
        <v>0426246</v>
      </c>
      <c r="E345" s="190" t="str">
        <f>VLOOKUP($A345,'Реестр на 3 дня'!$C$2:$AA$1000,14)</f>
        <v>22.07.1996</v>
      </c>
      <c r="F345" s="168" t="str">
        <f>VLOOKUP($A345,'Реестр на 3 дня'!$C$2:$AA$1000,15)</f>
        <v>ОВД г. Янгиюль</v>
      </c>
      <c r="G345" s="166" t="str">
        <f>VLOOKUP($A345,'Реестр на 3 дня'!$C$2:$AA$1000,17)</f>
        <v>Узбекистан, 000000, Ташкентская область, г. Янгиюль, Г. ЯНГИЮЛЬ ФАРХОД АНАРКУЛОВА ДАХАСИ (М-В ЛЕНИНА) Д.5 КВ.9</v>
      </c>
      <c r="H345" s="191">
        <f>VLOOKUP($A345,'Реестр на 3 дня'!$C$2:$AA$1000,4)</f>
        <v>800</v>
      </c>
      <c r="I345" s="170">
        <f t="shared" si="30"/>
        <v>100</v>
      </c>
      <c r="J345" s="187">
        <f t="shared" si="31"/>
        <v>80000</v>
      </c>
      <c r="K345" s="41">
        <f t="shared" si="32"/>
        <v>0</v>
      </c>
      <c r="L345" s="188">
        <f t="shared" si="33"/>
        <v>80000</v>
      </c>
      <c r="M345" s="171" t="s">
        <v>1897</v>
      </c>
    </row>
    <row r="346" spans="1:13" ht="51">
      <c r="A346" s="179">
        <f t="shared" si="34"/>
        <v>328</v>
      </c>
      <c r="B346" s="189" t="str">
        <f>VLOOKUP($A346,'Реестр на 3 дня'!$C$2:$AA$1000,3)</f>
        <v>KRILOVA TATYANA ANVAROVNA</v>
      </c>
      <c r="C346" s="167" t="str">
        <f>VLOOKUP($A346,'Реестр на 3 дня'!$C$2:$AA$1000,12)</f>
        <v>AD</v>
      </c>
      <c r="D346" s="167" t="str">
        <f>VLOOKUP($A346,'Реестр на 3 дня'!$C$2:$AA$1000,13)</f>
        <v>5181272</v>
      </c>
      <c r="E346" s="190" t="str">
        <f>VLOOKUP($A346,'Реестр на 3 дня'!$C$2:$AA$1000,14)</f>
        <v>20.11.2023</v>
      </c>
      <c r="F346" s="168" t="str">
        <f>VLOOKUP($A346,'Реестр на 3 дня'!$C$2:$AA$1000,15)</f>
        <v/>
      </c>
      <c r="G346" s="166" t="str">
        <f>VLOOKUP($A346,'Реестр на 3 дня'!$C$2:$AA$1000,17)</f>
        <v>Узбекистан, 000000, Ташкентская область, Янгиюльский район, НАВБАХОР МФЙ ГУЛБАХОР КУЧАСИ  Д.11А КВ.22</v>
      </c>
      <c r="H346" s="191">
        <f>VLOOKUP($A346,'Реестр на 3 дня'!$C$2:$AA$1000,4)</f>
        <v>1600</v>
      </c>
      <c r="I346" s="170">
        <f t="shared" si="30"/>
        <v>100</v>
      </c>
      <c r="J346" s="187">
        <f t="shared" si="31"/>
        <v>160000</v>
      </c>
      <c r="K346" s="41">
        <f t="shared" si="32"/>
        <v>0</v>
      </c>
      <c r="L346" s="188">
        <f t="shared" si="33"/>
        <v>160000</v>
      </c>
      <c r="M346" s="171" t="s">
        <v>1897</v>
      </c>
    </row>
    <row r="347" spans="1:13" ht="51">
      <c r="A347" s="179">
        <f t="shared" si="34"/>
        <v>329</v>
      </c>
      <c r="B347" s="189" t="str">
        <f>VLOOKUP($A347,'Реестр на 3 дня'!$C$2:$AA$1000,3)</f>
        <v>KUCHKAROV SUNATILLA ZIYADINOVICH</v>
      </c>
      <c r="C347" s="167" t="str">
        <f>VLOOKUP($A347,'Реестр на 3 дня'!$C$2:$AA$1000,12)</f>
        <v>AE</v>
      </c>
      <c r="D347" s="167" t="str">
        <f>VLOOKUP($A347,'Реестр на 3 дня'!$C$2:$AA$1000,13)</f>
        <v>6564560</v>
      </c>
      <c r="E347" s="190" t="str">
        <f>VLOOKUP($A347,'Реестр на 3 дня'!$C$2:$AA$1000,14)</f>
        <v>04.03.2026</v>
      </c>
      <c r="F347" s="168" t="str">
        <f>VLOOKUP($A347,'Реестр на 3 дня'!$C$2:$AA$1000,15)</f>
        <v/>
      </c>
      <c r="G347" s="166" t="str">
        <f>VLOOKUP($A347,'Реестр на 3 дня'!$C$2:$AA$1000,17)</f>
        <v>Узбекистан, 00000, Ташкентская область, Янгиюльский район, НИЯЗБАШ НАМУНА МАХАЛЛАСИ А.КОДИРИЙ КУЧАСИ Д.13</v>
      </c>
      <c r="H347" s="191">
        <f>VLOOKUP($A347,'Реестр на 3 дня'!$C$2:$AA$1000,4)</f>
        <v>640</v>
      </c>
      <c r="I347" s="170">
        <f t="shared" si="30"/>
        <v>100</v>
      </c>
      <c r="J347" s="187">
        <f t="shared" si="31"/>
        <v>64000</v>
      </c>
      <c r="K347" s="41">
        <f t="shared" si="32"/>
        <v>0</v>
      </c>
      <c r="L347" s="188">
        <f t="shared" si="33"/>
        <v>64000</v>
      </c>
      <c r="M347" s="171" t="s">
        <v>1897</v>
      </c>
    </row>
    <row r="348" spans="1:13" ht="25.5">
      <c r="A348" s="179">
        <f t="shared" si="34"/>
        <v>330</v>
      </c>
      <c r="B348" s="189" t="str">
        <f>VLOOKUP($A348,'Реестр на 3 дня'!$C$2:$AA$1000,3)</f>
        <v>KUCHKAROVA SURAYYO MADRAXIMOVNA</v>
      </c>
      <c r="C348" s="167" t="str">
        <f>VLOOKUP($A348,'Реестр на 3 дня'!$C$2:$AA$1000,12)</f>
        <v>AD</v>
      </c>
      <c r="D348" s="167" t="str">
        <f>VLOOKUP($A348,'Реестр на 3 дня'!$C$2:$AA$1000,13)</f>
        <v>0938491</v>
      </c>
      <c r="E348" s="190" t="str">
        <f>VLOOKUP($A348,'Реестр на 3 дня'!$C$2:$AA$1000,14)</f>
        <v>22.12.2021</v>
      </c>
      <c r="F348" s="168" t="str">
        <f>VLOOKUP($A348,'Реестр на 3 дня'!$C$2:$AA$1000,15)</f>
        <v>IIV</v>
      </c>
      <c r="G348" s="166" t="str">
        <f>VLOOKUP($A348,'Реестр на 3 дня'!$C$2:$AA$1000,17)</f>
        <v>Узбекистан, 000000, г. Ташкент, Шайхантахурский район, Markaz-13, 31/9</v>
      </c>
      <c r="H348" s="191">
        <f>VLOOKUP($A348,'Реестр на 3 дня'!$C$2:$AA$1000,4)</f>
        <v>2</v>
      </c>
      <c r="I348" s="170">
        <f t="shared" ref="I348:I411" si="35">$I$12</f>
        <v>100</v>
      </c>
      <c r="J348" s="187">
        <f t="shared" ref="J348:J411" si="36">H348*I348</f>
        <v>200</v>
      </c>
      <c r="K348" s="41">
        <f t="shared" ref="K348:K411" si="37">J348*0</f>
        <v>0</v>
      </c>
      <c r="L348" s="188">
        <f t="shared" ref="L348:L411" si="38">J348-K348</f>
        <v>200</v>
      </c>
      <c r="M348" s="171" t="s">
        <v>1897</v>
      </c>
    </row>
    <row r="349" spans="1:13" ht="38.25">
      <c r="A349" s="179">
        <f t="shared" ref="A349:A412" si="39">A348+1</f>
        <v>331</v>
      </c>
      <c r="B349" s="189" t="str">
        <f>VLOOKUP($A349,'Реестр на 3 дня'!$C$2:$AA$1000,3)</f>
        <v>KULDASHEV MURODILLA XAMIDULLAYEVICH</v>
      </c>
      <c r="C349" s="167" t="str">
        <f>VLOOKUP($A349,'Реестр на 3 дня'!$C$2:$AA$1000,12)</f>
        <v>AD</v>
      </c>
      <c r="D349" s="167" t="str">
        <f>VLOOKUP($A349,'Реестр на 3 дня'!$C$2:$AA$1000,13)</f>
        <v>4340881</v>
      </c>
      <c r="E349" s="190" t="str">
        <f>VLOOKUP($A349,'Реестр на 3 дня'!$C$2:$AA$1000,14)</f>
        <v>19.08.2023</v>
      </c>
      <c r="F349" s="168" t="str">
        <f>VLOOKUP($A349,'Реестр на 3 дня'!$C$2:$AA$1000,15)</f>
        <v/>
      </c>
      <c r="G349" s="166" t="str">
        <f>VLOOKUP($A349,'Реестр на 3 дня'!$C$2:$AA$1000,17)</f>
        <v>Узбекистан, 000000, Ташкентская область, Янгиюльский район, Куш Ёгоч КФЙ Байтиш МФЙ Янги Хаёт 16</v>
      </c>
      <c r="H349" s="191">
        <f>VLOOKUP($A349,'Реестр на 3 дня'!$C$2:$AA$1000,4)</f>
        <v>2880</v>
      </c>
      <c r="I349" s="170">
        <f t="shared" si="35"/>
        <v>100</v>
      </c>
      <c r="J349" s="187">
        <f t="shared" si="36"/>
        <v>288000</v>
      </c>
      <c r="K349" s="41">
        <f t="shared" si="37"/>
        <v>0</v>
      </c>
      <c r="L349" s="188">
        <f t="shared" si="38"/>
        <v>288000</v>
      </c>
      <c r="M349" s="171" t="s">
        <v>1897</v>
      </c>
    </row>
    <row r="350" spans="1:13" ht="51">
      <c r="A350" s="179">
        <f t="shared" si="39"/>
        <v>332</v>
      </c>
      <c r="B350" s="189" t="str">
        <f>VLOOKUP($A350,'Реестр на 3 дня'!$C$2:$AA$1000,3)</f>
        <v>KULDASHEVA ZULAYXO RIXSIBAYEVNA</v>
      </c>
      <c r="C350" s="167" t="str">
        <f>VLOOKUP($A350,'Реестр на 3 дня'!$C$2:$AA$1000,12)</f>
        <v>AA</v>
      </c>
      <c r="D350" s="167" t="str">
        <f>VLOOKUP($A350,'Реестр на 3 дня'!$C$2:$AA$1000,13)</f>
        <v>0744652</v>
      </c>
      <c r="E350" s="190" t="str">
        <f>VLOOKUP($A350,'Реестр на 3 дня'!$C$2:$AA$1000,14)</f>
        <v>28.01.2013</v>
      </c>
      <c r="F350" s="168" t="str">
        <f>VLOOKUP($A350,'Реестр на 3 дня'!$C$2:$AA$1000,15)</f>
        <v>Toshkent viloyati Yangiyul tumani IIB Gulbahor QMB</v>
      </c>
      <c r="G350" s="166" t="str">
        <f>VLOOKUP($A350,'Реестр на 3 дня'!$C$2:$AA$1000,17)</f>
        <v>Узбекистан, 110814, Ташкентская область, Янгиюльский район, НИЯЗБАШ НИЁЗБОШ НАВОИ Д.60 КВ.0</v>
      </c>
      <c r="H350" s="191">
        <f>VLOOKUP($A350,'Реестр на 3 дня'!$C$2:$AA$1000,4)</f>
        <v>800</v>
      </c>
      <c r="I350" s="170">
        <f t="shared" si="35"/>
        <v>100</v>
      </c>
      <c r="J350" s="187">
        <f t="shared" si="36"/>
        <v>80000</v>
      </c>
      <c r="K350" s="41">
        <f t="shared" si="37"/>
        <v>0</v>
      </c>
      <c r="L350" s="188">
        <f t="shared" si="38"/>
        <v>80000</v>
      </c>
      <c r="M350" s="171" t="s">
        <v>1897</v>
      </c>
    </row>
    <row r="351" spans="1:13" ht="38.25">
      <c r="A351" s="179">
        <f t="shared" si="39"/>
        <v>333</v>
      </c>
      <c r="B351" s="189" t="str">
        <f>VLOOKUP($A351,'Реестр на 3 дня'!$C$2:$AA$1000,3)</f>
        <v>KULMATOVA YELENA STANISLAVOVNA</v>
      </c>
      <c r="C351" s="167" t="str">
        <f>VLOOKUP($A351,'Реестр на 3 дня'!$C$2:$AA$1000,12)</f>
        <v>AD</v>
      </c>
      <c r="D351" s="167" t="str">
        <f>VLOOKUP($A351,'Реестр на 3 дня'!$C$2:$AA$1000,13)</f>
        <v>3155296</v>
      </c>
      <c r="E351" s="190" t="str">
        <f>VLOOKUP($A351,'Реестр на 3 дня'!$C$2:$AA$1000,14)</f>
        <v>28.04.2023</v>
      </c>
      <c r="F351" s="168" t="str">
        <f>VLOOKUP($A351,'Реестр на 3 дня'!$C$2:$AA$1000,15)</f>
        <v/>
      </c>
      <c r="G351" s="166" t="str">
        <f>VLOOKUP($A351,'Реестр на 3 дня'!$C$2:$AA$1000,17)</f>
        <v>Узбекистан, 000000, г. Ташкент, Чиланзарский район, Ботирма МФЙ 17- мавзе 37-30</v>
      </c>
      <c r="H351" s="191">
        <f>VLOOKUP($A351,'Реестр на 3 дня'!$C$2:$AA$1000,4)</f>
        <v>6400</v>
      </c>
      <c r="I351" s="170">
        <f t="shared" si="35"/>
        <v>100</v>
      </c>
      <c r="J351" s="187">
        <f t="shared" si="36"/>
        <v>640000</v>
      </c>
      <c r="K351" s="41">
        <f t="shared" si="37"/>
        <v>0</v>
      </c>
      <c r="L351" s="188">
        <f t="shared" si="38"/>
        <v>640000</v>
      </c>
      <c r="M351" s="171" t="s">
        <v>1897</v>
      </c>
    </row>
    <row r="352" spans="1:13" ht="63.75">
      <c r="A352" s="179">
        <f t="shared" si="39"/>
        <v>334</v>
      </c>
      <c r="B352" s="189" t="str">
        <f>VLOOKUP($A352,'Реестр на 3 дня'!$C$2:$AA$1000,3)</f>
        <v>KULYABINA LYUDMILA IVANOVNA</v>
      </c>
      <c r="C352" s="167" t="str">
        <f>VLOOKUP($A352,'Реестр на 3 дня'!$C$2:$AA$1000,12)</f>
        <v>AD</v>
      </c>
      <c r="D352" s="167" t="str">
        <f>VLOOKUP($A352,'Реестр на 3 дня'!$C$2:$AA$1000,13)</f>
        <v>9576349</v>
      </c>
      <c r="E352" s="190" t="str">
        <f>VLOOKUP($A352,'Реестр на 3 дня'!$C$2:$AA$1000,14)</f>
        <v>26.11.2024</v>
      </c>
      <c r="F352" s="168" t="str">
        <f>VLOOKUP($A352,'Реестр на 3 дня'!$C$2:$AA$1000,15)</f>
        <v/>
      </c>
      <c r="G352" s="166" t="str">
        <f>VLOOKUP($A352,'Реестр на 3 дня'!$C$2:$AA$1000,17)</f>
        <v>Узбекистан, 112002, Ташкентская область, г. Янгиюль, ЯНГИЮЛЬСКИЙ РАЙОН НОДИРАБЕГИМ МАХАЛЛАСИ ШАРШАРА (ВОДАПАДНАЯ) Д.8 А</v>
      </c>
      <c r="H352" s="191">
        <f>VLOOKUP($A352,'Реестр на 3 дня'!$C$2:$AA$1000,4)</f>
        <v>1600</v>
      </c>
      <c r="I352" s="170">
        <f t="shared" si="35"/>
        <v>100</v>
      </c>
      <c r="J352" s="187">
        <f t="shared" si="36"/>
        <v>160000</v>
      </c>
      <c r="K352" s="41">
        <f t="shared" si="37"/>
        <v>0</v>
      </c>
      <c r="L352" s="188">
        <f t="shared" si="38"/>
        <v>160000</v>
      </c>
      <c r="M352" s="171" t="s">
        <v>1897</v>
      </c>
    </row>
    <row r="353" spans="1:13" ht="51">
      <c r="A353" s="179">
        <f t="shared" si="39"/>
        <v>335</v>
      </c>
      <c r="B353" s="189" t="str">
        <f>VLOOKUP($A353,'Реестр на 3 дня'!$C$2:$AA$1000,3)</f>
        <v>KURBANBAYEV XAITBOY XXX</v>
      </c>
      <c r="C353" s="167" t="str">
        <f>VLOOKUP($A353,'Реестр на 3 дня'!$C$2:$AA$1000,12)</f>
        <v>AB</v>
      </c>
      <c r="D353" s="167" t="str">
        <f>VLOOKUP($A353,'Реестр на 3 дня'!$C$2:$AA$1000,13)</f>
        <v>2769233</v>
      </c>
      <c r="E353" s="190" t="str">
        <f>VLOOKUP($A353,'Реестр на 3 дня'!$C$2:$AA$1000,14)</f>
        <v>25.01.2016</v>
      </c>
      <c r="F353" s="168" t="str">
        <f>VLOOKUP($A353,'Реестр на 3 дня'!$C$2:$AA$1000,15)</f>
        <v>Toshkent viloyati Yangiyul tumani IIB Gulbahor QMB</v>
      </c>
      <c r="G353" s="166" t="str">
        <f>VLOOKUP($A353,'Реестр на 3 дня'!$C$2:$AA$1000,17)</f>
        <v>Узбекистан, 110815, Ташкентская область, г. Алмалык, Г. АЛМАЛЫК 2СЕКТОР ОЙДИН ЭХТИРОМ (ПРИМКУЛОВ) 1А-5А-5В-13 Д.5 Б КВ.2</v>
      </c>
      <c r="H353" s="191">
        <f>VLOOKUP($A353,'Реестр на 3 дня'!$C$2:$AA$1000,4)</f>
        <v>800</v>
      </c>
      <c r="I353" s="170">
        <f t="shared" si="35"/>
        <v>100</v>
      </c>
      <c r="J353" s="187">
        <f t="shared" si="36"/>
        <v>80000</v>
      </c>
      <c r="K353" s="41">
        <f t="shared" si="37"/>
        <v>0</v>
      </c>
      <c r="L353" s="188">
        <f t="shared" si="38"/>
        <v>80000</v>
      </c>
      <c r="M353" s="171" t="s">
        <v>1897</v>
      </c>
    </row>
    <row r="354" spans="1:13" ht="38.25">
      <c r="A354" s="179">
        <f t="shared" si="39"/>
        <v>336</v>
      </c>
      <c r="B354" s="189" t="str">
        <f>VLOOKUP($A354,'Реестр на 3 дня'!$C$2:$AA$1000,3)</f>
        <v>KURBANOV SA'DULLA DJURAYEVICH</v>
      </c>
      <c r="C354" s="167" t="str">
        <f>VLOOKUP($A354,'Реестр на 3 дня'!$C$2:$AA$1000,12)</f>
        <v>AA</v>
      </c>
      <c r="D354" s="167" t="str">
        <f>VLOOKUP($A354,'Реестр на 3 дня'!$C$2:$AA$1000,13)</f>
        <v>9619723</v>
      </c>
      <c r="E354" s="190" t="str">
        <f>VLOOKUP($A354,'Реестр на 3 дня'!$C$2:$AA$1000,14)</f>
        <v>07.05.2015</v>
      </c>
      <c r="F354" s="168" t="str">
        <f>VLOOKUP($A354,'Реестр на 3 дня'!$C$2:$AA$1000,15)</f>
        <v/>
      </c>
      <c r="G354" s="166" t="str">
        <f>VLOOKUP($A354,'Реестр на 3 дня'!$C$2:$AA$1000,17)</f>
        <v>Узбекистан, 000000, Ташкентская область, Куйичирчикский район, Ulug'bek qishlog'i, xo'ja mahallasi</v>
      </c>
      <c r="H354" s="191">
        <f>VLOOKUP($A354,'Реестр на 3 дня'!$C$2:$AA$1000,4)</f>
        <v>320</v>
      </c>
      <c r="I354" s="170">
        <f t="shared" si="35"/>
        <v>100</v>
      </c>
      <c r="J354" s="187">
        <f t="shared" si="36"/>
        <v>32000</v>
      </c>
      <c r="K354" s="41">
        <f t="shared" si="37"/>
        <v>0</v>
      </c>
      <c r="L354" s="188">
        <f t="shared" si="38"/>
        <v>32000</v>
      </c>
      <c r="M354" s="171" t="s">
        <v>1897</v>
      </c>
    </row>
    <row r="355" spans="1:13" ht="51">
      <c r="A355" s="179">
        <f t="shared" si="39"/>
        <v>337</v>
      </c>
      <c r="B355" s="189" t="str">
        <f>VLOOKUP($A355,'Реестр на 3 дня'!$C$2:$AA$1000,3)</f>
        <v>KURBANOVA DILDORA ABDULLAYEVNA</v>
      </c>
      <c r="C355" s="167" t="str">
        <f>VLOOKUP($A355,'Реестр на 3 дня'!$C$2:$AA$1000,12)</f>
        <v>AA</v>
      </c>
      <c r="D355" s="167" t="str">
        <f>VLOOKUP($A355,'Реестр на 3 дня'!$C$2:$AA$1000,13)</f>
        <v>2945125</v>
      </c>
      <c r="E355" s="190" t="str">
        <f>VLOOKUP($A355,'Реестр на 3 дня'!$C$2:$AA$1000,14)</f>
        <v>12.09.2013</v>
      </c>
      <c r="F355" s="168" t="str">
        <f>VLOOKUP($A355,'Реестр на 3 дня'!$C$2:$AA$1000,15)</f>
        <v>Yangiyul tumani IIB</v>
      </c>
      <c r="G355" s="166" t="str">
        <f>VLOOKUP($A355,'Реестр на 3 дня'!$C$2:$AA$1000,17)</f>
        <v>Узбекистан, 112000, Ташкентская область, г. Янгиюль, ЯНГИЙЎЛ Ш., МУСТАҚИЛЛИК МФЙ, УЗУМЗОР КЎЧАСИ,  uy:61 xonadon:29</v>
      </c>
      <c r="H355" s="191">
        <f>VLOOKUP($A355,'Реестр на 3 дня'!$C$2:$AA$1000,4)</f>
        <v>3200</v>
      </c>
      <c r="I355" s="170">
        <f t="shared" si="35"/>
        <v>100</v>
      </c>
      <c r="J355" s="187">
        <f t="shared" si="36"/>
        <v>320000</v>
      </c>
      <c r="K355" s="41">
        <f t="shared" si="37"/>
        <v>0</v>
      </c>
      <c r="L355" s="188">
        <f t="shared" si="38"/>
        <v>320000</v>
      </c>
      <c r="M355" s="171" t="s">
        <v>1897</v>
      </c>
    </row>
    <row r="356" spans="1:13" ht="51">
      <c r="A356" s="179">
        <f t="shared" si="39"/>
        <v>338</v>
      </c>
      <c r="B356" s="189" t="str">
        <f>VLOOKUP($A356,'Реестр на 3 дня'!$C$2:$AA$1000,3)</f>
        <v>KURBANOVA XULKAR DJURAYEVNA</v>
      </c>
      <c r="C356" s="167" t="str">
        <f>VLOOKUP($A356,'Реестр на 3 дня'!$C$2:$AA$1000,12)</f>
        <v>AA</v>
      </c>
      <c r="D356" s="167" t="str">
        <f>VLOOKUP($A356,'Реестр на 3 дня'!$C$2:$AA$1000,13)</f>
        <v>3891672</v>
      </c>
      <c r="E356" s="190" t="str">
        <f>VLOOKUP($A356,'Реестр на 3 дня'!$C$2:$AA$1000,14)</f>
        <v>11.01.2014</v>
      </c>
      <c r="F356" s="168" t="str">
        <f>VLOOKUP($A356,'Реестр на 3 дня'!$C$2:$AA$1000,15)</f>
        <v>Toshkent.vil Quyichirchiq.tum IIB</v>
      </c>
      <c r="G356" s="166" t="str">
        <f>VLOOKUP($A356,'Реестр на 3 дня'!$C$2:$AA$1000,17)</f>
        <v>Узбекистан, 000000, Ташкентская область, Куйичирчикский район, КЕТМЕНТЕПА КЕТМАНТЕПИНСКИЙ КС КИЗИЛ-ШАРК К-ГИ Д.0</v>
      </c>
      <c r="H356" s="191">
        <f>VLOOKUP($A356,'Реестр на 3 дня'!$C$2:$AA$1000,4)</f>
        <v>800</v>
      </c>
      <c r="I356" s="170">
        <f t="shared" si="35"/>
        <v>100</v>
      </c>
      <c r="J356" s="187">
        <f t="shared" si="36"/>
        <v>80000</v>
      </c>
      <c r="K356" s="41">
        <f t="shared" si="37"/>
        <v>0</v>
      </c>
      <c r="L356" s="188">
        <f t="shared" si="38"/>
        <v>80000</v>
      </c>
      <c r="M356" s="171" t="s">
        <v>1897</v>
      </c>
    </row>
    <row r="357" spans="1:13" ht="38.25">
      <c r="A357" s="179">
        <f t="shared" si="39"/>
        <v>339</v>
      </c>
      <c r="B357" s="189" t="str">
        <f>VLOOKUP($A357,'Реестр на 3 дня'!$C$2:$AA$1000,3)</f>
        <v>KUSHAKOVA ANNA YEMELYANOVNA</v>
      </c>
      <c r="C357" s="167" t="str">
        <f>VLOOKUP($A357,'Реестр на 3 дня'!$C$2:$AA$1000,12)</f>
        <v>CB</v>
      </c>
      <c r="D357" s="167" t="str">
        <f>VLOOKUP($A357,'Реестр на 3 дня'!$C$2:$AA$1000,13)</f>
        <v>0689189</v>
      </c>
      <c r="E357" s="190" t="str">
        <f>VLOOKUP($A357,'Реестр на 3 дня'!$C$2:$AA$1000,14)</f>
        <v>04.06.1997</v>
      </c>
      <c r="F357" s="168" t="str">
        <f>VLOOKUP($A357,'Реестр на 3 дня'!$C$2:$AA$1000,15)</f>
        <v>ГОВД г. Янгиюль</v>
      </c>
      <c r="G357" s="166" t="str">
        <f>VLOOKUP($A357,'Реестр на 3 дня'!$C$2:$AA$1000,17)</f>
        <v>Узбекистан, 000000, Ташкентская область, Янгиюльский район, г. Янгиюль ул.Янги-Хаят д.32 к</v>
      </c>
      <c r="H357" s="191">
        <f>VLOOKUP($A357,'Реестр на 3 дня'!$C$2:$AA$1000,4)</f>
        <v>800</v>
      </c>
      <c r="I357" s="170">
        <f t="shared" si="35"/>
        <v>100</v>
      </c>
      <c r="J357" s="187">
        <f t="shared" si="36"/>
        <v>80000</v>
      </c>
      <c r="K357" s="41">
        <f t="shared" si="37"/>
        <v>0</v>
      </c>
      <c r="L357" s="188">
        <f t="shared" si="38"/>
        <v>80000</v>
      </c>
      <c r="M357" s="171" t="s">
        <v>1897</v>
      </c>
    </row>
    <row r="358" spans="1:13" ht="63.75">
      <c r="A358" s="179">
        <f t="shared" si="39"/>
        <v>340</v>
      </c>
      <c r="B358" s="189" t="str">
        <f>VLOOKUP($A358,'Реестр на 3 дня'!$C$2:$AA$1000,3)</f>
        <v>KUSHAKOVA ZULAYXA KAIMOVNA</v>
      </c>
      <c r="C358" s="167" t="str">
        <f>VLOOKUP($A358,'Реестр на 3 дня'!$C$2:$AA$1000,12)</f>
        <v>AA</v>
      </c>
      <c r="D358" s="167" t="str">
        <f>VLOOKUP($A358,'Реестр на 3 дня'!$C$2:$AA$1000,13)</f>
        <v>8509071</v>
      </c>
      <c r="E358" s="190" t="str">
        <f>VLOOKUP($A358,'Реестр на 3 дня'!$C$2:$AA$1000,14)</f>
        <v>01.12.1998</v>
      </c>
      <c r="F358" s="168" t="str">
        <f>VLOOKUP($A358,'Реестр на 3 дня'!$C$2:$AA$1000,15)</f>
        <v/>
      </c>
      <c r="G358" s="166" t="str">
        <f>VLOOKUP($A358,'Реестр на 3 дня'!$C$2:$AA$1000,17)</f>
        <v>Узбекистан, 000000, Ташкентская область, Янгиюльский район, ЯНГИЙЎЛ ТУМАНИ НИЁЗБОШ КФЙ, НАМУНА МФЙ, ТЕЗ АРИК КЎЧАСИ,  uy:Р/Й</v>
      </c>
      <c r="H358" s="191">
        <f>VLOOKUP($A358,'Реестр на 3 дня'!$C$2:$AA$1000,4)</f>
        <v>800</v>
      </c>
      <c r="I358" s="170">
        <f t="shared" si="35"/>
        <v>100</v>
      </c>
      <c r="J358" s="187">
        <f t="shared" si="36"/>
        <v>80000</v>
      </c>
      <c r="K358" s="41">
        <f t="shared" si="37"/>
        <v>0</v>
      </c>
      <c r="L358" s="188">
        <f t="shared" si="38"/>
        <v>80000</v>
      </c>
      <c r="M358" s="171" t="s">
        <v>1897</v>
      </c>
    </row>
    <row r="359" spans="1:13" ht="38.25">
      <c r="A359" s="179">
        <f t="shared" si="39"/>
        <v>341</v>
      </c>
      <c r="B359" s="189" t="str">
        <f>VLOOKUP($A359,'Реестр на 3 дня'!$C$2:$AA$1000,3)</f>
        <v>KUSHANOVA ZARAFAT BAXADIROVNA</v>
      </c>
      <c r="C359" s="167" t="str">
        <f>VLOOKUP($A359,'Реестр на 3 дня'!$C$2:$AA$1000,12)</f>
        <v>CB</v>
      </c>
      <c r="D359" s="167" t="str">
        <f>VLOOKUP($A359,'Реестр на 3 дня'!$C$2:$AA$1000,13)</f>
        <v>0948657</v>
      </c>
      <c r="E359" s="190" t="str">
        <f>VLOOKUP($A359,'Реестр на 3 дня'!$C$2:$AA$1000,14)</f>
        <v>01.12.1998</v>
      </c>
      <c r="F359" s="168" t="str">
        <f>VLOOKUP($A359,'Реестр на 3 дня'!$C$2:$AA$1000,15)</f>
        <v>ГОВД г. Янгиюль</v>
      </c>
      <c r="G359" s="166" t="str">
        <f>VLOOKUP($A359,'Реестр на 3 дня'!$C$2:$AA$1000,17)</f>
        <v>Узбекистан, 000000, Ташкентская область, г. Янгиюль, Г. ЯНГИЮЛЬ МЕЗОН МАХАЛЛАСИ ТИНЧЛИК Д.24</v>
      </c>
      <c r="H359" s="191">
        <f>VLOOKUP($A359,'Реестр на 3 дня'!$C$2:$AA$1000,4)</f>
        <v>160</v>
      </c>
      <c r="I359" s="170">
        <f t="shared" si="35"/>
        <v>100</v>
      </c>
      <c r="J359" s="187">
        <f t="shared" si="36"/>
        <v>16000</v>
      </c>
      <c r="K359" s="41">
        <f t="shared" si="37"/>
        <v>0</v>
      </c>
      <c r="L359" s="188">
        <f t="shared" si="38"/>
        <v>16000</v>
      </c>
      <c r="M359" s="171" t="s">
        <v>1897</v>
      </c>
    </row>
    <row r="360" spans="1:13" ht="51">
      <c r="A360" s="179">
        <f t="shared" si="39"/>
        <v>342</v>
      </c>
      <c r="B360" s="189" t="str">
        <f>VLOOKUP($A360,'Реестр на 3 дня'!$C$2:$AA$1000,3)</f>
        <v>KUZNETSOVA KSENIYA IGOREVNA</v>
      </c>
      <c r="C360" s="167" t="str">
        <f>VLOOKUP($A360,'Реестр на 3 дня'!$C$2:$AA$1000,12)</f>
        <v>AE</v>
      </c>
      <c r="D360" s="167" t="str">
        <f>VLOOKUP($A360,'Реестр на 3 дня'!$C$2:$AA$1000,13)</f>
        <v>3744056</v>
      </c>
      <c r="E360" s="190" t="str">
        <f>VLOOKUP($A360,'Реестр на 3 дня'!$C$2:$AA$1000,14)</f>
        <v>12.08.2025</v>
      </c>
      <c r="F360" s="168" t="str">
        <f>VLOOKUP($A360,'Реестр на 3 дня'!$C$2:$AA$1000,15)</f>
        <v/>
      </c>
      <c r="G360" s="166" t="str">
        <f>VLOOKUP($A360,'Реестр на 3 дня'!$C$2:$AA$1000,17)</f>
        <v>Узбекистан, 000000, Ташкентская область, Янгиюльский район, МУСТАКИЛЛИК МФЙ ЯНГИХАЕТ 43-1</v>
      </c>
      <c r="H360" s="191">
        <f>VLOOKUP($A360,'Реестр на 3 дня'!$C$2:$AA$1000,4)</f>
        <v>3200</v>
      </c>
      <c r="I360" s="170">
        <f t="shared" si="35"/>
        <v>100</v>
      </c>
      <c r="J360" s="187">
        <f t="shared" si="36"/>
        <v>320000</v>
      </c>
      <c r="K360" s="41">
        <f t="shared" si="37"/>
        <v>0</v>
      </c>
      <c r="L360" s="188">
        <f t="shared" si="38"/>
        <v>320000</v>
      </c>
      <c r="M360" s="171" t="s">
        <v>1897</v>
      </c>
    </row>
    <row r="361" spans="1:13" ht="51">
      <c r="A361" s="179">
        <f t="shared" si="39"/>
        <v>343</v>
      </c>
      <c r="B361" s="189" t="str">
        <f>VLOOKUP($A361,'Реестр на 3 дня'!$C$2:$AA$1000,3)</f>
        <v>LAPASOV AXMAD NARZIQUL O'G'LI</v>
      </c>
      <c r="C361" s="167" t="str">
        <f>VLOOKUP($A361,'Реестр на 3 дня'!$C$2:$AA$1000,12)</f>
        <v>AD</v>
      </c>
      <c r="D361" s="167" t="str">
        <f>VLOOKUP($A361,'Реестр на 3 дня'!$C$2:$AA$1000,13)</f>
        <v>5587569</v>
      </c>
      <c r="E361" s="190" t="str">
        <f>VLOOKUP($A361,'Реестр на 3 дня'!$C$2:$AA$1000,14)</f>
        <v>03.01.2024</v>
      </c>
      <c r="F361" s="168" t="str">
        <f>VLOOKUP($A361,'Реестр на 3 дня'!$C$2:$AA$1000,15)</f>
        <v/>
      </c>
      <c r="G361" s="166" t="str">
        <f>VLOOKUP($A361,'Реестр на 3 дня'!$C$2:$AA$1000,17)</f>
        <v>Узбекистан, 000000, Джизакская область, Бахмальский район, БАХМАЛ КФЙ БАХМАЛ КФЙ ЛОЙИХАДАГИ  uy:Р.С</v>
      </c>
      <c r="H361" s="191">
        <f>VLOOKUP($A361,'Реестр на 3 дня'!$C$2:$AA$1000,4)</f>
        <v>10</v>
      </c>
      <c r="I361" s="170">
        <f t="shared" si="35"/>
        <v>100</v>
      </c>
      <c r="J361" s="187">
        <f t="shared" si="36"/>
        <v>1000</v>
      </c>
      <c r="K361" s="41">
        <f t="shared" si="37"/>
        <v>0</v>
      </c>
      <c r="L361" s="188">
        <f t="shared" si="38"/>
        <v>1000</v>
      </c>
      <c r="M361" s="171" t="s">
        <v>1897</v>
      </c>
    </row>
    <row r="362" spans="1:13" ht="76.5">
      <c r="A362" s="179">
        <f t="shared" si="39"/>
        <v>344</v>
      </c>
      <c r="B362" s="189" t="str">
        <f>VLOOKUP($A362,'Реестр на 3 дня'!$C$2:$AA$1000,3)</f>
        <v>LATIPOV SHUXRAT BAXTIYOROVICH</v>
      </c>
      <c r="C362" s="167" t="str">
        <f>VLOOKUP($A362,'Реестр на 3 дня'!$C$2:$AA$1000,12)</f>
        <v/>
      </c>
      <c r="D362" s="167" t="str">
        <f>VLOOKUP($A362,'Реестр на 3 дня'!$C$2:$AA$1000,13)</f>
        <v>AE3549574</v>
      </c>
      <c r="E362" s="190" t="str">
        <f>VLOOKUP($A362,'Реестр на 3 дня'!$C$2:$AA$1000,14)</f>
        <v>28.07.2025</v>
      </c>
      <c r="F362" s="168" t="str">
        <f>VLOOKUP($A362,'Реестр на 3 дня'!$C$2:$AA$1000,15)</f>
        <v>ЦЕНТР ГОСУДАРСТВЕННЫХ УСЛУГ ЯШНАБАДСКОГО РАЙОНА Г. ТАШКЕНТА</v>
      </c>
      <c r="G362" s="166" t="str">
        <f>VLOOKUP($A362,'Реестр на 3 дня'!$C$2:$AA$1000,17)</f>
        <v>Узбекистан, 000000, Навоийская область, г. Навои, Дустобод МФЙ, Паркент ул., 7 проезд, 1/1-уй, 44-хонадон</v>
      </c>
      <c r="H362" s="191">
        <f>VLOOKUP($A362,'Реестр на 3 дня'!$C$2:$AA$1000,4)</f>
        <v>30</v>
      </c>
      <c r="I362" s="170">
        <f t="shared" si="35"/>
        <v>100</v>
      </c>
      <c r="J362" s="187">
        <f t="shared" si="36"/>
        <v>3000</v>
      </c>
      <c r="K362" s="41">
        <f t="shared" si="37"/>
        <v>0</v>
      </c>
      <c r="L362" s="188">
        <f t="shared" si="38"/>
        <v>3000</v>
      </c>
      <c r="M362" s="171" t="s">
        <v>1897</v>
      </c>
    </row>
    <row r="363" spans="1:13" ht="25.5">
      <c r="A363" s="179">
        <f t="shared" si="39"/>
        <v>345</v>
      </c>
      <c r="B363" s="189" t="str">
        <f>VLOOKUP($A363,'Реестр на 3 дня'!$C$2:$AA$1000,3)</f>
        <v>LAVRISHEV EDUARD ALEKSANDROVICH</v>
      </c>
      <c r="C363" s="167" t="str">
        <f>VLOOKUP($A363,'Реестр на 3 дня'!$C$2:$AA$1000,12)</f>
        <v>XS</v>
      </c>
      <c r="D363" s="167" t="str">
        <f>VLOOKUP($A363,'Реестр на 3 дня'!$C$2:$AA$1000,13)</f>
        <v>0010201</v>
      </c>
      <c r="E363" s="190" t="str">
        <f>VLOOKUP($A363,'Реестр на 3 дня'!$C$2:$AA$1000,14)</f>
        <v>20.01.2021</v>
      </c>
      <c r="F363" s="168" t="str">
        <f>VLOOKUP($A363,'Реестр на 3 дня'!$C$2:$AA$1000,15)</f>
        <v>IIV</v>
      </c>
      <c r="G363" s="166" t="str">
        <f>VLOOKUP($A363,'Реестр на 3 дня'!$C$2:$AA$1000,17)</f>
        <v>Узбекистан, 000000, Бухарская область, г. Бухара, ул.Кўксарой, 59/1-11</v>
      </c>
      <c r="H363" s="191">
        <f>VLOOKUP($A363,'Реестр на 3 дня'!$C$2:$AA$1000,4)</f>
        <v>20</v>
      </c>
      <c r="I363" s="170">
        <f t="shared" si="35"/>
        <v>100</v>
      </c>
      <c r="J363" s="187">
        <f t="shared" si="36"/>
        <v>2000</v>
      </c>
      <c r="K363" s="41">
        <f t="shared" si="37"/>
        <v>0</v>
      </c>
      <c r="L363" s="188">
        <f t="shared" si="38"/>
        <v>2000</v>
      </c>
      <c r="M363" s="171" t="s">
        <v>1897</v>
      </c>
    </row>
    <row r="364" spans="1:13" ht="63.75">
      <c r="A364" s="179">
        <f t="shared" si="39"/>
        <v>346</v>
      </c>
      <c r="B364" s="189" t="str">
        <f>VLOOKUP($A364,'Реестр на 3 дня'!$C$2:$AA$1000,3)</f>
        <v>LI VIKTOR ALEKSEYEVICH</v>
      </c>
      <c r="C364" s="167" t="str">
        <f>VLOOKUP($A364,'Реестр на 3 дня'!$C$2:$AA$1000,12)</f>
        <v>CB</v>
      </c>
      <c r="D364" s="167" t="str">
        <f>VLOOKUP($A364,'Реестр на 3 дня'!$C$2:$AA$1000,13)</f>
        <v>2775095</v>
      </c>
      <c r="E364" s="190" t="str">
        <f>VLOOKUP($A364,'Реестр на 3 дня'!$C$2:$AA$1000,14)</f>
        <v>17.08.2009</v>
      </c>
      <c r="F364" s="168" t="str">
        <f>VLOOKUP($A364,'Реестр на 3 дня'!$C$2:$AA$1000,15)</f>
        <v>Янгиюльским ГОВД</v>
      </c>
      <c r="G364" s="166" t="str">
        <f>VLOOKUP($A364,'Реестр на 3 дня'!$C$2:$AA$1000,17)</f>
        <v>Узбекистан, 000000, Ташкентская область, г. Янгиюль, ЯНГИЮЛЬСКИЙ РАЙОН РАМАДОН МАХАЛЛАСИ САМАРКАНД - САМАРКАНДСКАЯ Д.11 КВ.6</v>
      </c>
      <c r="H364" s="191">
        <f>VLOOKUP($A364,'Реестр на 3 дня'!$C$2:$AA$1000,4)</f>
        <v>160</v>
      </c>
      <c r="I364" s="170">
        <f t="shared" si="35"/>
        <v>100</v>
      </c>
      <c r="J364" s="187">
        <f t="shared" si="36"/>
        <v>16000</v>
      </c>
      <c r="K364" s="41">
        <f t="shared" si="37"/>
        <v>0</v>
      </c>
      <c r="L364" s="188">
        <f t="shared" si="38"/>
        <v>16000</v>
      </c>
      <c r="M364" s="171" t="s">
        <v>1897</v>
      </c>
    </row>
    <row r="365" spans="1:13" ht="38.25">
      <c r="A365" s="179">
        <f t="shared" si="39"/>
        <v>347</v>
      </c>
      <c r="B365" s="189" t="str">
        <f>VLOOKUP($A365,'Реестр на 3 дня'!$C$2:$AA$1000,3)</f>
        <v>LINKEVICH VLADIMIR ANTONOVICH</v>
      </c>
      <c r="C365" s="167" t="str">
        <f>VLOOKUP($A365,'Реестр на 3 дня'!$C$2:$AA$1000,12)</f>
        <v>AE</v>
      </c>
      <c r="D365" s="167" t="str">
        <f>VLOOKUP($A365,'Реестр на 3 дня'!$C$2:$AA$1000,13)</f>
        <v>2762619</v>
      </c>
      <c r="E365" s="190" t="str">
        <f>VLOOKUP($A365,'Реестр на 3 дня'!$C$2:$AA$1000,14)</f>
        <v>21.05.2025</v>
      </c>
      <c r="F365" s="168" t="str">
        <f>VLOOKUP($A365,'Реестр на 3 дня'!$C$2:$AA$1000,15)</f>
        <v/>
      </c>
      <c r="G365" s="166" t="str">
        <f>VLOOKUP($A365,'Реестр на 3 дня'!$C$2:$AA$1000,17)</f>
        <v>Узбекистан, 100190, г. Ташкент, Юнусабадский район, КВЛ-7 АСТРОБОД Д.36  КВ.27</v>
      </c>
      <c r="H365" s="191">
        <f>VLOOKUP($A365,'Реестр на 3 дня'!$C$2:$AA$1000,4)</f>
        <v>2400</v>
      </c>
      <c r="I365" s="170">
        <f t="shared" si="35"/>
        <v>100</v>
      </c>
      <c r="J365" s="187">
        <f t="shared" si="36"/>
        <v>240000</v>
      </c>
      <c r="K365" s="41">
        <f t="shared" si="37"/>
        <v>0</v>
      </c>
      <c r="L365" s="188">
        <f t="shared" si="38"/>
        <v>240000</v>
      </c>
      <c r="M365" s="171" t="s">
        <v>1897</v>
      </c>
    </row>
    <row r="366" spans="1:13" ht="38.25">
      <c r="A366" s="179">
        <f t="shared" si="39"/>
        <v>348</v>
      </c>
      <c r="B366" s="189" t="str">
        <f>VLOOKUP($A366,'Реестр на 3 дня'!$C$2:$AA$1000,3)</f>
        <v>LINT ALYONA VIKTOROVNA</v>
      </c>
      <c r="C366" s="167" t="str">
        <f>VLOOKUP($A366,'Реестр на 3 дня'!$C$2:$AA$1000,12)</f>
        <v>CB</v>
      </c>
      <c r="D366" s="167" t="str">
        <f>VLOOKUP($A366,'Реестр на 3 дня'!$C$2:$AA$1000,13)</f>
        <v>0426461</v>
      </c>
      <c r="E366" s="190" t="str">
        <f>VLOOKUP($A366,'Реестр на 3 дня'!$C$2:$AA$1000,14)</f>
        <v>25.07.1996</v>
      </c>
      <c r="F366" s="168" t="str">
        <f>VLOOKUP($A366,'Реестр на 3 дня'!$C$2:$AA$1000,15)</f>
        <v>ОВД г. Янгиюль</v>
      </c>
      <c r="G366" s="166" t="str">
        <f>VLOOKUP($A366,'Реестр на 3 дня'!$C$2:$AA$1000,17)</f>
        <v>Узбекистан, 000000, Ташкентская область, Янгиюльский район, ул Самарканд 24а</v>
      </c>
      <c r="H366" s="191">
        <f>VLOOKUP($A366,'Реестр на 3 дня'!$C$2:$AA$1000,4)</f>
        <v>800</v>
      </c>
      <c r="I366" s="170">
        <f t="shared" si="35"/>
        <v>100</v>
      </c>
      <c r="J366" s="187">
        <f t="shared" si="36"/>
        <v>80000</v>
      </c>
      <c r="K366" s="41">
        <f t="shared" si="37"/>
        <v>0</v>
      </c>
      <c r="L366" s="188">
        <f t="shared" si="38"/>
        <v>80000</v>
      </c>
      <c r="M366" s="171" t="s">
        <v>1897</v>
      </c>
    </row>
    <row r="367" spans="1:13" ht="38.25">
      <c r="A367" s="179">
        <f t="shared" si="39"/>
        <v>349</v>
      </c>
      <c r="B367" s="189" t="str">
        <f>VLOOKUP($A367,'Реестр на 3 дня'!$C$2:$AA$1000,3)</f>
        <v>LLEWELLYN KAI SUWA</v>
      </c>
      <c r="C367" s="167" t="str">
        <f>VLOOKUP($A367,'Реестр на 3 дня'!$C$2:$AA$1000,12)</f>
        <v>USA</v>
      </c>
      <c r="D367" s="167" t="str">
        <f>VLOOKUP($A367,'Реестр на 3 дня'!$C$2:$AA$1000,13)</f>
        <v>A69989489</v>
      </c>
      <c r="E367" s="190" t="str">
        <f>VLOOKUP($A367,'Реестр на 3 дня'!$C$2:$AA$1000,14)</f>
        <v>08.10.2025</v>
      </c>
      <c r="F367" s="168" t="str">
        <f>VLOOKUP($A367,'Реестр на 3 дня'!$C$2:$AA$1000,15)</f>
        <v/>
      </c>
      <c r="G367" s="166" t="str">
        <f>VLOOKUP($A367,'Реестр на 3 дня'!$C$2:$AA$1000,17)</f>
        <v>Соединенные Штаты Америки (США), 468507, 1114 garden Court, Atlanta, GA, 30328, USA</v>
      </c>
      <c r="H367" s="191">
        <f>VLOOKUP($A367,'Реестр на 3 дня'!$C$2:$AA$1000,4)</f>
        <v>195</v>
      </c>
      <c r="I367" s="170">
        <f t="shared" si="35"/>
        <v>100</v>
      </c>
      <c r="J367" s="187">
        <f t="shared" si="36"/>
        <v>19500</v>
      </c>
      <c r="K367" s="41">
        <f t="shared" si="37"/>
        <v>0</v>
      </c>
      <c r="L367" s="188">
        <f t="shared" si="38"/>
        <v>19500</v>
      </c>
      <c r="M367" s="171" t="s">
        <v>1896</v>
      </c>
    </row>
    <row r="368" spans="1:13" s="159" customFormat="1">
      <c r="A368" s="179">
        <f t="shared" si="39"/>
        <v>350</v>
      </c>
      <c r="B368" s="189" t="str">
        <f>VLOOKUP($A368,'Реестр на 3 дня'!$C$2:$AA$1000,3)</f>
        <v>LOGUNOV DMITRIY VLADIMIROVICH</v>
      </c>
      <c r="C368" s="167" t="str">
        <f>VLOOKUP($A368,'Реестр на 3 дня'!$C$2:$AA$1000,12)</f>
        <v>75</v>
      </c>
      <c r="D368" s="167" t="str">
        <f>VLOOKUP($A368,'Реестр на 3 дня'!$C$2:$AA$1000,13)</f>
        <v>9814691</v>
      </c>
      <c r="E368" s="190" t="str">
        <f>VLOOKUP($A368,'Реестр на 3 дня'!$C$2:$AA$1000,14)</f>
        <v>28.12.2018</v>
      </c>
      <c r="F368" s="168" t="str">
        <f>VLOOKUP($A368,'Реестр на 3 дня'!$C$2:$AA$1000,15)</f>
        <v/>
      </c>
      <c r="G368" s="166" t="str">
        <f>VLOOKUP($A368,'Реестр на 3 дня'!$C$2:$AA$1000,17)</f>
        <v/>
      </c>
      <c r="H368" s="191">
        <f>VLOOKUP($A368,'Реестр на 3 дня'!$C$2:$AA$1000,4)</f>
        <v>4</v>
      </c>
      <c r="I368" s="170">
        <f t="shared" si="35"/>
        <v>100</v>
      </c>
      <c r="J368" s="187">
        <f t="shared" si="36"/>
        <v>400</v>
      </c>
      <c r="K368" s="41">
        <f t="shared" si="37"/>
        <v>0</v>
      </c>
      <c r="L368" s="188">
        <f t="shared" si="38"/>
        <v>400</v>
      </c>
      <c r="M368" s="171" t="s">
        <v>1896</v>
      </c>
    </row>
    <row r="369" spans="1:13" ht="51">
      <c r="A369" s="179">
        <f t="shared" si="39"/>
        <v>351</v>
      </c>
      <c r="B369" s="189" t="str">
        <f>VLOOKUP($A369,'Реестр на 3 дня'!$C$2:$AA$1000,3)</f>
        <v>LOSHKAREV DANIIL OLEGOVICH</v>
      </c>
      <c r="C369" s="167" t="str">
        <f>VLOOKUP($A369,'Реестр на 3 дня'!$C$2:$AA$1000,12)</f>
        <v>AD</v>
      </c>
      <c r="D369" s="167" t="str">
        <f>VLOOKUP($A369,'Реестр на 3 дня'!$C$2:$AA$1000,13)</f>
        <v>1154493</v>
      </c>
      <c r="E369" s="190" t="str">
        <f>VLOOKUP($A369,'Реестр на 3 дня'!$C$2:$AA$1000,14)</f>
        <v>07.03.2022</v>
      </c>
      <c r="F369" s="168" t="str">
        <f>VLOOKUP($A369,'Реестр на 3 дня'!$C$2:$AA$1000,15)</f>
        <v/>
      </c>
      <c r="G369" s="166" t="str">
        <f>VLOOKUP($A369,'Реестр на 3 дня'!$C$2:$AA$1000,17)</f>
        <v>Узбекистан, 000000, г. Ташкент, Мирзо-Улугбекский район, БОҒИМАЙДОН МФЙ, ЯЛАНҒОЧ ДАХАСИ,  uy:60 xonadon:10</v>
      </c>
      <c r="H369" s="191">
        <f>VLOOKUP($A369,'Реестр на 3 дня'!$C$2:$AA$1000,4)</f>
        <v>30</v>
      </c>
      <c r="I369" s="170">
        <f t="shared" si="35"/>
        <v>100</v>
      </c>
      <c r="J369" s="187">
        <f t="shared" si="36"/>
        <v>3000</v>
      </c>
      <c r="K369" s="41">
        <f t="shared" si="37"/>
        <v>0</v>
      </c>
      <c r="L369" s="188">
        <f t="shared" si="38"/>
        <v>3000</v>
      </c>
      <c r="M369" s="171" t="s">
        <v>1897</v>
      </c>
    </row>
    <row r="370" spans="1:13" ht="51">
      <c r="A370" s="179">
        <f t="shared" si="39"/>
        <v>352</v>
      </c>
      <c r="B370" s="189" t="str">
        <f>VLOOKUP($A370,'Реестр на 3 дня'!$C$2:$AA$1000,3)</f>
        <v>LUKYANOVA NINA VIKTOROVNA</v>
      </c>
      <c r="C370" s="167" t="str">
        <f>VLOOKUP($A370,'Реестр на 3 дня'!$C$2:$AA$1000,12)</f>
        <v>CB</v>
      </c>
      <c r="D370" s="167" t="str">
        <f>VLOOKUP($A370,'Реестр на 3 дня'!$C$2:$AA$1000,13)</f>
        <v>0209681</v>
      </c>
      <c r="E370" s="190" t="str">
        <f>VLOOKUP($A370,'Реестр на 3 дня'!$C$2:$AA$1000,14)</f>
        <v>18.01.1996</v>
      </c>
      <c r="F370" s="168" t="str">
        <f>VLOOKUP($A370,'Реестр на 3 дня'!$C$2:$AA$1000,15)</f>
        <v>Янгиюльским ГОВД</v>
      </c>
      <c r="G370" s="166" t="str">
        <f>VLOOKUP($A370,'Реестр на 3 дня'!$C$2:$AA$1000,17)</f>
        <v>Узбекистан, 000000, Ташкентская область, Янгиюльский район, Г. ЯНГИЮЛЬ РОМАДАН КИМ В. - ИНКУБАТОРНАЯ Д.2 КВ.1</v>
      </c>
      <c r="H370" s="191">
        <f>VLOOKUP($A370,'Реестр на 3 дня'!$C$2:$AA$1000,4)</f>
        <v>3200</v>
      </c>
      <c r="I370" s="170">
        <f t="shared" si="35"/>
        <v>100</v>
      </c>
      <c r="J370" s="187">
        <f t="shared" si="36"/>
        <v>320000</v>
      </c>
      <c r="K370" s="41">
        <f t="shared" si="37"/>
        <v>0</v>
      </c>
      <c r="L370" s="188">
        <f t="shared" si="38"/>
        <v>320000</v>
      </c>
      <c r="M370" s="171" t="s">
        <v>1897</v>
      </c>
    </row>
    <row r="371" spans="1:13" ht="51">
      <c r="A371" s="179">
        <f t="shared" si="39"/>
        <v>353</v>
      </c>
      <c r="B371" s="189" t="str">
        <f>VLOOKUP($A371,'Реестр на 3 дня'!$C$2:$AA$1000,3)</f>
        <v>MADALIYEV MIRZOXID XAYDARALI-O‘G‘LI</v>
      </c>
      <c r="C371" s="167" t="str">
        <f>VLOOKUP($A371,'Реестр на 3 дня'!$C$2:$AA$1000,12)</f>
        <v>AB</v>
      </c>
      <c r="D371" s="167" t="str">
        <f>VLOOKUP($A371,'Реестр на 3 дня'!$C$2:$AA$1000,13)</f>
        <v>7069648</v>
      </c>
      <c r="E371" s="190" t="str">
        <f>VLOOKUP($A371,'Реестр на 3 дня'!$C$2:$AA$1000,14)</f>
        <v>25.07.2017</v>
      </c>
      <c r="F371" s="168" t="str">
        <f>VLOOKUP($A371,'Реестр на 3 дня'!$C$2:$AA$1000,15)</f>
        <v/>
      </c>
      <c r="G371" s="166" t="str">
        <f>VLOOKUP($A371,'Реестр на 3 дня'!$C$2:$AA$1000,17)</f>
        <v>Узбекистан, 000000, Ферганская область, Дангаринский район, АРЗИҚТЕПА МФЙ, ГУЗАРБОШИ КЎЧАСИ,  uy:0</v>
      </c>
      <c r="H371" s="191">
        <f>VLOOKUP($A371,'Реестр на 3 дня'!$C$2:$AA$1000,4)</f>
        <v>1</v>
      </c>
      <c r="I371" s="170">
        <f t="shared" si="35"/>
        <v>100</v>
      </c>
      <c r="J371" s="187">
        <f t="shared" si="36"/>
        <v>100</v>
      </c>
      <c r="K371" s="41">
        <f t="shared" si="37"/>
        <v>0</v>
      </c>
      <c r="L371" s="188">
        <f t="shared" si="38"/>
        <v>100</v>
      </c>
      <c r="M371" s="171" t="s">
        <v>1897</v>
      </c>
    </row>
    <row r="372" spans="1:13" ht="51">
      <c r="A372" s="179">
        <f t="shared" si="39"/>
        <v>354</v>
      </c>
      <c r="B372" s="189" t="str">
        <f>VLOOKUP($A372,'Реестр на 3 дня'!$C$2:$AA$1000,3)</f>
        <v>MADALIYEVA DILYORAXON DONIYOROVNA</v>
      </c>
      <c r="C372" s="167" t="str">
        <f>VLOOKUP($A372,'Реестр на 3 дня'!$C$2:$AA$1000,12)</f>
        <v>AD</v>
      </c>
      <c r="D372" s="167" t="str">
        <f>VLOOKUP($A372,'Реестр на 3 дня'!$C$2:$AA$1000,13)</f>
        <v>1931896</v>
      </c>
      <c r="E372" s="190" t="str">
        <f>VLOOKUP($A372,'Реестр на 3 дня'!$C$2:$AA$1000,14)</f>
        <v>28.10.2022</v>
      </c>
      <c r="F372" s="168" t="str">
        <f>VLOOKUP($A372,'Реестр на 3 дня'!$C$2:$AA$1000,15)</f>
        <v/>
      </c>
      <c r="G372" s="166" t="str">
        <f>VLOOKUP($A372,'Реестр на 3 дня'!$C$2:$AA$1000,17)</f>
        <v>Узбекистан, 000000, Ферганская область, г. Фергана, Шодлик МФЙ, Чуқур кўча (Б.Фармонова) кучаси, 51-уй</v>
      </c>
      <c r="H372" s="191">
        <f>VLOOKUP($A372,'Реестр на 3 дня'!$C$2:$AA$1000,4)</f>
        <v>8</v>
      </c>
      <c r="I372" s="170">
        <f t="shared" si="35"/>
        <v>100</v>
      </c>
      <c r="J372" s="187">
        <f t="shared" si="36"/>
        <v>800</v>
      </c>
      <c r="K372" s="41">
        <f t="shared" si="37"/>
        <v>0</v>
      </c>
      <c r="L372" s="188">
        <f t="shared" si="38"/>
        <v>800</v>
      </c>
      <c r="M372" s="171" t="s">
        <v>1897</v>
      </c>
    </row>
    <row r="373" spans="1:13" ht="51">
      <c r="A373" s="179">
        <f t="shared" si="39"/>
        <v>355</v>
      </c>
      <c r="B373" s="189" t="str">
        <f>VLOOKUP($A373,'Реестр на 3 дня'!$C$2:$AA$1000,3)</f>
        <v>MADIYEV MUNISXON ABRORZODA</v>
      </c>
      <c r="C373" s="167" t="str">
        <f>VLOOKUP($A373,'Реестр на 3 дня'!$C$2:$AA$1000,12)</f>
        <v>AC</v>
      </c>
      <c r="D373" s="167" t="str">
        <f>VLOOKUP($A373,'Реестр на 3 дня'!$C$2:$AA$1000,13)</f>
        <v>1776172</v>
      </c>
      <c r="E373" s="190" t="str">
        <f>VLOOKUP($A373,'Реестр на 3 дня'!$C$2:$AA$1000,14)</f>
        <v>28.02.2019</v>
      </c>
      <c r="F373" s="168" t="str">
        <f>VLOOKUP($A373,'Реестр на 3 дня'!$C$2:$AA$1000,15)</f>
        <v/>
      </c>
      <c r="G373" s="166" t="str">
        <f>VLOOKUP($A373,'Реестр на 3 дня'!$C$2:$AA$1000,17)</f>
        <v>Узбекистан, 000000, Самаркандская область, г. Самарканд, АЛ БУХОРИЙ МФЙ, СОГДИАНА ДАХАСИ,  uy:54 xonadon:13</v>
      </c>
      <c r="H373" s="191">
        <f>VLOOKUP($A373,'Реестр на 3 дня'!$C$2:$AA$1000,4)</f>
        <v>8</v>
      </c>
      <c r="I373" s="170">
        <f t="shared" si="35"/>
        <v>100</v>
      </c>
      <c r="J373" s="187">
        <f t="shared" si="36"/>
        <v>800</v>
      </c>
      <c r="K373" s="41">
        <f t="shared" si="37"/>
        <v>0</v>
      </c>
      <c r="L373" s="188">
        <f t="shared" si="38"/>
        <v>800</v>
      </c>
      <c r="M373" s="171" t="s">
        <v>1897</v>
      </c>
    </row>
    <row r="374" spans="1:13" ht="51">
      <c r="A374" s="179">
        <f t="shared" si="39"/>
        <v>356</v>
      </c>
      <c r="B374" s="189" t="str">
        <f>VLOOKUP($A374,'Реестр на 3 дня'!$C$2:$AA$1000,3)</f>
        <v>MADRAXIMOV OLLABERGAN SAIDOVICH</v>
      </c>
      <c r="C374" s="167" t="str">
        <f>VLOOKUP($A374,'Реестр на 3 дня'!$C$2:$AA$1000,12)</f>
        <v>AB</v>
      </c>
      <c r="D374" s="167" t="str">
        <f>VLOOKUP($A374,'Реестр на 3 дня'!$C$2:$AA$1000,13)</f>
        <v>2382722</v>
      </c>
      <c r="E374" s="190" t="str">
        <f>VLOOKUP($A374,'Реестр на 3 дня'!$C$2:$AA$1000,14)</f>
        <v>28.12.2015</v>
      </c>
      <c r="F374" s="168" t="str">
        <f>VLOOKUP($A374,'Реестр на 3 дня'!$C$2:$AA$1000,15)</f>
        <v/>
      </c>
      <c r="G374" s="166" t="str">
        <f>VLOOKUP($A374,'Реестр на 3 дня'!$C$2:$AA$1000,17)</f>
        <v>Узбекистан, 000000, Хорезмская область, Янгиарыкский район, ЧИКИРЧИ ҚФЙ, АНГИАРИК МФЙ, ЭЗГУ АМАЛ КЎЧАСИ,  uy:132</v>
      </c>
      <c r="H374" s="191">
        <f>VLOOKUP($A374,'Реестр на 3 дня'!$C$2:$AA$1000,4)</f>
        <v>5</v>
      </c>
      <c r="I374" s="170">
        <f t="shared" si="35"/>
        <v>100</v>
      </c>
      <c r="J374" s="187">
        <f t="shared" si="36"/>
        <v>500</v>
      </c>
      <c r="K374" s="41">
        <f t="shared" si="37"/>
        <v>0</v>
      </c>
      <c r="L374" s="188">
        <f t="shared" si="38"/>
        <v>500</v>
      </c>
      <c r="M374" s="171" t="s">
        <v>1897</v>
      </c>
    </row>
    <row r="375" spans="1:13" ht="51">
      <c r="A375" s="179">
        <f t="shared" si="39"/>
        <v>357</v>
      </c>
      <c r="B375" s="189" t="str">
        <f>VLOOKUP($A375,'Реестр на 3 дня'!$C$2:$AA$1000,3)</f>
        <v>MAGRUPOV YULCHIMURAT TUXTAMURATOVICH</v>
      </c>
      <c r="C375" s="167" t="str">
        <f>VLOOKUP($A375,'Реестр на 3 дня'!$C$2:$AA$1000,12)</f>
        <v>AD</v>
      </c>
      <c r="D375" s="167" t="str">
        <f>VLOOKUP($A375,'Реестр на 3 дня'!$C$2:$AA$1000,13)</f>
        <v>5507867</v>
      </c>
      <c r="E375" s="190" t="str">
        <f>VLOOKUP($A375,'Реестр на 3 дня'!$C$2:$AA$1000,14)</f>
        <v>22.12.2023</v>
      </c>
      <c r="F375" s="168" t="str">
        <f>VLOOKUP($A375,'Реестр на 3 дня'!$C$2:$AA$1000,15)</f>
        <v/>
      </c>
      <c r="G375" s="166" t="str">
        <f>VLOOKUP($A375,'Реестр на 3 дня'!$C$2:$AA$1000,17)</f>
        <v>Узбекистан, 0000000, Ташкентская область, г. Янгиюль, ЯНГИЙЎЛ Ш., НАВРЎЗ МФЙ, РАЙХОН КЎЧАСИ, uy:13</v>
      </c>
      <c r="H375" s="191">
        <f>VLOOKUP($A375,'Реестр на 3 дня'!$C$2:$AA$1000,4)</f>
        <v>1120</v>
      </c>
      <c r="I375" s="170">
        <f t="shared" si="35"/>
        <v>100</v>
      </c>
      <c r="J375" s="187">
        <f t="shared" si="36"/>
        <v>112000</v>
      </c>
      <c r="K375" s="41">
        <f t="shared" si="37"/>
        <v>0</v>
      </c>
      <c r="L375" s="188">
        <f t="shared" si="38"/>
        <v>112000</v>
      </c>
      <c r="M375" s="171" t="s">
        <v>1897</v>
      </c>
    </row>
    <row r="376" spans="1:13" ht="38.25">
      <c r="A376" s="179">
        <f t="shared" si="39"/>
        <v>358</v>
      </c>
      <c r="B376" s="189" t="str">
        <f>VLOOKUP($A376,'Реестр на 3 дня'!$C$2:$AA$1000,3)</f>
        <v>MAJITOV BEHRUZ ABDUMALIKOVICH</v>
      </c>
      <c r="C376" s="167" t="str">
        <f>VLOOKUP($A376,'Реестр на 3 дня'!$C$2:$AA$1000,12)</f>
        <v>AD</v>
      </c>
      <c r="D376" s="167" t="str">
        <f>VLOOKUP($A376,'Реестр на 3 дня'!$C$2:$AA$1000,13)</f>
        <v>1891395</v>
      </c>
      <c r="E376" s="190" t="str">
        <f>VLOOKUP($A376,'Реестр на 3 дня'!$C$2:$AA$1000,14)</f>
        <v>18.10.2022</v>
      </c>
      <c r="F376" s="168" t="str">
        <f>VLOOKUP($A376,'Реестр на 3 дня'!$C$2:$AA$1000,15)</f>
        <v/>
      </c>
      <c r="G376" s="166" t="str">
        <f>VLOOKUP($A376,'Реестр на 3 дня'!$C$2:$AA$1000,17)</f>
        <v>Узбекистан, 000000, Ташкентская область, г. Чирчик, Г. ЧИPЧИК 2-М (УЧ-КА) В.ХАЙДАРОВ КУЧАСИ Д.19 КВ.8</v>
      </c>
      <c r="H376" s="191">
        <f>VLOOKUP($A376,'Реестр на 3 дня'!$C$2:$AA$1000,4)</f>
        <v>1</v>
      </c>
      <c r="I376" s="170">
        <f t="shared" si="35"/>
        <v>100</v>
      </c>
      <c r="J376" s="187">
        <f t="shared" si="36"/>
        <v>100</v>
      </c>
      <c r="K376" s="41">
        <f t="shared" si="37"/>
        <v>0</v>
      </c>
      <c r="L376" s="188">
        <f t="shared" si="38"/>
        <v>100</v>
      </c>
      <c r="M376" s="171" t="s">
        <v>1897</v>
      </c>
    </row>
    <row r="377" spans="1:13" ht="51">
      <c r="A377" s="179">
        <f t="shared" si="39"/>
        <v>359</v>
      </c>
      <c r="B377" s="189" t="str">
        <f>VLOOKUP($A377,'Реестр на 3 дня'!$C$2:$AA$1000,3)</f>
        <v>MAJITOVA MALIKAXON ISLOM QIZI</v>
      </c>
      <c r="C377" s="167" t="str">
        <f>VLOOKUP($A377,'Реестр на 3 дня'!$C$2:$AA$1000,12)</f>
        <v>AD</v>
      </c>
      <c r="D377" s="167" t="str">
        <f>VLOOKUP($A377,'Реестр на 3 дня'!$C$2:$AA$1000,13)</f>
        <v>4911919</v>
      </c>
      <c r="E377" s="190" t="str">
        <f>VLOOKUP($A377,'Реестр на 3 дня'!$C$2:$AA$1000,14)</f>
        <v>19.10.2023</v>
      </c>
      <c r="F377" s="168" t="str">
        <f>VLOOKUP($A377,'Реестр на 3 дня'!$C$2:$AA$1000,15)</f>
        <v/>
      </c>
      <c r="G377" s="166" t="str">
        <f>VLOOKUP($A377,'Реестр на 3 дня'!$C$2:$AA$1000,17)</f>
        <v>Узбекистан, 000000, Самаркандская область, Пастдаргомский район, Камолот МФЙ Кимёгар шаҳарчаси 613-уй</v>
      </c>
      <c r="H377" s="191">
        <f>VLOOKUP($A377,'Реестр на 3 дня'!$C$2:$AA$1000,4)</f>
        <v>1</v>
      </c>
      <c r="I377" s="170">
        <f t="shared" si="35"/>
        <v>100</v>
      </c>
      <c r="J377" s="187">
        <f t="shared" si="36"/>
        <v>100</v>
      </c>
      <c r="K377" s="41">
        <f t="shared" si="37"/>
        <v>0</v>
      </c>
      <c r="L377" s="188">
        <f t="shared" si="38"/>
        <v>100</v>
      </c>
      <c r="M377" s="171" t="s">
        <v>1897</v>
      </c>
    </row>
    <row r="378" spans="1:13" ht="38.25">
      <c r="A378" s="179">
        <f t="shared" si="39"/>
        <v>360</v>
      </c>
      <c r="B378" s="189" t="str">
        <f>VLOOKUP($A378,'Реестр на 3 дня'!$C$2:$AA$1000,3)</f>
        <v>MAKSUD O‘G‘LI BAXROMJON XXX</v>
      </c>
      <c r="C378" s="167" t="str">
        <f>VLOOKUP($A378,'Реестр на 3 дня'!$C$2:$AA$1000,12)</f>
        <v>AA</v>
      </c>
      <c r="D378" s="167" t="str">
        <f>VLOOKUP($A378,'Реестр на 3 дня'!$C$2:$AA$1000,13)</f>
        <v>2742429</v>
      </c>
      <c r="E378" s="190" t="str">
        <f>VLOOKUP($A378,'Реестр на 3 дня'!$C$2:$AA$1000,14)</f>
        <v>27.08.2013</v>
      </c>
      <c r="F378" s="168" t="str">
        <f>VLOOKUP($A378,'Реестр на 3 дня'!$C$2:$AA$1000,15)</f>
        <v>Namangan viloyati Namangan shahar IIB</v>
      </c>
      <c r="G378" s="166" t="str">
        <f>VLOOKUP($A378,'Реестр на 3 дня'!$C$2:$AA$1000,17)</f>
        <v>Узбекистан, 000000, Наманганская область, г. Наманган, МИНГТЕРАК МФЙ, 2 ПР. ХУВАЙДО,  uy:19</v>
      </c>
      <c r="H378" s="191">
        <f>VLOOKUP($A378,'Реестр на 3 дня'!$C$2:$AA$1000,4)</f>
        <v>24</v>
      </c>
      <c r="I378" s="170">
        <f t="shared" si="35"/>
        <v>100</v>
      </c>
      <c r="J378" s="187">
        <f t="shared" si="36"/>
        <v>2400</v>
      </c>
      <c r="K378" s="41">
        <f t="shared" si="37"/>
        <v>0</v>
      </c>
      <c r="L378" s="188">
        <f t="shared" si="38"/>
        <v>2400</v>
      </c>
      <c r="M378" s="171" t="s">
        <v>1897</v>
      </c>
    </row>
    <row r="379" spans="1:13" ht="38.25">
      <c r="A379" s="179">
        <f t="shared" si="39"/>
        <v>361</v>
      </c>
      <c r="B379" s="189" t="str">
        <f>VLOOKUP($A379,'Реестр на 3 дня'!$C$2:$AA$1000,3)</f>
        <v>MAKSUDOV MIRAZIM MIRSAID-O‘G‘LI</v>
      </c>
      <c r="C379" s="167" t="str">
        <f>VLOOKUP($A379,'Реестр на 3 дня'!$C$2:$AA$1000,12)</f>
        <v>AE</v>
      </c>
      <c r="D379" s="167" t="str">
        <f>VLOOKUP($A379,'Реестр на 3 дня'!$C$2:$AA$1000,13)</f>
        <v>1608226</v>
      </c>
      <c r="E379" s="190" t="str">
        <f>VLOOKUP($A379,'Реестр на 3 дня'!$C$2:$AA$1000,14)</f>
        <v>13.02.2025</v>
      </c>
      <c r="F379" s="168" t="str">
        <f>VLOOKUP($A379,'Реестр на 3 дня'!$C$2:$AA$1000,15)</f>
        <v/>
      </c>
      <c r="G379" s="166" t="str">
        <f>VLOOKUP($A379,'Реестр на 3 дня'!$C$2:$AA$1000,17)</f>
        <v>Узбекистан, 000000, г. Ташкент, Шайхантахурский район, МАННОН УЙГУР МФЙ, БЕХЗОД КЎЧАСИ,  uy:84</v>
      </c>
      <c r="H379" s="191">
        <f>VLOOKUP($A379,'Реестр на 3 дня'!$C$2:$AA$1000,4)</f>
        <v>31</v>
      </c>
      <c r="I379" s="170">
        <f t="shared" si="35"/>
        <v>100</v>
      </c>
      <c r="J379" s="187">
        <f t="shared" si="36"/>
        <v>3100</v>
      </c>
      <c r="K379" s="41">
        <f t="shared" si="37"/>
        <v>0</v>
      </c>
      <c r="L379" s="188">
        <f t="shared" si="38"/>
        <v>3100</v>
      </c>
      <c r="M379" s="171" t="s">
        <v>1897</v>
      </c>
    </row>
    <row r="380" spans="1:13" ht="38.25">
      <c r="A380" s="179">
        <f t="shared" si="39"/>
        <v>362</v>
      </c>
      <c r="B380" s="189" t="str">
        <f>VLOOKUP($A380,'Реестр на 3 дня'!$C$2:$AA$1000,3)</f>
        <v>MAKSUDOVA YESENIYA VALEREVNA</v>
      </c>
      <c r="C380" s="167" t="str">
        <f>VLOOKUP($A380,'Реестр на 3 дня'!$C$2:$AA$1000,12)</f>
        <v>AB</v>
      </c>
      <c r="D380" s="167" t="str">
        <f>VLOOKUP($A380,'Реестр на 3 дня'!$C$2:$AA$1000,13)</f>
        <v>1836091</v>
      </c>
      <c r="E380" s="190" t="str">
        <f>VLOOKUP($A380,'Реестр на 3 дня'!$C$2:$AA$1000,14)</f>
        <v>09.11.2015</v>
      </c>
      <c r="F380" s="168" t="str">
        <f>VLOOKUP($A380,'Реестр на 3 дня'!$C$2:$AA$1000,15)</f>
        <v/>
      </c>
      <c r="G380" s="166" t="str">
        <f>VLOOKUP($A380,'Реестр на 3 дня'!$C$2:$AA$1000,17)</f>
        <v>Узбекистан, 000000, Ташкентская область, Янгиюльский район, Ma'rifat dom-62 kv-44</v>
      </c>
      <c r="H380" s="191">
        <f>VLOOKUP($A380,'Реестр на 3 дня'!$C$2:$AA$1000,4)</f>
        <v>50</v>
      </c>
      <c r="I380" s="170">
        <f t="shared" si="35"/>
        <v>100</v>
      </c>
      <c r="J380" s="187">
        <f t="shared" si="36"/>
        <v>5000</v>
      </c>
      <c r="K380" s="41">
        <f t="shared" si="37"/>
        <v>0</v>
      </c>
      <c r="L380" s="188">
        <f t="shared" si="38"/>
        <v>5000</v>
      </c>
      <c r="M380" s="171" t="s">
        <v>1897</v>
      </c>
    </row>
    <row r="381" spans="1:13" ht="63.75">
      <c r="A381" s="179">
        <f t="shared" si="39"/>
        <v>363</v>
      </c>
      <c r="B381" s="189" t="str">
        <f>VLOOKUP($A381,'Реестр на 3 дня'!$C$2:$AA$1000,3)</f>
        <v>MALLAYEV JAHONGIR G‘ULOMJON O‘G‘LI</v>
      </c>
      <c r="C381" s="167" t="str">
        <f>VLOOKUP($A381,'Реестр на 3 дня'!$C$2:$AA$1000,12)</f>
        <v>AD</v>
      </c>
      <c r="D381" s="167" t="str">
        <f>VLOOKUP($A381,'Реестр на 3 дня'!$C$2:$AA$1000,13)</f>
        <v>5000489</v>
      </c>
      <c r="E381" s="190" t="str">
        <f>VLOOKUP($A381,'Реестр на 3 дня'!$C$2:$AA$1000,14)</f>
        <v>31.10.2023</v>
      </c>
      <c r="F381" s="168" t="str">
        <f>VLOOKUP($A381,'Реестр на 3 дня'!$C$2:$AA$1000,15)</f>
        <v/>
      </c>
      <c r="G381" s="166" t="str">
        <f>VLOOKUP($A381,'Реестр на 3 дня'!$C$2:$AA$1000,17)</f>
        <v>Узбекистан, 000000, Джизакская область, Шароф Рашидовский район, РАВОТ МФЙ  НОНИСАНГИЛ МАХАЛЛАСИ МФЙ, ЛОЙИХАДАГИ КЎЧА,  uy:Р.С</v>
      </c>
      <c r="H381" s="191">
        <f>VLOOKUP($A381,'Реестр на 3 дня'!$C$2:$AA$1000,4)</f>
        <v>200</v>
      </c>
      <c r="I381" s="170">
        <f t="shared" si="35"/>
        <v>100</v>
      </c>
      <c r="J381" s="187">
        <f t="shared" si="36"/>
        <v>20000</v>
      </c>
      <c r="K381" s="41">
        <f t="shared" si="37"/>
        <v>0</v>
      </c>
      <c r="L381" s="188">
        <f t="shared" si="38"/>
        <v>20000</v>
      </c>
      <c r="M381" s="171" t="s">
        <v>1897</v>
      </c>
    </row>
    <row r="382" spans="1:13" ht="51">
      <c r="A382" s="179">
        <f t="shared" si="39"/>
        <v>364</v>
      </c>
      <c r="B382" s="189" t="str">
        <f>VLOOKUP($A382,'Реестр на 3 дня'!$C$2:$AA$1000,3)</f>
        <v>MALSEVA VALENTINA IVANOVNA</v>
      </c>
      <c r="C382" s="167" t="str">
        <f>VLOOKUP($A382,'Реестр на 3 дня'!$C$2:$AA$1000,12)</f>
        <v>AD</v>
      </c>
      <c r="D382" s="167" t="str">
        <f>VLOOKUP($A382,'Реестр на 3 дня'!$C$2:$AA$1000,13)</f>
        <v>9033597</v>
      </c>
      <c r="E382" s="190" t="str">
        <f>VLOOKUP($A382,'Реестр на 3 дня'!$C$2:$AA$1000,14)</f>
        <v>16.10.2024</v>
      </c>
      <c r="F382" s="168" t="str">
        <f>VLOOKUP($A382,'Реестр на 3 дня'!$C$2:$AA$1000,15)</f>
        <v/>
      </c>
      <c r="G382" s="166" t="str">
        <f>VLOOKUP($A382,'Реестр на 3 дня'!$C$2:$AA$1000,17)</f>
        <v>Узбекистан, 110804, Ташкентская область, Янгиюльский район, НАВБАХОР ҚФЙ, ДЕХКОНОБОД МФЙ АДОЛАТ КУЧАСИ, Д.80</v>
      </c>
      <c r="H382" s="191">
        <f>VLOOKUP($A382,'Реестр на 3 дня'!$C$2:$AA$1000,4)</f>
        <v>4800</v>
      </c>
      <c r="I382" s="170">
        <f t="shared" si="35"/>
        <v>100</v>
      </c>
      <c r="J382" s="187">
        <f t="shared" si="36"/>
        <v>480000</v>
      </c>
      <c r="K382" s="41">
        <f t="shared" si="37"/>
        <v>0</v>
      </c>
      <c r="L382" s="188">
        <f t="shared" si="38"/>
        <v>480000</v>
      </c>
      <c r="M382" s="171" t="s">
        <v>1897</v>
      </c>
    </row>
    <row r="383" spans="1:13">
      <c r="A383" s="179">
        <f t="shared" si="39"/>
        <v>365</v>
      </c>
      <c r="B383" s="189" t="str">
        <f>VLOOKUP($A383,'Реестр на 3 дня'!$C$2:$AA$1000,3)</f>
        <v>MAMADXANOVA MUXTARAM AMATOVNA</v>
      </c>
      <c r="C383" s="167" t="str">
        <f>VLOOKUP($A383,'Реестр на 3 дня'!$C$2:$AA$1000,12)</f>
        <v>CB</v>
      </c>
      <c r="D383" s="167" t="str">
        <f>VLOOKUP($A383,'Реестр на 3 дня'!$C$2:$AA$1000,13)</f>
        <v>1162422</v>
      </c>
      <c r="E383" s="190" t="str">
        <f>VLOOKUP($A383,'Реестр на 3 дня'!$C$2:$AA$1000,14)</f>
        <v>17.02.1999</v>
      </c>
      <c r="F383" s="168" t="str">
        <f>VLOOKUP($A383,'Реестр на 3 дня'!$C$2:$AA$1000,15)</f>
        <v>ОВД г. Янгиюль</v>
      </c>
      <c r="G383" s="166" t="str">
        <f>VLOOKUP($A383,'Реестр на 3 дня'!$C$2:$AA$1000,17)</f>
        <v/>
      </c>
      <c r="H383" s="191">
        <f>VLOOKUP($A383,'Реестр на 3 дня'!$C$2:$AA$1000,4)</f>
        <v>800</v>
      </c>
      <c r="I383" s="170">
        <f t="shared" si="35"/>
        <v>100</v>
      </c>
      <c r="J383" s="187">
        <f t="shared" si="36"/>
        <v>80000</v>
      </c>
      <c r="K383" s="41">
        <f t="shared" si="37"/>
        <v>0</v>
      </c>
      <c r="L383" s="188">
        <f t="shared" si="38"/>
        <v>80000</v>
      </c>
      <c r="M383" s="171" t="s">
        <v>1897</v>
      </c>
    </row>
    <row r="384" spans="1:13" ht="51">
      <c r="A384" s="179">
        <f t="shared" si="39"/>
        <v>366</v>
      </c>
      <c r="B384" s="189" t="str">
        <f>VLOOKUP($A384,'Реестр на 3 дня'!$C$2:$AA$1000,3)</f>
        <v>MAMAJONOV BEKMIRZA XOLMIRZAYEVICH</v>
      </c>
      <c r="C384" s="167" t="str">
        <f>VLOOKUP($A384,'Реестр на 3 дня'!$C$2:$AA$1000,12)</f>
        <v>AD</v>
      </c>
      <c r="D384" s="167" t="str">
        <f>VLOOKUP($A384,'Реестр на 3 дня'!$C$2:$AA$1000,13)</f>
        <v>4544794</v>
      </c>
      <c r="E384" s="190" t="str">
        <f>VLOOKUP($A384,'Реестр на 3 дня'!$C$2:$AA$1000,14)</f>
        <v>08.09.2023</v>
      </c>
      <c r="F384" s="168" t="str">
        <f>VLOOKUP($A384,'Реестр на 3 дня'!$C$2:$AA$1000,15)</f>
        <v/>
      </c>
      <c r="G384" s="166" t="str">
        <f>VLOOKUP($A384,'Реестр на 3 дня'!$C$2:$AA$1000,17)</f>
        <v>Узбекистан, 000000, Ферганская область, Кувинский район, ДЕХКОНОБОД МФЙ, ул. Зиндонтепа, дом 50</v>
      </c>
      <c r="H384" s="191">
        <f>VLOOKUP($A384,'Реестр на 3 дня'!$C$2:$AA$1000,4)</f>
        <v>4</v>
      </c>
      <c r="I384" s="170">
        <f t="shared" si="35"/>
        <v>100</v>
      </c>
      <c r="J384" s="187">
        <f t="shared" si="36"/>
        <v>400</v>
      </c>
      <c r="K384" s="41">
        <f t="shared" si="37"/>
        <v>0</v>
      </c>
      <c r="L384" s="188">
        <f t="shared" si="38"/>
        <v>400</v>
      </c>
      <c r="M384" s="171" t="s">
        <v>1897</v>
      </c>
    </row>
    <row r="385" spans="1:13" ht="51">
      <c r="A385" s="179">
        <f t="shared" si="39"/>
        <v>367</v>
      </c>
      <c r="B385" s="189" t="str">
        <f>VLOOKUP($A385,'Реестр на 3 дня'!$C$2:$AA$1000,3)</f>
        <v>MAMATOV ISLOM ISOMIDDINOVICH</v>
      </c>
      <c r="C385" s="167" t="str">
        <f>VLOOKUP($A385,'Реестр на 3 дня'!$C$2:$AA$1000,12)</f>
        <v>AD</v>
      </c>
      <c r="D385" s="167" t="str">
        <f>VLOOKUP($A385,'Реестр на 3 дня'!$C$2:$AA$1000,13)</f>
        <v>5146818</v>
      </c>
      <c r="E385" s="190" t="str">
        <f>VLOOKUP($A385,'Реестр на 3 дня'!$C$2:$AA$1000,14)</f>
        <v>16.11.2023</v>
      </c>
      <c r="F385" s="168" t="str">
        <f>VLOOKUP($A385,'Реестр на 3 дня'!$C$2:$AA$1000,15)</f>
        <v>IIV 18810</v>
      </c>
      <c r="G385" s="166" t="str">
        <f>VLOOKUP($A385,'Реестр на 3 дня'!$C$2:$AA$1000,17)</f>
        <v>Узбекистан, 000000, Самаркандская область, г. Самарканд, ОБОД МАСКАН МФЙ, КОРАСУВ ТУРАР ЖОЙ МАСКАНИ,  uy:32 xonadon:11</v>
      </c>
      <c r="H385" s="191">
        <f>VLOOKUP($A385,'Реестр на 3 дня'!$C$2:$AA$1000,4)</f>
        <v>1</v>
      </c>
      <c r="I385" s="170">
        <f t="shared" si="35"/>
        <v>100</v>
      </c>
      <c r="J385" s="187">
        <f t="shared" si="36"/>
        <v>100</v>
      </c>
      <c r="K385" s="41">
        <f t="shared" si="37"/>
        <v>0</v>
      </c>
      <c r="L385" s="188">
        <f t="shared" si="38"/>
        <v>100</v>
      </c>
      <c r="M385" s="171" t="s">
        <v>1897</v>
      </c>
    </row>
    <row r="386" spans="1:13" ht="51">
      <c r="A386" s="179">
        <f t="shared" si="39"/>
        <v>368</v>
      </c>
      <c r="B386" s="189" t="str">
        <f>VLOOKUP($A386,'Реестр на 3 дня'!$C$2:$AA$1000,3)</f>
        <v>MAMATOV SIROJIDDIN BOBOMUROTOVICH</v>
      </c>
      <c r="C386" s="167" t="str">
        <f>VLOOKUP($A386,'Реестр на 3 дня'!$C$2:$AA$1000,12)</f>
        <v>AD</v>
      </c>
      <c r="D386" s="167" t="str">
        <f>VLOOKUP($A386,'Реестр на 3 дня'!$C$2:$AA$1000,13)</f>
        <v>9263466</v>
      </c>
      <c r="E386" s="190" t="str">
        <f>VLOOKUP($A386,'Реестр на 3 дня'!$C$2:$AA$1000,14)</f>
        <v>05.11.2024</v>
      </c>
      <c r="F386" s="168" t="str">
        <f>VLOOKUP($A386,'Реестр на 3 дня'!$C$2:$AA$1000,15)</f>
        <v/>
      </c>
      <c r="G386" s="166" t="str">
        <f>VLOOKUP($A386,'Реестр на 3 дня'!$C$2:$AA$1000,17)</f>
        <v>Узбекистан, 000000, Сурхандарьинская область, Денауский район, ДЕНОВ ҚФЙ ФАЙЗЛИ МФЙ ДЕНОВ ҚФЙ ФАЙЗЛИ МФЙ ФАЙЗЛИ  uy:Б/Н</v>
      </c>
      <c r="H386" s="191">
        <f>VLOOKUP($A386,'Реестр на 3 дня'!$C$2:$AA$1000,4)</f>
        <v>3</v>
      </c>
      <c r="I386" s="170">
        <f t="shared" si="35"/>
        <v>100</v>
      </c>
      <c r="J386" s="187">
        <f t="shared" si="36"/>
        <v>300</v>
      </c>
      <c r="K386" s="41">
        <f t="shared" si="37"/>
        <v>0</v>
      </c>
      <c r="L386" s="188">
        <f t="shared" si="38"/>
        <v>300</v>
      </c>
      <c r="M386" s="171" t="s">
        <v>1897</v>
      </c>
    </row>
    <row r="387" spans="1:13" ht="51">
      <c r="A387" s="179">
        <f t="shared" si="39"/>
        <v>369</v>
      </c>
      <c r="B387" s="189" t="str">
        <f>VLOOKUP($A387,'Реестр на 3 дня'!$C$2:$AA$1000,3)</f>
        <v>MAMEDOVA SEVIL IBRAGIMOVNA</v>
      </c>
      <c r="C387" s="167" t="str">
        <f>VLOOKUP($A387,'Реестр на 3 дня'!$C$2:$AA$1000,12)</f>
        <v>FS</v>
      </c>
      <c r="D387" s="167" t="str">
        <f>VLOOKUP($A387,'Реестр на 3 дня'!$C$2:$AA$1000,13)</f>
        <v>0033269</v>
      </c>
      <c r="E387" s="190" t="str">
        <f>VLOOKUP($A387,'Реестр на 3 дня'!$C$2:$AA$1000,14)</f>
        <v>03.04.2023</v>
      </c>
      <c r="F387" s="168" t="str">
        <f>VLOOKUP($A387,'Реестр на 3 дня'!$C$2:$AA$1000,15)</f>
        <v/>
      </c>
      <c r="G387" s="166" t="str">
        <f>VLOOKUP($A387,'Реестр на 3 дня'!$C$2:$AA$1000,17)</f>
        <v>Узбекистан, 102812, Ташкентская область, г. Янгиюль, ЯНГИЙЎЛ Ш., САБО МФЙ, ТОНГ ДАХАСИ КЎЧАСИ, uy:11 xonadon:55</v>
      </c>
      <c r="H387" s="191">
        <f>VLOOKUP($A387,'Реестр на 3 дня'!$C$2:$AA$1000,4)</f>
        <v>160</v>
      </c>
      <c r="I387" s="170">
        <f t="shared" si="35"/>
        <v>100</v>
      </c>
      <c r="J387" s="187">
        <f t="shared" si="36"/>
        <v>16000</v>
      </c>
      <c r="K387" s="41">
        <f t="shared" si="37"/>
        <v>0</v>
      </c>
      <c r="L387" s="188">
        <f t="shared" si="38"/>
        <v>16000</v>
      </c>
      <c r="M387" s="171" t="s">
        <v>1897</v>
      </c>
    </row>
    <row r="388" spans="1:13" ht="63.75">
      <c r="A388" s="179">
        <f t="shared" si="39"/>
        <v>370</v>
      </c>
      <c r="B388" s="189" t="str">
        <f>VLOOKUP($A388,'Реестр на 3 дня'!$C$2:$AA$1000,3)</f>
        <v>MANANIKOV ALEKSANDR VLADIMIROVICH</v>
      </c>
      <c r="C388" s="167" t="str">
        <f>VLOOKUP($A388,'Реестр на 3 дня'!$C$2:$AA$1000,12)</f>
        <v>XS</v>
      </c>
      <c r="D388" s="167" t="str">
        <f>VLOOKUP($A388,'Реестр на 3 дня'!$C$2:$AA$1000,13)</f>
        <v>0040628</v>
      </c>
      <c r="E388" s="190" t="str">
        <f>VLOOKUP($A388,'Реестр на 3 дня'!$C$2:$AA$1000,14)</f>
        <v>28.10.2022</v>
      </c>
      <c r="F388" s="168" t="str">
        <f>VLOOKUP($A388,'Реестр на 3 дня'!$C$2:$AA$1000,15)</f>
        <v>IIV</v>
      </c>
      <c r="G388" s="166" t="str">
        <f>VLOOKUP($A388,'Реестр на 3 дня'!$C$2:$AA$1000,17)</f>
        <v>Узбекистан, 000000, г. Ташкент, Ташкент, Sirgali tumani СЕРГЕЛИЙСКИЙ РАЙОН СЕРГЕЛИ 7 БЕЗ УЛИЦ СЕРГЕЛИ 7 Д.59 КВ.17, 59/, 17</v>
      </c>
      <c r="H388" s="191">
        <f>VLOOKUP($A388,'Реестр на 3 дня'!$C$2:$AA$1000,4)</f>
        <v>21</v>
      </c>
      <c r="I388" s="170">
        <f t="shared" si="35"/>
        <v>100</v>
      </c>
      <c r="J388" s="187">
        <f t="shared" si="36"/>
        <v>2100</v>
      </c>
      <c r="K388" s="41">
        <f t="shared" si="37"/>
        <v>0</v>
      </c>
      <c r="L388" s="188">
        <f t="shared" si="38"/>
        <v>2100</v>
      </c>
      <c r="M388" s="171" t="s">
        <v>1897</v>
      </c>
    </row>
    <row r="389" spans="1:13" ht="38.25">
      <c r="A389" s="179">
        <f t="shared" si="39"/>
        <v>371</v>
      </c>
      <c r="B389" s="189" t="str">
        <f>VLOOKUP($A389,'Реестр на 3 дня'!$C$2:$AA$1000,3)</f>
        <v>MANANIKOV VALERIY VLADIMIROVICH</v>
      </c>
      <c r="C389" s="167" t="str">
        <f>VLOOKUP($A389,'Реестр на 3 дня'!$C$2:$AA$1000,12)</f>
        <v>AD</v>
      </c>
      <c r="D389" s="167" t="str">
        <f>VLOOKUP($A389,'Реестр на 3 дня'!$C$2:$AA$1000,13)</f>
        <v>1575984</v>
      </c>
      <c r="E389" s="190" t="str">
        <f>VLOOKUP($A389,'Реестр на 3 дня'!$C$2:$AA$1000,14)</f>
        <v>22.07.2022</v>
      </c>
      <c r="F389" s="168" t="str">
        <f>VLOOKUP($A389,'Реестр на 3 дня'!$C$2:$AA$1000,15)</f>
        <v/>
      </c>
      <c r="G389" s="166" t="str">
        <f>VLOOKUP($A389,'Реестр на 3 дня'!$C$2:$AA$1000,17)</f>
        <v>Узбекистан, 000000, г. Ташкент, Сергелийский район, Массив Сергели 7, МФЙ Зийнат, дом 59, кв. 17</v>
      </c>
      <c r="H389" s="191">
        <f>VLOOKUP($A389,'Реестр на 3 дня'!$C$2:$AA$1000,4)</f>
        <v>12</v>
      </c>
      <c r="I389" s="170">
        <f t="shared" si="35"/>
        <v>100</v>
      </c>
      <c r="J389" s="187">
        <f t="shared" si="36"/>
        <v>1200</v>
      </c>
      <c r="K389" s="41">
        <f t="shared" si="37"/>
        <v>0</v>
      </c>
      <c r="L389" s="188">
        <f t="shared" si="38"/>
        <v>1200</v>
      </c>
      <c r="M389" s="171" t="s">
        <v>1897</v>
      </c>
    </row>
    <row r="390" spans="1:13" ht="38.25">
      <c r="A390" s="179">
        <f t="shared" si="39"/>
        <v>372</v>
      </c>
      <c r="B390" s="189" t="str">
        <f>VLOOKUP($A390,'Реестр на 3 дня'!$C$2:$AA$1000,3)</f>
        <v>MANNANOV ABDURAZZOQ ABDURASULOVICH</v>
      </c>
      <c r="C390" s="167" t="str">
        <f>VLOOKUP($A390,'Реестр на 3 дня'!$C$2:$AA$1000,12)</f>
        <v>AD</v>
      </c>
      <c r="D390" s="167" t="str">
        <f>VLOOKUP($A390,'Реестр на 3 дня'!$C$2:$AA$1000,13)</f>
        <v>6103713</v>
      </c>
      <c r="E390" s="190" t="str">
        <f>VLOOKUP($A390,'Реестр на 3 дня'!$C$2:$AA$1000,14)</f>
        <v>12.02.2024</v>
      </c>
      <c r="F390" s="168" t="str">
        <f>VLOOKUP($A390,'Реестр на 3 дня'!$C$2:$AA$1000,15)</f>
        <v/>
      </c>
      <c r="G390" s="166" t="str">
        <f>VLOOKUP($A390,'Реестр на 3 дня'!$C$2:$AA$1000,17)</f>
        <v>Узбекистан, 000000, Ташкентская область, Кибрайский район, Bogcha ko'cha, 60 uy</v>
      </c>
      <c r="H390" s="191">
        <f>VLOOKUP($A390,'Реестр на 3 дня'!$C$2:$AA$1000,4)</f>
        <v>1</v>
      </c>
      <c r="I390" s="170">
        <f t="shared" si="35"/>
        <v>100</v>
      </c>
      <c r="J390" s="187">
        <f t="shared" si="36"/>
        <v>100</v>
      </c>
      <c r="K390" s="41">
        <f t="shared" si="37"/>
        <v>0</v>
      </c>
      <c r="L390" s="188">
        <f t="shared" si="38"/>
        <v>100</v>
      </c>
      <c r="M390" s="171" t="s">
        <v>1897</v>
      </c>
    </row>
    <row r="391" spans="1:13" ht="38.25">
      <c r="A391" s="179">
        <f t="shared" si="39"/>
        <v>373</v>
      </c>
      <c r="B391" s="189" t="str">
        <f>VLOOKUP($A391,'Реестр на 3 дня'!$C$2:$AA$1000,3)</f>
        <v>MARASULOVA MOXIRA XUDAYBERDIYEVNA</v>
      </c>
      <c r="C391" s="167" t="str">
        <f>VLOOKUP($A391,'Реестр на 3 дня'!$C$2:$AA$1000,12)</f>
        <v>AA</v>
      </c>
      <c r="D391" s="167" t="str">
        <f>VLOOKUP($A391,'Реестр на 3 дня'!$C$2:$AA$1000,13)</f>
        <v>9505415</v>
      </c>
      <c r="E391" s="190" t="str">
        <f>VLOOKUP($A391,'Реестр на 3 дня'!$C$2:$AA$1000,14)</f>
        <v>28.04.2015</v>
      </c>
      <c r="F391" s="168" t="str">
        <f>VLOOKUP($A391,'Реестр на 3 дня'!$C$2:$AA$1000,15)</f>
        <v/>
      </c>
      <c r="G391" s="166" t="str">
        <f>VLOOKUP($A391,'Реестр на 3 дня'!$C$2:$AA$1000,17)</f>
        <v>Узбекистан, 000000, Ташкентская область, Янгиюльский район, Niyozbosh QFY Sh.Rashidov</v>
      </c>
      <c r="H391" s="191">
        <f>VLOOKUP($A391,'Реестр на 3 дня'!$C$2:$AA$1000,4)</f>
        <v>320</v>
      </c>
      <c r="I391" s="170">
        <f t="shared" si="35"/>
        <v>100</v>
      </c>
      <c r="J391" s="187">
        <f t="shared" si="36"/>
        <v>32000</v>
      </c>
      <c r="K391" s="41">
        <f t="shared" si="37"/>
        <v>0</v>
      </c>
      <c r="L391" s="188">
        <f t="shared" si="38"/>
        <v>32000</v>
      </c>
      <c r="M391" s="171" t="s">
        <v>1897</v>
      </c>
    </row>
    <row r="392" spans="1:13" ht="51">
      <c r="A392" s="179">
        <f t="shared" si="39"/>
        <v>374</v>
      </c>
      <c r="B392" s="189" t="str">
        <f>VLOOKUP($A392,'Реестр на 3 дня'!$C$2:$AA$1000,3)</f>
        <v>MARIPOVA RANOXON MUXTAROVNA</v>
      </c>
      <c r="C392" s="167" t="str">
        <f>VLOOKUP($A392,'Реестр на 3 дня'!$C$2:$AA$1000,12)</f>
        <v>AA</v>
      </c>
      <c r="D392" s="167" t="str">
        <f>VLOOKUP($A392,'Реестр на 3 дня'!$C$2:$AA$1000,13)</f>
        <v>0031999</v>
      </c>
      <c r="E392" s="190" t="str">
        <f>VLOOKUP($A392,'Реестр на 3 дня'!$C$2:$AA$1000,14)</f>
        <v>18.01.2012</v>
      </c>
      <c r="F392" s="168" t="str">
        <f>VLOOKUP($A392,'Реестр на 3 дня'!$C$2:$AA$1000,15)</f>
        <v>ИИБ Хамз.р-н г.Ташкент</v>
      </c>
      <c r="G392" s="166" t="str">
        <f>VLOOKUP($A392,'Реестр на 3 дня'!$C$2:$AA$1000,17)</f>
        <v>Узбекистан, 100047, г. Ташкент, Яшнободский район, ХАМЗИНСКИЙ РАЙОН У.ЮСУПОВ С.АЗИМОВ 54/1-58 Д.54 КВ.10</v>
      </c>
      <c r="H392" s="191">
        <f>VLOOKUP($A392,'Реестр на 3 дня'!$C$2:$AA$1000,4)</f>
        <v>6400</v>
      </c>
      <c r="I392" s="170">
        <f t="shared" si="35"/>
        <v>100</v>
      </c>
      <c r="J392" s="187">
        <f t="shared" si="36"/>
        <v>640000</v>
      </c>
      <c r="K392" s="41">
        <f t="shared" si="37"/>
        <v>0</v>
      </c>
      <c r="L392" s="188">
        <f t="shared" si="38"/>
        <v>640000</v>
      </c>
      <c r="M392" s="171" t="s">
        <v>1897</v>
      </c>
    </row>
    <row r="393" spans="1:13" ht="51">
      <c r="A393" s="179">
        <f t="shared" si="39"/>
        <v>375</v>
      </c>
      <c r="B393" s="189" t="str">
        <f>VLOOKUP($A393,'Реестр на 3 дня'!$C$2:$AA$1000,3)</f>
        <v>MARKINA SVETLANA BORISOVNA</v>
      </c>
      <c r="C393" s="167" t="str">
        <f>VLOOKUP($A393,'Реестр на 3 дня'!$C$2:$AA$1000,12)</f>
        <v>AD</v>
      </c>
      <c r="D393" s="167" t="str">
        <f>VLOOKUP($A393,'Реестр на 3 дня'!$C$2:$AA$1000,13)</f>
        <v>3271588</v>
      </c>
      <c r="E393" s="190" t="str">
        <f>VLOOKUP($A393,'Реестр на 3 дня'!$C$2:$AA$1000,14)</f>
        <v>11.05.2023</v>
      </c>
      <c r="F393" s="168" t="str">
        <f>VLOOKUP($A393,'Реестр на 3 дня'!$C$2:$AA$1000,15)</f>
        <v/>
      </c>
      <c r="G393" s="166" t="str">
        <f>VLOOKUP($A393,'Реестр на 3 дня'!$C$2:$AA$1000,17)</f>
        <v>Узбекистан, 000000, Ташкентская область, Янгиюльский район, ГУЛБАХОР МАХАЛЛАСИ Ш.РАШИДОВ КУЧАСИ Д.12 КВ.8</v>
      </c>
      <c r="H393" s="191">
        <f>VLOOKUP($A393,'Реестр на 3 дня'!$C$2:$AA$1000,4)</f>
        <v>1600</v>
      </c>
      <c r="I393" s="170">
        <f t="shared" si="35"/>
        <v>100</v>
      </c>
      <c r="J393" s="187">
        <f t="shared" si="36"/>
        <v>160000</v>
      </c>
      <c r="K393" s="41">
        <f t="shared" si="37"/>
        <v>0</v>
      </c>
      <c r="L393" s="188">
        <f t="shared" si="38"/>
        <v>160000</v>
      </c>
      <c r="M393" s="171" t="s">
        <v>1897</v>
      </c>
    </row>
    <row r="394" spans="1:13" ht="38.25">
      <c r="A394" s="179">
        <f t="shared" si="39"/>
        <v>376</v>
      </c>
      <c r="B394" s="189" t="str">
        <f>VLOOKUP($A394,'Реестр на 3 дня'!$C$2:$AA$1000,3)</f>
        <v>MASHRABOV MUHAMMADJON ILHOM O‘G‘LI</v>
      </c>
      <c r="C394" s="167" t="str">
        <f>VLOOKUP($A394,'Реестр на 3 дня'!$C$2:$AA$1000,12)</f>
        <v>AD</v>
      </c>
      <c r="D394" s="167" t="str">
        <f>VLOOKUP($A394,'Реестр на 3 дня'!$C$2:$AA$1000,13)</f>
        <v>4554598</v>
      </c>
      <c r="E394" s="190" t="str">
        <f>VLOOKUP($A394,'Реестр на 3 дня'!$C$2:$AA$1000,14)</f>
        <v>11.09.2023</v>
      </c>
      <c r="F394" s="168" t="str">
        <f>VLOOKUP($A394,'Реестр на 3 дня'!$C$2:$AA$1000,15)</f>
        <v/>
      </c>
      <c r="G394" s="166" t="str">
        <f>VLOOKUP($A394,'Реестр на 3 дня'!$C$2:$AA$1000,17)</f>
        <v>Узбекистан, 000000, г. Ташкент, Алмазарский район, Qora-qamish 2/1, 16-25</v>
      </c>
      <c r="H394" s="191">
        <f>VLOOKUP($A394,'Реестр на 3 дня'!$C$2:$AA$1000,4)</f>
        <v>3</v>
      </c>
      <c r="I394" s="170">
        <f t="shared" si="35"/>
        <v>100</v>
      </c>
      <c r="J394" s="187">
        <f t="shared" si="36"/>
        <v>300</v>
      </c>
      <c r="K394" s="41">
        <f t="shared" si="37"/>
        <v>0</v>
      </c>
      <c r="L394" s="188">
        <f t="shared" si="38"/>
        <v>300</v>
      </c>
      <c r="M394" s="171" t="s">
        <v>1897</v>
      </c>
    </row>
    <row r="395" spans="1:13" ht="51">
      <c r="A395" s="179">
        <f t="shared" si="39"/>
        <v>377</v>
      </c>
      <c r="B395" s="189" t="str">
        <f>VLOOKUP($A395,'Реестр на 3 дня'!$C$2:$AA$1000,3)</f>
        <v>MATCHANOV FARHOD BAXTIYAROVICH</v>
      </c>
      <c r="C395" s="167" t="str">
        <f>VLOOKUP($A395,'Реестр на 3 дня'!$C$2:$AA$1000,12)</f>
        <v>AA</v>
      </c>
      <c r="D395" s="167" t="str">
        <f>VLOOKUP($A395,'Реестр на 3 дня'!$C$2:$AA$1000,13)</f>
        <v>5649565</v>
      </c>
      <c r="E395" s="190" t="str">
        <f>VLOOKUP($A395,'Реестр на 3 дня'!$C$2:$AA$1000,14)</f>
        <v>31.05.2014</v>
      </c>
      <c r="F395" s="168" t="str">
        <f>VLOOKUP($A395,'Реестр на 3 дня'!$C$2:$AA$1000,15)</f>
        <v/>
      </c>
      <c r="G395" s="166" t="str">
        <f>VLOOKUP($A395,'Реестр на 3 дня'!$C$2:$AA$1000,17)</f>
        <v>Узбекистан, 000000, Хорезмская область, Хивинский район, ГАНДИМИЁН ҚФЙ, ГАНДИМИЁН МФЙ,  uy:,</v>
      </c>
      <c r="H395" s="191">
        <f>VLOOKUP($A395,'Реестр на 3 дня'!$C$2:$AA$1000,4)</f>
        <v>100</v>
      </c>
      <c r="I395" s="170">
        <f t="shared" si="35"/>
        <v>100</v>
      </c>
      <c r="J395" s="187">
        <f t="shared" si="36"/>
        <v>10000</v>
      </c>
      <c r="K395" s="41">
        <f t="shared" si="37"/>
        <v>0</v>
      </c>
      <c r="L395" s="188">
        <f t="shared" si="38"/>
        <v>10000</v>
      </c>
      <c r="M395" s="171" t="s">
        <v>1897</v>
      </c>
    </row>
    <row r="396" spans="1:13" ht="38.25">
      <c r="A396" s="179">
        <f t="shared" si="39"/>
        <v>378</v>
      </c>
      <c r="B396" s="189" t="str">
        <f>VLOOKUP($A396,'Реестр на 3 дня'!$C$2:$AA$1000,3)</f>
        <v>MATCHANOV IMOMADDIN BAXTIYAROVICH</v>
      </c>
      <c r="C396" s="167" t="str">
        <f>VLOOKUP($A396,'Реестр на 3 дня'!$C$2:$AA$1000,12)</f>
        <v>AA</v>
      </c>
      <c r="D396" s="167" t="str">
        <f>VLOOKUP($A396,'Реестр на 3 дня'!$C$2:$AA$1000,13)</f>
        <v>9612538</v>
      </c>
      <c r="E396" s="190" t="str">
        <f>VLOOKUP($A396,'Реестр на 3 дня'!$C$2:$AA$1000,14)</f>
        <v>10.05.2015</v>
      </c>
      <c r="F396" s="168" t="str">
        <f>VLOOKUP($A396,'Реестр на 3 дня'!$C$2:$AA$1000,15)</f>
        <v/>
      </c>
      <c r="G396" s="166" t="str">
        <f>VLOOKUP($A396,'Реестр на 3 дня'!$C$2:$AA$1000,17)</f>
        <v>Узбекистан, 000000, Хорезмская область, г. Хива, Хорезмская область, Хива г., ул. Богишамол, дом 23Б</v>
      </c>
      <c r="H396" s="191">
        <f>VLOOKUP($A396,'Реестр на 3 дня'!$C$2:$AA$1000,4)</f>
        <v>26</v>
      </c>
      <c r="I396" s="170">
        <f t="shared" si="35"/>
        <v>100</v>
      </c>
      <c r="J396" s="187">
        <f t="shared" si="36"/>
        <v>2600</v>
      </c>
      <c r="K396" s="41">
        <f t="shared" si="37"/>
        <v>0</v>
      </c>
      <c r="L396" s="188">
        <f t="shared" si="38"/>
        <v>2600</v>
      </c>
      <c r="M396" s="171" t="s">
        <v>1897</v>
      </c>
    </row>
    <row r="397" spans="1:13" ht="38.25">
      <c r="A397" s="179">
        <f t="shared" si="39"/>
        <v>379</v>
      </c>
      <c r="B397" s="189" t="str">
        <f>VLOOKUP($A397,'Реестр на 3 дня'!$C$2:$AA$1000,3)</f>
        <v>MATIYEVA RA’NO MIROVNA</v>
      </c>
      <c r="C397" s="167" t="str">
        <f>VLOOKUP($A397,'Реестр на 3 дня'!$C$2:$AA$1000,12)</f>
        <v>AA</v>
      </c>
      <c r="D397" s="167" t="str">
        <f>VLOOKUP($A397,'Реестр на 3 дня'!$C$2:$AA$1000,13)</f>
        <v>2981451</v>
      </c>
      <c r="E397" s="190" t="str">
        <f>VLOOKUP($A397,'Реестр на 3 дня'!$C$2:$AA$1000,14)</f>
        <v>21.09.2013</v>
      </c>
      <c r="F397" s="168" t="str">
        <f>VLOOKUP($A397,'Реестр на 3 дня'!$C$2:$AA$1000,15)</f>
        <v/>
      </c>
      <c r="G397" s="166" t="str">
        <f>VLOOKUP($A397,'Реестр на 3 дня'!$C$2:$AA$1000,17)</f>
        <v>Узбекистан, 000000, г. Ташкент, Яшнободский район, КУЙЛИК ОТА ТАБИБИЙ Д.113-Б</v>
      </c>
      <c r="H397" s="191">
        <f>VLOOKUP($A397,'Реестр на 3 дня'!$C$2:$AA$1000,4)</f>
        <v>960</v>
      </c>
      <c r="I397" s="170">
        <f t="shared" si="35"/>
        <v>100</v>
      </c>
      <c r="J397" s="187">
        <f t="shared" si="36"/>
        <v>96000</v>
      </c>
      <c r="K397" s="41">
        <f t="shared" si="37"/>
        <v>0</v>
      </c>
      <c r="L397" s="188">
        <f t="shared" si="38"/>
        <v>96000</v>
      </c>
      <c r="M397" s="171" t="s">
        <v>1897</v>
      </c>
    </row>
    <row r="398" spans="1:13" ht="76.5">
      <c r="A398" s="179">
        <f t="shared" si="39"/>
        <v>380</v>
      </c>
      <c r="B398" s="189" t="str">
        <f>VLOOKUP($A398,'Реестр на 3 дня'!$C$2:$AA$1000,3)</f>
        <v>MATJANOV SARDOR FARXADOVICH</v>
      </c>
      <c r="C398" s="167" t="str">
        <f>VLOOKUP($A398,'Реестр на 3 дня'!$C$2:$AA$1000,12)</f>
        <v/>
      </c>
      <c r="D398" s="167" t="str">
        <f>VLOOKUP($A398,'Реестр на 3 дня'!$C$2:$AA$1000,13)</f>
        <v>AE5987986</v>
      </c>
      <c r="E398" s="190" t="str">
        <f>VLOOKUP($A398,'Реестр на 3 дня'!$C$2:$AA$1000,14)</f>
        <v>22.01.2026</v>
      </c>
      <c r="F398" s="168" t="str">
        <f>VLOOKUP($A398,'Реестр на 3 дня'!$C$2:$AA$1000,15)</f>
        <v>ЦЕНТР ГОСУДАРСТВЕННЫХ УСЛУГ ЮНУСАБАДСКОГО РАЙОНА Г. ТАШКЕНТА</v>
      </c>
      <c r="G398" s="166" t="str">
        <f>VLOOKUP($A398,'Реестр на 3 дня'!$C$2:$AA$1000,17)</f>
        <v>Узбекистан, 000000, г. Ташкент, Юнусабадский район, ФИРДАВСИЙ МФЙ, КОЗИТАРНОВ, 3 ТОР КЎЧАСИ,  uy:20</v>
      </c>
      <c r="H398" s="191">
        <f>VLOOKUP($A398,'Реестр на 3 дня'!$C$2:$AA$1000,4)</f>
        <v>110</v>
      </c>
      <c r="I398" s="170">
        <f t="shared" si="35"/>
        <v>100</v>
      </c>
      <c r="J398" s="187">
        <f t="shared" si="36"/>
        <v>11000</v>
      </c>
      <c r="K398" s="41">
        <f t="shared" si="37"/>
        <v>0</v>
      </c>
      <c r="L398" s="188">
        <f t="shared" si="38"/>
        <v>11000</v>
      </c>
      <c r="M398" s="171" t="s">
        <v>1897</v>
      </c>
    </row>
    <row r="399" spans="1:13" ht="51">
      <c r="A399" s="179">
        <f t="shared" si="39"/>
        <v>381</v>
      </c>
      <c r="B399" s="189" t="str">
        <f>VLOOKUP($A399,'Реестр на 3 дня'!$C$2:$AA$1000,3)</f>
        <v>MATYAKUBOV DANIYOR ERGASHEVICH</v>
      </c>
      <c r="C399" s="167" t="str">
        <f>VLOOKUP($A399,'Реестр на 3 дня'!$C$2:$AA$1000,12)</f>
        <v>AD</v>
      </c>
      <c r="D399" s="167" t="str">
        <f>VLOOKUP($A399,'Реестр на 3 дня'!$C$2:$AA$1000,13)</f>
        <v>1905884</v>
      </c>
      <c r="E399" s="190" t="str">
        <f>VLOOKUP($A399,'Реестр на 3 дня'!$C$2:$AA$1000,14)</f>
        <v>21.10.2022</v>
      </c>
      <c r="F399" s="168" t="str">
        <f>VLOOKUP($A399,'Реестр на 3 дня'!$C$2:$AA$1000,15)</f>
        <v/>
      </c>
      <c r="G399" s="166" t="str">
        <f>VLOOKUP($A399,'Реестр на 3 дня'!$C$2:$AA$1000,17)</f>
        <v>Узбекистан, 000000, Хорезмская область, Янгиарыкский район, ЯНГИАРИК Ш., ЯНГИАРИК МФЙ, ЯНГИАРИК КЎЧАСИ,  uy:40/1</v>
      </c>
      <c r="H399" s="191">
        <f>VLOOKUP($A399,'Реестр на 3 дня'!$C$2:$AA$1000,4)</f>
        <v>2</v>
      </c>
      <c r="I399" s="170">
        <f t="shared" si="35"/>
        <v>100</v>
      </c>
      <c r="J399" s="187">
        <f t="shared" si="36"/>
        <v>200</v>
      </c>
      <c r="K399" s="41">
        <f t="shared" si="37"/>
        <v>0</v>
      </c>
      <c r="L399" s="188">
        <f t="shared" si="38"/>
        <v>200</v>
      </c>
      <c r="M399" s="171" t="s">
        <v>1897</v>
      </c>
    </row>
    <row r="400" spans="1:13" ht="63.75">
      <c r="A400" s="179">
        <f t="shared" si="39"/>
        <v>382</v>
      </c>
      <c r="B400" s="189" t="str">
        <f>VLOOKUP($A400,'Реестр на 3 дня'!$C$2:$AA$1000,3)</f>
        <v>MATYOQUBOV MATYAKUB DILSHODOVICH</v>
      </c>
      <c r="C400" s="167" t="str">
        <f>VLOOKUP($A400,'Реестр на 3 дня'!$C$2:$AA$1000,12)</f>
        <v>AD</v>
      </c>
      <c r="D400" s="167" t="str">
        <f>VLOOKUP($A400,'Реестр на 3 дня'!$C$2:$AA$1000,13)</f>
        <v>9168310</v>
      </c>
      <c r="E400" s="190" t="str">
        <f>VLOOKUP($A400,'Реестр на 3 дня'!$C$2:$AA$1000,14)</f>
        <v>28.10.2024</v>
      </c>
      <c r="F400" s="168" t="str">
        <f>VLOOKUP($A400,'Реестр на 3 дня'!$C$2:$AA$1000,15)</f>
        <v/>
      </c>
      <c r="G400" s="166" t="str">
        <f>VLOOKUP($A400,'Реестр на 3 дня'!$C$2:$AA$1000,17)</f>
        <v>Узбекистан, 000000, Хорезмская область, Янгиарыкский район, Янгиарыкский район, Куриктом ССГ, Куриктом МСГ, ул. Хамдустлик, пр. 5, дом 5</v>
      </c>
      <c r="H400" s="191">
        <f>VLOOKUP($A400,'Реестр на 3 дня'!$C$2:$AA$1000,4)</f>
        <v>53</v>
      </c>
      <c r="I400" s="170">
        <f t="shared" si="35"/>
        <v>100</v>
      </c>
      <c r="J400" s="187">
        <f t="shared" si="36"/>
        <v>5300</v>
      </c>
      <c r="K400" s="41">
        <f t="shared" si="37"/>
        <v>0</v>
      </c>
      <c r="L400" s="188">
        <f t="shared" si="38"/>
        <v>5300</v>
      </c>
      <c r="M400" s="171" t="s">
        <v>1897</v>
      </c>
    </row>
    <row r="401" spans="1:13" ht="38.25">
      <c r="A401" s="179">
        <f t="shared" si="39"/>
        <v>383</v>
      </c>
      <c r="B401" s="189" t="str">
        <f>VLOOKUP($A401,'Реестр на 3 дня'!$C$2:$AA$1000,3)</f>
        <v>MAVLANOV ELBEK TULKINOVICH</v>
      </c>
      <c r="C401" s="167" t="str">
        <f>VLOOKUP($A401,'Реестр на 3 дня'!$C$2:$AA$1000,12)</f>
        <v>AD</v>
      </c>
      <c r="D401" s="167" t="str">
        <f>VLOOKUP($A401,'Реестр на 3 дня'!$C$2:$AA$1000,13)</f>
        <v>3213578</v>
      </c>
      <c r="E401" s="190" t="str">
        <f>VLOOKUP($A401,'Реестр на 3 дня'!$C$2:$AA$1000,14)</f>
        <v>04.05.2023</v>
      </c>
      <c r="F401" s="168" t="str">
        <f>VLOOKUP($A401,'Реестр на 3 дня'!$C$2:$AA$1000,15)</f>
        <v/>
      </c>
      <c r="G401" s="166" t="str">
        <f>VLOOKUP($A401,'Реестр на 3 дня'!$C$2:$AA$1000,17)</f>
        <v>Узбекистан, 000000, г. Ташкент, Янгихаетский район, 8-строительная территория, дом 28, кв. 30</v>
      </c>
      <c r="H401" s="191">
        <f>VLOOKUP($A401,'Реестр на 3 дня'!$C$2:$AA$1000,4)</f>
        <v>18</v>
      </c>
      <c r="I401" s="170">
        <f t="shared" si="35"/>
        <v>100</v>
      </c>
      <c r="J401" s="187">
        <f t="shared" si="36"/>
        <v>1800</v>
      </c>
      <c r="K401" s="41">
        <f t="shared" si="37"/>
        <v>0</v>
      </c>
      <c r="L401" s="188">
        <f t="shared" si="38"/>
        <v>1800</v>
      </c>
      <c r="M401" s="171" t="s">
        <v>1897</v>
      </c>
    </row>
    <row r="402" spans="1:13" ht="38.25">
      <c r="A402" s="179">
        <f t="shared" si="39"/>
        <v>384</v>
      </c>
      <c r="B402" s="189" t="str">
        <f>VLOOKUP($A402,'Реестр на 3 дня'!$C$2:$AA$1000,3)</f>
        <v>MAVLONOV ALISHER NABIJON O‘G‘LI</v>
      </c>
      <c r="C402" s="167" t="str">
        <f>VLOOKUP($A402,'Реестр на 3 дня'!$C$2:$AA$1000,12)</f>
        <v>AB</v>
      </c>
      <c r="D402" s="167" t="str">
        <f>VLOOKUP($A402,'Реестр на 3 дня'!$C$2:$AA$1000,13)</f>
        <v>5183137</v>
      </c>
      <c r="E402" s="190" t="str">
        <f>VLOOKUP($A402,'Реестр на 3 дня'!$C$2:$AA$1000,14)</f>
        <v>08.10.2016</v>
      </c>
      <c r="F402" s="168" t="str">
        <f>VLOOKUP($A402,'Реестр на 3 дня'!$C$2:$AA$1000,15)</f>
        <v/>
      </c>
      <c r="G402" s="166" t="str">
        <f>VLOOKUP($A402,'Реестр на 3 дня'!$C$2:$AA$1000,17)</f>
        <v>Узбекистан, 000000, Самаркандская область, Нарпайский район, ХЎЖАҚЎРҒОН МФЙ,  uy:Р/С</v>
      </c>
      <c r="H402" s="191">
        <f>VLOOKUP($A402,'Реестр на 3 дня'!$C$2:$AA$1000,4)</f>
        <v>1</v>
      </c>
      <c r="I402" s="170">
        <f t="shared" si="35"/>
        <v>100</v>
      </c>
      <c r="J402" s="187">
        <f t="shared" si="36"/>
        <v>100</v>
      </c>
      <c r="K402" s="41">
        <f t="shared" si="37"/>
        <v>0</v>
      </c>
      <c r="L402" s="188">
        <f t="shared" si="38"/>
        <v>100</v>
      </c>
      <c r="M402" s="171" t="s">
        <v>1897</v>
      </c>
    </row>
    <row r="403" spans="1:13" ht="51">
      <c r="A403" s="179">
        <f t="shared" si="39"/>
        <v>385</v>
      </c>
      <c r="B403" s="189" t="str">
        <f>VLOOKUP($A403,'Реестр на 3 дня'!$C$2:$AA$1000,3)</f>
        <v>MAVLYANOVA NARGIZA SAMARITDINOVNA</v>
      </c>
      <c r="C403" s="167" t="str">
        <f>VLOOKUP($A403,'Реестр на 3 дня'!$C$2:$AA$1000,12)</f>
        <v>AA</v>
      </c>
      <c r="D403" s="167" t="str">
        <f>VLOOKUP($A403,'Реестр на 3 дня'!$C$2:$AA$1000,13)</f>
        <v>0443672</v>
      </c>
      <c r="E403" s="190" t="str">
        <f>VLOOKUP($A403,'Реестр на 3 дня'!$C$2:$AA$1000,14)</f>
        <v>27.11.2012</v>
      </c>
      <c r="F403" s="168" t="str">
        <f>VLOOKUP($A403,'Реестр на 3 дня'!$C$2:$AA$1000,15)</f>
        <v>Toshkent shahar Mirobod tumani IIB</v>
      </c>
      <c r="G403" s="166" t="str">
        <f>VLOOKUP($A403,'Реестр на 3 дня'!$C$2:$AA$1000,17)</f>
        <v>Узбекистан, 100015, г. Ташкент, Мирабадский район, ЯНГИ МИРОБОД МФЙ, МИРОНШОХ, 7 ТОР КЎЧАСИ,  uy:2 xonadon:26</v>
      </c>
      <c r="H403" s="191">
        <f>VLOOKUP($A403,'Реестр на 3 дня'!$C$2:$AA$1000,4)</f>
        <v>16000</v>
      </c>
      <c r="I403" s="170">
        <f t="shared" si="35"/>
        <v>100</v>
      </c>
      <c r="J403" s="187">
        <f t="shared" si="36"/>
        <v>1600000</v>
      </c>
      <c r="K403" s="41">
        <f t="shared" si="37"/>
        <v>0</v>
      </c>
      <c r="L403" s="188">
        <f t="shared" si="38"/>
        <v>1600000</v>
      </c>
      <c r="M403" s="171" t="s">
        <v>1897</v>
      </c>
    </row>
    <row r="404" spans="1:13" ht="38.25">
      <c r="A404" s="179">
        <f t="shared" si="39"/>
        <v>386</v>
      </c>
      <c r="B404" s="189" t="str">
        <f>VLOOKUP($A404,'Реестр на 3 дня'!$C$2:$AA$1000,3)</f>
        <v>MAXAMATOV BEXZOD BUNYODOVICH</v>
      </c>
      <c r="C404" s="167" t="str">
        <f>VLOOKUP($A404,'Реестр на 3 дня'!$C$2:$AA$1000,12)</f>
        <v>AD</v>
      </c>
      <c r="D404" s="167" t="str">
        <f>VLOOKUP($A404,'Реестр на 3 дня'!$C$2:$AA$1000,13)</f>
        <v>1237254</v>
      </c>
      <c r="E404" s="190" t="str">
        <f>VLOOKUP($A404,'Реестр на 3 дня'!$C$2:$AA$1000,14)</f>
        <v>07.04.2022</v>
      </c>
      <c r="F404" s="168" t="str">
        <f>VLOOKUP($A404,'Реестр на 3 дня'!$C$2:$AA$1000,15)</f>
        <v/>
      </c>
      <c r="G404" s="166" t="str">
        <f>VLOOKUP($A404,'Реестр на 3 дня'!$C$2:$AA$1000,17)</f>
        <v>Узбекистан, 000000, г. Ташкент, Юнусабадский район, Отчопар-2 МФЙ, Чинобод 8 кучаси, 23-уй, 3-хонадон</v>
      </c>
      <c r="H404" s="191">
        <f>VLOOKUP($A404,'Реестр на 3 дня'!$C$2:$AA$1000,4)</f>
        <v>50</v>
      </c>
      <c r="I404" s="170">
        <f t="shared" si="35"/>
        <v>100</v>
      </c>
      <c r="J404" s="187">
        <f t="shared" si="36"/>
        <v>5000</v>
      </c>
      <c r="K404" s="41">
        <f t="shared" si="37"/>
        <v>0</v>
      </c>
      <c r="L404" s="188">
        <f t="shared" si="38"/>
        <v>5000</v>
      </c>
      <c r="M404" s="171" t="s">
        <v>1897</v>
      </c>
    </row>
    <row r="405" spans="1:13" ht="51">
      <c r="A405" s="179">
        <f t="shared" si="39"/>
        <v>387</v>
      </c>
      <c r="B405" s="189" t="str">
        <f>VLOOKUP($A405,'Реестр на 3 дня'!$C$2:$AA$1000,3)</f>
        <v>MAXAMATOV XUSAN YULDASHOVICH</v>
      </c>
      <c r="C405" s="167" t="str">
        <f>VLOOKUP($A405,'Реестр на 3 дня'!$C$2:$AA$1000,12)</f>
        <v>AD</v>
      </c>
      <c r="D405" s="167" t="str">
        <f>VLOOKUP($A405,'Реестр на 3 дня'!$C$2:$AA$1000,13)</f>
        <v>4207152</v>
      </c>
      <c r="E405" s="190" t="str">
        <f>VLOOKUP($A405,'Реестр на 3 дня'!$C$2:$AA$1000,14)</f>
        <v>08.08.2023</v>
      </c>
      <c r="F405" s="168" t="str">
        <f>VLOOKUP($A405,'Реестр на 3 дня'!$C$2:$AA$1000,15)</f>
        <v/>
      </c>
      <c r="G405" s="166" t="str">
        <f>VLOOKUP($A405,'Реестр на 3 дня'!$C$2:$AA$1000,17)</f>
        <v>Узбекистан, 000000, Ташкентская область, Янгиюльский район, BUNYODKOR MFY UZUMZOR KO'CHASI 172-UY</v>
      </c>
      <c r="H405" s="191">
        <f>VLOOKUP($A405,'Реестр на 3 дня'!$C$2:$AA$1000,4)</f>
        <v>800</v>
      </c>
      <c r="I405" s="170">
        <f t="shared" si="35"/>
        <v>100</v>
      </c>
      <c r="J405" s="187">
        <f t="shared" si="36"/>
        <v>80000</v>
      </c>
      <c r="K405" s="41">
        <f t="shared" si="37"/>
        <v>0</v>
      </c>
      <c r="L405" s="188">
        <f t="shared" si="38"/>
        <v>80000</v>
      </c>
      <c r="M405" s="171" t="s">
        <v>1897</v>
      </c>
    </row>
    <row r="406" spans="1:13" ht="25.5">
      <c r="A406" s="179">
        <f t="shared" si="39"/>
        <v>388</v>
      </c>
      <c r="B406" s="189" t="str">
        <f>VLOOKUP($A406,'Реестр на 3 дня'!$C$2:$AA$1000,3)</f>
        <v>MAXKAMOV ALEKSEY ALEKSANDROVICH</v>
      </c>
      <c r="C406" s="167" t="str">
        <f>VLOOKUP($A406,'Реестр на 3 дня'!$C$2:$AA$1000,12)</f>
        <v>AB</v>
      </c>
      <c r="D406" s="167" t="str">
        <f>VLOOKUP($A406,'Реестр на 3 дня'!$C$2:$AA$1000,13)</f>
        <v>7758428</v>
      </c>
      <c r="E406" s="190" t="str">
        <f>VLOOKUP($A406,'Реестр на 3 дня'!$C$2:$AA$1000,14)</f>
        <v>21.09.2017</v>
      </c>
      <c r="F406" s="168" t="str">
        <f>VLOOKUP($A406,'Реестр на 3 дня'!$C$2:$AA$1000,15)</f>
        <v/>
      </c>
      <c r="G406" s="166" t="str">
        <f>VLOOKUP($A406,'Реестр на 3 дня'!$C$2:$AA$1000,17)</f>
        <v>Узбекистан, 000000, г. Ташкент, Чиланзарский район, Adress</v>
      </c>
      <c r="H406" s="191">
        <f>VLOOKUP($A406,'Реестр на 3 дня'!$C$2:$AA$1000,4)</f>
        <v>3</v>
      </c>
      <c r="I406" s="170">
        <f t="shared" si="35"/>
        <v>100</v>
      </c>
      <c r="J406" s="187">
        <f t="shared" si="36"/>
        <v>300</v>
      </c>
      <c r="K406" s="41">
        <f t="shared" si="37"/>
        <v>0</v>
      </c>
      <c r="L406" s="188">
        <f t="shared" si="38"/>
        <v>300</v>
      </c>
      <c r="M406" s="171" t="s">
        <v>1897</v>
      </c>
    </row>
    <row r="407" spans="1:13" ht="38.25">
      <c r="A407" s="179">
        <f t="shared" si="39"/>
        <v>389</v>
      </c>
      <c r="B407" s="189" t="str">
        <f>VLOOKUP($A407,'Реестр на 3 дня'!$C$2:$AA$1000,3)</f>
        <v>MAXKAMOV AZIZ TAXIROVICH</v>
      </c>
      <c r="C407" s="167" t="str">
        <f>VLOOKUP($A407,'Реестр на 3 дня'!$C$2:$AA$1000,12)</f>
        <v>AE</v>
      </c>
      <c r="D407" s="167" t="str">
        <f>VLOOKUP($A407,'Реестр на 3 дня'!$C$2:$AA$1000,13)</f>
        <v>2673644</v>
      </c>
      <c r="E407" s="190" t="str">
        <f>VLOOKUP($A407,'Реестр на 3 дня'!$C$2:$AA$1000,14)</f>
        <v>14.05.2025</v>
      </c>
      <c r="F407" s="168" t="str">
        <f>VLOOKUP($A407,'Реестр на 3 дня'!$C$2:$AA$1000,15)</f>
        <v/>
      </c>
      <c r="G407" s="166" t="str">
        <f>VLOOKUP($A407,'Реестр на 3 дня'!$C$2:$AA$1000,17)</f>
        <v>Узбекистан, 000000, г. Ташкент, Чиланзарский район, ЛУТФИЙ МФЙ, ЛУТФИЙ КЎЧАСИ,  uy:2 xonadon:5</v>
      </c>
      <c r="H407" s="191">
        <f>VLOOKUP($A407,'Реестр на 3 дня'!$C$2:$AA$1000,4)</f>
        <v>1</v>
      </c>
      <c r="I407" s="170">
        <f t="shared" si="35"/>
        <v>100</v>
      </c>
      <c r="J407" s="187">
        <f t="shared" si="36"/>
        <v>100</v>
      </c>
      <c r="K407" s="41">
        <f t="shared" si="37"/>
        <v>0</v>
      </c>
      <c r="L407" s="188">
        <f t="shared" si="38"/>
        <v>100</v>
      </c>
      <c r="M407" s="171" t="s">
        <v>1897</v>
      </c>
    </row>
    <row r="408" spans="1:13" ht="38.25">
      <c r="A408" s="179">
        <f t="shared" si="39"/>
        <v>390</v>
      </c>
      <c r="B408" s="189" t="str">
        <f>VLOOKUP($A408,'Реестр на 3 дня'!$C$2:$AA$1000,3)</f>
        <v>MAXKAMOV MIRZOXID MANSUR O'G'LI</v>
      </c>
      <c r="C408" s="167" t="str">
        <f>VLOOKUP($A408,'Реестр на 3 дня'!$C$2:$AA$1000,12)</f>
        <v>AB</v>
      </c>
      <c r="D408" s="167" t="str">
        <f>VLOOKUP($A408,'Реестр на 3 дня'!$C$2:$AA$1000,13)</f>
        <v>7298577</v>
      </c>
      <c r="E408" s="190" t="str">
        <f>VLOOKUP($A408,'Реестр на 3 дня'!$C$2:$AA$1000,14)</f>
        <v>23.07.2017</v>
      </c>
      <c r="F408" s="168" t="str">
        <f>VLOOKUP($A408,'Реестр на 3 дня'!$C$2:$AA$1000,15)</f>
        <v/>
      </c>
      <c r="G408" s="166" t="str">
        <f>VLOOKUP($A408,'Реестр на 3 дня'!$C$2:$AA$1000,17)</f>
        <v>Узбекистан, 000000, Андижанская область, Джалалкудукский район, ЯНГИЧЕК МФЙ ЗЕБО КЎЧАСИ  uy:22</v>
      </c>
      <c r="H408" s="191">
        <f>VLOOKUP($A408,'Реестр на 3 дня'!$C$2:$AA$1000,4)</f>
        <v>4</v>
      </c>
      <c r="I408" s="170">
        <f t="shared" si="35"/>
        <v>100</v>
      </c>
      <c r="J408" s="187">
        <f t="shared" si="36"/>
        <v>400</v>
      </c>
      <c r="K408" s="41">
        <f t="shared" si="37"/>
        <v>0</v>
      </c>
      <c r="L408" s="188">
        <f t="shared" si="38"/>
        <v>400</v>
      </c>
      <c r="M408" s="171" t="s">
        <v>1897</v>
      </c>
    </row>
    <row r="409" spans="1:13" ht="38.25">
      <c r="A409" s="179">
        <f t="shared" si="39"/>
        <v>391</v>
      </c>
      <c r="B409" s="189" t="str">
        <f>VLOOKUP($A409,'Реестр на 3 дня'!$C$2:$AA$1000,3)</f>
        <v>MAXKAMOV RIXSITILLA XOLMIRZAYEVICH</v>
      </c>
      <c r="C409" s="167" t="str">
        <f>VLOOKUP($A409,'Реестр на 3 дня'!$C$2:$AA$1000,12)</f>
        <v>AD</v>
      </c>
      <c r="D409" s="167" t="str">
        <f>VLOOKUP($A409,'Реестр на 3 дня'!$C$2:$AA$1000,13)</f>
        <v>4342701</v>
      </c>
      <c r="E409" s="190" t="str">
        <f>VLOOKUP($A409,'Реестр на 3 дня'!$C$2:$AA$1000,14)</f>
        <v>04.03.2024</v>
      </c>
      <c r="F409" s="168" t="str">
        <f>VLOOKUP($A409,'Реестр на 3 дня'!$C$2:$AA$1000,15)</f>
        <v/>
      </c>
      <c r="G409" s="166" t="str">
        <f>VLOOKUP($A409,'Реестр на 3 дня'!$C$2:$AA$1000,17)</f>
        <v>Узбекистан, 110800, Ташкентская область, Янгиюльский район, Бунедкор МФЙ Узумзор кучаси 231</v>
      </c>
      <c r="H409" s="191">
        <f>VLOOKUP($A409,'Реестр на 3 дня'!$C$2:$AA$1000,4)</f>
        <v>1120</v>
      </c>
      <c r="I409" s="170">
        <f t="shared" si="35"/>
        <v>100</v>
      </c>
      <c r="J409" s="187">
        <f t="shared" si="36"/>
        <v>112000</v>
      </c>
      <c r="K409" s="41">
        <f t="shared" si="37"/>
        <v>0</v>
      </c>
      <c r="L409" s="188">
        <f t="shared" si="38"/>
        <v>112000</v>
      </c>
      <c r="M409" s="171" t="s">
        <v>1897</v>
      </c>
    </row>
    <row r="410" spans="1:13" ht="38.25">
      <c r="A410" s="179">
        <f t="shared" si="39"/>
        <v>392</v>
      </c>
      <c r="B410" s="189" t="str">
        <f>VLOOKUP($A410,'Реестр на 3 дня'!$C$2:$AA$1000,3)</f>
        <v>MAXKAMOV SHAMIRZA XALMIRZAYEVICH</v>
      </c>
      <c r="C410" s="167" t="str">
        <f>VLOOKUP($A410,'Реестр на 3 дня'!$C$2:$AA$1000,12)</f>
        <v/>
      </c>
      <c r="D410" s="167" t="str">
        <f>VLOOKUP($A410,'Реестр на 3 дня'!$C$2:$AA$1000,13)</f>
        <v>AE2167755</v>
      </c>
      <c r="E410" s="190" t="str">
        <f>VLOOKUP($A410,'Реестр на 3 дня'!$C$2:$AA$1000,14)</f>
        <v>03.04.2025</v>
      </c>
      <c r="F410" s="168" t="str">
        <f>VLOOKUP($A410,'Реестр на 3 дня'!$C$2:$AA$1000,15)</f>
        <v>ЯНГИЮЛЬСКИЙ РОВД ТАШКЕНТСКОЙ ОБЛАСТИ</v>
      </c>
      <c r="G410" s="166" t="str">
        <f>VLOOKUP($A410,'Реестр на 3 дня'!$C$2:$AA$1000,17)</f>
        <v>Узбекистан, 000000, Ташкентская область, Янгиюльский район, Э.Ковунчи А.Ишонова</v>
      </c>
      <c r="H410" s="191">
        <f>VLOOKUP($A410,'Реестр на 3 дня'!$C$2:$AA$1000,4)</f>
        <v>320</v>
      </c>
      <c r="I410" s="170">
        <f t="shared" si="35"/>
        <v>100</v>
      </c>
      <c r="J410" s="187">
        <f t="shared" si="36"/>
        <v>32000</v>
      </c>
      <c r="K410" s="41">
        <f t="shared" si="37"/>
        <v>0</v>
      </c>
      <c r="L410" s="188">
        <f t="shared" si="38"/>
        <v>32000</v>
      </c>
      <c r="M410" s="171" t="s">
        <v>1897</v>
      </c>
    </row>
    <row r="411" spans="1:13" ht="38.25">
      <c r="A411" s="179">
        <f t="shared" si="39"/>
        <v>393</v>
      </c>
      <c r="B411" s="189" t="str">
        <f>VLOOKUP($A411,'Реестр на 3 дня'!$C$2:$AA$1000,3)</f>
        <v>MAXKAMOV TEMUR RUSTAMOVICH</v>
      </c>
      <c r="C411" s="167" t="str">
        <f>VLOOKUP($A411,'Реестр на 3 дня'!$C$2:$AA$1000,12)</f>
        <v>AD</v>
      </c>
      <c r="D411" s="167" t="str">
        <f>VLOOKUP($A411,'Реестр на 3 дня'!$C$2:$AA$1000,13)</f>
        <v>3090154</v>
      </c>
      <c r="E411" s="190" t="str">
        <f>VLOOKUP($A411,'Реестр на 3 дня'!$C$2:$AA$1000,14)</f>
        <v>19.04.2023</v>
      </c>
      <c r="F411" s="168" t="str">
        <f>VLOOKUP($A411,'Реестр на 3 дня'!$C$2:$AA$1000,15)</f>
        <v/>
      </c>
      <c r="G411" s="166" t="str">
        <f>VLOOKUP($A411,'Реестр на 3 дня'!$C$2:$AA$1000,17)</f>
        <v>Узбекистан, 000000, г. Ташкент, Мирзо-Улугбекский район, ДАРХОН МФЙ, КИЕТОБОД КЎЧАСИ,  uy:5</v>
      </c>
      <c r="H411" s="191">
        <f>VLOOKUP($A411,'Реестр на 3 дня'!$C$2:$AA$1000,4)</f>
        <v>1711</v>
      </c>
      <c r="I411" s="170">
        <f t="shared" si="35"/>
        <v>100</v>
      </c>
      <c r="J411" s="187">
        <f t="shared" si="36"/>
        <v>171100</v>
      </c>
      <c r="K411" s="41">
        <f t="shared" si="37"/>
        <v>0</v>
      </c>
      <c r="L411" s="188">
        <f t="shared" si="38"/>
        <v>171100</v>
      </c>
      <c r="M411" s="171" t="s">
        <v>1897</v>
      </c>
    </row>
    <row r="412" spans="1:13" ht="38.25">
      <c r="A412" s="179">
        <f t="shared" si="39"/>
        <v>394</v>
      </c>
      <c r="B412" s="189" t="str">
        <f>VLOOKUP($A412,'Реестр на 3 дня'!$C$2:$AA$1000,3)</f>
        <v>MAXKAMOVA KAMILA TAXIROVNA</v>
      </c>
      <c r="C412" s="167" t="str">
        <f>VLOOKUP($A412,'Реестр на 3 дня'!$C$2:$AA$1000,12)</f>
        <v>AD</v>
      </c>
      <c r="D412" s="167" t="str">
        <f>VLOOKUP($A412,'Реестр на 3 дня'!$C$2:$AA$1000,13)</f>
        <v>2173299</v>
      </c>
      <c r="E412" s="190" t="str">
        <f>VLOOKUP($A412,'Реестр на 3 дня'!$C$2:$AA$1000,14)</f>
        <v>13.12.2022</v>
      </c>
      <c r="F412" s="168" t="str">
        <f>VLOOKUP($A412,'Реестр на 3 дня'!$C$2:$AA$1000,15)</f>
        <v/>
      </c>
      <c r="G412" s="166" t="str">
        <f>VLOOKUP($A412,'Реестр на 3 дня'!$C$2:$AA$1000,17)</f>
        <v>Узбекистан, 000000, г. Ташкент, Чиланзарский район, Катта Козиробод МФЙ, Афшона кучаси, 28-уй</v>
      </c>
      <c r="H412" s="191">
        <f>VLOOKUP($A412,'Реестр на 3 дня'!$C$2:$AA$1000,4)</f>
        <v>1</v>
      </c>
      <c r="I412" s="170">
        <f t="shared" ref="I412:I475" si="40">$I$12</f>
        <v>100</v>
      </c>
      <c r="J412" s="187">
        <f t="shared" ref="J412:J475" si="41">H412*I412</f>
        <v>100</v>
      </c>
      <c r="K412" s="41">
        <f t="shared" ref="K412:K475" si="42">J412*0</f>
        <v>0</v>
      </c>
      <c r="L412" s="188">
        <f t="shared" ref="L412:L475" si="43">J412-K412</f>
        <v>100</v>
      </c>
      <c r="M412" s="171" t="s">
        <v>1897</v>
      </c>
    </row>
    <row r="413" spans="1:13" ht="51">
      <c r="A413" s="179">
        <f t="shared" ref="A413:A476" si="44">A412+1</f>
        <v>395</v>
      </c>
      <c r="B413" s="189" t="str">
        <f>VLOOKUP($A413,'Реестр на 3 дня'!$C$2:$AA$1000,3)</f>
        <v>MAXKAMOVA OLGA SERGEYEVNA</v>
      </c>
      <c r="C413" s="167" t="str">
        <f>VLOOKUP($A413,'Реестр на 3 дня'!$C$2:$AA$1000,12)</f>
        <v>AD</v>
      </c>
      <c r="D413" s="167" t="str">
        <f>VLOOKUP($A413,'Реестр на 3 дня'!$C$2:$AA$1000,13)</f>
        <v>6084377</v>
      </c>
      <c r="E413" s="190" t="str">
        <f>VLOOKUP($A413,'Реестр на 3 дня'!$C$2:$AA$1000,14)</f>
        <v>09.02.2024</v>
      </c>
      <c r="F413" s="168" t="str">
        <f>VLOOKUP($A413,'Реестр на 3 дня'!$C$2:$AA$1000,15)</f>
        <v/>
      </c>
      <c r="G413" s="166" t="str">
        <f>VLOOKUP($A413,'Реестр на 3 дня'!$C$2:$AA$1000,17)</f>
        <v>Узбекистан, 000000, г. Ташкент, Чиланзарский район, 1КАТТА ЧИЛОНЗОР МФЙ, 1 МАВЗЕ,  uy:10 xonadon:70 /</v>
      </c>
      <c r="H413" s="191">
        <f>VLOOKUP($A413,'Реестр на 3 дня'!$C$2:$AA$1000,4)</f>
        <v>2</v>
      </c>
      <c r="I413" s="170">
        <f t="shared" si="40"/>
        <v>100</v>
      </c>
      <c r="J413" s="187">
        <f t="shared" si="41"/>
        <v>200</v>
      </c>
      <c r="K413" s="41">
        <f t="shared" si="42"/>
        <v>0</v>
      </c>
      <c r="L413" s="188">
        <f t="shared" si="43"/>
        <v>200</v>
      </c>
      <c r="M413" s="171" t="s">
        <v>1897</v>
      </c>
    </row>
    <row r="414" spans="1:13" ht="38.25">
      <c r="A414" s="179">
        <f t="shared" si="44"/>
        <v>396</v>
      </c>
      <c r="B414" s="189" t="str">
        <f>VLOOKUP($A414,'Реестр на 3 дня'!$C$2:$AA$1000,3)</f>
        <v>MAXMADMURADOV AMAL ANVAR O'G'LI</v>
      </c>
      <c r="C414" s="167" t="str">
        <f>VLOOKUP($A414,'Реестр на 3 дня'!$C$2:$AA$1000,12)</f>
        <v>AB</v>
      </c>
      <c r="D414" s="167" t="str">
        <f>VLOOKUP($A414,'Реестр на 3 дня'!$C$2:$AA$1000,13)</f>
        <v>7351230</v>
      </c>
      <c r="E414" s="190" t="str">
        <f>VLOOKUP($A414,'Реестр на 3 дня'!$C$2:$AA$1000,14)</f>
        <v>30.07.2017</v>
      </c>
      <c r="F414" s="168" t="str">
        <f>VLOOKUP($A414,'Реестр на 3 дня'!$C$2:$AA$1000,15)</f>
        <v>Samarqand viloyati Samarqand shahar  IIB</v>
      </c>
      <c r="G414" s="166" t="str">
        <f>VLOOKUP($A414,'Реестр на 3 дня'!$C$2:$AA$1000,17)</f>
        <v>Узбекистан, 000000, Самаркандская область, г. Самарканд, АДОЛАТ МФЙ, БЕРУНИЙ КЎЧАСИ,  uy:38 xonadon:25</v>
      </c>
      <c r="H414" s="191">
        <f>VLOOKUP($A414,'Реестр на 3 дня'!$C$2:$AA$1000,4)</f>
        <v>13</v>
      </c>
      <c r="I414" s="170">
        <f t="shared" si="40"/>
        <v>100</v>
      </c>
      <c r="J414" s="187">
        <f t="shared" si="41"/>
        <v>1300</v>
      </c>
      <c r="K414" s="41">
        <f t="shared" si="42"/>
        <v>0</v>
      </c>
      <c r="L414" s="188">
        <f t="shared" si="43"/>
        <v>1300</v>
      </c>
      <c r="M414" s="171" t="s">
        <v>1897</v>
      </c>
    </row>
    <row r="415" spans="1:13" ht="51">
      <c r="A415" s="179">
        <f t="shared" si="44"/>
        <v>397</v>
      </c>
      <c r="B415" s="189" t="str">
        <f>VLOOKUP($A415,'Реестр на 3 дня'!$C$2:$AA$1000,3)</f>
        <v>MAXMUDOV FAXRIDDIN MUXTOR O‘G‘LI</v>
      </c>
      <c r="C415" s="167" t="str">
        <f>VLOOKUP($A415,'Реестр на 3 дня'!$C$2:$AA$1000,12)</f>
        <v>AB</v>
      </c>
      <c r="D415" s="167" t="str">
        <f>VLOOKUP($A415,'Реестр на 3 дня'!$C$2:$AA$1000,13)</f>
        <v>7818351</v>
      </c>
      <c r="E415" s="190" t="str">
        <f>VLOOKUP($A415,'Реестр на 3 дня'!$C$2:$AA$1000,14)</f>
        <v>28.09.2017</v>
      </c>
      <c r="F415" s="168" t="str">
        <f>VLOOKUP($A415,'Реестр на 3 дня'!$C$2:$AA$1000,15)</f>
        <v/>
      </c>
      <c r="G415" s="166" t="str">
        <f>VLOOKUP($A415,'Реестр на 3 дня'!$C$2:$AA$1000,17)</f>
        <v>Узбекистан, 000000, г. Ташкент, Янгихаетский район, Хушнуд МФЙ, 5-строительная территория, 30-уй, 18-хонадон</v>
      </c>
      <c r="H415" s="191">
        <f>VLOOKUP($A415,'Реестр на 3 дня'!$C$2:$AA$1000,4)</f>
        <v>7</v>
      </c>
      <c r="I415" s="170">
        <f t="shared" si="40"/>
        <v>100</v>
      </c>
      <c r="J415" s="187">
        <f t="shared" si="41"/>
        <v>700</v>
      </c>
      <c r="K415" s="41">
        <f t="shared" si="42"/>
        <v>0</v>
      </c>
      <c r="L415" s="188">
        <f t="shared" si="43"/>
        <v>700</v>
      </c>
      <c r="M415" s="171" t="s">
        <v>1897</v>
      </c>
    </row>
    <row r="416" spans="1:13" ht="38.25">
      <c r="A416" s="179">
        <f t="shared" si="44"/>
        <v>398</v>
      </c>
      <c r="B416" s="189" t="str">
        <f>VLOOKUP($A416,'Реестр на 3 дня'!$C$2:$AA$1000,3)</f>
        <v>MAXMUDOV JASURBEK MUXAMADALIYEVICH</v>
      </c>
      <c r="C416" s="167" t="str">
        <f>VLOOKUP($A416,'Реестр на 3 дня'!$C$2:$AA$1000,12)</f>
        <v>AD</v>
      </c>
      <c r="D416" s="167" t="str">
        <f>VLOOKUP($A416,'Реестр на 3 дня'!$C$2:$AA$1000,13)</f>
        <v>7277296</v>
      </c>
      <c r="E416" s="190" t="str">
        <f>VLOOKUP($A416,'Реестр на 3 дня'!$C$2:$AA$1000,14)</f>
        <v>24.05.2024</v>
      </c>
      <c r="F416" s="168" t="str">
        <f>VLOOKUP($A416,'Реестр на 3 дня'!$C$2:$AA$1000,15)</f>
        <v>ПАХТААБАДСКИЙ РОВД АНДИЖАНСКОЙ ОБЛАСТИ</v>
      </c>
      <c r="G416" s="166" t="str">
        <f>VLOOKUP($A416,'Реестр на 3 дня'!$C$2:$AA$1000,17)</f>
        <v>Узбекистан, 000000, Андижанская область, Пахтаабадский район, ЗИЁЛИ МФЙ, ЗИЁЛИ КЎЧАСИ,  uy:Р/С</v>
      </c>
      <c r="H416" s="191">
        <f>VLOOKUP($A416,'Реестр на 3 дня'!$C$2:$AA$1000,4)</f>
        <v>2</v>
      </c>
      <c r="I416" s="170">
        <f t="shared" si="40"/>
        <v>100</v>
      </c>
      <c r="J416" s="187">
        <f t="shared" si="41"/>
        <v>200</v>
      </c>
      <c r="K416" s="41">
        <f t="shared" si="42"/>
        <v>0</v>
      </c>
      <c r="L416" s="188">
        <f t="shared" si="43"/>
        <v>200</v>
      </c>
      <c r="M416" s="171" t="s">
        <v>1897</v>
      </c>
    </row>
    <row r="417" spans="1:13" ht="51">
      <c r="A417" s="179">
        <f t="shared" si="44"/>
        <v>399</v>
      </c>
      <c r="B417" s="189" t="str">
        <f>VLOOKUP($A417,'Реестр на 3 дня'!$C$2:$AA$1000,3)</f>
        <v>MAXSATILLAYEV FAXRITDIN MAMASAIDOVICH</v>
      </c>
      <c r="C417" s="167" t="str">
        <f>VLOOKUP($A417,'Реестр на 3 дня'!$C$2:$AA$1000,12)</f>
        <v>AB</v>
      </c>
      <c r="D417" s="167" t="str">
        <f>VLOOKUP($A417,'Реестр на 3 дня'!$C$2:$AA$1000,13)</f>
        <v>8343780</v>
      </c>
      <c r="E417" s="190" t="str">
        <f>VLOOKUP($A417,'Реестр на 3 дня'!$C$2:$AA$1000,14)</f>
        <v>15.12.2017</v>
      </c>
      <c r="F417" s="168" t="str">
        <f>VLOOKUP($A417,'Реестр на 3 дня'!$C$2:$AA$1000,15)</f>
        <v/>
      </c>
      <c r="G417" s="166" t="str">
        <f>VLOOKUP($A417,'Реестр на 3 дня'!$C$2:$AA$1000,17)</f>
        <v>Узбекистан, 000000, Сурхандарьинская область, Денауский район, Денов шахар, Буюк келажак МФЙ, ул Эзгу ма'сад, дом 16, кв 16</v>
      </c>
      <c r="H417" s="191">
        <f>VLOOKUP($A417,'Реестр на 3 дня'!$C$2:$AA$1000,4)</f>
        <v>2</v>
      </c>
      <c r="I417" s="170">
        <f t="shared" si="40"/>
        <v>100</v>
      </c>
      <c r="J417" s="187">
        <f t="shared" si="41"/>
        <v>200</v>
      </c>
      <c r="K417" s="41">
        <f t="shared" si="42"/>
        <v>0</v>
      </c>
      <c r="L417" s="188">
        <f t="shared" si="43"/>
        <v>200</v>
      </c>
      <c r="M417" s="171" t="s">
        <v>1897</v>
      </c>
    </row>
    <row r="418" spans="1:13" ht="38.25">
      <c r="A418" s="179">
        <f t="shared" si="44"/>
        <v>400</v>
      </c>
      <c r="B418" s="189" t="str">
        <f>VLOOKUP($A418,'Реестр на 3 дня'!$C$2:$AA$1000,3)</f>
        <v>MEDETOVA GULSANEM KUATOVNA</v>
      </c>
      <c r="C418" s="167" t="str">
        <f>VLOOKUP($A418,'Реестр на 3 дня'!$C$2:$AA$1000,12)</f>
        <v>KA</v>
      </c>
      <c r="D418" s="167" t="str">
        <f>VLOOKUP($A418,'Реестр на 3 дня'!$C$2:$AA$1000,13)</f>
        <v>1003137</v>
      </c>
      <c r="E418" s="190" t="str">
        <f>VLOOKUP($A418,'Реестр на 3 дня'!$C$2:$AA$1000,14)</f>
        <v>16.06.2017</v>
      </c>
      <c r="F418" s="168" t="str">
        <f>VLOOKUP($A418,'Реестр на 3 дня'!$C$2:$AA$1000,15)</f>
        <v>Qoraqalpog'iston Respublikasi Nukus shahar IIB</v>
      </c>
      <c r="G418" s="166" t="str">
        <f>VLOOKUP($A418,'Реестр на 3 дня'!$C$2:$AA$1000,17)</f>
        <v>Узбекистан, 000000, Республика Каракалпакстан, г. Нукус, Ели абат МФЙ, 23 мавзеси, 3/1-уй, 12-хонадон</v>
      </c>
      <c r="H418" s="191">
        <f>VLOOKUP($A418,'Реестр на 3 дня'!$C$2:$AA$1000,4)</f>
        <v>293</v>
      </c>
      <c r="I418" s="170">
        <f t="shared" si="40"/>
        <v>100</v>
      </c>
      <c r="J418" s="187">
        <f t="shared" si="41"/>
        <v>29300</v>
      </c>
      <c r="K418" s="41">
        <f t="shared" si="42"/>
        <v>0</v>
      </c>
      <c r="L418" s="188">
        <f t="shared" si="43"/>
        <v>29300</v>
      </c>
      <c r="M418" s="171" t="s">
        <v>1897</v>
      </c>
    </row>
    <row r="419" spans="1:13" ht="25.5">
      <c r="A419" s="179">
        <f t="shared" si="44"/>
        <v>401</v>
      </c>
      <c r="B419" s="189" t="str">
        <f>VLOOKUP($A419,'Реестр на 3 дня'!$C$2:$AA$1000,3)</f>
        <v>MEJALOVA OLGA ANATOLEVNA</v>
      </c>
      <c r="C419" s="167" t="str">
        <f>VLOOKUP($A419,'Реестр на 3 дня'!$C$2:$AA$1000,12)</f>
        <v>CB</v>
      </c>
      <c r="D419" s="167" t="str">
        <f>VLOOKUP($A419,'Реестр на 3 дня'!$C$2:$AA$1000,13)</f>
        <v>0427007</v>
      </c>
      <c r="E419" s="190" t="str">
        <f>VLOOKUP($A419,'Реестр на 3 дня'!$C$2:$AA$1000,14)</f>
        <v>08.08.1996</v>
      </c>
      <c r="F419" s="168" t="str">
        <f>VLOOKUP($A419,'Реестр на 3 дня'!$C$2:$AA$1000,15)</f>
        <v>Янгиюльским ГОВД</v>
      </c>
      <c r="G419" s="166" t="str">
        <f>VLOOKUP($A419,'Реестр на 3 дня'!$C$2:$AA$1000,17)</f>
        <v>Узбекистан, 000000, Ташкентская область, г. Янгиюль, ул.Ирматова д. 47</v>
      </c>
      <c r="H419" s="191">
        <f>VLOOKUP($A419,'Реестр на 3 дня'!$C$2:$AA$1000,4)</f>
        <v>960</v>
      </c>
      <c r="I419" s="170">
        <f t="shared" si="40"/>
        <v>100</v>
      </c>
      <c r="J419" s="187">
        <f t="shared" si="41"/>
        <v>96000</v>
      </c>
      <c r="K419" s="41">
        <f t="shared" si="42"/>
        <v>0</v>
      </c>
      <c r="L419" s="188">
        <f t="shared" si="43"/>
        <v>96000</v>
      </c>
      <c r="M419" s="171" t="s">
        <v>1897</v>
      </c>
    </row>
    <row r="420" spans="1:13" ht="38.25">
      <c r="A420" s="179">
        <f t="shared" si="44"/>
        <v>402</v>
      </c>
      <c r="B420" s="189" t="str">
        <f>VLOOKUP($A420,'Реестр на 3 дня'!$C$2:$AA$1000,3)</f>
        <v>MELIYEV BOBUR MURATOVICH</v>
      </c>
      <c r="C420" s="167" t="str">
        <f>VLOOKUP($A420,'Реестр на 3 дня'!$C$2:$AA$1000,12)</f>
        <v>AD</v>
      </c>
      <c r="D420" s="167" t="str">
        <f>VLOOKUP($A420,'Реестр на 3 дня'!$C$2:$AA$1000,13)</f>
        <v>0337572</v>
      </c>
      <c r="E420" s="190" t="str">
        <f>VLOOKUP($A420,'Реестр на 3 дня'!$C$2:$AA$1000,14)</f>
        <v>23.04.2021</v>
      </c>
      <c r="F420" s="168" t="str">
        <f>VLOOKUP($A420,'Реестр на 3 дня'!$C$2:$AA$1000,15)</f>
        <v/>
      </c>
      <c r="G420" s="166" t="str">
        <f>VLOOKUP($A420,'Реестр на 3 дня'!$C$2:$AA$1000,17)</f>
        <v>Узбекистан, 000000, Джизакская область, г. Джизак, Г. ДЖИЗАК ЗИЛОЛ МАЪРИФАТ Д.2 КВ.6</v>
      </c>
      <c r="H420" s="191">
        <f>VLOOKUP($A420,'Реестр на 3 дня'!$C$2:$AA$1000,4)</f>
        <v>24</v>
      </c>
      <c r="I420" s="170">
        <f t="shared" si="40"/>
        <v>100</v>
      </c>
      <c r="J420" s="187">
        <f t="shared" si="41"/>
        <v>2400</v>
      </c>
      <c r="K420" s="41">
        <f t="shared" si="42"/>
        <v>0</v>
      </c>
      <c r="L420" s="188">
        <f t="shared" si="43"/>
        <v>2400</v>
      </c>
      <c r="M420" s="171" t="s">
        <v>1897</v>
      </c>
    </row>
    <row r="421" spans="1:13" ht="51">
      <c r="A421" s="179">
        <f t="shared" si="44"/>
        <v>403</v>
      </c>
      <c r="B421" s="189" t="str">
        <f>VLOOKUP($A421,'Реестр на 3 дня'!$C$2:$AA$1000,3)</f>
        <v>MELKONYAN ARTUR DAVIDOVICH</v>
      </c>
      <c r="C421" s="167" t="str">
        <f>VLOOKUP($A421,'Реестр на 3 дня'!$C$2:$AA$1000,12)</f>
        <v>AD</v>
      </c>
      <c r="D421" s="167" t="str">
        <f>VLOOKUP($A421,'Реестр на 3 дня'!$C$2:$AA$1000,13)</f>
        <v>1515398</v>
      </c>
      <c r="E421" s="190" t="str">
        <f>VLOOKUP($A421,'Реестр на 3 дня'!$C$2:$AA$1000,14)</f>
        <v>02.07.2022</v>
      </c>
      <c r="F421" s="168" t="str">
        <f>VLOOKUP($A421,'Реестр на 3 дня'!$C$2:$AA$1000,15)</f>
        <v/>
      </c>
      <c r="G421" s="166" t="str">
        <f>VLOOKUP($A421,'Реестр на 3 дня'!$C$2:$AA$1000,17)</f>
        <v>Узбекистан, 000000, г. Ташкент, Ташкент, Sirgali tumani ОЛТИН ВОДИЙ МФЙ, АЭРОПОРТ ХУДУДИ КЎЧАСИ,  uy:117</v>
      </c>
      <c r="H421" s="191">
        <f>VLOOKUP($A421,'Реестр на 3 дня'!$C$2:$AA$1000,4)</f>
        <v>162</v>
      </c>
      <c r="I421" s="170">
        <f t="shared" si="40"/>
        <v>100</v>
      </c>
      <c r="J421" s="187">
        <f t="shared" si="41"/>
        <v>16200</v>
      </c>
      <c r="K421" s="41">
        <f t="shared" si="42"/>
        <v>0</v>
      </c>
      <c r="L421" s="188">
        <f t="shared" si="43"/>
        <v>16200</v>
      </c>
      <c r="M421" s="171" t="s">
        <v>1897</v>
      </c>
    </row>
    <row r="422" spans="1:13" ht="38.25">
      <c r="A422" s="179">
        <f t="shared" si="44"/>
        <v>404</v>
      </c>
      <c r="B422" s="189" t="str">
        <f>VLOOKUP($A422,'Реестр на 3 дня'!$C$2:$AA$1000,3)</f>
        <v>MERZLIKIN VLADIMIR VLADIMIROVICH</v>
      </c>
      <c r="C422" s="167" t="str">
        <f>VLOOKUP($A422,'Реестр на 3 дня'!$C$2:$AA$1000,12)</f>
        <v>AD</v>
      </c>
      <c r="D422" s="167" t="str">
        <f>VLOOKUP($A422,'Реестр на 3 дня'!$C$2:$AA$1000,13)</f>
        <v>2152327</v>
      </c>
      <c r="E422" s="190" t="str">
        <f>VLOOKUP($A422,'Реестр на 3 дня'!$C$2:$AA$1000,14)</f>
        <v>10.12.2022</v>
      </c>
      <c r="F422" s="168" t="str">
        <f>VLOOKUP($A422,'Реестр на 3 дня'!$C$2:$AA$1000,15)</f>
        <v/>
      </c>
      <c r="G422" s="166" t="str">
        <f>VLOOKUP($A422,'Реестр на 3 дня'!$C$2:$AA$1000,17)</f>
        <v>Узбекистан, 000000, Ташкентская область, г. Янгиюль, Мустакиллик МФЙ Кимёгар 12-13</v>
      </c>
      <c r="H422" s="191">
        <f>VLOOKUP($A422,'Реестр на 3 дня'!$C$2:$AA$1000,4)</f>
        <v>4800</v>
      </c>
      <c r="I422" s="170">
        <f t="shared" si="40"/>
        <v>100</v>
      </c>
      <c r="J422" s="187">
        <f t="shared" si="41"/>
        <v>480000</v>
      </c>
      <c r="K422" s="41">
        <f t="shared" si="42"/>
        <v>0</v>
      </c>
      <c r="L422" s="188">
        <f t="shared" si="43"/>
        <v>480000</v>
      </c>
      <c r="M422" s="171" t="s">
        <v>1897</v>
      </c>
    </row>
    <row r="423" spans="1:13" ht="51">
      <c r="A423" s="179">
        <f t="shared" si="44"/>
        <v>405</v>
      </c>
      <c r="B423" s="189" t="str">
        <f>VLOOKUP($A423,'Реестр на 3 дня'!$C$2:$AA$1000,3)</f>
        <v>MEXMONALIYEV LAZIZBEK XAYRULLO O'G'LI</v>
      </c>
      <c r="C423" s="167" t="str">
        <f>VLOOKUP($A423,'Реестр на 3 дня'!$C$2:$AA$1000,12)</f>
        <v>AD</v>
      </c>
      <c r="D423" s="167" t="str">
        <f>VLOOKUP($A423,'Реестр на 3 дня'!$C$2:$AA$1000,13)</f>
        <v>2577326</v>
      </c>
      <c r="E423" s="190" t="str">
        <f>VLOOKUP($A423,'Реестр на 3 дня'!$C$2:$AA$1000,14)</f>
        <v>14.02.2023</v>
      </c>
      <c r="F423" s="168" t="str">
        <f>VLOOKUP($A423,'Реестр на 3 дня'!$C$2:$AA$1000,15)</f>
        <v/>
      </c>
      <c r="G423" s="166" t="str">
        <f>VLOOKUP($A423,'Реестр на 3 дня'!$C$2:$AA$1000,17)</f>
        <v>Узбекистан, 000000, Наманганская область, Нарынский район, НОРИНКАПА ҚФЙ ХЎЖАҚЎРҒОНЧА МФЙ ЧАРОҒБОН КЎЧАСИ  uy:58</v>
      </c>
      <c r="H423" s="191">
        <f>VLOOKUP($A423,'Реестр на 3 дня'!$C$2:$AA$1000,4)</f>
        <v>6</v>
      </c>
      <c r="I423" s="170">
        <f t="shared" si="40"/>
        <v>100</v>
      </c>
      <c r="J423" s="187">
        <f t="shared" si="41"/>
        <v>600</v>
      </c>
      <c r="K423" s="41">
        <f t="shared" si="42"/>
        <v>0</v>
      </c>
      <c r="L423" s="188">
        <f t="shared" si="43"/>
        <v>600</v>
      </c>
      <c r="M423" s="171" t="s">
        <v>1897</v>
      </c>
    </row>
    <row r="424" spans="1:13" ht="38.25">
      <c r="A424" s="179">
        <f t="shared" si="44"/>
        <v>406</v>
      </c>
      <c r="B424" s="189" t="str">
        <f>VLOOKUP($A424,'Реестр на 3 дня'!$C$2:$AA$1000,3)</f>
        <v>MILENKAYA YELENA VIKTOROVNA</v>
      </c>
      <c r="C424" s="167" t="str">
        <f>VLOOKUP($A424,'Реестр на 3 дня'!$C$2:$AA$1000,12)</f>
        <v>AD</v>
      </c>
      <c r="D424" s="167" t="str">
        <f>VLOOKUP($A424,'Реестр на 3 дня'!$C$2:$AA$1000,13)</f>
        <v>2167602</v>
      </c>
      <c r="E424" s="190" t="str">
        <f>VLOOKUP($A424,'Реестр на 3 дня'!$C$2:$AA$1000,14)</f>
        <v>13.12.2022</v>
      </c>
      <c r="F424" s="168" t="str">
        <f>VLOOKUP($A424,'Реестр на 3 дня'!$C$2:$AA$1000,15)</f>
        <v/>
      </c>
      <c r="G424" s="166" t="str">
        <f>VLOOKUP($A424,'Реестр на 3 дня'!$C$2:$AA$1000,17)</f>
        <v>Узбекистан, 000000, Ташкентская область, Янгиюльский район, Навбахор МФЙ Гулбахор кучаси 11а-36</v>
      </c>
      <c r="H424" s="191">
        <f>VLOOKUP($A424,'Реестр на 3 дня'!$C$2:$AA$1000,4)</f>
        <v>5600</v>
      </c>
      <c r="I424" s="170">
        <f t="shared" si="40"/>
        <v>100</v>
      </c>
      <c r="J424" s="187">
        <f t="shared" si="41"/>
        <v>560000</v>
      </c>
      <c r="K424" s="41">
        <f t="shared" si="42"/>
        <v>0</v>
      </c>
      <c r="L424" s="188">
        <f t="shared" si="43"/>
        <v>560000</v>
      </c>
      <c r="M424" s="171" t="s">
        <v>1897</v>
      </c>
    </row>
    <row r="425" spans="1:13" ht="38.25">
      <c r="A425" s="179">
        <f t="shared" si="44"/>
        <v>407</v>
      </c>
      <c r="B425" s="189" t="str">
        <f>VLOOKUP($A425,'Реестр на 3 дня'!$C$2:$AA$1000,3)</f>
        <v>MIMETOVA LILYA XXX</v>
      </c>
      <c r="C425" s="167" t="str">
        <f>VLOOKUP($A425,'Реестр на 3 дня'!$C$2:$AA$1000,12)</f>
        <v>AE</v>
      </c>
      <c r="D425" s="167" t="str">
        <f>VLOOKUP($A425,'Реестр на 3 дня'!$C$2:$AA$1000,13)</f>
        <v>2608392</v>
      </c>
      <c r="E425" s="190" t="str">
        <f>VLOOKUP($A425,'Реестр на 3 дня'!$C$2:$AA$1000,14)</f>
        <v>08.05.2025</v>
      </c>
      <c r="F425" s="168" t="str">
        <f>VLOOKUP($A425,'Реестр на 3 дня'!$C$2:$AA$1000,15)</f>
        <v/>
      </c>
      <c r="G425" s="166" t="str">
        <f>VLOOKUP($A425,'Реестр на 3 дня'!$C$2:$AA$1000,17)</f>
        <v>Узбекистан, 00000, Ташкентская область, Янгиюльский район, REGISTON 9-UY</v>
      </c>
      <c r="H425" s="191">
        <f>VLOOKUP($A425,'Реестр на 3 дня'!$C$2:$AA$1000,4)</f>
        <v>160</v>
      </c>
      <c r="I425" s="170">
        <f t="shared" si="40"/>
        <v>100</v>
      </c>
      <c r="J425" s="187">
        <f t="shared" si="41"/>
        <v>16000</v>
      </c>
      <c r="K425" s="41">
        <f t="shared" si="42"/>
        <v>0</v>
      </c>
      <c r="L425" s="188">
        <f t="shared" si="43"/>
        <v>16000</v>
      </c>
      <c r="M425" s="171" t="s">
        <v>1897</v>
      </c>
    </row>
    <row r="426" spans="1:13" ht="38.25">
      <c r="A426" s="179">
        <f t="shared" si="44"/>
        <v>408</v>
      </c>
      <c r="B426" s="189" t="str">
        <f>VLOOKUP($A426,'Реестр на 3 дня'!$C$2:$AA$1000,3)</f>
        <v>MIN SERGEY ALEKSANDROVICH</v>
      </c>
      <c r="C426" s="167" t="str">
        <f>VLOOKUP($A426,'Реестр на 3 дня'!$C$2:$AA$1000,12)</f>
        <v>AD</v>
      </c>
      <c r="D426" s="167" t="str">
        <f>VLOOKUP($A426,'Реестр на 3 дня'!$C$2:$AA$1000,13)</f>
        <v>2541921</v>
      </c>
      <c r="E426" s="190" t="str">
        <f>VLOOKUP($A426,'Реестр на 3 дня'!$C$2:$AA$1000,14)</f>
        <v>09.02.2023</v>
      </c>
      <c r="F426" s="168" t="str">
        <f>VLOOKUP($A426,'Реестр на 3 дня'!$C$2:$AA$1000,15)</f>
        <v/>
      </c>
      <c r="G426" s="166" t="str">
        <f>VLOOKUP($A426,'Реестр на 3 дня'!$C$2:$AA$1000,17)</f>
        <v>Узбекистан, 000000, Ташкентская область,      , Ташкентская область, г.Нурафшан, ул. Нафосат, дом 78</v>
      </c>
      <c r="H426" s="191">
        <f>VLOOKUP($A426,'Реестр на 3 дня'!$C$2:$AA$1000,4)</f>
        <v>32</v>
      </c>
      <c r="I426" s="170">
        <f t="shared" si="40"/>
        <v>100</v>
      </c>
      <c r="J426" s="187">
        <f t="shared" si="41"/>
        <v>3200</v>
      </c>
      <c r="K426" s="41">
        <f t="shared" si="42"/>
        <v>0</v>
      </c>
      <c r="L426" s="188">
        <f t="shared" si="43"/>
        <v>3200</v>
      </c>
      <c r="M426" s="171" t="s">
        <v>1897</v>
      </c>
    </row>
    <row r="427" spans="1:13" ht="38.25">
      <c r="A427" s="179">
        <f t="shared" si="44"/>
        <v>409</v>
      </c>
      <c r="B427" s="189" t="str">
        <f>VLOOKUP($A427,'Реестр на 3 дня'!$C$2:$AA$1000,3)</f>
        <v>MINAVAROVA MAXIRA XOLMATOVNA</v>
      </c>
      <c r="C427" s="167" t="str">
        <f>VLOOKUP($A427,'Реестр на 3 дня'!$C$2:$AA$1000,12)</f>
        <v>AD</v>
      </c>
      <c r="D427" s="167" t="str">
        <f>VLOOKUP($A427,'Реестр на 3 дня'!$C$2:$AA$1000,13)</f>
        <v>3398320</v>
      </c>
      <c r="E427" s="190" t="str">
        <f>VLOOKUP($A427,'Реестр на 3 дня'!$C$2:$AA$1000,14)</f>
        <v>22.05.2023</v>
      </c>
      <c r="F427" s="168" t="str">
        <f>VLOOKUP($A427,'Реестр на 3 дня'!$C$2:$AA$1000,15)</f>
        <v/>
      </c>
      <c r="G427" s="166" t="str">
        <f>VLOOKUP($A427,'Реестр на 3 дня'!$C$2:$AA$1000,17)</f>
        <v>Узбекистан, 112009, Ташкентская область, г. Янгиюль, OLMOS MFY GULOBOD KO'CHASI 70</v>
      </c>
      <c r="H427" s="191">
        <f>VLOOKUP($A427,'Реестр на 3 дня'!$C$2:$AA$1000,4)</f>
        <v>2400</v>
      </c>
      <c r="I427" s="170">
        <f t="shared" si="40"/>
        <v>100</v>
      </c>
      <c r="J427" s="187">
        <f t="shared" si="41"/>
        <v>240000</v>
      </c>
      <c r="K427" s="41">
        <f t="shared" si="42"/>
        <v>0</v>
      </c>
      <c r="L427" s="188">
        <f t="shared" si="43"/>
        <v>240000</v>
      </c>
      <c r="M427" s="171" t="s">
        <v>1897</v>
      </c>
    </row>
    <row r="428" spans="1:13" ht="38.25">
      <c r="A428" s="179">
        <f t="shared" si="44"/>
        <v>410</v>
      </c>
      <c r="B428" s="189" t="str">
        <f>VLOOKUP($A428,'Реестр на 3 дня'!$C$2:$AA$1000,3)</f>
        <v>MINOGINA NATALYA PETROVNA</v>
      </c>
      <c r="C428" s="167" t="str">
        <f>VLOOKUP($A428,'Реестр на 3 дня'!$C$2:$AA$1000,12)</f>
        <v>AD</v>
      </c>
      <c r="D428" s="167" t="str">
        <f>VLOOKUP($A428,'Реестр на 3 дня'!$C$2:$AA$1000,13)</f>
        <v>8198269</v>
      </c>
      <c r="E428" s="190" t="str">
        <f>VLOOKUP($A428,'Реестр на 3 дня'!$C$2:$AA$1000,14)</f>
        <v>12.08.2024</v>
      </c>
      <c r="F428" s="168" t="str">
        <f>VLOOKUP($A428,'Реестр на 3 дня'!$C$2:$AA$1000,15)</f>
        <v/>
      </c>
      <c r="G428" s="166" t="str">
        <f>VLOOKUP($A428,'Реестр на 3 дня'!$C$2:$AA$1000,17)</f>
        <v>Узбекистан, 110800, Ташкентская область, Янгиюльский район, п.Гульбахор ул.Ш.Рашидова д.10 кв.47</v>
      </c>
      <c r="H428" s="191">
        <f>VLOOKUP($A428,'Реестр на 3 дня'!$C$2:$AA$1000,4)</f>
        <v>1920</v>
      </c>
      <c r="I428" s="170">
        <f t="shared" si="40"/>
        <v>100</v>
      </c>
      <c r="J428" s="187">
        <f t="shared" si="41"/>
        <v>192000</v>
      </c>
      <c r="K428" s="41">
        <f t="shared" si="42"/>
        <v>0</v>
      </c>
      <c r="L428" s="188">
        <f t="shared" si="43"/>
        <v>192000</v>
      </c>
      <c r="M428" s="171" t="s">
        <v>1897</v>
      </c>
    </row>
    <row r="429" spans="1:13" ht="38.25">
      <c r="A429" s="179">
        <f t="shared" si="44"/>
        <v>411</v>
      </c>
      <c r="B429" s="189" t="str">
        <f>VLOOKUP($A429,'Реестр на 3 дня'!$C$2:$AA$1000,3)</f>
        <v>MIRABDULLAYEV MIRJALOL MIRAKMAL O‘G‘LI</v>
      </c>
      <c r="C429" s="167" t="str">
        <f>VLOOKUP($A429,'Реестр на 3 дня'!$C$2:$AA$1000,12)</f>
        <v>AB</v>
      </c>
      <c r="D429" s="167" t="str">
        <f>VLOOKUP($A429,'Реестр на 3 дня'!$C$2:$AA$1000,13)</f>
        <v>7059336</v>
      </c>
      <c r="E429" s="190" t="str">
        <f>VLOOKUP($A429,'Реестр на 3 дня'!$C$2:$AA$1000,14)</f>
        <v>06.05.2017</v>
      </c>
      <c r="F429" s="168" t="str">
        <f>VLOOKUP($A429,'Реестр на 3 дня'!$C$2:$AA$1000,15)</f>
        <v/>
      </c>
      <c r="G429" s="166" t="str">
        <f>VLOOKUP($A429,'Реестр на 3 дня'!$C$2:$AA$1000,17)</f>
        <v>Узбекистан, 000000, г. Ташкент, Алмазарский район, ЧИМБОЙ МФЙ, ШИФОНУР КЎЧАСИ,  uy:3 xonadon:18</v>
      </c>
      <c r="H429" s="191">
        <f>VLOOKUP($A429,'Реестр на 3 дня'!$C$2:$AA$1000,4)</f>
        <v>1</v>
      </c>
      <c r="I429" s="170">
        <f t="shared" si="40"/>
        <v>100</v>
      </c>
      <c r="J429" s="187">
        <f t="shared" si="41"/>
        <v>100</v>
      </c>
      <c r="K429" s="41">
        <f t="shared" si="42"/>
        <v>0</v>
      </c>
      <c r="L429" s="188">
        <f t="shared" si="43"/>
        <v>100</v>
      </c>
      <c r="M429" s="171" t="s">
        <v>1897</v>
      </c>
    </row>
    <row r="430" spans="1:13" ht="38.25">
      <c r="A430" s="179">
        <f t="shared" si="44"/>
        <v>412</v>
      </c>
      <c r="B430" s="189" t="str">
        <f>VLOOKUP($A430,'Реестр на 3 дня'!$C$2:$AA$1000,3)</f>
        <v>MIRAXMEDOVA FERUZA AGZAMOVNA</v>
      </c>
      <c r="C430" s="167" t="str">
        <f>VLOOKUP($A430,'Реестр на 3 дня'!$C$2:$AA$1000,12)</f>
        <v>AD</v>
      </c>
      <c r="D430" s="167" t="str">
        <f>VLOOKUP($A430,'Реестр на 3 дня'!$C$2:$AA$1000,13)</f>
        <v>2198065</v>
      </c>
      <c r="E430" s="190" t="str">
        <f>VLOOKUP($A430,'Реестр на 3 дня'!$C$2:$AA$1000,14)</f>
        <v>17.12.2022</v>
      </c>
      <c r="F430" s="168" t="str">
        <f>VLOOKUP($A430,'Реестр на 3 дня'!$C$2:$AA$1000,15)</f>
        <v/>
      </c>
      <c r="G430" s="166" t="str">
        <f>VLOOKUP($A430,'Реестр на 3 дня'!$C$2:$AA$1000,17)</f>
        <v>Узбекистан, 112008, Ташкентская область, Янгиюльский район, Мевазор МФЙ Мевазор кучаси 15-22</v>
      </c>
      <c r="H430" s="191">
        <f>VLOOKUP($A430,'Реестр на 3 дня'!$C$2:$AA$1000,4)</f>
        <v>8400</v>
      </c>
      <c r="I430" s="170">
        <f t="shared" si="40"/>
        <v>100</v>
      </c>
      <c r="J430" s="187">
        <f t="shared" si="41"/>
        <v>840000</v>
      </c>
      <c r="K430" s="41">
        <f t="shared" si="42"/>
        <v>0</v>
      </c>
      <c r="L430" s="188">
        <f t="shared" si="43"/>
        <v>840000</v>
      </c>
      <c r="M430" s="171" t="s">
        <v>1897</v>
      </c>
    </row>
    <row r="431" spans="1:13" ht="38.25">
      <c r="A431" s="179">
        <f t="shared" si="44"/>
        <v>413</v>
      </c>
      <c r="B431" s="189" t="str">
        <f>VLOOKUP($A431,'Реестр на 3 дня'!$C$2:$AA$1000,3)</f>
        <v>MIRAXMEDOVA KAMILA RASHIDOVNA</v>
      </c>
      <c r="C431" s="167" t="str">
        <f>VLOOKUP($A431,'Реестр на 3 дня'!$C$2:$AA$1000,12)</f>
        <v>AD</v>
      </c>
      <c r="D431" s="167" t="str">
        <f>VLOOKUP($A431,'Реестр на 3 дня'!$C$2:$AA$1000,13)</f>
        <v>0408952</v>
      </c>
      <c r="E431" s="190" t="str">
        <f>VLOOKUP($A431,'Реестр на 3 дня'!$C$2:$AA$1000,14)</f>
        <v>01.06.2021</v>
      </c>
      <c r="F431" s="168" t="str">
        <f>VLOOKUP($A431,'Реестр на 3 дня'!$C$2:$AA$1000,15)</f>
        <v/>
      </c>
      <c r="G431" s="166" t="str">
        <f>VLOOKUP($A431,'Реестр на 3 дня'!$C$2:$AA$1000,17)</f>
        <v>Узбекистан, 100125, г. Ташкент, Мирзо-Улугбекский район, м-в Буз-2, д.23, кв.20</v>
      </c>
      <c r="H431" s="191">
        <f>VLOOKUP($A431,'Реестр на 3 дня'!$C$2:$AA$1000,4)</f>
        <v>250</v>
      </c>
      <c r="I431" s="170">
        <f t="shared" si="40"/>
        <v>100</v>
      </c>
      <c r="J431" s="187">
        <f t="shared" si="41"/>
        <v>25000</v>
      </c>
      <c r="K431" s="41">
        <f t="shared" si="42"/>
        <v>0</v>
      </c>
      <c r="L431" s="188">
        <f t="shared" si="43"/>
        <v>25000</v>
      </c>
      <c r="M431" s="171" t="s">
        <v>1897</v>
      </c>
    </row>
    <row r="432" spans="1:13" ht="38.25">
      <c r="A432" s="179">
        <f t="shared" si="44"/>
        <v>414</v>
      </c>
      <c r="B432" s="189" t="str">
        <f>VLOOKUP($A432,'Реестр на 3 дня'!$C$2:$AA$1000,3)</f>
        <v>MIRAZIMOV ABDULAXAPIZ NABIYEVICH</v>
      </c>
      <c r="C432" s="167" t="str">
        <f>VLOOKUP($A432,'Реестр на 3 дня'!$C$2:$AA$1000,12)</f>
        <v>AA</v>
      </c>
      <c r="D432" s="167" t="str">
        <f>VLOOKUP($A432,'Реестр на 3 дня'!$C$2:$AA$1000,13)</f>
        <v>4824112</v>
      </c>
      <c r="E432" s="190" t="str">
        <f>VLOOKUP($A432,'Реестр на 3 дня'!$C$2:$AA$1000,14)</f>
        <v>24.03.2014</v>
      </c>
      <c r="F432" s="168" t="str">
        <f>VLOOKUP($A432,'Реестр на 3 дня'!$C$2:$AA$1000,15)</f>
        <v>Toshkent viloyati Yangiyul tumani IIB</v>
      </c>
      <c r="G432" s="166" t="str">
        <f>VLOOKUP($A432,'Реестр на 3 дня'!$C$2:$AA$1000,17)</f>
        <v>Узбекистан, 110801, Ташкентская область, Янгиюльский район, Шодлик МФЙ, Кирда кучаси, 15-уй</v>
      </c>
      <c r="H432" s="191">
        <f>VLOOKUP($A432,'Реестр на 3 дня'!$C$2:$AA$1000,4)</f>
        <v>1600</v>
      </c>
      <c r="I432" s="170">
        <f t="shared" si="40"/>
        <v>100</v>
      </c>
      <c r="J432" s="187">
        <f t="shared" si="41"/>
        <v>160000</v>
      </c>
      <c r="K432" s="41">
        <f t="shared" si="42"/>
        <v>0</v>
      </c>
      <c r="L432" s="188">
        <f t="shared" si="43"/>
        <v>160000</v>
      </c>
      <c r="M432" s="171" t="s">
        <v>1897</v>
      </c>
    </row>
    <row r="433" spans="1:13" ht="38.25">
      <c r="A433" s="179">
        <f t="shared" si="44"/>
        <v>415</v>
      </c>
      <c r="B433" s="189" t="str">
        <f>VLOOKUP($A433,'Реестр на 3 дня'!$C$2:$AA$1000,3)</f>
        <v>MIRONOV YEVGENIY EDUARDOVICH</v>
      </c>
      <c r="C433" s="167" t="str">
        <f>VLOOKUP($A433,'Реестр на 3 дня'!$C$2:$AA$1000,12)</f>
        <v>AB</v>
      </c>
      <c r="D433" s="167" t="str">
        <f>VLOOKUP($A433,'Реестр на 3 дня'!$C$2:$AA$1000,13)</f>
        <v>9257994</v>
      </c>
      <c r="E433" s="190" t="str">
        <f>VLOOKUP($A433,'Реестр на 3 дня'!$C$2:$AA$1000,14)</f>
        <v>10.04.2018</v>
      </c>
      <c r="F433" s="168" t="str">
        <f>VLOOKUP($A433,'Реестр на 3 дня'!$C$2:$AA$1000,15)</f>
        <v>Namangan viloyati Namangan shahar IIB</v>
      </c>
      <c r="G433" s="166" t="str">
        <f>VLOOKUP($A433,'Реестр на 3 дня'!$C$2:$AA$1000,17)</f>
        <v>Узбекистан, 000000, г. Ташкент, Мирзо-Улугбекский район, Katta Ylangoch Ota MFY, Feruza mavzesi, 36-uy, 20-honadon</v>
      </c>
      <c r="H433" s="191">
        <f>VLOOKUP($A433,'Реестр на 3 дня'!$C$2:$AA$1000,4)</f>
        <v>4880</v>
      </c>
      <c r="I433" s="170">
        <f t="shared" si="40"/>
        <v>100</v>
      </c>
      <c r="J433" s="187">
        <f t="shared" si="41"/>
        <v>488000</v>
      </c>
      <c r="K433" s="41">
        <f t="shared" si="42"/>
        <v>0</v>
      </c>
      <c r="L433" s="188">
        <f t="shared" si="43"/>
        <v>488000</v>
      </c>
      <c r="M433" s="171" t="s">
        <v>1897</v>
      </c>
    </row>
    <row r="434" spans="1:13" ht="38.25">
      <c r="A434" s="179">
        <f t="shared" si="44"/>
        <v>416</v>
      </c>
      <c r="B434" s="189" t="str">
        <f>VLOOKUP($A434,'Реестр на 3 дня'!$C$2:$AA$1000,3)</f>
        <v>MIRPAYZIYEVA DURDONA FAYZULLAYEVNA</v>
      </c>
      <c r="C434" s="167" t="str">
        <f>VLOOKUP($A434,'Реестр на 3 дня'!$C$2:$AA$1000,12)</f>
        <v/>
      </c>
      <c r="D434" s="167" t="str">
        <f>VLOOKUP($A434,'Реестр на 3 дня'!$C$2:$AA$1000,13)</f>
        <v>AE5812952</v>
      </c>
      <c r="E434" s="190" t="str">
        <f>VLOOKUP($A434,'Реестр на 3 дня'!$C$2:$AA$1000,14)</f>
        <v>12.01.2026</v>
      </c>
      <c r="F434" s="168" t="str">
        <f>VLOOKUP($A434,'Реестр на 3 дня'!$C$2:$AA$1000,15)</f>
        <v>АЛМАЗАРСКИЙ РУВД ГОРОДА ТАШКЕНТА</v>
      </c>
      <c r="G434" s="166" t="str">
        <f>VLOOKUP($A434,'Реестр на 3 дня'!$C$2:$AA$1000,17)</f>
        <v>Узбекистан, 000000, г. Ташкент, Алмазарский район, НАМУНА МФЙ, ХУМАЙРО КЎЧАСИ, uy:84</v>
      </c>
      <c r="H434" s="191">
        <f>VLOOKUP($A434,'Реестр на 3 дня'!$C$2:$AA$1000,4)</f>
        <v>2800</v>
      </c>
      <c r="I434" s="170">
        <f t="shared" si="40"/>
        <v>100</v>
      </c>
      <c r="J434" s="187">
        <f t="shared" si="41"/>
        <v>280000</v>
      </c>
      <c r="K434" s="41">
        <f t="shared" si="42"/>
        <v>0</v>
      </c>
      <c r="L434" s="188">
        <f t="shared" si="43"/>
        <v>280000</v>
      </c>
      <c r="M434" s="171" t="s">
        <v>1897</v>
      </c>
    </row>
    <row r="435" spans="1:13" ht="51">
      <c r="A435" s="179">
        <f t="shared" si="44"/>
        <v>417</v>
      </c>
      <c r="B435" s="189" t="str">
        <f>VLOOKUP($A435,'Реестр на 3 дня'!$C$2:$AA$1000,3)</f>
        <v>MIRXANOV TIMUR YEVGENEVICH</v>
      </c>
      <c r="C435" s="167" t="str">
        <f>VLOOKUP($A435,'Реестр на 3 дня'!$C$2:$AA$1000,12)</f>
        <v>AD</v>
      </c>
      <c r="D435" s="167" t="str">
        <f>VLOOKUP($A435,'Реестр на 3 дня'!$C$2:$AA$1000,13)</f>
        <v>9390258</v>
      </c>
      <c r="E435" s="190" t="str">
        <f>VLOOKUP($A435,'Реестр на 3 дня'!$C$2:$AA$1000,14)</f>
        <v>13.11.2024</v>
      </c>
      <c r="F435" s="168" t="str">
        <f>VLOOKUP($A435,'Реестр на 3 дня'!$C$2:$AA$1000,15)</f>
        <v/>
      </c>
      <c r="G435" s="166" t="str">
        <f>VLOOKUP($A435,'Реестр на 3 дня'!$C$2:$AA$1000,17)</f>
        <v>Узбекистан, 100011, г. Ташкент, Шайхантахурский район, ШАЙХАНТАХУРСКИЙ РАЙОН ХАДРА ХАДРА М.(Ц-14) Д.18 КВ.47</v>
      </c>
      <c r="H435" s="191">
        <f>VLOOKUP($A435,'Реестр на 3 дня'!$C$2:$AA$1000,4)</f>
        <v>8000</v>
      </c>
      <c r="I435" s="170">
        <f t="shared" si="40"/>
        <v>100</v>
      </c>
      <c r="J435" s="187">
        <f t="shared" si="41"/>
        <v>800000</v>
      </c>
      <c r="K435" s="41">
        <f t="shared" si="42"/>
        <v>0</v>
      </c>
      <c r="L435" s="188">
        <f t="shared" si="43"/>
        <v>800000</v>
      </c>
      <c r="M435" s="171" t="s">
        <v>1897</v>
      </c>
    </row>
    <row r="436" spans="1:13" ht="38.25">
      <c r="A436" s="179">
        <f t="shared" si="44"/>
        <v>418</v>
      </c>
      <c r="B436" s="189" t="str">
        <f>VLOOKUP($A436,'Реестр на 3 дня'!$C$2:$AA$1000,3)</f>
        <v>MIRZAABDULLAYEV JAVOXIR MIRZAAXMAD O'G'LI</v>
      </c>
      <c r="C436" s="167" t="str">
        <f>VLOOKUP($A436,'Реестр на 3 дня'!$C$2:$AA$1000,12)</f>
        <v>AD</v>
      </c>
      <c r="D436" s="167" t="str">
        <f>VLOOKUP($A436,'Реестр на 3 дня'!$C$2:$AA$1000,13)</f>
        <v>2352257</v>
      </c>
      <c r="E436" s="190" t="str">
        <f>VLOOKUP($A436,'Реестр на 3 дня'!$C$2:$AA$1000,14)</f>
        <v>16.01.2023</v>
      </c>
      <c r="F436" s="168" t="str">
        <f>VLOOKUP($A436,'Реестр на 3 дня'!$C$2:$AA$1000,15)</f>
        <v/>
      </c>
      <c r="G436" s="166" t="str">
        <f>VLOOKUP($A436,'Реестр на 3 дня'!$C$2:$AA$1000,17)</f>
        <v>Узбекистан, 000000, Ташкентская область, Юкоричирчикский район, Бирлик МФЙ Қипчоқ кучаси 65 G-уй</v>
      </c>
      <c r="H436" s="191">
        <f>VLOOKUP($A436,'Реестр на 3 дня'!$C$2:$AA$1000,4)</f>
        <v>13</v>
      </c>
      <c r="I436" s="170">
        <f t="shared" si="40"/>
        <v>100</v>
      </c>
      <c r="J436" s="187">
        <f t="shared" si="41"/>
        <v>1300</v>
      </c>
      <c r="K436" s="41">
        <f t="shared" si="42"/>
        <v>0</v>
      </c>
      <c r="L436" s="188">
        <f t="shared" si="43"/>
        <v>1300</v>
      </c>
      <c r="M436" s="171" t="s">
        <v>1897</v>
      </c>
    </row>
    <row r="437" spans="1:13" ht="38.25">
      <c r="A437" s="179">
        <f t="shared" si="44"/>
        <v>419</v>
      </c>
      <c r="B437" s="189" t="str">
        <f>VLOOKUP($A437,'Реестр на 3 дня'!$C$2:$AA$1000,3)</f>
        <v>MIRZAKARIMOV XAKIMJON ABDUKARIMOVICH</v>
      </c>
      <c r="C437" s="167" t="str">
        <f>VLOOKUP($A437,'Реестр на 3 дня'!$C$2:$AA$1000,12)</f>
        <v/>
      </c>
      <c r="D437" s="167" t="str">
        <f>VLOOKUP($A437,'Реестр на 3 дня'!$C$2:$AA$1000,13)</f>
        <v>AE4925034</v>
      </c>
      <c r="E437" s="190" t="str">
        <f>VLOOKUP($A437,'Реестр на 3 дня'!$C$2:$AA$1000,14)</f>
        <v>06.11.2025</v>
      </c>
      <c r="F437" s="168" t="str">
        <f>VLOOKUP($A437,'Реестр на 3 дня'!$C$2:$AA$1000,15)</f>
        <v>ЯНГИЮЛЬСКИЙ РОВД ТАШКЕНТСКОЙ ОБЛАСТИ</v>
      </c>
      <c r="G437" s="166" t="str">
        <f>VLOOKUP($A437,'Реестр на 3 дня'!$C$2:$AA$1000,17)</f>
        <v>Узбекистан, 000000, Ташкентская область, Янгиюльский район, Фаровон МФЙ, Шуҳрат кучаси, 13-уй</v>
      </c>
      <c r="H437" s="191">
        <f>VLOOKUP($A437,'Реестр на 3 дня'!$C$2:$AA$1000,4)</f>
        <v>480</v>
      </c>
      <c r="I437" s="170">
        <f t="shared" si="40"/>
        <v>100</v>
      </c>
      <c r="J437" s="187">
        <f t="shared" si="41"/>
        <v>48000</v>
      </c>
      <c r="K437" s="41">
        <f t="shared" si="42"/>
        <v>0</v>
      </c>
      <c r="L437" s="188">
        <f t="shared" si="43"/>
        <v>48000</v>
      </c>
      <c r="M437" s="171" t="s">
        <v>1897</v>
      </c>
    </row>
    <row r="438" spans="1:13" ht="38.25">
      <c r="A438" s="179">
        <f t="shared" si="44"/>
        <v>420</v>
      </c>
      <c r="B438" s="189" t="str">
        <f>VLOOKUP($A438,'Реестр на 3 дня'!$C$2:$AA$1000,3)</f>
        <v>MIRZAKARIMOVA NAPISA XXX</v>
      </c>
      <c r="C438" s="167" t="str">
        <f>VLOOKUP($A438,'Реестр на 3 дня'!$C$2:$AA$1000,12)</f>
        <v>AB</v>
      </c>
      <c r="D438" s="167" t="str">
        <f>VLOOKUP($A438,'Реестр на 3 дня'!$C$2:$AA$1000,13)</f>
        <v>2290757</v>
      </c>
      <c r="E438" s="190" t="str">
        <f>VLOOKUP($A438,'Реестр на 3 дня'!$C$2:$AA$1000,14)</f>
        <v>20.12.2015</v>
      </c>
      <c r="F438" s="168" t="str">
        <f>VLOOKUP($A438,'Реестр на 3 дня'!$C$2:$AA$1000,15)</f>
        <v>Toshkent viloyati Yangiyul tumani IIB</v>
      </c>
      <c r="G438" s="166" t="str">
        <f>VLOOKUP($A438,'Реестр на 3 дня'!$C$2:$AA$1000,17)</f>
        <v>Узбекистан, 000000, Ташкентская область, Янгиюльский район, кфи Ниёзбош, ул.Кучкарова, 137</v>
      </c>
      <c r="H438" s="191">
        <f>VLOOKUP($A438,'Реестр на 3 дня'!$C$2:$AA$1000,4)</f>
        <v>2720</v>
      </c>
      <c r="I438" s="170">
        <f t="shared" si="40"/>
        <v>100</v>
      </c>
      <c r="J438" s="187">
        <f t="shared" si="41"/>
        <v>272000</v>
      </c>
      <c r="K438" s="41">
        <f t="shared" si="42"/>
        <v>0</v>
      </c>
      <c r="L438" s="188">
        <f t="shared" si="43"/>
        <v>272000</v>
      </c>
      <c r="M438" s="171" t="s">
        <v>1897</v>
      </c>
    </row>
    <row r="439" spans="1:13" ht="51">
      <c r="A439" s="179">
        <f t="shared" si="44"/>
        <v>421</v>
      </c>
      <c r="B439" s="189" t="str">
        <f>VLOOKUP($A439,'Реестр на 3 дня'!$C$2:$AA$1000,3)</f>
        <v>MIRZAMURATOV FARXOD TOSHMAXAMATOVICH</v>
      </c>
      <c r="C439" s="167" t="str">
        <f>VLOOKUP($A439,'Реестр на 3 дня'!$C$2:$AA$1000,12)</f>
        <v>AD</v>
      </c>
      <c r="D439" s="167" t="str">
        <f>VLOOKUP($A439,'Реестр на 3 дня'!$C$2:$AA$1000,13)</f>
        <v>2000931</v>
      </c>
      <c r="E439" s="190" t="str">
        <f>VLOOKUP($A439,'Реестр на 3 дня'!$C$2:$AA$1000,14)</f>
        <v>11.11.2022</v>
      </c>
      <c r="F439" s="168" t="str">
        <f>VLOOKUP($A439,'Реестр на 3 дня'!$C$2:$AA$1000,15)</f>
        <v>IIV</v>
      </c>
      <c r="G439" s="166" t="str">
        <f>VLOOKUP($A439,'Реестр на 3 дня'!$C$2:$AA$1000,17)</f>
        <v>Узбекистан, 000000, Ташкентская область, Янгиюльский район, НИЯЗБАШ НИЁЗБОШ_1 А.КУЧКАРОВ Д.0</v>
      </c>
      <c r="H439" s="191">
        <f>VLOOKUP($A439,'Реестр на 3 дня'!$C$2:$AA$1000,4)</f>
        <v>12800</v>
      </c>
      <c r="I439" s="170">
        <f t="shared" si="40"/>
        <v>100</v>
      </c>
      <c r="J439" s="187">
        <f t="shared" si="41"/>
        <v>1280000</v>
      </c>
      <c r="K439" s="41">
        <f t="shared" si="42"/>
        <v>0</v>
      </c>
      <c r="L439" s="188">
        <f t="shared" si="43"/>
        <v>1280000</v>
      </c>
      <c r="M439" s="171" t="s">
        <v>1897</v>
      </c>
    </row>
    <row r="440" spans="1:13" ht="38.25">
      <c r="A440" s="179">
        <f t="shared" si="44"/>
        <v>422</v>
      </c>
      <c r="B440" s="189" t="str">
        <f>VLOOKUP($A440,'Реестр на 3 дня'!$C$2:$AA$1000,3)</f>
        <v>MIRZAMURATOVA SABRINA SABIRJONOVNA</v>
      </c>
      <c r="C440" s="167" t="str">
        <f>VLOOKUP($A440,'Реестр на 3 дня'!$C$2:$AA$1000,12)</f>
        <v>I-TV</v>
      </c>
      <c r="D440" s="167" t="str">
        <f>VLOOKUP($A440,'Реестр на 3 дня'!$C$2:$AA$1000,13)</f>
        <v>0868350</v>
      </c>
      <c r="E440" s="190" t="str">
        <f>VLOOKUP($A440,'Реестр на 3 дня'!$C$2:$AA$1000,14)</f>
        <v>24.06.2016</v>
      </c>
      <c r="F440" s="168" t="str">
        <f>VLOOKUP($A440,'Реестр на 3 дня'!$C$2:$AA$1000,15)</f>
        <v/>
      </c>
      <c r="G440" s="166" t="str">
        <f>VLOOKUP($A440,'Реестр на 3 дня'!$C$2:$AA$1000,17)</f>
        <v>Узбекистан, 000000, Ташкентская область, Янгиюльский район, УЛ. КУКАЛАМЗОР Д.7-2</v>
      </c>
      <c r="H440" s="191">
        <f>VLOOKUP($A440,'Реестр на 3 дня'!$C$2:$AA$1000,4)</f>
        <v>1280</v>
      </c>
      <c r="I440" s="170">
        <f t="shared" si="40"/>
        <v>100</v>
      </c>
      <c r="J440" s="187">
        <f t="shared" si="41"/>
        <v>128000</v>
      </c>
      <c r="K440" s="41">
        <f t="shared" si="42"/>
        <v>0</v>
      </c>
      <c r="L440" s="188">
        <f t="shared" si="43"/>
        <v>128000</v>
      </c>
      <c r="M440" s="171" t="s">
        <v>1897</v>
      </c>
    </row>
    <row r="441" spans="1:13" ht="38.25">
      <c r="A441" s="179">
        <f t="shared" si="44"/>
        <v>423</v>
      </c>
      <c r="B441" s="189" t="str">
        <f>VLOOKUP($A441,'Реестр на 3 дня'!$C$2:$AA$1000,3)</f>
        <v>MIRZARAXIMOV ISAGALI TAXIROVICH</v>
      </c>
      <c r="C441" s="167" t="str">
        <f>VLOOKUP($A441,'Реестр на 3 дня'!$C$2:$AA$1000,12)</f>
        <v>AD</v>
      </c>
      <c r="D441" s="167" t="str">
        <f>VLOOKUP($A441,'Реестр на 3 дня'!$C$2:$AA$1000,13)</f>
        <v>5639651</v>
      </c>
      <c r="E441" s="190" t="str">
        <f>VLOOKUP($A441,'Реестр на 3 дня'!$C$2:$AA$1000,14)</f>
        <v>06.01.2024</v>
      </c>
      <c r="F441" s="168" t="str">
        <f>VLOOKUP($A441,'Реестр на 3 дня'!$C$2:$AA$1000,15)</f>
        <v/>
      </c>
      <c r="G441" s="166" t="str">
        <f>VLOOKUP($A441,'Реестр на 3 дня'!$C$2:$AA$1000,17)</f>
        <v>Узбекистан, 110807, Ташкентская область, Янгиюльский район, Мустакиллик МФЙ Кимёгар 30</v>
      </c>
      <c r="H441" s="191">
        <f>VLOOKUP($A441,'Реестр на 3 дня'!$C$2:$AA$1000,4)</f>
        <v>1600</v>
      </c>
      <c r="I441" s="170">
        <f t="shared" si="40"/>
        <v>100</v>
      </c>
      <c r="J441" s="187">
        <f t="shared" si="41"/>
        <v>160000</v>
      </c>
      <c r="K441" s="41">
        <f t="shared" si="42"/>
        <v>0</v>
      </c>
      <c r="L441" s="188">
        <f t="shared" si="43"/>
        <v>160000</v>
      </c>
      <c r="M441" s="171" t="s">
        <v>1897</v>
      </c>
    </row>
    <row r="442" spans="1:13" ht="38.25">
      <c r="A442" s="179">
        <f t="shared" si="44"/>
        <v>424</v>
      </c>
      <c r="B442" s="189" t="str">
        <f>VLOOKUP($A442,'Реестр на 3 дня'!$C$2:$AA$1000,3)</f>
        <v>MIRZARAXIMOV SIDIGALI TAXIROVICH</v>
      </c>
      <c r="C442" s="167" t="str">
        <f>VLOOKUP($A442,'Реестр на 3 дня'!$C$2:$AA$1000,12)</f>
        <v>AD</v>
      </c>
      <c r="D442" s="167" t="str">
        <f>VLOOKUP($A442,'Реестр на 3 дня'!$C$2:$AA$1000,13)</f>
        <v>1960178</v>
      </c>
      <c r="E442" s="190" t="str">
        <f>VLOOKUP($A442,'Реестр на 3 дня'!$C$2:$AA$1000,14)</f>
        <v>04.11.2022</v>
      </c>
      <c r="F442" s="168" t="str">
        <f>VLOOKUP($A442,'Реестр на 3 дня'!$C$2:$AA$1000,15)</f>
        <v/>
      </c>
      <c r="G442" s="166" t="str">
        <f>VLOOKUP($A442,'Реестр на 3 дня'!$C$2:$AA$1000,17)</f>
        <v>Узбекистан, 000000, Ташкентская область, Янгиюльский район, Мустакиллик МФЙ Кимёгар 20</v>
      </c>
      <c r="H442" s="191">
        <f>VLOOKUP($A442,'Реестр на 3 дня'!$C$2:$AA$1000,4)</f>
        <v>3200</v>
      </c>
      <c r="I442" s="170">
        <f t="shared" si="40"/>
        <v>100</v>
      </c>
      <c r="J442" s="187">
        <f t="shared" si="41"/>
        <v>320000</v>
      </c>
      <c r="K442" s="41">
        <f t="shared" si="42"/>
        <v>0</v>
      </c>
      <c r="L442" s="188">
        <f t="shared" si="43"/>
        <v>320000</v>
      </c>
      <c r="M442" s="171" t="s">
        <v>1897</v>
      </c>
    </row>
    <row r="443" spans="1:13" ht="38.25">
      <c r="A443" s="179">
        <f t="shared" si="44"/>
        <v>425</v>
      </c>
      <c r="B443" s="189" t="str">
        <f>VLOOKUP($A443,'Реестр на 3 дня'!$C$2:$AA$1000,3)</f>
        <v>MIRZATILLAYEVA IRODA GAPPAROVNA</v>
      </c>
      <c r="C443" s="167" t="str">
        <f>VLOOKUP($A443,'Реестр на 3 дня'!$C$2:$AA$1000,12)</f>
        <v>AD</v>
      </c>
      <c r="D443" s="167" t="str">
        <f>VLOOKUP($A443,'Реестр на 3 дня'!$C$2:$AA$1000,13)</f>
        <v>2180866</v>
      </c>
      <c r="E443" s="190" t="str">
        <f>VLOOKUP($A443,'Реестр на 3 дня'!$C$2:$AA$1000,14)</f>
        <v>14.12.2022</v>
      </c>
      <c r="F443" s="168" t="str">
        <f>VLOOKUP($A443,'Реестр на 3 дня'!$C$2:$AA$1000,15)</f>
        <v/>
      </c>
      <c r="G443" s="166" t="str">
        <f>VLOOKUP($A443,'Реестр на 3 дня'!$C$2:$AA$1000,17)</f>
        <v>Узбекистан, 110815, Ташкентская область, г. Янгиюль, ФАРОВОН МФЙ ЯНГИ ФАРОВОН КУЧАСИ 23-41</v>
      </c>
      <c r="H443" s="191">
        <f>VLOOKUP($A443,'Реестр на 3 дня'!$C$2:$AA$1000,4)</f>
        <v>440</v>
      </c>
      <c r="I443" s="170">
        <f t="shared" si="40"/>
        <v>100</v>
      </c>
      <c r="J443" s="187">
        <f t="shared" si="41"/>
        <v>44000</v>
      </c>
      <c r="K443" s="41">
        <f t="shared" si="42"/>
        <v>0</v>
      </c>
      <c r="L443" s="188">
        <f t="shared" si="43"/>
        <v>44000</v>
      </c>
      <c r="M443" s="171" t="s">
        <v>1897</v>
      </c>
    </row>
    <row r="444" spans="1:13" ht="38.25">
      <c r="A444" s="179">
        <f t="shared" si="44"/>
        <v>426</v>
      </c>
      <c r="B444" s="189" t="str">
        <f>VLOOKUP($A444,'Реестр на 3 дня'!$C$2:$AA$1000,3)</f>
        <v>MIRZAXMEDOV IKROM SHAVKATOVICH</v>
      </c>
      <c r="C444" s="167" t="str">
        <f>VLOOKUP($A444,'Реестр на 3 дня'!$C$2:$AA$1000,12)</f>
        <v>AD</v>
      </c>
      <c r="D444" s="167" t="str">
        <f>VLOOKUP($A444,'Реестр на 3 дня'!$C$2:$AA$1000,13)</f>
        <v>3250374</v>
      </c>
      <c r="E444" s="190" t="str">
        <f>VLOOKUP($A444,'Реестр на 3 дня'!$C$2:$AA$1000,14)</f>
        <v>08.05.2023</v>
      </c>
      <c r="F444" s="168" t="str">
        <f>VLOOKUP($A444,'Реестр на 3 дня'!$C$2:$AA$1000,15)</f>
        <v/>
      </c>
      <c r="G444" s="166" t="str">
        <f>VLOOKUP($A444,'Реестр на 3 дня'!$C$2:$AA$1000,17)</f>
        <v>Узбекистан, 000000, Ташкентская область, Янгиюльский район, ФАРГОНА МФЙ, УЛ. ЗАРГАЛДОК Д.5</v>
      </c>
      <c r="H444" s="191">
        <f>VLOOKUP($A444,'Реестр на 3 дня'!$C$2:$AA$1000,4)</f>
        <v>160</v>
      </c>
      <c r="I444" s="170">
        <f t="shared" si="40"/>
        <v>100</v>
      </c>
      <c r="J444" s="187">
        <f t="shared" si="41"/>
        <v>16000</v>
      </c>
      <c r="K444" s="41">
        <f t="shared" si="42"/>
        <v>0</v>
      </c>
      <c r="L444" s="188">
        <f t="shared" si="43"/>
        <v>16000</v>
      </c>
      <c r="M444" s="171" t="s">
        <v>1897</v>
      </c>
    </row>
    <row r="445" spans="1:13" s="159" customFormat="1" ht="51">
      <c r="A445" s="179">
        <f t="shared" si="44"/>
        <v>427</v>
      </c>
      <c r="B445" s="189" t="str">
        <f>VLOOKUP($A445,'Реестр на 3 дня'!$C$2:$AA$1000,3)</f>
        <v>MIRZAYEV ASKAR FELIKSOVICH</v>
      </c>
      <c r="C445" s="167" t="str">
        <f>VLOOKUP($A445,'Реестр на 3 дня'!$C$2:$AA$1000,12)</f>
        <v>AD</v>
      </c>
      <c r="D445" s="167" t="str">
        <f>VLOOKUP($A445,'Реестр на 3 дня'!$C$2:$AA$1000,13)</f>
        <v>4938331</v>
      </c>
      <c r="E445" s="190" t="str">
        <f>VLOOKUP($A445,'Реестр на 3 дня'!$C$2:$AA$1000,14)</f>
        <v>23.10.2023</v>
      </c>
      <c r="F445" s="168" t="str">
        <f>VLOOKUP($A445,'Реестр на 3 дня'!$C$2:$AA$1000,15)</f>
        <v/>
      </c>
      <c r="G445" s="166" t="str">
        <f>VLOOKUP($A445,'Реестр на 3 дня'!$C$2:$AA$1000,17)</f>
        <v>Узбекистан, 000000, г. Ташкент, Шайхантахурский район, УРДА МФЙ, АНХОР БЎЙИ КЎЧАСИ,  uy:8 xonadon:5</v>
      </c>
      <c r="H445" s="191">
        <f>VLOOKUP($A445,'Реестр на 3 дня'!$C$2:$AA$1000,4)</f>
        <v>1</v>
      </c>
      <c r="I445" s="170">
        <f t="shared" si="40"/>
        <v>100</v>
      </c>
      <c r="J445" s="187">
        <f t="shared" si="41"/>
        <v>100</v>
      </c>
      <c r="K445" s="41">
        <f t="shared" si="42"/>
        <v>0</v>
      </c>
      <c r="L445" s="188">
        <f t="shared" si="43"/>
        <v>100</v>
      </c>
      <c r="M445" s="171" t="s">
        <v>1897</v>
      </c>
    </row>
    <row r="446" spans="1:13" ht="51">
      <c r="A446" s="179">
        <f t="shared" si="44"/>
        <v>428</v>
      </c>
      <c r="B446" s="189" t="str">
        <f>VLOOKUP($A446,'Реестр на 3 дня'!$C$2:$AA$1000,3)</f>
        <v>MIRZAYEV FARXOD XOLBOYEVICH</v>
      </c>
      <c r="C446" s="167" t="str">
        <f>VLOOKUP($A446,'Реестр на 3 дня'!$C$2:$AA$1000,12)</f>
        <v>AD</v>
      </c>
      <c r="D446" s="167" t="str">
        <f>VLOOKUP($A446,'Реестр на 3 дня'!$C$2:$AA$1000,13)</f>
        <v>1607674</v>
      </c>
      <c r="E446" s="190" t="str">
        <f>VLOOKUP($A446,'Реестр на 3 дня'!$C$2:$AA$1000,14)</f>
        <v>02.08.2022</v>
      </c>
      <c r="F446" s="168" t="str">
        <f>VLOOKUP($A446,'Реестр на 3 дня'!$C$2:$AA$1000,15)</f>
        <v>IIV</v>
      </c>
      <c r="G446" s="166" t="str">
        <f>VLOOKUP($A446,'Реестр на 3 дня'!$C$2:$AA$1000,17)</f>
        <v>Узбекистан, 000000, г. Ташкент, Яшнободский район, ЧЎЛПОН МФЙ, ФАРҒОНА ЙЎЛИ КЎЧАСИ,  uy:7 А xonadon:30</v>
      </c>
      <c r="H446" s="191">
        <f>VLOOKUP($A446,'Реестр на 3 дня'!$C$2:$AA$1000,4)</f>
        <v>30</v>
      </c>
      <c r="I446" s="170">
        <f t="shared" si="40"/>
        <v>100</v>
      </c>
      <c r="J446" s="187">
        <f t="shared" si="41"/>
        <v>3000</v>
      </c>
      <c r="K446" s="41">
        <f t="shared" si="42"/>
        <v>0</v>
      </c>
      <c r="L446" s="188">
        <f t="shared" si="43"/>
        <v>3000</v>
      </c>
      <c r="M446" s="171" t="s">
        <v>1897</v>
      </c>
    </row>
    <row r="447" spans="1:13" ht="51">
      <c r="A447" s="179">
        <f t="shared" si="44"/>
        <v>429</v>
      </c>
      <c r="B447" s="189" t="str">
        <f>VLOOKUP($A447,'Реестр на 3 дня'!$C$2:$AA$1000,3)</f>
        <v>MIRZAYEV SHUXRATJON ERKINOVICH</v>
      </c>
      <c r="C447" s="167" t="str">
        <f>VLOOKUP($A447,'Реестр на 3 дня'!$C$2:$AA$1000,12)</f>
        <v>AA</v>
      </c>
      <c r="D447" s="167" t="str">
        <f>VLOOKUP($A447,'Реестр на 3 дня'!$C$2:$AA$1000,13)</f>
        <v>3445580</v>
      </c>
      <c r="E447" s="190" t="str">
        <f>VLOOKUP($A447,'Реестр на 3 дня'!$C$2:$AA$1000,14)</f>
        <v>28.11.2013</v>
      </c>
      <c r="F447" s="168" t="str">
        <f>VLOOKUP($A447,'Реестр на 3 дня'!$C$2:$AA$1000,15)</f>
        <v>Tosh.vil.Yangiyul tum.IIB</v>
      </c>
      <c r="G447" s="166" t="str">
        <f>VLOOKUP($A447,'Реестр на 3 дня'!$C$2:$AA$1000,17)</f>
        <v>Узбекистан, 000000, Ташкентская область, Янгиюльский район, А.Ортиков КФЙ, Узбекистон бекати МФЙ, ул. Ёшлик, дом р/й уй</v>
      </c>
      <c r="H447" s="191">
        <f>VLOOKUP($A447,'Реестр на 3 дня'!$C$2:$AA$1000,4)</f>
        <v>84800</v>
      </c>
      <c r="I447" s="170">
        <f t="shared" si="40"/>
        <v>100</v>
      </c>
      <c r="J447" s="187">
        <f t="shared" si="41"/>
        <v>8480000</v>
      </c>
      <c r="K447" s="41">
        <f t="shared" si="42"/>
        <v>0</v>
      </c>
      <c r="L447" s="188">
        <f t="shared" si="43"/>
        <v>8480000</v>
      </c>
      <c r="M447" s="171" t="s">
        <v>1897</v>
      </c>
    </row>
    <row r="448" spans="1:13" ht="51">
      <c r="A448" s="179">
        <f t="shared" si="44"/>
        <v>430</v>
      </c>
      <c r="B448" s="189" t="str">
        <f>VLOOKUP($A448,'Реестр на 3 дня'!$C$2:$AA$1000,3)</f>
        <v>MIRZAYEVA XOLIDA AXMATOVNA</v>
      </c>
      <c r="C448" s="167" t="str">
        <f>VLOOKUP($A448,'Реестр на 3 дня'!$C$2:$AA$1000,12)</f>
        <v>AA</v>
      </c>
      <c r="D448" s="167" t="str">
        <f>VLOOKUP($A448,'Реестр на 3 дня'!$C$2:$AA$1000,13)</f>
        <v>0606766</v>
      </c>
      <c r="E448" s="190" t="str">
        <f>VLOOKUP($A448,'Реестр на 3 дня'!$C$2:$AA$1000,14)</f>
        <v>21.12.2012</v>
      </c>
      <c r="F448" s="168" t="str">
        <f>VLOOKUP($A448,'Реестр на 3 дня'!$C$2:$AA$1000,15)</f>
        <v>Tosh.sh. Mirobod tum.IIB</v>
      </c>
      <c r="G448" s="166" t="str">
        <f>VLOOKUP($A448,'Реестр на 3 дня'!$C$2:$AA$1000,17)</f>
        <v>Узбекистан, 000000, г. Ташкент, Мирабадский район, г. Ташкент, Мирабадский район, ул. Нукус, туп. 1, Салар МСГ, 2- Дом, 10- Квартира</v>
      </c>
      <c r="H448" s="191">
        <f>VLOOKUP($A448,'Реестр на 3 дня'!$C$2:$AA$1000,4)</f>
        <v>24800</v>
      </c>
      <c r="I448" s="170">
        <f t="shared" si="40"/>
        <v>100</v>
      </c>
      <c r="J448" s="187">
        <f t="shared" si="41"/>
        <v>2480000</v>
      </c>
      <c r="K448" s="41">
        <f t="shared" si="42"/>
        <v>0</v>
      </c>
      <c r="L448" s="188">
        <f t="shared" si="43"/>
        <v>2480000</v>
      </c>
      <c r="M448" s="171" t="s">
        <v>1897</v>
      </c>
    </row>
    <row r="449" spans="1:13" ht="51">
      <c r="A449" s="179">
        <f t="shared" si="44"/>
        <v>431</v>
      </c>
      <c r="B449" s="189" t="str">
        <f>VLOOKUP($A449,'Реестр на 3 дня'!$C$2:$AA$1000,3)</f>
        <v>MIRZOOXMEDOVA OLMAXON ABDUSAMATOVNA</v>
      </c>
      <c r="C449" s="167" t="str">
        <f>VLOOKUP($A449,'Реестр на 3 дня'!$C$2:$AA$1000,12)</f>
        <v>AA</v>
      </c>
      <c r="D449" s="167" t="str">
        <f>VLOOKUP($A449,'Реестр на 3 дня'!$C$2:$AA$1000,13)</f>
        <v>5714944</v>
      </c>
      <c r="E449" s="190" t="str">
        <f>VLOOKUP($A449,'Реестр на 3 дня'!$C$2:$AA$1000,14)</f>
        <v>10.06.2014</v>
      </c>
      <c r="F449" s="168" t="str">
        <f>VLOOKUP($A449,'Реестр на 3 дня'!$C$2:$AA$1000,15)</f>
        <v>Toshkent viloyati Oqqo'rg'on tumani IIB</v>
      </c>
      <c r="G449" s="166" t="str">
        <f>VLOOKUP($A449,'Реестр на 3 дня'!$C$2:$AA$1000,17)</f>
        <v>Узбекистан, 110400, Ташкентская область, Аккурганский район, АККУРГАН ХАМЗА МАХАЛЛАСИ ХАМЗА КУЧАСИ Д.2А КП.0 КВ.0</v>
      </c>
      <c r="H449" s="191">
        <f>VLOOKUP($A449,'Реестр на 3 дня'!$C$2:$AA$1000,4)</f>
        <v>800</v>
      </c>
      <c r="I449" s="170">
        <f t="shared" si="40"/>
        <v>100</v>
      </c>
      <c r="J449" s="187">
        <f t="shared" si="41"/>
        <v>80000</v>
      </c>
      <c r="K449" s="41">
        <f t="shared" si="42"/>
        <v>0</v>
      </c>
      <c r="L449" s="188">
        <f t="shared" si="43"/>
        <v>80000</v>
      </c>
      <c r="M449" s="171" t="s">
        <v>1897</v>
      </c>
    </row>
    <row r="450" spans="1:13" ht="63.75">
      <c r="A450" s="179">
        <f t="shared" si="44"/>
        <v>432</v>
      </c>
      <c r="B450" s="189" t="str">
        <f>VLOOKUP($A450,'Реестр на 3 дня'!$C$2:$AA$1000,3)</f>
        <v>MOROZOV DMITRIY VITALEVICH</v>
      </c>
      <c r="C450" s="167" t="str">
        <f>VLOOKUP($A450,'Реестр на 3 дня'!$C$2:$AA$1000,12)</f>
        <v>CB</v>
      </c>
      <c r="D450" s="167" t="str">
        <f>VLOOKUP($A450,'Реестр на 3 дня'!$C$2:$AA$1000,13)</f>
        <v>0427751</v>
      </c>
      <c r="E450" s="190" t="str">
        <f>VLOOKUP($A450,'Реестр на 3 дня'!$C$2:$AA$1000,14)</f>
        <v>27.08.1996</v>
      </c>
      <c r="F450" s="168" t="str">
        <f>VLOOKUP($A450,'Реестр на 3 дня'!$C$2:$AA$1000,15)</f>
        <v>Янгиюльским ГОВД</v>
      </c>
      <c r="G450" s="166" t="str">
        <f>VLOOKUP($A450,'Реестр на 3 дня'!$C$2:$AA$1000,17)</f>
        <v>Узбекистан, 000000, Ташкентская область, г. Янгиюль, Г. ЯНГИЮЛЬ МЕВАЗОР (РАМАДОН) МАХАЛЛАСИ ДУСТЛИК - ДРУЖБА Д.41</v>
      </c>
      <c r="H450" s="191">
        <f>VLOOKUP($A450,'Реестр на 3 дня'!$C$2:$AA$1000,4)</f>
        <v>160</v>
      </c>
      <c r="I450" s="170">
        <f t="shared" si="40"/>
        <v>100</v>
      </c>
      <c r="J450" s="187">
        <f t="shared" si="41"/>
        <v>16000</v>
      </c>
      <c r="K450" s="41">
        <f t="shared" si="42"/>
        <v>0</v>
      </c>
      <c r="L450" s="188">
        <f t="shared" si="43"/>
        <v>16000</v>
      </c>
      <c r="M450" s="171" t="s">
        <v>1897</v>
      </c>
    </row>
    <row r="451" spans="1:13" ht="38.25">
      <c r="A451" s="179">
        <f t="shared" si="44"/>
        <v>433</v>
      </c>
      <c r="B451" s="189" t="str">
        <f>VLOOKUP($A451,'Реестр на 3 дня'!$C$2:$AA$1000,3)</f>
        <v>MULLODJANOVA MUNAVAR TADJIDINOVNA</v>
      </c>
      <c r="C451" s="167" t="str">
        <f>VLOOKUP($A451,'Реестр на 3 дня'!$C$2:$AA$1000,12)</f>
        <v>XS</v>
      </c>
      <c r="D451" s="167" t="str">
        <f>VLOOKUP($A451,'Реестр на 3 дня'!$C$2:$AA$1000,13)</f>
        <v>0049148</v>
      </c>
      <c r="E451" s="190" t="str">
        <f>VLOOKUP($A451,'Реестр на 3 дня'!$C$2:$AA$1000,14)</f>
        <v>03.05.2023</v>
      </c>
      <c r="F451" s="168" t="str">
        <f>VLOOKUP($A451,'Реестр на 3 дня'!$C$2:$AA$1000,15)</f>
        <v>IIV 26296</v>
      </c>
      <c r="G451" s="166" t="str">
        <f>VLOOKUP($A451,'Реестр на 3 дня'!$C$2:$AA$1000,17)</f>
        <v>Узбекистан, 100170, г. Ташкент, Мирзо-Улугбекский район, Буюк Ипак Йули МФЙ, Бузкуча кучаси, 4-уй, 16-хонадон</v>
      </c>
      <c r="H451" s="191">
        <f>VLOOKUP($A451,'Реестр на 3 дня'!$C$2:$AA$1000,4)</f>
        <v>244</v>
      </c>
      <c r="I451" s="170">
        <f t="shared" si="40"/>
        <v>100</v>
      </c>
      <c r="J451" s="187">
        <f t="shared" si="41"/>
        <v>24400</v>
      </c>
      <c r="K451" s="41">
        <f t="shared" si="42"/>
        <v>0</v>
      </c>
      <c r="L451" s="188">
        <f t="shared" si="43"/>
        <v>24400</v>
      </c>
      <c r="M451" s="171" t="s">
        <v>1897</v>
      </c>
    </row>
    <row r="452" spans="1:13" ht="38.25">
      <c r="A452" s="179">
        <f t="shared" si="44"/>
        <v>434</v>
      </c>
      <c r="B452" s="189" t="str">
        <f>VLOOKUP($A452,'Реестр на 3 дня'!$C$2:$AA$1000,3)</f>
        <v>MUN VLADIMIR YEVGENEVICH</v>
      </c>
      <c r="C452" s="167" t="str">
        <f>VLOOKUP($A452,'Реестр на 3 дня'!$C$2:$AA$1000,12)</f>
        <v>AD</v>
      </c>
      <c r="D452" s="167" t="str">
        <f>VLOOKUP($A452,'Реестр на 3 дня'!$C$2:$AA$1000,13)</f>
        <v>5795876</v>
      </c>
      <c r="E452" s="190" t="str">
        <f>VLOOKUP($A452,'Реестр на 3 дня'!$C$2:$AA$1000,14)</f>
        <v>17.01.2024</v>
      </c>
      <c r="F452" s="168" t="str">
        <f>VLOOKUP($A452,'Реестр на 3 дня'!$C$2:$AA$1000,15)</f>
        <v/>
      </c>
      <c r="G452" s="166" t="str">
        <f>VLOOKUP($A452,'Реестр на 3 дня'!$C$2:$AA$1000,17)</f>
        <v>Узбекистан, 000000, г. Ташкент, Сергелийский район, Сергили 7, д58; кв15</v>
      </c>
      <c r="H452" s="191">
        <f>VLOOKUP($A452,'Реестр на 3 дня'!$C$2:$AA$1000,4)</f>
        <v>1</v>
      </c>
      <c r="I452" s="170">
        <f t="shared" si="40"/>
        <v>100</v>
      </c>
      <c r="J452" s="187">
        <f t="shared" si="41"/>
        <v>100</v>
      </c>
      <c r="K452" s="41">
        <f t="shared" si="42"/>
        <v>0</v>
      </c>
      <c r="L452" s="188">
        <f t="shared" si="43"/>
        <v>100</v>
      </c>
      <c r="M452" s="171" t="s">
        <v>1897</v>
      </c>
    </row>
    <row r="453" spans="1:13" ht="51">
      <c r="A453" s="179">
        <f t="shared" si="44"/>
        <v>435</v>
      </c>
      <c r="B453" s="189" t="str">
        <f>VLOOKUP($A453,'Реестр на 3 дня'!$C$2:$AA$1000,3)</f>
        <v>MUNKOV LEONID ALEKSEYEVICH</v>
      </c>
      <c r="C453" s="167" t="str">
        <f>VLOOKUP($A453,'Реестр на 3 дня'!$C$2:$AA$1000,12)</f>
        <v>AD</v>
      </c>
      <c r="D453" s="167" t="str">
        <f>VLOOKUP($A453,'Реестр на 3 дня'!$C$2:$AA$1000,13)</f>
        <v>0046774</v>
      </c>
      <c r="E453" s="190" t="str">
        <f>VLOOKUP($A453,'Реестр на 3 дня'!$C$2:$AA$1000,14)</f>
        <v>15.01.2021</v>
      </c>
      <c r="F453" s="168" t="str">
        <f>VLOOKUP($A453,'Реестр на 3 дня'!$C$2:$AA$1000,15)</f>
        <v/>
      </c>
      <c r="G453" s="166" t="str">
        <f>VLOOKUP($A453,'Реестр на 3 дня'!$C$2:$AA$1000,17)</f>
        <v>Узбекистан, 000000, Ферганская область, г. Фергана, Ферганская область, Фергана г., 56-Беруний, Маргилон, дом 26, кв. 7</v>
      </c>
      <c r="H453" s="191">
        <f>VLOOKUP($A453,'Реестр на 3 дня'!$C$2:$AA$1000,4)</f>
        <v>1</v>
      </c>
      <c r="I453" s="170">
        <f t="shared" si="40"/>
        <v>100</v>
      </c>
      <c r="J453" s="187">
        <f t="shared" si="41"/>
        <v>100</v>
      </c>
      <c r="K453" s="41">
        <f t="shared" si="42"/>
        <v>0</v>
      </c>
      <c r="L453" s="188">
        <f t="shared" si="43"/>
        <v>100</v>
      </c>
      <c r="M453" s="171" t="s">
        <v>1897</v>
      </c>
    </row>
    <row r="454" spans="1:13" ht="51">
      <c r="A454" s="179">
        <f t="shared" si="44"/>
        <v>436</v>
      </c>
      <c r="B454" s="189" t="str">
        <f>VLOOKUP($A454,'Реестр на 3 дня'!$C$2:$AA$1000,3)</f>
        <v>MUQIMOV ZOIR NURUTDINOVICH</v>
      </c>
      <c r="C454" s="167" t="str">
        <f>VLOOKUP($A454,'Реестр на 3 дня'!$C$2:$AA$1000,12)</f>
        <v>AD</v>
      </c>
      <c r="D454" s="167" t="str">
        <f>VLOOKUP($A454,'Реестр на 3 дня'!$C$2:$AA$1000,13)</f>
        <v>1716876</v>
      </c>
      <c r="E454" s="190" t="str">
        <f>VLOOKUP($A454,'Реестр на 3 дня'!$C$2:$AA$1000,14)</f>
        <v>05.09.2022</v>
      </c>
      <c r="F454" s="168" t="str">
        <f>VLOOKUP($A454,'Реестр на 3 дня'!$C$2:$AA$1000,15)</f>
        <v/>
      </c>
      <c r="G454" s="166" t="str">
        <f>VLOOKUP($A454,'Реестр на 3 дня'!$C$2:$AA$1000,17)</f>
        <v>Узбекистан, 000000, Навоийская область, Хатырчинский район, ПАРАХУН МФЙ, ПАРАХУН КЎЧАСИ,  uy:33</v>
      </c>
      <c r="H454" s="191">
        <f>VLOOKUP($A454,'Реестр на 3 дня'!$C$2:$AA$1000,4)</f>
        <v>1</v>
      </c>
      <c r="I454" s="170">
        <f t="shared" si="40"/>
        <v>100</v>
      </c>
      <c r="J454" s="187">
        <f t="shared" si="41"/>
        <v>100</v>
      </c>
      <c r="K454" s="41">
        <f t="shared" si="42"/>
        <v>0</v>
      </c>
      <c r="L454" s="188">
        <f t="shared" si="43"/>
        <v>100</v>
      </c>
      <c r="M454" s="171" t="s">
        <v>1897</v>
      </c>
    </row>
    <row r="455" spans="1:13" ht="38.25">
      <c r="A455" s="179">
        <f t="shared" si="44"/>
        <v>437</v>
      </c>
      <c r="B455" s="189" t="str">
        <f>VLOOKUP($A455,'Реестр на 3 дня'!$C$2:$AA$1000,3)</f>
        <v>MURATOV TURSUNBAY ABDULLAYEVICH</v>
      </c>
      <c r="C455" s="167" t="str">
        <f>VLOOKUP($A455,'Реестр на 3 дня'!$C$2:$AA$1000,12)</f>
        <v>AD</v>
      </c>
      <c r="D455" s="167" t="str">
        <f>VLOOKUP($A455,'Реестр на 3 дня'!$C$2:$AA$1000,13)</f>
        <v>6000084</v>
      </c>
      <c r="E455" s="190" t="str">
        <f>VLOOKUP($A455,'Реестр на 3 дня'!$C$2:$AA$1000,14)</f>
        <v>03.02.2024</v>
      </c>
      <c r="F455" s="168" t="str">
        <f>VLOOKUP($A455,'Реестр на 3 дня'!$C$2:$AA$1000,15)</f>
        <v/>
      </c>
      <c r="G455" s="166" t="str">
        <f>VLOOKUP($A455,'Реестр на 3 дня'!$C$2:$AA$1000,17)</f>
        <v>Узбекистан, 000000, Ташкентская область, г. Янгиюль, Мустакиллик Тошкент шох (Ленин) д.122</v>
      </c>
      <c r="H455" s="191">
        <f>VLOOKUP($A455,'Реестр на 3 дня'!$C$2:$AA$1000,4)</f>
        <v>3200</v>
      </c>
      <c r="I455" s="170">
        <f t="shared" si="40"/>
        <v>100</v>
      </c>
      <c r="J455" s="187">
        <f t="shared" si="41"/>
        <v>320000</v>
      </c>
      <c r="K455" s="41">
        <f t="shared" si="42"/>
        <v>0</v>
      </c>
      <c r="L455" s="188">
        <f t="shared" si="43"/>
        <v>320000</v>
      </c>
      <c r="M455" s="171" t="s">
        <v>1897</v>
      </c>
    </row>
    <row r="456" spans="1:13" ht="51">
      <c r="A456" s="179">
        <f t="shared" si="44"/>
        <v>438</v>
      </c>
      <c r="B456" s="189" t="str">
        <f>VLOOKUP($A456,'Реестр на 3 дня'!$C$2:$AA$1000,3)</f>
        <v>MURATOVA ANISA MINIGALEYEVNA</v>
      </c>
      <c r="C456" s="167" t="str">
        <f>VLOOKUP($A456,'Реестр на 3 дня'!$C$2:$AA$1000,12)</f>
        <v>AA</v>
      </c>
      <c r="D456" s="167" t="str">
        <f>VLOOKUP($A456,'Реестр на 3 дня'!$C$2:$AA$1000,13)</f>
        <v>0968764</v>
      </c>
      <c r="E456" s="190" t="str">
        <f>VLOOKUP($A456,'Реестр на 3 дня'!$C$2:$AA$1000,14)</f>
        <v>01.03.2013</v>
      </c>
      <c r="F456" s="168" t="str">
        <f>VLOOKUP($A456,'Реестр на 3 дня'!$C$2:$AA$1000,15)</f>
        <v>Toshkent vil.Yangiyul tum.IIB</v>
      </c>
      <c r="G456" s="166" t="str">
        <f>VLOOKUP($A456,'Реестр на 3 дня'!$C$2:$AA$1000,17)</f>
        <v>Узбекистан, 000000, Ташкентская область, г. Янгиюль, Г. ЯНГИЮЛЬ МУСТАКИЛЛИК МАХАЛЛАСИ ТОШКЕНТ ШОХ (ЛЕНИН) Д.138 КВ.35</v>
      </c>
      <c r="H456" s="191">
        <f>VLOOKUP($A456,'Реестр на 3 дня'!$C$2:$AA$1000,4)</f>
        <v>4160</v>
      </c>
      <c r="I456" s="170">
        <f t="shared" si="40"/>
        <v>100</v>
      </c>
      <c r="J456" s="187">
        <f t="shared" si="41"/>
        <v>416000</v>
      </c>
      <c r="K456" s="41">
        <f t="shared" si="42"/>
        <v>0</v>
      </c>
      <c r="L456" s="188">
        <f t="shared" si="43"/>
        <v>416000</v>
      </c>
      <c r="M456" s="171" t="s">
        <v>1897</v>
      </c>
    </row>
    <row r="457" spans="1:13" ht="51">
      <c r="A457" s="179">
        <f t="shared" si="44"/>
        <v>439</v>
      </c>
      <c r="B457" s="189" t="str">
        <f>VLOOKUP($A457,'Реестр на 3 дня'!$C$2:$AA$1000,3)</f>
        <v>MUSLIMJANOV MIRZAAKBAR A’ZAMJON O‘G‘LI</v>
      </c>
      <c r="C457" s="167" t="str">
        <f>VLOOKUP($A457,'Реестр на 3 дня'!$C$2:$AA$1000,12)</f>
        <v>AE</v>
      </c>
      <c r="D457" s="167" t="str">
        <f>VLOOKUP($A457,'Реестр на 3 дня'!$C$2:$AA$1000,13)</f>
        <v>3066072</v>
      </c>
      <c r="E457" s="190" t="str">
        <f>VLOOKUP($A457,'Реестр на 3 дня'!$C$2:$AA$1000,14)</f>
        <v>17.06.2025</v>
      </c>
      <c r="F457" s="168" t="str">
        <f>VLOOKUP($A457,'Реестр на 3 дня'!$C$2:$AA$1000,15)</f>
        <v/>
      </c>
      <c r="G457" s="166" t="str">
        <f>VLOOKUP($A457,'Реестр на 3 дня'!$C$2:$AA$1000,17)</f>
        <v>Узбекистан, 000000, г. Ташкент, Алмазарский район, Ислом ота МФЙ, Кора-Камиш 1/2 мавзеси, 36-уй, 33-хонадон</v>
      </c>
      <c r="H457" s="191">
        <f>VLOOKUP($A457,'Реестр на 3 дня'!$C$2:$AA$1000,4)</f>
        <v>17</v>
      </c>
      <c r="I457" s="170">
        <f t="shared" si="40"/>
        <v>100</v>
      </c>
      <c r="J457" s="187">
        <f t="shared" si="41"/>
        <v>1700</v>
      </c>
      <c r="K457" s="41">
        <f t="shared" si="42"/>
        <v>0</v>
      </c>
      <c r="L457" s="188">
        <f t="shared" si="43"/>
        <v>1700</v>
      </c>
      <c r="M457" s="171" t="s">
        <v>1897</v>
      </c>
    </row>
    <row r="458" spans="1:13" ht="51">
      <c r="A458" s="179">
        <f t="shared" si="44"/>
        <v>440</v>
      </c>
      <c r="B458" s="189" t="str">
        <f>VLOOKUP($A458,'Реестр на 3 дня'!$C$2:$AA$1000,3)</f>
        <v>MUSTAFAYEVA LINIZA ISMAYLOVNA</v>
      </c>
      <c r="C458" s="167" t="str">
        <f>VLOOKUP($A458,'Реестр на 3 дня'!$C$2:$AA$1000,12)</f>
        <v>AA</v>
      </c>
      <c r="D458" s="167" t="str">
        <f>VLOOKUP($A458,'Реестр на 3 дня'!$C$2:$AA$1000,13)</f>
        <v>3419065</v>
      </c>
      <c r="E458" s="190" t="str">
        <f>VLOOKUP($A458,'Реестр на 3 дня'!$C$2:$AA$1000,14)</f>
        <v>26.11.2013</v>
      </c>
      <c r="F458" s="168" t="str">
        <f>VLOOKUP($A458,'Реестр на 3 дня'!$C$2:$AA$1000,15)</f>
        <v>Toshkent vil.Yangiyo'l tum.IIB</v>
      </c>
      <c r="G458" s="166" t="str">
        <f>VLOOKUP($A458,'Реестр на 3 дня'!$C$2:$AA$1000,17)</f>
        <v>Узбекистан, 000000, Ташкентская область, Янгиюльский район, ЯНГИЮЛЬСКИЙ РАЙОН ГУЛБАХОР_1 ГУЛБАХОР Д.14 КВ.23</v>
      </c>
      <c r="H458" s="191">
        <f>VLOOKUP($A458,'Реестр на 3 дня'!$C$2:$AA$1000,4)</f>
        <v>1600</v>
      </c>
      <c r="I458" s="170">
        <f t="shared" si="40"/>
        <v>100</v>
      </c>
      <c r="J458" s="187">
        <f t="shared" si="41"/>
        <v>160000</v>
      </c>
      <c r="K458" s="41">
        <f t="shared" si="42"/>
        <v>0</v>
      </c>
      <c r="L458" s="188">
        <f t="shared" si="43"/>
        <v>160000</v>
      </c>
      <c r="M458" s="171" t="s">
        <v>1897</v>
      </c>
    </row>
    <row r="459" spans="1:13" ht="38.25">
      <c r="A459" s="179">
        <f t="shared" si="44"/>
        <v>441</v>
      </c>
      <c r="B459" s="189" t="str">
        <f>VLOOKUP($A459,'Реестр на 3 дня'!$C$2:$AA$1000,3)</f>
        <v>MUTALIPOV ULUG‘BEK AKMALJON O‘G‘LI</v>
      </c>
      <c r="C459" s="167" t="str">
        <f>VLOOKUP($A459,'Реестр на 3 дня'!$C$2:$AA$1000,12)</f>
        <v>AD</v>
      </c>
      <c r="D459" s="167" t="str">
        <f>VLOOKUP($A459,'Реестр на 3 дня'!$C$2:$AA$1000,13)</f>
        <v>1351059</v>
      </c>
      <c r="E459" s="190" t="str">
        <f>VLOOKUP($A459,'Реестр на 3 дня'!$C$2:$AA$1000,14)</f>
        <v>16.05.2022</v>
      </c>
      <c r="F459" s="168" t="str">
        <f>VLOOKUP($A459,'Реестр на 3 дня'!$C$2:$AA$1000,15)</f>
        <v/>
      </c>
      <c r="G459" s="166" t="str">
        <f>VLOOKUP($A459,'Реестр на 3 дня'!$C$2:$AA$1000,17)</f>
        <v>Узбекистан, 000000, Андижанская область, Андижанский район, Янги тўлқин МСГ, ул. Янги тўлқин, дом 83</v>
      </c>
      <c r="H459" s="191">
        <f>VLOOKUP($A459,'Реестр на 3 дня'!$C$2:$AA$1000,4)</f>
        <v>3</v>
      </c>
      <c r="I459" s="170">
        <f t="shared" si="40"/>
        <v>100</v>
      </c>
      <c r="J459" s="187">
        <f t="shared" si="41"/>
        <v>300</v>
      </c>
      <c r="K459" s="41">
        <f t="shared" si="42"/>
        <v>0</v>
      </c>
      <c r="L459" s="188">
        <f t="shared" si="43"/>
        <v>300</v>
      </c>
      <c r="M459" s="171" t="s">
        <v>1897</v>
      </c>
    </row>
    <row r="460" spans="1:13" ht="63.75">
      <c r="A460" s="179">
        <f t="shared" si="44"/>
        <v>442</v>
      </c>
      <c r="B460" s="189" t="str">
        <f>VLOOKUP($A460,'Реестр на 3 дня'!$C$2:$AA$1000,3)</f>
        <v>MUXAMEDOVA LALI TEMIRXANOVNA</v>
      </c>
      <c r="C460" s="167" t="str">
        <f>VLOOKUP($A460,'Реестр на 3 дня'!$C$2:$AA$1000,12)</f>
        <v>AA</v>
      </c>
      <c r="D460" s="167" t="str">
        <f>VLOOKUP($A460,'Реестр на 3 дня'!$C$2:$AA$1000,13)</f>
        <v>6156821</v>
      </c>
      <c r="E460" s="190" t="str">
        <f>VLOOKUP($A460,'Реестр на 3 дня'!$C$2:$AA$1000,14)</f>
        <v>15.07.2014</v>
      </c>
      <c r="F460" s="168" t="str">
        <f>VLOOKUP($A460,'Реестр на 3 дня'!$C$2:$AA$1000,15)</f>
        <v>Toshkent viloyati Yangiyul tumani IIB</v>
      </c>
      <c r="G460" s="166" t="str">
        <f>VLOOKUP($A460,'Реестр на 3 дня'!$C$2:$AA$1000,17)</f>
        <v>Узбекистан, 110800, Ташкентская область, Янгиюльский район, ГУЛЬБАХОР ГУЛБАХОР МАХАЛЛАСИ ГУЛБАХОР КУЧАСИ  Д.23 КВ.37</v>
      </c>
      <c r="H460" s="191">
        <f>VLOOKUP($A460,'Реестр на 3 дня'!$C$2:$AA$1000,4)</f>
        <v>6400</v>
      </c>
      <c r="I460" s="170">
        <f t="shared" si="40"/>
        <v>100</v>
      </c>
      <c r="J460" s="187">
        <f t="shared" si="41"/>
        <v>640000</v>
      </c>
      <c r="K460" s="41">
        <f t="shared" si="42"/>
        <v>0</v>
      </c>
      <c r="L460" s="188">
        <f t="shared" si="43"/>
        <v>640000</v>
      </c>
      <c r="M460" s="171" t="s">
        <v>1897</v>
      </c>
    </row>
    <row r="461" spans="1:13" ht="38.25">
      <c r="A461" s="179">
        <f t="shared" si="44"/>
        <v>443</v>
      </c>
      <c r="B461" s="189" t="str">
        <f>VLOOKUP($A461,'Реестр на 3 дня'!$C$2:$AA$1000,3)</f>
        <v>MUXAMMATOV FARRUX ILXOM O‘G‘LI</v>
      </c>
      <c r="C461" s="167" t="str">
        <f>VLOOKUP($A461,'Реестр на 3 дня'!$C$2:$AA$1000,12)</f>
        <v>AD</v>
      </c>
      <c r="D461" s="167" t="str">
        <f>VLOOKUP($A461,'Реестр на 3 дня'!$C$2:$AA$1000,13)</f>
        <v>9804225</v>
      </c>
      <c r="E461" s="190" t="str">
        <f>VLOOKUP($A461,'Реестр на 3 дня'!$C$2:$AA$1000,14)</f>
        <v>13.12.2024</v>
      </c>
      <c r="F461" s="168" t="str">
        <f>VLOOKUP($A461,'Реестр на 3 дня'!$C$2:$AA$1000,15)</f>
        <v/>
      </c>
      <c r="G461" s="166" t="str">
        <f>VLOOKUP($A461,'Реестр на 3 дня'!$C$2:$AA$1000,17)</f>
        <v>Узбекистан, 000000, Самаркандская область, Пайарыкский район, Хоса МФЙ, Катта Чўраш кучаси, 118-уй</v>
      </c>
      <c r="H461" s="191">
        <f>VLOOKUP($A461,'Реестр на 3 дня'!$C$2:$AA$1000,4)</f>
        <v>5</v>
      </c>
      <c r="I461" s="170">
        <f t="shared" si="40"/>
        <v>100</v>
      </c>
      <c r="J461" s="187">
        <f t="shared" si="41"/>
        <v>500</v>
      </c>
      <c r="K461" s="41">
        <f t="shared" si="42"/>
        <v>0</v>
      </c>
      <c r="L461" s="188">
        <f t="shared" si="43"/>
        <v>500</v>
      </c>
      <c r="M461" s="171" t="s">
        <v>1897</v>
      </c>
    </row>
    <row r="462" spans="1:13" ht="63.75">
      <c r="A462" s="179">
        <f t="shared" si="44"/>
        <v>444</v>
      </c>
      <c r="B462" s="189" t="str">
        <f>VLOOKUP($A462,'Реестр на 3 дня'!$C$2:$AA$1000,3)</f>
        <v>MUXANOVA PATIMA PAYZULLAYEVNA</v>
      </c>
      <c r="C462" s="167" t="str">
        <f>VLOOKUP($A462,'Реестр на 3 дня'!$C$2:$AA$1000,12)</f>
        <v>AB</v>
      </c>
      <c r="D462" s="167" t="str">
        <f>VLOOKUP($A462,'Реестр на 3 дня'!$C$2:$AA$1000,13)</f>
        <v>2028241</v>
      </c>
      <c r="E462" s="190" t="str">
        <f>VLOOKUP($A462,'Реестр на 3 дня'!$C$2:$AA$1000,14)</f>
        <v>24.11.2015</v>
      </c>
      <c r="F462" s="168" t="str">
        <f>VLOOKUP($A462,'Реестр на 3 дня'!$C$2:$AA$1000,15)</f>
        <v>Toshkent viloyati Yangiyul tumani IIB</v>
      </c>
      <c r="G462" s="166" t="str">
        <f>VLOOKUP($A462,'Реестр на 3 дня'!$C$2:$AA$1000,17)</f>
        <v>Узбекистан, 112000, Ташкентская область, г. Янгиюль, ЯНГИЮЛЬСКИЙ РАЙОН РАМАДОН МАХАЛЛАСИ HАВРУЗ ДАХАСИ - МАССИВ ОВРАЖНЫЙ Д.14  КВ.3</v>
      </c>
      <c r="H462" s="191">
        <f>VLOOKUP($A462,'Реестр на 3 дня'!$C$2:$AA$1000,4)</f>
        <v>800</v>
      </c>
      <c r="I462" s="170">
        <f t="shared" si="40"/>
        <v>100</v>
      </c>
      <c r="J462" s="187">
        <f t="shared" si="41"/>
        <v>80000</v>
      </c>
      <c r="K462" s="41">
        <f t="shared" si="42"/>
        <v>0</v>
      </c>
      <c r="L462" s="188">
        <f t="shared" si="43"/>
        <v>80000</v>
      </c>
      <c r="M462" s="171" t="s">
        <v>1897</v>
      </c>
    </row>
    <row r="463" spans="1:13" ht="51">
      <c r="A463" s="179">
        <f t="shared" si="44"/>
        <v>445</v>
      </c>
      <c r="B463" s="189" t="str">
        <f>VLOOKUP($A463,'Реестр на 3 дня'!$C$2:$AA$1000,3)</f>
        <v>MUXIDDINOV ROVSHANBEK TURABEKOVICH</v>
      </c>
      <c r="C463" s="167" t="str">
        <f>VLOOKUP($A463,'Реестр на 3 дня'!$C$2:$AA$1000,12)</f>
        <v>AC</v>
      </c>
      <c r="D463" s="167" t="str">
        <f>VLOOKUP($A463,'Реестр на 3 дня'!$C$2:$AA$1000,13)</f>
        <v>1565537</v>
      </c>
      <c r="E463" s="190" t="str">
        <f>VLOOKUP($A463,'Реестр на 3 дня'!$C$2:$AA$1000,14)</f>
        <v>02.01.2019</v>
      </c>
      <c r="F463" s="168" t="str">
        <f>VLOOKUP($A463,'Реестр на 3 дня'!$C$2:$AA$1000,15)</f>
        <v>Toshkent viloyati Yangiyul tumani IIB</v>
      </c>
      <c r="G463" s="166" t="str">
        <f>VLOOKUP($A463,'Реестр на 3 дня'!$C$2:$AA$1000,17)</f>
        <v>Узбекистан, 112000, Ташкентская область, Янгиюльский район, ГУЛЬБАХОР ГУЛБАХОР_1 БАХОР Д.0 КВ.</v>
      </c>
      <c r="H463" s="191">
        <f>VLOOKUP($A463,'Реестр на 3 дня'!$C$2:$AA$1000,4)</f>
        <v>1760</v>
      </c>
      <c r="I463" s="170">
        <f t="shared" si="40"/>
        <v>100</v>
      </c>
      <c r="J463" s="187">
        <f t="shared" si="41"/>
        <v>176000</v>
      </c>
      <c r="K463" s="41">
        <f t="shared" si="42"/>
        <v>0</v>
      </c>
      <c r="L463" s="188">
        <f t="shared" si="43"/>
        <v>176000</v>
      </c>
      <c r="M463" s="171" t="s">
        <v>1897</v>
      </c>
    </row>
    <row r="464" spans="1:13" ht="63.75">
      <c r="A464" s="179">
        <f t="shared" si="44"/>
        <v>446</v>
      </c>
      <c r="B464" s="189" t="str">
        <f>VLOOKUP($A464,'Реестр на 3 дня'!$C$2:$AA$1000,3)</f>
        <v>MUXIDDINOV ULUG‘BEK TO‘RABEKOVICH</v>
      </c>
      <c r="C464" s="167" t="str">
        <f>VLOOKUP($A464,'Реестр на 3 дня'!$C$2:$AA$1000,12)</f>
        <v>AD</v>
      </c>
      <c r="D464" s="167" t="str">
        <f>VLOOKUP($A464,'Реестр на 3 дня'!$C$2:$AA$1000,13)</f>
        <v>4128112</v>
      </c>
      <c r="E464" s="190" t="str">
        <f>VLOOKUP($A464,'Реестр на 3 дня'!$C$2:$AA$1000,14)</f>
        <v>01.08.2023</v>
      </c>
      <c r="F464" s="168" t="str">
        <f>VLOOKUP($A464,'Реестр на 3 дня'!$C$2:$AA$1000,15)</f>
        <v/>
      </c>
      <c r="G464" s="166" t="str">
        <f>VLOOKUP($A464,'Реестр на 3 дня'!$C$2:$AA$1000,17)</f>
        <v>Узбекистан, 000000, Ташкентская область, Янгиюльский район, ЙУГОНТЕПА КФЙ, ЧОРТОК МФЙ, ЙУГОНТЕПА КФЙ, ЧОРТОК МФЙ,  uy:Р/Й</v>
      </c>
      <c r="H464" s="191">
        <f>VLOOKUP($A464,'Реестр на 3 дня'!$C$2:$AA$1000,4)</f>
        <v>1760</v>
      </c>
      <c r="I464" s="170">
        <f t="shared" si="40"/>
        <v>100</v>
      </c>
      <c r="J464" s="187">
        <f t="shared" si="41"/>
        <v>176000</v>
      </c>
      <c r="K464" s="41">
        <f t="shared" si="42"/>
        <v>0</v>
      </c>
      <c r="L464" s="188">
        <f t="shared" si="43"/>
        <v>176000</v>
      </c>
      <c r="M464" s="171" t="s">
        <v>1897</v>
      </c>
    </row>
    <row r="465" spans="1:13" ht="51">
      <c r="A465" s="179">
        <f t="shared" si="44"/>
        <v>447</v>
      </c>
      <c r="B465" s="189" t="str">
        <f>VLOOKUP($A465,'Реестр на 3 дня'!$C$2:$AA$1000,3)</f>
        <v>MUXITDINOV DJALOLITDIN PAXRITDINOVICH</v>
      </c>
      <c r="C465" s="167" t="str">
        <f>VLOOKUP($A465,'Реестр на 3 дня'!$C$2:$AA$1000,12)</f>
        <v>AE</v>
      </c>
      <c r="D465" s="167" t="str">
        <f>VLOOKUP($A465,'Реестр на 3 дня'!$C$2:$AA$1000,13)</f>
        <v>1034078</v>
      </c>
      <c r="E465" s="190" t="str">
        <f>VLOOKUP($A465,'Реестр на 3 дня'!$C$2:$AA$1000,14)</f>
        <v>06.01.2025</v>
      </c>
      <c r="F465" s="168" t="str">
        <f>VLOOKUP($A465,'Реестр на 3 дня'!$C$2:$AA$1000,15)</f>
        <v>ЮНУСАБАДСКИЙ РУВД ГОРОДА ТАШКЕНТА</v>
      </c>
      <c r="G465" s="166" t="str">
        <f>VLOOKUP($A465,'Реестр на 3 дня'!$C$2:$AA$1000,17)</f>
        <v>Узбекистан, 100068, г. Ташкент, Шайхантахурский район, ШОДЛИК МФЙ, ИБН СИНО-2 МАВЗЕСИ,  uy:7 xonadon:58</v>
      </c>
      <c r="H465" s="191">
        <f>VLOOKUP($A465,'Реестр на 3 дня'!$C$2:$AA$1000,4)</f>
        <v>41920</v>
      </c>
      <c r="I465" s="170">
        <f t="shared" si="40"/>
        <v>100</v>
      </c>
      <c r="J465" s="187">
        <f t="shared" si="41"/>
        <v>4192000</v>
      </c>
      <c r="K465" s="41">
        <f t="shared" si="42"/>
        <v>0</v>
      </c>
      <c r="L465" s="188">
        <f t="shared" si="43"/>
        <v>4192000</v>
      </c>
      <c r="M465" s="171" t="s">
        <v>1897</v>
      </c>
    </row>
    <row r="466" spans="1:13" ht="51">
      <c r="A466" s="179">
        <f t="shared" si="44"/>
        <v>448</v>
      </c>
      <c r="B466" s="189" t="str">
        <f>VLOOKUP($A466,'Реестр на 3 дня'!$C$2:$AA$1000,3)</f>
        <v>MUXITDINOV DONIYOR BAXTIYAROVICH</v>
      </c>
      <c r="C466" s="167" t="str">
        <f>VLOOKUP($A466,'Реестр на 3 дня'!$C$2:$AA$1000,12)</f>
        <v>AE</v>
      </c>
      <c r="D466" s="167" t="str">
        <f>VLOOKUP($A466,'Реестр на 3 дня'!$C$2:$AA$1000,13)</f>
        <v>7179424</v>
      </c>
      <c r="E466" s="190" t="str">
        <f>VLOOKUP($A466,'Реестр на 3 дня'!$C$2:$AA$1000,14)</f>
        <v>25.04.2026</v>
      </c>
      <c r="F466" s="168" t="str">
        <f>VLOOKUP($A466,'Реестр на 3 дня'!$C$2:$AA$1000,15)</f>
        <v/>
      </c>
      <c r="G466" s="166" t="str">
        <f>VLOOKUP($A466,'Реестр на 3 дня'!$C$2:$AA$1000,17)</f>
        <v>Узбекистан, 000000, г. Ташкент, Яккасарайский район, Ракатбоши МФЙ, Джамшид Шоший, пр. 1 кучаси, 18-уй</v>
      </c>
      <c r="H466" s="191">
        <f>VLOOKUP($A466,'Реестр на 3 дня'!$C$2:$AA$1000,4)</f>
        <v>4800</v>
      </c>
      <c r="I466" s="170">
        <f t="shared" si="40"/>
        <v>100</v>
      </c>
      <c r="J466" s="187">
        <f t="shared" si="41"/>
        <v>480000</v>
      </c>
      <c r="K466" s="41">
        <f t="shared" si="42"/>
        <v>0</v>
      </c>
      <c r="L466" s="188">
        <f t="shared" si="43"/>
        <v>480000</v>
      </c>
      <c r="M466" s="171" t="s">
        <v>1897</v>
      </c>
    </row>
    <row r="467" spans="1:13" ht="63.75">
      <c r="A467" s="179">
        <f t="shared" si="44"/>
        <v>449</v>
      </c>
      <c r="B467" s="189" t="str">
        <f>VLOOKUP($A467,'Реестр на 3 дня'!$C$2:$AA$1000,3)</f>
        <v>MUXTAROVA MARGARITA ILINICHNA</v>
      </c>
      <c r="C467" s="167" t="str">
        <f>VLOOKUP($A467,'Реестр на 3 дня'!$C$2:$AA$1000,12)</f>
        <v>AA</v>
      </c>
      <c r="D467" s="167" t="str">
        <f>VLOOKUP($A467,'Реестр на 3 дня'!$C$2:$AA$1000,13)</f>
        <v>3157440</v>
      </c>
      <c r="E467" s="190" t="str">
        <f>VLOOKUP($A467,'Реестр на 3 дня'!$C$2:$AA$1000,14)</f>
        <v>16.10.2013</v>
      </c>
      <c r="F467" s="168" t="str">
        <f>VLOOKUP($A467,'Реестр на 3 дня'!$C$2:$AA$1000,15)</f>
        <v>Toshkent viloyati Yangiyul tumani IIB</v>
      </c>
      <c r="G467" s="166" t="str">
        <f>VLOOKUP($A467,'Реестр на 3 дня'!$C$2:$AA$1000,17)</f>
        <v>Узбекистан, 112000, Ташкентская область, г. Янгиюль, ЯНГИЮЛЬСКИЙ РАЙОН МУСТАКИЛЛИК МАХАЛЛАСИ КИШ ЕГАР (ГИДРОЛИЗНЫЙ) Д.12 КВ.49</v>
      </c>
      <c r="H467" s="191">
        <f>VLOOKUP($A467,'Реестр на 3 дня'!$C$2:$AA$1000,4)</f>
        <v>800</v>
      </c>
      <c r="I467" s="170">
        <f t="shared" si="40"/>
        <v>100</v>
      </c>
      <c r="J467" s="187">
        <f t="shared" si="41"/>
        <v>80000</v>
      </c>
      <c r="K467" s="41">
        <f t="shared" si="42"/>
        <v>0</v>
      </c>
      <c r="L467" s="188">
        <f t="shared" si="43"/>
        <v>80000</v>
      </c>
      <c r="M467" s="171" t="s">
        <v>1897</v>
      </c>
    </row>
    <row r="468" spans="1:13" ht="38.25">
      <c r="A468" s="179">
        <f t="shared" si="44"/>
        <v>450</v>
      </c>
      <c r="B468" s="189" t="str">
        <f>VLOOKUP($A468,'Реестр на 3 дня'!$C$2:$AA$1000,3)</f>
        <v>Ma'moon Nader Mohammad Ali</v>
      </c>
      <c r="C468" s="167" t="str">
        <f>VLOOKUP($A468,'Реестр на 3 дня'!$C$2:$AA$1000,12)</f>
        <v>Q</v>
      </c>
      <c r="D468" s="167" t="str">
        <f>VLOOKUP($A468,'Реестр на 3 дня'!$C$2:$AA$1000,13)</f>
        <v>325443</v>
      </c>
      <c r="E468" s="190" t="str">
        <f>VLOOKUP($A468,'Реестр на 3 дня'!$C$2:$AA$1000,14)</f>
        <v>02.11.2020</v>
      </c>
      <c r="F468" s="168" t="str">
        <f>VLOOKUP($A468,'Реестр на 3 дня'!$C$2:$AA$1000,15)</f>
        <v/>
      </c>
      <c r="G468" s="166" t="str">
        <f>VLOOKUP($A468,'Реестр на 3 дня'!$C$2:$AA$1000,17)</f>
        <v>Кувейт, 000000, Street 126, Block1, Sabah Al Salem City, Mubarak Al-Kabeer Province, Kuwait</v>
      </c>
      <c r="H468" s="191">
        <f>VLOOKUP($A468,'Реестр на 3 дня'!$C$2:$AA$1000,4)</f>
        <v>110</v>
      </c>
      <c r="I468" s="170">
        <f t="shared" si="40"/>
        <v>100</v>
      </c>
      <c r="J468" s="187">
        <f t="shared" si="41"/>
        <v>11000</v>
      </c>
      <c r="K468" s="41">
        <f t="shared" si="42"/>
        <v>0</v>
      </c>
      <c r="L468" s="188">
        <f t="shared" si="43"/>
        <v>11000</v>
      </c>
      <c r="M468" s="171" t="s">
        <v>1896</v>
      </c>
    </row>
    <row r="469" spans="1:13" ht="38.25">
      <c r="A469" s="179">
        <f t="shared" si="44"/>
        <v>451</v>
      </c>
      <c r="B469" s="189" t="str">
        <f>VLOOKUP($A469,'Реестр на 3 дня'!$C$2:$AA$1000,3)</f>
        <v>Muxitdinova Diyoraxon Doniyorovna</v>
      </c>
      <c r="C469" s="167" t="str">
        <f>VLOOKUP($A469,'Реестр на 3 дня'!$C$2:$AA$1000,12)</f>
        <v>I-TN</v>
      </c>
      <c r="D469" s="167" t="str">
        <f>VLOOKUP($A469,'Реестр на 3 дня'!$C$2:$AA$1000,13)</f>
        <v>0534393</v>
      </c>
      <c r="E469" s="190" t="str">
        <f>VLOOKUP($A469,'Реестр на 3 дня'!$C$2:$AA$1000,14)</f>
        <v>12.10.2013</v>
      </c>
      <c r="F469" s="168" t="str">
        <f>VLOOKUP($A469,'Реестр на 3 дня'!$C$2:$AA$1000,15)</f>
        <v>Toshkent shahar Yunusobod tumani FXDE bo’limi</v>
      </c>
      <c r="G469" s="166" t="str">
        <f>VLOOKUP($A469,'Реестр на 3 дня'!$C$2:$AA$1000,17)</f>
        <v>Узбекистан, 100093, г. Ташкент, Юнусабадский район, 5-Mavze, 11-52</v>
      </c>
      <c r="H469" s="191">
        <f>VLOOKUP($A469,'Реестр на 3 дня'!$C$2:$AA$1000,4)</f>
        <v>1600</v>
      </c>
      <c r="I469" s="170">
        <f t="shared" si="40"/>
        <v>100</v>
      </c>
      <c r="J469" s="187">
        <f t="shared" si="41"/>
        <v>160000</v>
      </c>
      <c r="K469" s="41">
        <f t="shared" si="42"/>
        <v>0</v>
      </c>
      <c r="L469" s="188">
        <f t="shared" si="43"/>
        <v>160000</v>
      </c>
      <c r="M469" s="171" t="s">
        <v>1897</v>
      </c>
    </row>
    <row r="470" spans="1:13" ht="38.25">
      <c r="A470" s="179">
        <f t="shared" si="44"/>
        <v>452</v>
      </c>
      <c r="B470" s="189" t="str">
        <f>VLOOKUP($A470,'Реестр на 3 дня'!$C$2:$AA$1000,3)</f>
        <v>NABIULLINA MAXIRA BARATOVNA</v>
      </c>
      <c r="C470" s="167" t="str">
        <f>VLOOKUP($A470,'Реестр на 3 дня'!$C$2:$AA$1000,12)</f>
        <v/>
      </c>
      <c r="D470" s="167" t="str">
        <f>VLOOKUP($A470,'Реестр на 3 дня'!$C$2:$AA$1000,13)</f>
        <v>AD0997478</v>
      </c>
      <c r="E470" s="190" t="str">
        <f>VLOOKUP($A470,'Реестр на 3 дня'!$C$2:$AA$1000,14)</f>
        <v>14.01.2022</v>
      </c>
      <c r="F470" s="168" t="str">
        <f>VLOOKUP($A470,'Реестр на 3 дня'!$C$2:$AA$1000,15)</f>
        <v/>
      </c>
      <c r="G470" s="166" t="str">
        <f>VLOOKUP($A470,'Реестр на 3 дня'!$C$2:$AA$1000,17)</f>
        <v>Узбекистан, 000000, Ташкентская область, Янгиюльский район, ГУЛЬБАХОР, Ш.РАШИДОВ  Д.16 КВ.68</v>
      </c>
      <c r="H470" s="191">
        <f>VLOOKUP($A470,'Реестр на 3 дня'!$C$2:$AA$1000,4)</f>
        <v>1600</v>
      </c>
      <c r="I470" s="170">
        <f t="shared" si="40"/>
        <v>100</v>
      </c>
      <c r="J470" s="187">
        <f t="shared" si="41"/>
        <v>160000</v>
      </c>
      <c r="K470" s="41">
        <f t="shared" si="42"/>
        <v>0</v>
      </c>
      <c r="L470" s="188">
        <f t="shared" si="43"/>
        <v>160000</v>
      </c>
      <c r="M470" s="171" t="s">
        <v>1897</v>
      </c>
    </row>
    <row r="471" spans="1:13" ht="51">
      <c r="A471" s="179">
        <f t="shared" si="44"/>
        <v>453</v>
      </c>
      <c r="B471" s="189" t="str">
        <f>VLOOKUP($A471,'Реестр на 3 дня'!$C$2:$AA$1000,3)</f>
        <v>NABIYEV ABDUVALI SHERMAXAMATOVICH</v>
      </c>
      <c r="C471" s="167" t="str">
        <f>VLOOKUP($A471,'Реестр на 3 дня'!$C$2:$AA$1000,12)</f>
        <v>CB</v>
      </c>
      <c r="D471" s="167" t="str">
        <f>VLOOKUP($A471,'Реестр на 3 дня'!$C$2:$AA$1000,13)</f>
        <v>1628061</v>
      </c>
      <c r="E471" s="190" t="str">
        <f>VLOOKUP($A471,'Реестр на 3 дня'!$C$2:$AA$1000,14)</f>
        <v>07.12.2001</v>
      </c>
      <c r="F471" s="168" t="str">
        <f>VLOOKUP($A471,'Реестр на 3 дня'!$C$2:$AA$1000,15)</f>
        <v>Тошкент вил. Янг</v>
      </c>
      <c r="G471" s="166" t="str">
        <f>VLOOKUP($A471,'Реестр на 3 дня'!$C$2:$AA$1000,17)</f>
        <v>Узбекистан, 000000, Ташкентская область, Янгиюльский район, ЯНГИЮЛЬСКИЙ РАЙОН ГУЛБАХОР_1 Ш.РАШИДОВ Д.0</v>
      </c>
      <c r="H471" s="191">
        <f>VLOOKUP($A471,'Реестр на 3 дня'!$C$2:$AA$1000,4)</f>
        <v>320</v>
      </c>
      <c r="I471" s="170">
        <f t="shared" si="40"/>
        <v>100</v>
      </c>
      <c r="J471" s="187">
        <f t="shared" si="41"/>
        <v>32000</v>
      </c>
      <c r="K471" s="41">
        <f t="shared" si="42"/>
        <v>0</v>
      </c>
      <c r="L471" s="188">
        <f t="shared" si="43"/>
        <v>32000</v>
      </c>
      <c r="M471" s="171" t="s">
        <v>1897</v>
      </c>
    </row>
    <row r="472" spans="1:13" ht="51">
      <c r="A472" s="179">
        <f t="shared" si="44"/>
        <v>454</v>
      </c>
      <c r="B472" s="189" t="str">
        <f>VLOOKUP($A472,'Реестр на 3 дня'!$C$2:$AA$1000,3)</f>
        <v>NABIYEV SHERMAXAMAT XXX</v>
      </c>
      <c r="C472" s="167" t="str">
        <f>VLOOKUP($A472,'Реестр на 3 дня'!$C$2:$AA$1000,12)</f>
        <v>AD</v>
      </c>
      <c r="D472" s="167" t="str">
        <f>VLOOKUP($A472,'Реестр на 3 дня'!$C$2:$AA$1000,13)</f>
        <v>7309243</v>
      </c>
      <c r="E472" s="190" t="str">
        <f>VLOOKUP($A472,'Реестр на 3 дня'!$C$2:$AA$1000,14)</f>
        <v>28.05.2024</v>
      </c>
      <c r="F472" s="168" t="str">
        <f>VLOOKUP($A472,'Реестр на 3 дня'!$C$2:$AA$1000,15)</f>
        <v/>
      </c>
      <c r="G472" s="166" t="str">
        <f>VLOOKUP($A472,'Реестр на 3 дня'!$C$2:$AA$1000,17)</f>
        <v>Узбекистан, 000000, Ташкентская область, Янгиюльский район, НИЁЗБОШ КФЙ, МАДАНИЯТ МФЙ, ГУЛЗОР КЎЧАСИ, uy:98</v>
      </c>
      <c r="H472" s="191">
        <f>VLOOKUP($A472,'Реестр на 3 дня'!$C$2:$AA$1000,4)</f>
        <v>960</v>
      </c>
      <c r="I472" s="170">
        <f t="shared" si="40"/>
        <v>100</v>
      </c>
      <c r="J472" s="187">
        <f t="shared" si="41"/>
        <v>96000</v>
      </c>
      <c r="K472" s="41">
        <f t="shared" si="42"/>
        <v>0</v>
      </c>
      <c r="L472" s="188">
        <f t="shared" si="43"/>
        <v>96000</v>
      </c>
      <c r="M472" s="171" t="s">
        <v>1897</v>
      </c>
    </row>
    <row r="473" spans="1:13" ht="38.25">
      <c r="A473" s="179">
        <f t="shared" si="44"/>
        <v>455</v>
      </c>
      <c r="B473" s="189" t="str">
        <f>VLOOKUP($A473,'Реестр на 3 дня'!$C$2:$AA$1000,3)</f>
        <v>NAFIDDINOV UMIDJON IXTIYEROVICH</v>
      </c>
      <c r="C473" s="167" t="str">
        <f>VLOOKUP($A473,'Реестр на 3 дня'!$C$2:$AA$1000,12)</f>
        <v>AB</v>
      </c>
      <c r="D473" s="167" t="str">
        <f>VLOOKUP($A473,'Реестр на 3 дня'!$C$2:$AA$1000,13)</f>
        <v>3736584</v>
      </c>
      <c r="E473" s="190" t="str">
        <f>VLOOKUP($A473,'Реестр на 3 дня'!$C$2:$AA$1000,14)</f>
        <v>27.04.2016</v>
      </c>
      <c r="F473" s="168" t="str">
        <f>VLOOKUP($A473,'Реестр на 3 дня'!$C$2:$AA$1000,15)</f>
        <v/>
      </c>
      <c r="G473" s="166" t="str">
        <f>VLOOKUP($A473,'Реестр на 3 дня'!$C$2:$AA$1000,17)</f>
        <v>Узбекистан, 000000, Бухарская область, г. Бухара, Бухарская область, Бухара г., ул. Намозгох, дом 5</v>
      </c>
      <c r="H473" s="191">
        <f>VLOOKUP($A473,'Реестр на 3 дня'!$C$2:$AA$1000,4)</f>
        <v>70</v>
      </c>
      <c r="I473" s="170">
        <f t="shared" si="40"/>
        <v>100</v>
      </c>
      <c r="J473" s="187">
        <f t="shared" si="41"/>
        <v>7000</v>
      </c>
      <c r="K473" s="41">
        <f t="shared" si="42"/>
        <v>0</v>
      </c>
      <c r="L473" s="188">
        <f t="shared" si="43"/>
        <v>7000</v>
      </c>
      <c r="M473" s="171" t="s">
        <v>1897</v>
      </c>
    </row>
    <row r="474" spans="1:13" ht="38.25">
      <c r="A474" s="179">
        <f t="shared" si="44"/>
        <v>456</v>
      </c>
      <c r="B474" s="189" t="str">
        <f>VLOOKUP($A474,'Реестр на 3 дня'!$C$2:$AA$1000,3)</f>
        <v>NAIMOV SHUXRAT MAXMUDJONOVICH</v>
      </c>
      <c r="C474" s="167" t="str">
        <f>VLOOKUP($A474,'Реестр на 3 дня'!$C$2:$AA$1000,12)</f>
        <v>AA</v>
      </c>
      <c r="D474" s="167" t="str">
        <f>VLOOKUP($A474,'Реестр на 3 дня'!$C$2:$AA$1000,13)</f>
        <v>8900801</v>
      </c>
      <c r="E474" s="190" t="str">
        <f>VLOOKUP($A474,'Реестр на 3 дня'!$C$2:$AA$1000,14)</f>
        <v>03.03.2015</v>
      </c>
      <c r="F474" s="168" t="str">
        <f>VLOOKUP($A474,'Реестр на 3 дня'!$C$2:$AA$1000,15)</f>
        <v/>
      </c>
      <c r="G474" s="166" t="str">
        <f>VLOOKUP($A474,'Реестр на 3 дня'!$C$2:$AA$1000,17)</f>
        <v>Узбекистан, 000000, Самаркандская область, г. Самарканд, Дари Занжир МФЙ, Бухара кучаси, 119-уй</v>
      </c>
      <c r="H474" s="191">
        <f>VLOOKUP($A474,'Реестр на 3 дня'!$C$2:$AA$1000,4)</f>
        <v>5</v>
      </c>
      <c r="I474" s="170">
        <f t="shared" si="40"/>
        <v>100</v>
      </c>
      <c r="J474" s="187">
        <f t="shared" si="41"/>
        <v>500</v>
      </c>
      <c r="K474" s="41">
        <f t="shared" si="42"/>
        <v>0</v>
      </c>
      <c r="L474" s="188">
        <f t="shared" si="43"/>
        <v>500</v>
      </c>
      <c r="M474" s="171" t="s">
        <v>1897</v>
      </c>
    </row>
    <row r="475" spans="1:13" ht="51">
      <c r="A475" s="179">
        <f t="shared" si="44"/>
        <v>457</v>
      </c>
      <c r="B475" s="189" t="str">
        <f>VLOOKUP($A475,'Реестр на 3 дня'!$C$2:$AA$1000,3)</f>
        <v>NAMAZOVA NAZIRA MADIYAROVNA</v>
      </c>
      <c r="C475" s="167" t="str">
        <f>VLOOKUP($A475,'Реестр на 3 дня'!$C$2:$AA$1000,12)</f>
        <v>AA</v>
      </c>
      <c r="D475" s="167" t="str">
        <f>VLOOKUP($A475,'Реестр на 3 дня'!$C$2:$AA$1000,13)</f>
        <v>0227407</v>
      </c>
      <c r="E475" s="190" t="str">
        <f>VLOOKUP($A475,'Реестр на 3 дня'!$C$2:$AA$1000,14)</f>
        <v>03.09.2012</v>
      </c>
      <c r="F475" s="168" t="str">
        <f>VLOOKUP($A475,'Реестр на 3 дня'!$C$2:$AA$1000,15)</f>
        <v>Toshkent viloyati Quyichirchiq  tumani IIB</v>
      </c>
      <c r="G475" s="166" t="str">
        <f>VLOOKUP($A475,'Реестр на 3 дня'!$C$2:$AA$1000,17)</f>
        <v>Узбекистан, 110917, Ташкентская область, Куйичирчикский район, ТАШАУЛ ТАШАУЛСКИЙ КС ЯНГИ-ХАЕТ Д.0 КВ.</v>
      </c>
      <c r="H475" s="191">
        <f>VLOOKUP($A475,'Реестр на 3 дня'!$C$2:$AA$1000,4)</f>
        <v>2400</v>
      </c>
      <c r="I475" s="170">
        <f t="shared" si="40"/>
        <v>100</v>
      </c>
      <c r="J475" s="187">
        <f t="shared" si="41"/>
        <v>240000</v>
      </c>
      <c r="K475" s="41">
        <f t="shared" si="42"/>
        <v>0</v>
      </c>
      <c r="L475" s="188">
        <f t="shared" si="43"/>
        <v>240000</v>
      </c>
      <c r="M475" s="171" t="s">
        <v>1897</v>
      </c>
    </row>
    <row r="476" spans="1:13" ht="38.25">
      <c r="A476" s="179">
        <f t="shared" si="44"/>
        <v>458</v>
      </c>
      <c r="B476" s="189" t="str">
        <f>VLOOKUP($A476,'Реестр на 3 дня'!$C$2:$AA$1000,3)</f>
        <v>NARKULOVA NIGINA BATIRJANOVNA</v>
      </c>
      <c r="C476" s="167" t="str">
        <f>VLOOKUP($A476,'Реестр на 3 дня'!$C$2:$AA$1000,12)</f>
        <v>AD</v>
      </c>
      <c r="D476" s="167" t="str">
        <f>VLOOKUP($A476,'Реестр на 3 дня'!$C$2:$AA$1000,13)</f>
        <v>4216978</v>
      </c>
      <c r="E476" s="190" t="str">
        <f>VLOOKUP($A476,'Реестр на 3 дня'!$C$2:$AA$1000,14)</f>
        <v>08.08.2023</v>
      </c>
      <c r="F476" s="168" t="str">
        <f>VLOOKUP($A476,'Реестр на 3 дня'!$C$2:$AA$1000,15)</f>
        <v/>
      </c>
      <c r="G476" s="166" t="str">
        <f>VLOOKUP($A476,'Реестр на 3 дня'!$C$2:$AA$1000,17)</f>
        <v>Узбекистан, 000000, г. Ташкент, Мирзо-Улугбекский район, ул. Ниезбек йули, 6 проезд, 16/48</v>
      </c>
      <c r="H476" s="191">
        <f>VLOOKUP($A476,'Реестр на 3 дня'!$C$2:$AA$1000,4)</f>
        <v>4610</v>
      </c>
      <c r="I476" s="170">
        <f t="shared" ref="I476:I539" si="45">$I$12</f>
        <v>100</v>
      </c>
      <c r="J476" s="187">
        <f t="shared" ref="J476:J539" si="46">H476*I476</f>
        <v>461000</v>
      </c>
      <c r="K476" s="41">
        <f t="shared" ref="K476:K539" si="47">J476*0</f>
        <v>0</v>
      </c>
      <c r="L476" s="188">
        <f t="shared" ref="L476:L539" si="48">J476-K476</f>
        <v>461000</v>
      </c>
      <c r="M476" s="171" t="s">
        <v>1897</v>
      </c>
    </row>
    <row r="477" spans="1:13" ht="51">
      <c r="A477" s="179">
        <f t="shared" ref="A477:A540" si="49">A476+1</f>
        <v>459</v>
      </c>
      <c r="B477" s="189" t="str">
        <f>VLOOKUP($A477,'Реестр на 3 дня'!$C$2:$AA$1000,3)</f>
        <v>NAZAROV BOBIR SOBIRJON O‘G‘LI</v>
      </c>
      <c r="C477" s="167" t="str">
        <f>VLOOKUP($A477,'Реестр на 3 дня'!$C$2:$AA$1000,12)</f>
        <v>AB</v>
      </c>
      <c r="D477" s="167" t="str">
        <f>VLOOKUP($A477,'Реестр на 3 дня'!$C$2:$AA$1000,13)</f>
        <v>3058533</v>
      </c>
      <c r="E477" s="190" t="str">
        <f>VLOOKUP($A477,'Реестр на 3 дня'!$C$2:$AA$1000,14)</f>
        <v>12.02.2016</v>
      </c>
      <c r="F477" s="168" t="str">
        <f>VLOOKUP($A477,'Реестр на 3 дня'!$C$2:$AA$1000,15)</f>
        <v/>
      </c>
      <c r="G477" s="166" t="str">
        <f>VLOOKUP($A477,'Реестр на 3 дня'!$C$2:$AA$1000,17)</f>
        <v>Узбекистан, 000000, г. Ташкент, Шайхантахурский район, ИПАКЧИ МФЙ, ИПАКЧИ, 7 ТОР КЎЧАСИ,  uy:131</v>
      </c>
      <c r="H477" s="191">
        <f>VLOOKUP($A477,'Реестр на 3 дня'!$C$2:$AA$1000,4)</f>
        <v>2</v>
      </c>
      <c r="I477" s="170">
        <f t="shared" si="45"/>
        <v>100</v>
      </c>
      <c r="J477" s="187">
        <f t="shared" si="46"/>
        <v>200</v>
      </c>
      <c r="K477" s="41">
        <f t="shared" si="47"/>
        <v>0</v>
      </c>
      <c r="L477" s="188">
        <f t="shared" si="48"/>
        <v>200</v>
      </c>
      <c r="M477" s="171" t="s">
        <v>1897</v>
      </c>
    </row>
    <row r="478" spans="1:13">
      <c r="A478" s="179">
        <f t="shared" si="49"/>
        <v>460</v>
      </c>
      <c r="B478" s="189" t="str">
        <f>VLOOKUP($A478,'Реестр на 3 дня'!$C$2:$AA$1000,3)</f>
        <v>NAZAROV MA’RUF ISMATULLOYEVICH</v>
      </c>
      <c r="C478" s="167" t="str">
        <f>VLOOKUP($A478,'Реестр на 3 дня'!$C$2:$AA$1000,12)</f>
        <v>AE</v>
      </c>
      <c r="D478" s="167" t="str">
        <f>VLOOKUP($A478,'Реестр на 3 дня'!$C$2:$AA$1000,13)</f>
        <v>2722860</v>
      </c>
      <c r="E478" s="190" t="str">
        <f>VLOOKUP($A478,'Реестр на 3 дня'!$C$2:$AA$1000,14)</f>
        <v>19.05.2025</v>
      </c>
      <c r="F478" s="168" t="str">
        <f>VLOOKUP($A478,'Реестр на 3 дня'!$C$2:$AA$1000,15)</f>
        <v/>
      </c>
      <c r="G478" s="166" t="str">
        <f>VLOOKUP($A478,'Реестр на 3 дня'!$C$2:$AA$1000,17)</f>
        <v/>
      </c>
      <c r="H478" s="191">
        <f>VLOOKUP($A478,'Реестр на 3 дня'!$C$2:$AA$1000,4)</f>
        <v>11</v>
      </c>
      <c r="I478" s="170">
        <f t="shared" si="45"/>
        <v>100</v>
      </c>
      <c r="J478" s="187">
        <f t="shared" si="46"/>
        <v>1100</v>
      </c>
      <c r="K478" s="41">
        <f t="shared" si="47"/>
        <v>0</v>
      </c>
      <c r="L478" s="188">
        <f t="shared" si="48"/>
        <v>1100</v>
      </c>
      <c r="M478" s="171" t="s">
        <v>1897</v>
      </c>
    </row>
    <row r="479" spans="1:13" ht="38.25">
      <c r="A479" s="179">
        <f t="shared" si="49"/>
        <v>461</v>
      </c>
      <c r="B479" s="189" t="str">
        <f>VLOOKUP($A479,'Реестр на 3 дня'!$C$2:$AA$1000,3)</f>
        <v>NAZAROV NASIMJON BOZORBOYEVICH</v>
      </c>
      <c r="C479" s="167" t="str">
        <f>VLOOKUP($A479,'Реестр на 3 дня'!$C$2:$AA$1000,12)</f>
        <v>AA</v>
      </c>
      <c r="D479" s="167" t="str">
        <f>VLOOKUP($A479,'Реестр на 3 дня'!$C$2:$AA$1000,13)</f>
        <v>7459101</v>
      </c>
      <c r="E479" s="190" t="str">
        <f>VLOOKUP($A479,'Реестр на 3 дня'!$C$2:$AA$1000,14)</f>
        <v>04.11.2014</v>
      </c>
      <c r="F479" s="168" t="str">
        <f>VLOOKUP($A479,'Реестр на 3 дня'!$C$2:$AA$1000,15)</f>
        <v/>
      </c>
      <c r="G479" s="166" t="str">
        <f>VLOOKUP($A479,'Реестр на 3 дня'!$C$2:$AA$1000,17)</f>
        <v>Узбекистан, 000000, Сурхандарьинская область, Сариасийский район, Гулобод МСГ, ул. Жасорат, дом 14</v>
      </c>
      <c r="H479" s="191">
        <f>VLOOKUP($A479,'Реестр на 3 дня'!$C$2:$AA$1000,4)</f>
        <v>7</v>
      </c>
      <c r="I479" s="170">
        <f t="shared" si="45"/>
        <v>100</v>
      </c>
      <c r="J479" s="187">
        <f t="shared" si="46"/>
        <v>700</v>
      </c>
      <c r="K479" s="41">
        <f t="shared" si="47"/>
        <v>0</v>
      </c>
      <c r="L479" s="188">
        <f t="shared" si="48"/>
        <v>700</v>
      </c>
      <c r="M479" s="171" t="s">
        <v>1897</v>
      </c>
    </row>
    <row r="480" spans="1:13" ht="38.25">
      <c r="A480" s="179">
        <f t="shared" si="49"/>
        <v>462</v>
      </c>
      <c r="B480" s="189" t="str">
        <f>VLOOKUP($A480,'Реестр на 3 дня'!$C$2:$AA$1000,3)</f>
        <v>NAZAROV RUSLAN BURUXULOVICH</v>
      </c>
      <c r="C480" s="167" t="str">
        <f>VLOOKUP($A480,'Реестр на 3 дня'!$C$2:$AA$1000,12)</f>
        <v>AB</v>
      </c>
      <c r="D480" s="167" t="str">
        <f>VLOOKUP($A480,'Реестр на 3 дня'!$C$2:$AA$1000,13)</f>
        <v>7115158</v>
      </c>
      <c r="E480" s="190" t="str">
        <f>VLOOKUP($A480,'Реестр на 3 дня'!$C$2:$AA$1000,14)</f>
        <v>29.06.2017</v>
      </c>
      <c r="F480" s="168" t="str">
        <f>VLOOKUP($A480,'Реестр на 3 дня'!$C$2:$AA$1000,15)</f>
        <v/>
      </c>
      <c r="G480" s="166" t="str">
        <f>VLOOKUP($A480,'Реестр на 3 дня'!$C$2:$AA$1000,17)</f>
        <v>Узбекистан, 000000, Навоийская область, г. Навои, Матонат МФЙ Меъморлар кучаси 14-уй 74-хонадон</v>
      </c>
      <c r="H480" s="191">
        <f>VLOOKUP($A480,'Реестр на 3 дня'!$C$2:$AA$1000,4)</f>
        <v>1</v>
      </c>
      <c r="I480" s="170">
        <f t="shared" si="45"/>
        <v>100</v>
      </c>
      <c r="J480" s="187">
        <f t="shared" si="46"/>
        <v>100</v>
      </c>
      <c r="K480" s="41">
        <f t="shared" si="47"/>
        <v>0</v>
      </c>
      <c r="L480" s="188">
        <f t="shared" si="48"/>
        <v>100</v>
      </c>
      <c r="M480" s="171" t="s">
        <v>1897</v>
      </c>
    </row>
    <row r="481" spans="1:13" ht="38.25">
      <c r="A481" s="179">
        <f t="shared" si="49"/>
        <v>463</v>
      </c>
      <c r="B481" s="189" t="str">
        <f>VLOOKUP($A481,'Реестр на 3 дня'!$C$2:$AA$1000,3)</f>
        <v>NAZIRJONOV SHUKRULLO AXADJON O‘G‘LI</v>
      </c>
      <c r="C481" s="167" t="str">
        <f>VLOOKUP($A481,'Реестр на 3 дня'!$C$2:$AA$1000,12)</f>
        <v>AB</v>
      </c>
      <c r="D481" s="167" t="str">
        <f>VLOOKUP($A481,'Реестр на 3 дня'!$C$2:$AA$1000,13)</f>
        <v>4545570</v>
      </c>
      <c r="E481" s="190" t="str">
        <f>VLOOKUP($A481,'Реестр на 3 дня'!$C$2:$AA$1000,14)</f>
        <v>25.07.2016</v>
      </c>
      <c r="F481" s="168" t="str">
        <f>VLOOKUP($A481,'Реестр на 3 дня'!$C$2:$AA$1000,15)</f>
        <v>БУВАЙДИНСКИЙ РОВД ФЕРГАНСКОЙ ОБЛАСТИ</v>
      </c>
      <c r="G481" s="166" t="str">
        <f>VLOOKUP($A481,'Реестр на 3 дня'!$C$2:$AA$1000,17)</f>
        <v>Узбекистан, 000000, Ферганская область, Бувайдинский район, Бегобод МФЙ, Ихлос кучаси, 162-уй</v>
      </c>
      <c r="H481" s="191">
        <f>VLOOKUP($A481,'Реестр на 3 дня'!$C$2:$AA$1000,4)</f>
        <v>522</v>
      </c>
      <c r="I481" s="170">
        <f t="shared" si="45"/>
        <v>100</v>
      </c>
      <c r="J481" s="187">
        <f t="shared" si="46"/>
        <v>52200</v>
      </c>
      <c r="K481" s="41">
        <f t="shared" si="47"/>
        <v>0</v>
      </c>
      <c r="L481" s="188">
        <f t="shared" si="48"/>
        <v>52200</v>
      </c>
      <c r="M481" s="171" t="s">
        <v>1897</v>
      </c>
    </row>
    <row r="482" spans="1:13" ht="38.25">
      <c r="A482" s="179">
        <f t="shared" si="49"/>
        <v>464</v>
      </c>
      <c r="B482" s="189" t="str">
        <f>VLOOKUP($A482,'Реестр на 3 дня'!$C$2:$AA$1000,3)</f>
        <v>NISANBAYEV ABDUSATTAR ALDANOVICH</v>
      </c>
      <c r="C482" s="167" t="str">
        <f>VLOOKUP($A482,'Реестр на 3 дня'!$C$2:$AA$1000,12)</f>
        <v>AD</v>
      </c>
      <c r="D482" s="167" t="str">
        <f>VLOOKUP($A482,'Реестр на 3 дня'!$C$2:$AA$1000,13)</f>
        <v>2181912</v>
      </c>
      <c r="E482" s="190" t="str">
        <f>VLOOKUP($A482,'Реестр на 3 дня'!$C$2:$AA$1000,14)</f>
        <v>15.12.2022</v>
      </c>
      <c r="F482" s="168" t="str">
        <f>VLOOKUP($A482,'Реестр на 3 дня'!$C$2:$AA$1000,15)</f>
        <v/>
      </c>
      <c r="G482" s="166" t="str">
        <f>VLOOKUP($A482,'Реестр на 3 дня'!$C$2:$AA$1000,17)</f>
        <v>Узбекистан, 000000, Ташкентская область, г. Чиназ, ИСЛОХАТ, А.НАВОИЙ КУЧАСИ</v>
      </c>
      <c r="H482" s="191">
        <f>VLOOKUP($A482,'Реестр на 3 дня'!$C$2:$AA$1000,4)</f>
        <v>3200</v>
      </c>
      <c r="I482" s="170">
        <f t="shared" si="45"/>
        <v>100</v>
      </c>
      <c r="J482" s="187">
        <f t="shared" si="46"/>
        <v>320000</v>
      </c>
      <c r="K482" s="41">
        <f t="shared" si="47"/>
        <v>0</v>
      </c>
      <c r="L482" s="188">
        <f t="shared" si="48"/>
        <v>320000</v>
      </c>
      <c r="M482" s="171" t="s">
        <v>1897</v>
      </c>
    </row>
    <row r="483" spans="1:13" ht="38.25">
      <c r="A483" s="179">
        <f t="shared" si="49"/>
        <v>465</v>
      </c>
      <c r="B483" s="189" t="str">
        <f>VLOOKUP($A483,'Реестр на 3 дня'!$C$2:$AA$1000,3)</f>
        <v>NISHANALIYEV IXTIYOR USMONALIYEVICH</v>
      </c>
      <c r="C483" s="167" t="str">
        <f>VLOOKUP($A483,'Реестр на 3 дня'!$C$2:$AA$1000,12)</f>
        <v>AD</v>
      </c>
      <c r="D483" s="167" t="str">
        <f>VLOOKUP($A483,'Реестр на 3 дня'!$C$2:$AA$1000,13)</f>
        <v>2166054</v>
      </c>
      <c r="E483" s="190" t="str">
        <f>VLOOKUP($A483,'Реестр на 3 дня'!$C$2:$AA$1000,14)</f>
        <v>13.12.2022</v>
      </c>
      <c r="F483" s="168" t="str">
        <f>VLOOKUP($A483,'Реестр на 3 дня'!$C$2:$AA$1000,15)</f>
        <v>IIV</v>
      </c>
      <c r="G483" s="166" t="str">
        <f>VLOOKUP($A483,'Реестр на 3 дня'!$C$2:$AA$1000,17)</f>
        <v>Узбекистан, 000000, Ташкентская область, Янгиюльский район, НИЯЗБАШ МФЙ ТЕЗ АРИК 139</v>
      </c>
      <c r="H483" s="191">
        <f>VLOOKUP($A483,'Реестр на 3 дня'!$C$2:$AA$1000,4)</f>
        <v>640</v>
      </c>
      <c r="I483" s="170">
        <f t="shared" si="45"/>
        <v>100</v>
      </c>
      <c r="J483" s="187">
        <f t="shared" si="46"/>
        <v>64000</v>
      </c>
      <c r="K483" s="41">
        <f t="shared" si="47"/>
        <v>0</v>
      </c>
      <c r="L483" s="188">
        <f t="shared" si="48"/>
        <v>64000</v>
      </c>
      <c r="M483" s="171" t="s">
        <v>1897</v>
      </c>
    </row>
    <row r="484" spans="1:13" ht="63.75">
      <c r="A484" s="179">
        <f t="shared" si="49"/>
        <v>466</v>
      </c>
      <c r="B484" s="189" t="str">
        <f>VLOOKUP($A484,'Реестр на 3 дня'!$C$2:$AA$1000,3)</f>
        <v>NISHANALIYEV MAXMUD YULDASHBAYEVICH</v>
      </c>
      <c r="C484" s="167" t="str">
        <f>VLOOKUP($A484,'Реестр на 3 дня'!$C$2:$AA$1000,12)</f>
        <v>AD</v>
      </c>
      <c r="D484" s="167" t="str">
        <f>VLOOKUP($A484,'Реестр на 3 дня'!$C$2:$AA$1000,13)</f>
        <v>5298606</v>
      </c>
      <c r="E484" s="190" t="str">
        <f>VLOOKUP($A484,'Реестр на 3 дня'!$C$2:$AA$1000,14)</f>
        <v>02.12.2023</v>
      </c>
      <c r="F484" s="168" t="str">
        <f>VLOOKUP($A484,'Реестр на 3 дня'!$C$2:$AA$1000,15)</f>
        <v/>
      </c>
      <c r="G484" s="166" t="str">
        <f>VLOOKUP($A484,'Реестр на 3 дня'!$C$2:$AA$1000,17)</f>
        <v>Узбекистан, 000000, Ташкентская область, Янгиюльский район, НИЁЗБОШ КФЙ, ПАХТА МФЙ, НИЁЗБОШ КФЙ, ПАХТА МФЙ, НИЗОМИЙ,  uy:4</v>
      </c>
      <c r="H484" s="191">
        <f>VLOOKUP($A484,'Реестр на 3 дня'!$C$2:$AA$1000,4)</f>
        <v>3200</v>
      </c>
      <c r="I484" s="170">
        <f t="shared" si="45"/>
        <v>100</v>
      </c>
      <c r="J484" s="187">
        <f t="shared" si="46"/>
        <v>320000</v>
      </c>
      <c r="K484" s="41">
        <f t="shared" si="47"/>
        <v>0</v>
      </c>
      <c r="L484" s="188">
        <f t="shared" si="48"/>
        <v>320000</v>
      </c>
      <c r="M484" s="171" t="s">
        <v>1897</v>
      </c>
    </row>
    <row r="485" spans="1:13" ht="51">
      <c r="A485" s="179">
        <f t="shared" si="49"/>
        <v>467</v>
      </c>
      <c r="B485" s="189" t="str">
        <f>VLOOKUP($A485,'Реестр на 3 дня'!$C$2:$AA$1000,3)</f>
        <v>NISHANALIYEVA FARIDA ABDUKADIROVNA</v>
      </c>
      <c r="C485" s="167" t="str">
        <f>VLOOKUP($A485,'Реестр на 3 дня'!$C$2:$AA$1000,12)</f>
        <v>AD</v>
      </c>
      <c r="D485" s="167" t="str">
        <f>VLOOKUP($A485,'Реестр на 3 дня'!$C$2:$AA$1000,13)</f>
        <v>2596448</v>
      </c>
      <c r="E485" s="190" t="str">
        <f>VLOOKUP($A485,'Реестр на 3 дня'!$C$2:$AA$1000,14)</f>
        <v>15.02.2023</v>
      </c>
      <c r="F485" s="168" t="str">
        <f>VLOOKUP($A485,'Реестр на 3 дня'!$C$2:$AA$1000,15)</f>
        <v>IIV</v>
      </c>
      <c r="G485" s="166" t="str">
        <f>VLOOKUP($A485,'Реестр на 3 дня'!$C$2:$AA$1000,17)</f>
        <v>Узбекистан, 000000, Ташкентская область, г. Янгиюль, OLTINOBOD MFY,TOSHKENT SHOX KO'CHASI 42-UY 73-XONADON</v>
      </c>
      <c r="H485" s="191">
        <f>VLOOKUP($A485,'Реестр на 3 дня'!$C$2:$AA$1000,4)</f>
        <v>1280</v>
      </c>
      <c r="I485" s="170">
        <f t="shared" si="45"/>
        <v>100</v>
      </c>
      <c r="J485" s="187">
        <f t="shared" si="46"/>
        <v>128000</v>
      </c>
      <c r="K485" s="41">
        <f t="shared" si="47"/>
        <v>0</v>
      </c>
      <c r="L485" s="188">
        <f t="shared" si="48"/>
        <v>128000</v>
      </c>
      <c r="M485" s="171" t="s">
        <v>1897</v>
      </c>
    </row>
    <row r="486" spans="1:13" ht="51">
      <c r="A486" s="179">
        <f t="shared" si="49"/>
        <v>468</v>
      </c>
      <c r="B486" s="189" t="str">
        <f>VLOOKUP($A486,'Реестр на 3 дня'!$C$2:$AA$1000,3)</f>
        <v>NISHANBAYEV ALISHER ABDUKAYUMOVICH</v>
      </c>
      <c r="C486" s="167" t="str">
        <f>VLOOKUP($A486,'Реестр на 3 дня'!$C$2:$AA$1000,12)</f>
        <v/>
      </c>
      <c r="D486" s="167" t="str">
        <f>VLOOKUP($A486,'Реестр на 3 дня'!$C$2:$AA$1000,13)</f>
        <v>AD4175409</v>
      </c>
      <c r="E486" s="190" t="str">
        <f>VLOOKUP($A486,'Реестр на 3 дня'!$C$2:$AA$1000,14)</f>
        <v>04.08.2023</v>
      </c>
      <c r="F486" s="168" t="str">
        <f>VLOOKUP($A486,'Реестр на 3 дня'!$C$2:$AA$1000,15)</f>
        <v>ЯНГИЮЛЬСКИЙ РОВД ТАШКЕНТСКОЙ ОБЛАСТИ</v>
      </c>
      <c r="G486" s="166" t="str">
        <f>VLOOKUP($A486,'Реестр на 3 дня'!$C$2:$AA$1000,17)</f>
        <v>Узбекистан, 112000, Ташкентская область, Янгиюльский район, Фаровон МФЙ, Ниёзбош КФЙ, Фаровон МФЙ, 309-уй</v>
      </c>
      <c r="H486" s="191">
        <f>VLOOKUP($A486,'Реестр на 3 дня'!$C$2:$AA$1000,4)</f>
        <v>160</v>
      </c>
      <c r="I486" s="170">
        <f t="shared" si="45"/>
        <v>100</v>
      </c>
      <c r="J486" s="187">
        <f t="shared" si="46"/>
        <v>16000</v>
      </c>
      <c r="K486" s="41">
        <f t="shared" si="47"/>
        <v>0</v>
      </c>
      <c r="L486" s="188">
        <f t="shared" si="48"/>
        <v>16000</v>
      </c>
      <c r="M486" s="171" t="s">
        <v>1897</v>
      </c>
    </row>
    <row r="487" spans="1:13" ht="38.25">
      <c r="A487" s="179">
        <f t="shared" si="49"/>
        <v>469</v>
      </c>
      <c r="B487" s="189" t="str">
        <f>VLOOKUP($A487,'Реестр на 3 дня'!$C$2:$AA$1000,3)</f>
        <v>NISHANBAYEV ERGASH DEXKANOVICH</v>
      </c>
      <c r="C487" s="167" t="str">
        <f>VLOOKUP($A487,'Реестр на 3 дня'!$C$2:$AA$1000,12)</f>
        <v>AE</v>
      </c>
      <c r="D487" s="167" t="str">
        <f>VLOOKUP($A487,'Реестр на 3 дня'!$C$2:$AA$1000,13)</f>
        <v>1594928</v>
      </c>
      <c r="E487" s="190" t="str">
        <f>VLOOKUP($A487,'Реестр на 3 дня'!$C$2:$AA$1000,14)</f>
        <v>12.02.2025</v>
      </c>
      <c r="F487" s="168" t="str">
        <f>VLOOKUP($A487,'Реестр на 3 дня'!$C$2:$AA$1000,15)</f>
        <v/>
      </c>
      <c r="G487" s="166" t="str">
        <f>VLOOKUP($A487,'Реестр на 3 дня'!$C$2:$AA$1000,17)</f>
        <v>Узбекистан, 000000, Ташкентская область, Янгиюльский район, с/с Ниязбаш ул.Заргалдок, 120</v>
      </c>
      <c r="H487" s="191">
        <f>VLOOKUP($A487,'Реестр на 3 дня'!$C$2:$AA$1000,4)</f>
        <v>800</v>
      </c>
      <c r="I487" s="170">
        <f t="shared" si="45"/>
        <v>100</v>
      </c>
      <c r="J487" s="187">
        <f t="shared" si="46"/>
        <v>80000</v>
      </c>
      <c r="K487" s="41">
        <f t="shared" si="47"/>
        <v>0</v>
      </c>
      <c r="L487" s="188">
        <f t="shared" si="48"/>
        <v>80000</v>
      </c>
      <c r="M487" s="171" t="s">
        <v>1897</v>
      </c>
    </row>
    <row r="488" spans="1:13" ht="38.25">
      <c r="A488" s="179">
        <f t="shared" si="49"/>
        <v>470</v>
      </c>
      <c r="B488" s="189" t="str">
        <f>VLOOKUP($A488,'Реестр на 3 дня'!$C$2:$AA$1000,3)</f>
        <v>NISHANBAYEV RIXSITILLA XXX</v>
      </c>
      <c r="C488" s="167" t="str">
        <f>VLOOKUP($A488,'Реестр на 3 дня'!$C$2:$AA$1000,12)</f>
        <v>CB</v>
      </c>
      <c r="D488" s="167" t="str">
        <f>VLOOKUP($A488,'Реестр на 3 дня'!$C$2:$AA$1000,13)</f>
        <v>0852572</v>
      </c>
      <c r="E488" s="190" t="str">
        <f>VLOOKUP($A488,'Реестр на 3 дня'!$C$2:$AA$1000,14)</f>
        <v>27.02.1998</v>
      </c>
      <c r="F488" s="168" t="str">
        <f>VLOOKUP($A488,'Реестр на 3 дня'!$C$2:$AA$1000,15)</f>
        <v>ОВД г. Янгиюль</v>
      </c>
      <c r="G488" s="166" t="str">
        <f>VLOOKUP($A488,'Реестр на 3 дня'!$C$2:$AA$1000,17)</f>
        <v>Узбекистан, 000000, Ташкентская область, Янгиюльский район, НИЯЗБАШ НИАЗБОШ_1 ОЙБЕК Д.0</v>
      </c>
      <c r="H488" s="191">
        <f>VLOOKUP($A488,'Реестр на 3 дня'!$C$2:$AA$1000,4)</f>
        <v>480</v>
      </c>
      <c r="I488" s="170">
        <f t="shared" si="45"/>
        <v>100</v>
      </c>
      <c r="J488" s="187">
        <f t="shared" si="46"/>
        <v>48000</v>
      </c>
      <c r="K488" s="41">
        <f t="shared" si="47"/>
        <v>0</v>
      </c>
      <c r="L488" s="188">
        <f t="shared" si="48"/>
        <v>48000</v>
      </c>
      <c r="M488" s="171" t="s">
        <v>1897</v>
      </c>
    </row>
    <row r="489" spans="1:13" ht="51">
      <c r="A489" s="179">
        <f t="shared" si="49"/>
        <v>471</v>
      </c>
      <c r="B489" s="189" t="str">
        <f>VLOOKUP($A489,'Реестр на 3 дня'!$C$2:$AA$1000,3)</f>
        <v>NISHANBAYEV SOBIRJON LUTFILLAYEVICH</v>
      </c>
      <c r="C489" s="167" t="str">
        <f>VLOOKUP($A489,'Реестр на 3 дня'!$C$2:$AA$1000,12)</f>
        <v>AE</v>
      </c>
      <c r="D489" s="167" t="str">
        <f>VLOOKUP($A489,'Реестр на 3 дня'!$C$2:$AA$1000,13)</f>
        <v>1594415</v>
      </c>
      <c r="E489" s="190" t="str">
        <f>VLOOKUP($A489,'Реестр на 3 дня'!$C$2:$AA$1000,14)</f>
        <v>12.02.2025</v>
      </c>
      <c r="F489" s="168" t="str">
        <f>VLOOKUP($A489,'Реестр на 3 дня'!$C$2:$AA$1000,15)</f>
        <v>ЯНГИЮЛЬСКИЙ РОВД ТАШКЕНТСКОЙ ОБЛАСТИ</v>
      </c>
      <c r="G489" s="166" t="str">
        <f>VLOOKUP($A489,'Реестр на 3 дня'!$C$2:$AA$1000,17)</f>
        <v>Узбекистан, 000000, Ташкентская область, Янгиюльский район, ЭСКИ-КАУНЧИ ЭСКИ КОВУНЧИ ДЖАМБУЛ МАХАЛЛА Д.52 КВ.</v>
      </c>
      <c r="H489" s="191">
        <f>VLOOKUP($A489,'Реестр на 3 дня'!$C$2:$AA$1000,4)</f>
        <v>960</v>
      </c>
      <c r="I489" s="170">
        <f t="shared" si="45"/>
        <v>100</v>
      </c>
      <c r="J489" s="187">
        <f t="shared" si="46"/>
        <v>96000</v>
      </c>
      <c r="K489" s="41">
        <f t="shared" si="47"/>
        <v>0</v>
      </c>
      <c r="L489" s="188">
        <f t="shared" si="48"/>
        <v>96000</v>
      </c>
      <c r="M489" s="171" t="s">
        <v>1897</v>
      </c>
    </row>
    <row r="490" spans="1:13" ht="63.75">
      <c r="A490" s="179">
        <f t="shared" si="49"/>
        <v>472</v>
      </c>
      <c r="B490" s="189" t="str">
        <f>VLOOKUP($A490,'Реестр на 3 дня'!$C$2:$AA$1000,3)</f>
        <v>NISHANBAYEVA SATKINBUBU XXX</v>
      </c>
      <c r="C490" s="167" t="str">
        <f>VLOOKUP($A490,'Реестр на 3 дня'!$C$2:$AA$1000,12)</f>
        <v>AA</v>
      </c>
      <c r="D490" s="167" t="str">
        <f>VLOOKUP($A490,'Реестр на 3 дня'!$C$2:$AA$1000,13)</f>
        <v>5278010</v>
      </c>
      <c r="E490" s="190" t="str">
        <f>VLOOKUP($A490,'Реестр на 3 дня'!$C$2:$AA$1000,14)</f>
        <v>28.04.2014</v>
      </c>
      <c r="F490" s="168" t="str">
        <f>VLOOKUP($A490,'Реестр на 3 дня'!$C$2:$AA$1000,15)</f>
        <v>Toshkent viloyati Yangiyul tumani IIB Gulbahor QMB</v>
      </c>
      <c r="G490" s="166" t="str">
        <f>VLOOKUP($A490,'Реестр на 3 дня'!$C$2:$AA$1000,17)</f>
        <v>Узбекистан, 110821, Ташкентская область, Янгиюльский район, ЭСКИ-КАУНЧИ ЭСКИ КОВУНЧИ МАХАЛЛАСИ САМАРКАНД КУЧАСИ Д.205</v>
      </c>
      <c r="H490" s="191">
        <f>VLOOKUP($A490,'Реестр на 3 дня'!$C$2:$AA$1000,4)</f>
        <v>160</v>
      </c>
      <c r="I490" s="170">
        <f t="shared" si="45"/>
        <v>100</v>
      </c>
      <c r="J490" s="187">
        <f t="shared" si="46"/>
        <v>16000</v>
      </c>
      <c r="K490" s="41">
        <f t="shared" si="47"/>
        <v>0</v>
      </c>
      <c r="L490" s="188">
        <f t="shared" si="48"/>
        <v>16000</v>
      </c>
      <c r="M490" s="171" t="s">
        <v>1897</v>
      </c>
    </row>
    <row r="491" spans="1:13" ht="51">
      <c r="A491" s="179">
        <f t="shared" si="49"/>
        <v>473</v>
      </c>
      <c r="B491" s="189" t="str">
        <f>VLOOKUP($A491,'Реестр на 3 дня'!$C$2:$AA$1000,3)</f>
        <v>NISHANOV OMONBOY XUDOYNAZAR O'G'LI</v>
      </c>
      <c r="C491" s="167" t="str">
        <f>VLOOKUP($A491,'Реестр на 3 дня'!$C$2:$AA$1000,12)</f>
        <v>AD</v>
      </c>
      <c r="D491" s="167" t="str">
        <f>VLOOKUP($A491,'Реестр на 3 дня'!$C$2:$AA$1000,13)</f>
        <v>2479805</v>
      </c>
      <c r="E491" s="190" t="str">
        <f>VLOOKUP($A491,'Реестр на 3 дня'!$C$2:$AA$1000,14)</f>
        <v>03.02.2023</v>
      </c>
      <c r="F491" s="168" t="str">
        <f>VLOOKUP($A491,'Реестр на 3 дня'!$C$2:$AA$1000,15)</f>
        <v/>
      </c>
      <c r="G491" s="166" t="str">
        <f>VLOOKUP($A491,'Реестр на 3 дня'!$C$2:$AA$1000,17)</f>
        <v>Узбекистан, 000000, Наманганская область, Учкурганский район, ҚЎҒАЙ ҚФЙ ҚЎРҒОНЧА МФЙ ФАЙЗУЛЛАЕВ КЎЧАСИ  uy:Р/С</v>
      </c>
      <c r="H491" s="191">
        <f>VLOOKUP($A491,'Реестр на 3 дня'!$C$2:$AA$1000,4)</f>
        <v>37</v>
      </c>
      <c r="I491" s="170">
        <f t="shared" si="45"/>
        <v>100</v>
      </c>
      <c r="J491" s="187">
        <f t="shared" si="46"/>
        <v>3700</v>
      </c>
      <c r="K491" s="41">
        <f t="shared" si="47"/>
        <v>0</v>
      </c>
      <c r="L491" s="188">
        <f t="shared" si="48"/>
        <v>3700</v>
      </c>
      <c r="M491" s="171" t="s">
        <v>1897</v>
      </c>
    </row>
    <row r="492" spans="1:13" ht="63.75">
      <c r="A492" s="179">
        <f t="shared" si="49"/>
        <v>474</v>
      </c>
      <c r="B492" s="189" t="str">
        <f>VLOOKUP($A492,'Реестр на 3 дня'!$C$2:$AA$1000,3)</f>
        <v>NISHONALIYEV BAXTIYOR USMONALIYEVICH</v>
      </c>
      <c r="C492" s="167" t="str">
        <f>VLOOKUP($A492,'Реестр на 3 дня'!$C$2:$AA$1000,12)</f>
        <v>AD</v>
      </c>
      <c r="D492" s="167" t="str">
        <f>VLOOKUP($A492,'Реестр на 3 дня'!$C$2:$AA$1000,13)</f>
        <v>8630480</v>
      </c>
      <c r="E492" s="190" t="str">
        <f>VLOOKUP($A492,'Реестр на 3 дня'!$C$2:$AA$1000,14)</f>
        <v>16.09.2024</v>
      </c>
      <c r="F492" s="168" t="str">
        <f>VLOOKUP($A492,'Реестр на 3 дня'!$C$2:$AA$1000,15)</f>
        <v>ЯНГИЮЛЬСКИЙ РОВД ТАШКЕНТСКОЙ ОБЛАС</v>
      </c>
      <c r="G492" s="166" t="str">
        <f>VLOOKUP($A492,'Реестр на 3 дня'!$C$2:$AA$1000,17)</f>
        <v>Узбекистан, 000000, Ташкентская область, Янгиюльский район, НИЁЗБОШ КФЙ, ГУЛИСТОН МФЙ, НИЁЗБОШ КФЙ, ГУЛИСТОН МФЙ, ОК-ОЛТИН, uy:Р/Й</v>
      </c>
      <c r="H492" s="191">
        <f>VLOOKUP($A492,'Реестр на 3 дня'!$C$2:$AA$1000,4)</f>
        <v>480</v>
      </c>
      <c r="I492" s="170">
        <f t="shared" si="45"/>
        <v>100</v>
      </c>
      <c r="J492" s="187">
        <f t="shared" si="46"/>
        <v>48000</v>
      </c>
      <c r="K492" s="41">
        <f t="shared" si="47"/>
        <v>0</v>
      </c>
      <c r="L492" s="188">
        <f t="shared" si="48"/>
        <v>48000</v>
      </c>
      <c r="M492" s="171" t="s">
        <v>1897</v>
      </c>
    </row>
    <row r="493" spans="1:13" ht="63.75">
      <c r="A493" s="179">
        <f t="shared" si="49"/>
        <v>475</v>
      </c>
      <c r="B493" s="189" t="str">
        <f>VLOOKUP($A493,'Реестр на 3 дня'!$C$2:$AA$1000,3)</f>
        <v>NISHONALIYEV DANIYOR USMONALIYEVICH</v>
      </c>
      <c r="C493" s="167" t="str">
        <f>VLOOKUP($A493,'Реестр на 3 дня'!$C$2:$AA$1000,12)</f>
        <v>AD</v>
      </c>
      <c r="D493" s="167" t="str">
        <f>VLOOKUP($A493,'Реестр на 3 дня'!$C$2:$AA$1000,13)</f>
        <v>5361403</v>
      </c>
      <c r="E493" s="190" t="str">
        <f>VLOOKUP($A493,'Реестр на 3 дня'!$C$2:$AA$1000,14)</f>
        <v>07.12.2023</v>
      </c>
      <c r="F493" s="168" t="str">
        <f>VLOOKUP($A493,'Реестр на 3 дня'!$C$2:$AA$1000,15)</f>
        <v>ЯНГИЮЛЬСКИЙ РОВД ТАШКЕНТСКОЙ ОБЛАСТИ</v>
      </c>
      <c r="G493" s="166" t="str">
        <f>VLOOKUP($A493,'Реестр на 3 дня'!$C$2:$AA$1000,17)</f>
        <v>Узбекистан, 000000, Ташкентская область, Янгиюльский район, НИЁЗБОШ КФЙ, ПАХТА МФЙ, НИЁЗБОШ КФЙ, ПАХТА МФЙ, ИСТИКЛОЛ, uy:Р/Й</v>
      </c>
      <c r="H493" s="191">
        <f>VLOOKUP($A493,'Реестр на 3 дня'!$C$2:$AA$1000,4)</f>
        <v>640</v>
      </c>
      <c r="I493" s="170">
        <f t="shared" si="45"/>
        <v>100</v>
      </c>
      <c r="J493" s="187">
        <f t="shared" si="46"/>
        <v>64000</v>
      </c>
      <c r="K493" s="41">
        <f t="shared" si="47"/>
        <v>0</v>
      </c>
      <c r="L493" s="188">
        <f t="shared" si="48"/>
        <v>64000</v>
      </c>
      <c r="M493" s="171" t="s">
        <v>1897</v>
      </c>
    </row>
    <row r="494" spans="1:13" ht="38.25">
      <c r="A494" s="179">
        <f t="shared" si="49"/>
        <v>476</v>
      </c>
      <c r="B494" s="189" t="str">
        <f>VLOOKUP($A494,'Реестр на 3 дня'!$C$2:$AA$1000,3)</f>
        <v>NOGAY OLEG VLADIMIROVICH</v>
      </c>
      <c r="C494" s="167" t="str">
        <f>VLOOKUP($A494,'Реестр на 3 дня'!$C$2:$AA$1000,12)</f>
        <v>AD</v>
      </c>
      <c r="D494" s="167" t="str">
        <f>VLOOKUP($A494,'Реестр на 3 дня'!$C$2:$AA$1000,13)</f>
        <v>2188527</v>
      </c>
      <c r="E494" s="190" t="str">
        <f>VLOOKUP($A494,'Реестр на 3 дня'!$C$2:$AA$1000,14)</f>
        <v>15.12.2022</v>
      </c>
      <c r="F494" s="168" t="str">
        <f>VLOOKUP($A494,'Реестр на 3 дня'!$C$2:$AA$1000,15)</f>
        <v/>
      </c>
      <c r="G494" s="166" t="str">
        <f>VLOOKUP($A494,'Реестр на 3 дня'!$C$2:$AA$1000,17)</f>
        <v>Узбекистан, 112004, Ташкентская область, г. Янгиюль, Мустакиллик МФЙ Узумзор 61-13</v>
      </c>
      <c r="H494" s="191">
        <f>VLOOKUP($A494,'Реестр на 3 дня'!$C$2:$AA$1000,4)</f>
        <v>14400</v>
      </c>
      <c r="I494" s="170">
        <f t="shared" si="45"/>
        <v>100</v>
      </c>
      <c r="J494" s="187">
        <f t="shared" si="46"/>
        <v>1440000</v>
      </c>
      <c r="K494" s="41">
        <f t="shared" si="47"/>
        <v>0</v>
      </c>
      <c r="L494" s="188">
        <f t="shared" si="48"/>
        <v>1440000</v>
      </c>
      <c r="M494" s="171" t="s">
        <v>1897</v>
      </c>
    </row>
    <row r="495" spans="1:13" ht="51">
      <c r="A495" s="179">
        <f t="shared" si="49"/>
        <v>477</v>
      </c>
      <c r="B495" s="189" t="str">
        <f>VLOOKUP($A495,'Реестр на 3 дня'!$C$2:$AA$1000,3)</f>
        <v>NOMOZBAYEV SUNNATILLA MUSTAKIMOVICH</v>
      </c>
      <c r="C495" s="167" t="str">
        <f>VLOOKUP($A495,'Реестр на 3 дня'!$C$2:$AA$1000,12)</f>
        <v>AD</v>
      </c>
      <c r="D495" s="167" t="str">
        <f>VLOOKUP($A495,'Реестр на 3 дня'!$C$2:$AA$1000,13)</f>
        <v>2693859</v>
      </c>
      <c r="E495" s="190" t="str">
        <f>VLOOKUP($A495,'Реестр на 3 дня'!$C$2:$AA$1000,14)</f>
        <v>28.02.2023</v>
      </c>
      <c r="F495" s="168" t="str">
        <f>VLOOKUP($A495,'Реестр на 3 дня'!$C$2:$AA$1000,15)</f>
        <v/>
      </c>
      <c r="G495" s="166" t="str">
        <f>VLOOKUP($A495,'Реестр на 3 дня'!$C$2:$AA$1000,17)</f>
        <v>Узбекистан, 000000, Наманганская область, Чустский район, ОЛМОС ШФЙ, БИРЛИК МФЙ, БИРЛИК КЎЧАСИ,  uy:1А</v>
      </c>
      <c r="H495" s="191">
        <f>VLOOKUP($A495,'Реестр на 3 дня'!$C$2:$AA$1000,4)</f>
        <v>2</v>
      </c>
      <c r="I495" s="170">
        <f t="shared" si="45"/>
        <v>100</v>
      </c>
      <c r="J495" s="187">
        <f t="shared" si="46"/>
        <v>200</v>
      </c>
      <c r="K495" s="41">
        <f t="shared" si="47"/>
        <v>0</v>
      </c>
      <c r="L495" s="188">
        <f t="shared" si="48"/>
        <v>200</v>
      </c>
      <c r="M495" s="171" t="s">
        <v>1897</v>
      </c>
    </row>
    <row r="496" spans="1:13" ht="63.75">
      <c r="A496" s="179">
        <f t="shared" si="49"/>
        <v>478</v>
      </c>
      <c r="B496" s="189" t="str">
        <f>VLOOKUP($A496,'Реестр на 3 дня'!$C$2:$AA$1000,3)</f>
        <v>NORMATOV ABDUSAMAT ABDIRAXMONOVICH</v>
      </c>
      <c r="C496" s="167" t="str">
        <f>VLOOKUP($A496,'Реестр на 3 дня'!$C$2:$AA$1000,12)</f>
        <v>AA</v>
      </c>
      <c r="D496" s="167" t="str">
        <f>VLOOKUP($A496,'Реестр на 3 дня'!$C$2:$AA$1000,13)</f>
        <v>6121225</v>
      </c>
      <c r="E496" s="190" t="str">
        <f>VLOOKUP($A496,'Реестр на 3 дня'!$C$2:$AA$1000,14)</f>
        <v>12.07.2014</v>
      </c>
      <c r="F496" s="168" t="str">
        <f>VLOOKUP($A496,'Реестр на 3 дня'!$C$2:$AA$1000,15)</f>
        <v>Toshkent.vil Yangiyul.tum IIB</v>
      </c>
      <c r="G496" s="166" t="str">
        <f>VLOOKUP($A496,'Реестр на 3 дня'!$C$2:$AA$1000,17)</f>
        <v>Узбекистан, 000000, Ташкентская область, Янгиюльский район, ЙУГОНТЕПА КФЙ, БАХОР МФЙ, ЙУГОНТЕПА КФЙ, БАХОР МФЙ, НАВРУЗ,  uy:Р/Й</v>
      </c>
      <c r="H496" s="191">
        <f>VLOOKUP($A496,'Реестр на 3 дня'!$C$2:$AA$1000,4)</f>
        <v>800</v>
      </c>
      <c r="I496" s="170">
        <f t="shared" si="45"/>
        <v>100</v>
      </c>
      <c r="J496" s="187">
        <f t="shared" si="46"/>
        <v>80000</v>
      </c>
      <c r="K496" s="41">
        <f t="shared" si="47"/>
        <v>0</v>
      </c>
      <c r="L496" s="188">
        <f t="shared" si="48"/>
        <v>80000</v>
      </c>
      <c r="M496" s="171" t="s">
        <v>1897</v>
      </c>
    </row>
    <row r="497" spans="1:13" ht="38.25">
      <c r="A497" s="179">
        <f t="shared" si="49"/>
        <v>479</v>
      </c>
      <c r="B497" s="189" t="str">
        <f>VLOOKUP($A497,'Реестр на 3 дня'!$C$2:$AA$1000,3)</f>
        <v>NORMATOV ELYOR XUDAYBERGANOVICH</v>
      </c>
      <c r="C497" s="167" t="str">
        <f>VLOOKUP($A497,'Реестр на 3 дня'!$C$2:$AA$1000,12)</f>
        <v>AD</v>
      </c>
      <c r="D497" s="167" t="str">
        <f>VLOOKUP($A497,'Реестр на 3 дня'!$C$2:$AA$1000,13)</f>
        <v>8021529</v>
      </c>
      <c r="E497" s="190" t="str">
        <f>VLOOKUP($A497,'Реестр на 3 дня'!$C$2:$AA$1000,14)</f>
        <v>26.07.2024</v>
      </c>
      <c r="F497" s="168" t="str">
        <f>VLOOKUP($A497,'Реестр на 3 дня'!$C$2:$AA$1000,15)</f>
        <v/>
      </c>
      <c r="G497" s="166" t="str">
        <f>VLOOKUP($A497,'Реестр на 3 дня'!$C$2:$AA$1000,17)</f>
        <v>Узбекистан, 112000, Ташкентская область, г. Янгиюль, Янгийул г., ул. Бирлик, дом 3-утиш 26</v>
      </c>
      <c r="H497" s="191">
        <f>VLOOKUP($A497,'Реестр на 3 дня'!$C$2:$AA$1000,4)</f>
        <v>1600</v>
      </c>
      <c r="I497" s="170">
        <f t="shared" si="45"/>
        <v>100</v>
      </c>
      <c r="J497" s="187">
        <f t="shared" si="46"/>
        <v>160000</v>
      </c>
      <c r="K497" s="41">
        <f t="shared" si="47"/>
        <v>0</v>
      </c>
      <c r="L497" s="188">
        <f t="shared" si="48"/>
        <v>160000</v>
      </c>
      <c r="M497" s="171" t="s">
        <v>1897</v>
      </c>
    </row>
    <row r="498" spans="1:13" ht="76.5">
      <c r="A498" s="179">
        <f t="shared" si="49"/>
        <v>480</v>
      </c>
      <c r="B498" s="189" t="str">
        <f>VLOOKUP($A498,'Реестр на 3 дня'!$C$2:$AA$1000,3)</f>
        <v>NORMATOVA DILRABO AKMALDJANOVNA</v>
      </c>
      <c r="C498" s="167" t="str">
        <f>VLOOKUP($A498,'Реестр на 3 дня'!$C$2:$AA$1000,12)</f>
        <v>AA</v>
      </c>
      <c r="D498" s="167" t="str">
        <f>VLOOKUP($A498,'Реестр на 3 дня'!$C$2:$AA$1000,13)</f>
        <v>0517674</v>
      </c>
      <c r="E498" s="190" t="str">
        <f>VLOOKUP($A498,'Реестр на 3 дня'!$C$2:$AA$1000,14)</f>
        <v>13.12.2012</v>
      </c>
      <c r="F498" s="168" t="str">
        <f>VLOOKUP($A498,'Реестр на 3 дня'!$C$2:$AA$1000,15)</f>
        <v>Toshkent viloyati Yangiyul tumani IIB</v>
      </c>
      <c r="G498" s="166" t="str">
        <f>VLOOKUP($A498,'Реестр на 3 дня'!$C$2:$AA$1000,17)</f>
        <v>Узбекистан, 110812, Ташкентская область, Янгиюльский район, ЙУГОНТЕПА КФЙ, УЗБЕКИСТОН МФЙ, ЙУГОНТЕПА КФЙ, УЗБЕКИСТОН МФЙ, ТАХТА КОПРИК,  uy:Р/Й</v>
      </c>
      <c r="H498" s="191">
        <f>VLOOKUP($A498,'Реестр на 3 дня'!$C$2:$AA$1000,4)</f>
        <v>800</v>
      </c>
      <c r="I498" s="170">
        <f t="shared" si="45"/>
        <v>100</v>
      </c>
      <c r="J498" s="187">
        <f t="shared" si="46"/>
        <v>80000</v>
      </c>
      <c r="K498" s="41">
        <f t="shared" si="47"/>
        <v>0</v>
      </c>
      <c r="L498" s="188">
        <f t="shared" si="48"/>
        <v>80000</v>
      </c>
      <c r="M498" s="171" t="s">
        <v>1897</v>
      </c>
    </row>
    <row r="499" spans="1:13" ht="51">
      <c r="A499" s="179">
        <f t="shared" si="49"/>
        <v>481</v>
      </c>
      <c r="B499" s="189" t="str">
        <f>VLOOKUP($A499,'Реестр на 3 дня'!$C$2:$AA$1000,3)</f>
        <v>NORMATOVA XILOLA ARIBJANOVNA</v>
      </c>
      <c r="C499" s="167" t="str">
        <f>VLOOKUP($A499,'Реестр на 3 дня'!$C$2:$AA$1000,12)</f>
        <v/>
      </c>
      <c r="D499" s="167" t="str">
        <f>VLOOKUP($A499,'Реестр на 3 дня'!$C$2:$AA$1000,13)</f>
        <v>AE4072004</v>
      </c>
      <c r="E499" s="190" t="str">
        <f>VLOOKUP($A499,'Реестр на 3 дня'!$C$2:$AA$1000,14)</f>
        <v>08.09.2025</v>
      </c>
      <c r="F499" s="168" t="str">
        <f>VLOOKUP($A499,'Реестр на 3 дня'!$C$2:$AA$1000,15)</f>
        <v>ЯНГИЮЛЬСКИЙ РОВД ТАШКЕНТСКОЙ ОБЛАСТИ</v>
      </c>
      <c r="G499" s="166" t="str">
        <f>VLOOKUP($A499,'Реестр на 3 дня'!$C$2:$AA$1000,17)</f>
        <v>Узбекистан, 000000, Ташкентская область, Янгиюльский район, Шуралисой КФЙ, Озод МФЙ, ул. Обод, дом 10</v>
      </c>
      <c r="H499" s="191">
        <f>VLOOKUP($A499,'Реестр на 3 дня'!$C$2:$AA$1000,4)</f>
        <v>640</v>
      </c>
      <c r="I499" s="170">
        <f t="shared" si="45"/>
        <v>100</v>
      </c>
      <c r="J499" s="187">
        <f t="shared" si="46"/>
        <v>64000</v>
      </c>
      <c r="K499" s="41">
        <f t="shared" si="47"/>
        <v>0</v>
      </c>
      <c r="L499" s="188">
        <f t="shared" si="48"/>
        <v>64000</v>
      </c>
      <c r="M499" s="171" t="s">
        <v>1897</v>
      </c>
    </row>
    <row r="500" spans="1:13" ht="63.75">
      <c r="A500" s="179">
        <f t="shared" si="49"/>
        <v>482</v>
      </c>
      <c r="B500" s="189" t="str">
        <f>VLOOKUP($A500,'Реестр на 3 дня'!$C$2:$AA$1000,3)</f>
        <v>NOROV GANISHER RIXSTILLAYEVICH</v>
      </c>
      <c r="C500" s="167" t="str">
        <f>VLOOKUP($A500,'Реестр на 3 дня'!$C$2:$AA$1000,12)</f>
        <v>AB</v>
      </c>
      <c r="D500" s="167" t="str">
        <f>VLOOKUP($A500,'Реестр на 3 дня'!$C$2:$AA$1000,13)</f>
        <v>1630092</v>
      </c>
      <c r="E500" s="190" t="str">
        <f>VLOOKUP($A500,'Реестр на 3 дня'!$C$2:$AA$1000,14)</f>
        <v>15.10.2015</v>
      </c>
      <c r="F500" s="168" t="str">
        <f>VLOOKUP($A500,'Реестр на 3 дня'!$C$2:$AA$1000,15)</f>
        <v>Toshkent viloyati Yangiyul tumani IIB Gulbahor QMB</v>
      </c>
      <c r="G500" s="166" t="str">
        <f>VLOOKUP($A500,'Реестр на 3 дня'!$C$2:$AA$1000,17)</f>
        <v>Узбекистан, 110807, Ташкентская область, Янгиюльский район, Шуралисой КФЙ, Иттифок МФЙ МФЙ, Шуралисой КФЙ, Итифок МФЙ, дом 230</v>
      </c>
      <c r="H500" s="191">
        <f>VLOOKUP($A500,'Реестр на 3 дня'!$C$2:$AA$1000,4)</f>
        <v>480</v>
      </c>
      <c r="I500" s="170">
        <f t="shared" si="45"/>
        <v>100</v>
      </c>
      <c r="J500" s="187">
        <f t="shared" si="46"/>
        <v>48000</v>
      </c>
      <c r="K500" s="41">
        <f t="shared" si="47"/>
        <v>0</v>
      </c>
      <c r="L500" s="188">
        <f t="shared" si="48"/>
        <v>48000</v>
      </c>
      <c r="M500" s="171" t="s">
        <v>1897</v>
      </c>
    </row>
    <row r="501" spans="1:13" ht="51">
      <c r="A501" s="179">
        <f t="shared" si="49"/>
        <v>483</v>
      </c>
      <c r="B501" s="189" t="str">
        <f>VLOOKUP($A501,'Реестр на 3 дня'!$C$2:$AA$1000,3)</f>
        <v>NOROV RIXSITILLA YULDASHEVICH</v>
      </c>
      <c r="C501" s="167" t="str">
        <f>VLOOKUP($A501,'Реестр на 3 дня'!$C$2:$AA$1000,12)</f>
        <v>CB</v>
      </c>
      <c r="D501" s="167" t="str">
        <f>VLOOKUP($A501,'Реестр на 3 дня'!$C$2:$AA$1000,13)</f>
        <v>0849621</v>
      </c>
      <c r="E501" s="190" t="str">
        <f>VLOOKUP($A501,'Реестр на 3 дня'!$C$2:$AA$1000,14)</f>
        <v>31.10.1997</v>
      </c>
      <c r="F501" s="168" t="str">
        <f>VLOOKUP($A501,'Реестр на 3 дня'!$C$2:$AA$1000,15)</f>
        <v>ГОВД г. Янгиюль</v>
      </c>
      <c r="G501" s="166" t="str">
        <f>VLOOKUP($A501,'Реестр на 3 дня'!$C$2:$AA$1000,17)</f>
        <v>Узбекистан, 000000, Ташкентская область, Янгиюльский район, НИЯЗБАШ ОЙБЕК МАХАЛЛАСИ УЛУГБЕК КУЧАСИ  Д.0 КВ.0</v>
      </c>
      <c r="H501" s="191">
        <f>VLOOKUP($A501,'Реестр на 3 дня'!$C$2:$AA$1000,4)</f>
        <v>640</v>
      </c>
      <c r="I501" s="170">
        <f t="shared" si="45"/>
        <v>100</v>
      </c>
      <c r="J501" s="187">
        <f t="shared" si="46"/>
        <v>64000</v>
      </c>
      <c r="K501" s="41">
        <f t="shared" si="47"/>
        <v>0</v>
      </c>
      <c r="L501" s="188">
        <f t="shared" si="48"/>
        <v>64000</v>
      </c>
      <c r="M501" s="171" t="s">
        <v>1897</v>
      </c>
    </row>
    <row r="502" spans="1:13" ht="38.25">
      <c r="A502" s="179">
        <f t="shared" si="49"/>
        <v>484</v>
      </c>
      <c r="B502" s="189" t="str">
        <f>VLOOKUP($A502,'Реестр на 3 дня'!$C$2:$AA$1000,3)</f>
        <v>NOVIKOVA NINA ALEKSANDROVNA</v>
      </c>
      <c r="C502" s="167" t="str">
        <f>VLOOKUP($A502,'Реестр на 3 дня'!$C$2:$AA$1000,12)</f>
        <v>AA</v>
      </c>
      <c r="D502" s="167" t="str">
        <f>VLOOKUP($A502,'Реестр на 3 дня'!$C$2:$AA$1000,13)</f>
        <v>6136344</v>
      </c>
      <c r="E502" s="190" t="str">
        <f>VLOOKUP($A502,'Реестр на 3 дня'!$C$2:$AA$1000,14)</f>
        <v>12.07.2014</v>
      </c>
      <c r="F502" s="168" t="str">
        <f>VLOOKUP($A502,'Реестр на 3 дня'!$C$2:$AA$1000,15)</f>
        <v>Toshkent viloyati Yangiyul tumani IIB</v>
      </c>
      <c r="G502" s="166" t="str">
        <f>VLOOKUP($A502,'Реестр на 3 дня'!$C$2:$AA$1000,17)</f>
        <v>Узбекистан, 112004, Ташкентская область, г. Янгиюль, Г. ЯНГИЮЛЬ МУСТАКИЛЛИК УЗУМЗОР Д.17 КВ.</v>
      </c>
      <c r="H502" s="191">
        <f>VLOOKUP($A502,'Реестр на 3 дня'!$C$2:$AA$1000,4)</f>
        <v>1600</v>
      </c>
      <c r="I502" s="170">
        <f t="shared" si="45"/>
        <v>100</v>
      </c>
      <c r="J502" s="187">
        <f t="shared" si="46"/>
        <v>160000</v>
      </c>
      <c r="K502" s="41">
        <f t="shared" si="47"/>
        <v>0</v>
      </c>
      <c r="L502" s="188">
        <f t="shared" si="48"/>
        <v>160000</v>
      </c>
      <c r="M502" s="171" t="s">
        <v>1897</v>
      </c>
    </row>
    <row r="503" spans="1:13" ht="38.25">
      <c r="A503" s="179">
        <f t="shared" si="49"/>
        <v>485</v>
      </c>
      <c r="B503" s="189" t="str">
        <f>VLOOKUP($A503,'Реестр на 3 дня'!$C$2:$AA$1000,3)</f>
        <v>NURILLAYEV NOZIM NEGMATOVICH</v>
      </c>
      <c r="C503" s="167" t="str">
        <f>VLOOKUP($A503,'Реестр на 3 дня'!$C$2:$AA$1000,12)</f>
        <v>AE</v>
      </c>
      <c r="D503" s="167" t="str">
        <f>VLOOKUP($A503,'Реестр на 3 дня'!$C$2:$AA$1000,13)</f>
        <v>1616511</v>
      </c>
      <c r="E503" s="190" t="str">
        <f>VLOOKUP($A503,'Реестр на 3 дня'!$C$2:$AA$1000,14)</f>
        <v>13.02.2025</v>
      </c>
      <c r="F503" s="168" t="str">
        <f>VLOOKUP($A503,'Реестр на 3 дня'!$C$2:$AA$1000,15)</f>
        <v/>
      </c>
      <c r="G503" s="166" t="str">
        <f>VLOOKUP($A503,'Реестр на 3 дня'!$C$2:$AA$1000,17)</f>
        <v>Узбекистан, 000000, Самаркандская область, г. Самарканд, SAMARQAND SHAH FADEVA 31</v>
      </c>
      <c r="H503" s="191">
        <f>VLOOKUP($A503,'Реестр на 3 дня'!$C$2:$AA$1000,4)</f>
        <v>1</v>
      </c>
      <c r="I503" s="170">
        <f t="shared" si="45"/>
        <v>100</v>
      </c>
      <c r="J503" s="187">
        <f t="shared" si="46"/>
        <v>100</v>
      </c>
      <c r="K503" s="41">
        <f t="shared" si="47"/>
        <v>0</v>
      </c>
      <c r="L503" s="188">
        <f t="shared" si="48"/>
        <v>100</v>
      </c>
      <c r="M503" s="171" t="s">
        <v>1897</v>
      </c>
    </row>
    <row r="504" spans="1:13" ht="38.25">
      <c r="A504" s="179">
        <f t="shared" si="49"/>
        <v>486</v>
      </c>
      <c r="B504" s="189" t="str">
        <f>VLOOKUP($A504,'Реестр на 3 дня'!$C$2:$AA$1000,3)</f>
        <v>NURMATOV FAZLITDIN ZAYNITDINOVICH</v>
      </c>
      <c r="C504" s="167" t="str">
        <f>VLOOKUP($A504,'Реестр на 3 дня'!$C$2:$AA$1000,12)</f>
        <v>AA</v>
      </c>
      <c r="D504" s="167" t="str">
        <f>VLOOKUP($A504,'Реестр на 3 дня'!$C$2:$AA$1000,13)</f>
        <v>8369259</v>
      </c>
      <c r="E504" s="190" t="str">
        <f>VLOOKUP($A504,'Реестр на 3 дня'!$C$2:$AA$1000,14)</f>
        <v>15.01.2015</v>
      </c>
      <c r="F504" s="168" t="str">
        <f>VLOOKUP($A504,'Реестр на 3 дня'!$C$2:$AA$1000,15)</f>
        <v/>
      </c>
      <c r="G504" s="166" t="str">
        <f>VLOOKUP($A504,'Реестр на 3 дня'!$C$2:$AA$1000,17)</f>
        <v>Узбекистан, 000000, г. Ташкент, Шайхантахурский район, KATTA BOG PR CHAQAR ARIQ 81</v>
      </c>
      <c r="H504" s="191">
        <f>VLOOKUP($A504,'Реестр на 3 дня'!$C$2:$AA$1000,4)</f>
        <v>9600</v>
      </c>
      <c r="I504" s="170">
        <f t="shared" si="45"/>
        <v>100</v>
      </c>
      <c r="J504" s="187">
        <f t="shared" si="46"/>
        <v>960000</v>
      </c>
      <c r="K504" s="41">
        <f t="shared" si="47"/>
        <v>0</v>
      </c>
      <c r="L504" s="188">
        <f t="shared" si="48"/>
        <v>960000</v>
      </c>
      <c r="M504" s="171" t="s">
        <v>1897</v>
      </c>
    </row>
    <row r="505" spans="1:13" ht="38.25">
      <c r="A505" s="179">
        <f t="shared" si="49"/>
        <v>487</v>
      </c>
      <c r="B505" s="189" t="str">
        <f>VLOOKUP($A505,'Реестр на 3 дня'!$C$2:$AA$1000,3)</f>
        <v>NURMATOV JURAMUROD MUXAMADOVICH</v>
      </c>
      <c r="C505" s="167" t="str">
        <f>VLOOKUP($A505,'Реестр на 3 дня'!$C$2:$AA$1000,12)</f>
        <v/>
      </c>
      <c r="D505" s="167" t="str">
        <f>VLOOKUP($A505,'Реестр на 3 дня'!$C$2:$AA$1000,13)</f>
        <v>AE2154946</v>
      </c>
      <c r="E505" s="190" t="str">
        <f>VLOOKUP($A505,'Реестр на 3 дня'!$C$2:$AA$1000,14)</f>
        <v>02.04.2025</v>
      </c>
      <c r="F505" s="168" t="str">
        <f>VLOOKUP($A505,'Реестр на 3 дня'!$C$2:$AA$1000,15)</f>
        <v>ТЕРМИЗСКИЙ РОВД СУРХАНДАРЬИНСКОЙ ОБЛАСТИ</v>
      </c>
      <c r="G505" s="166" t="str">
        <f>VLOOKUP($A505,'Реестр на 3 дня'!$C$2:$AA$1000,17)</f>
        <v>Узбекистан, 000000, Сурхандарьинская область, Термезский район, НУРАФШОН МФЙ, uy:00</v>
      </c>
      <c r="H505" s="191">
        <f>VLOOKUP($A505,'Реестр на 3 дня'!$C$2:$AA$1000,4)</f>
        <v>7</v>
      </c>
      <c r="I505" s="170">
        <f t="shared" si="45"/>
        <v>100</v>
      </c>
      <c r="J505" s="187">
        <f t="shared" si="46"/>
        <v>700</v>
      </c>
      <c r="K505" s="41">
        <f t="shared" si="47"/>
        <v>0</v>
      </c>
      <c r="L505" s="188">
        <f t="shared" si="48"/>
        <v>700</v>
      </c>
      <c r="M505" s="171" t="s">
        <v>1897</v>
      </c>
    </row>
    <row r="506" spans="1:13" ht="38.25">
      <c r="A506" s="179">
        <f t="shared" si="49"/>
        <v>488</v>
      </c>
      <c r="B506" s="189" t="str">
        <f>VLOOKUP($A506,'Реестр на 3 дня'!$C$2:$AA$1000,3)</f>
        <v>NURMATOV USKANBAY NAIMBAYEVICH</v>
      </c>
      <c r="C506" s="167" t="str">
        <f>VLOOKUP($A506,'Реестр на 3 дня'!$C$2:$AA$1000,12)</f>
        <v>AD</v>
      </c>
      <c r="D506" s="167" t="str">
        <f>VLOOKUP($A506,'Реестр на 3 дня'!$C$2:$AA$1000,13)</f>
        <v>2011895</v>
      </c>
      <c r="E506" s="190" t="str">
        <f>VLOOKUP($A506,'Реестр на 3 дня'!$C$2:$AA$1000,14)</f>
        <v>15.11.2022</v>
      </c>
      <c r="F506" s="168" t="str">
        <f>VLOOKUP($A506,'Реестр на 3 дня'!$C$2:$AA$1000,15)</f>
        <v/>
      </c>
      <c r="G506" s="166" t="str">
        <f>VLOOKUP($A506,'Реестр на 3 дня'!$C$2:$AA$1000,17)</f>
        <v>Узбекистан, 102800, Ташкентская область, г. Янгиюль, МУСТАКИЛЛИК МФЙ ЯНГИ-ХАЁТ Д.46"А"</v>
      </c>
      <c r="H506" s="191">
        <f>VLOOKUP($A506,'Реестр на 3 дня'!$C$2:$AA$1000,4)</f>
        <v>3200</v>
      </c>
      <c r="I506" s="170">
        <f t="shared" si="45"/>
        <v>100</v>
      </c>
      <c r="J506" s="187">
        <f t="shared" si="46"/>
        <v>320000</v>
      </c>
      <c r="K506" s="41">
        <f t="shared" si="47"/>
        <v>0</v>
      </c>
      <c r="L506" s="188">
        <f t="shared" si="48"/>
        <v>320000</v>
      </c>
      <c r="M506" s="171" t="s">
        <v>1897</v>
      </c>
    </row>
    <row r="507" spans="1:13" ht="38.25">
      <c r="A507" s="179">
        <f t="shared" si="49"/>
        <v>489</v>
      </c>
      <c r="B507" s="189" t="str">
        <f>VLOOKUP($A507,'Реестр на 3 дня'!$C$2:$AA$1000,3)</f>
        <v>NURMATOVA SHAXLO XXX</v>
      </c>
      <c r="C507" s="167" t="str">
        <f>VLOOKUP($A507,'Реестр на 3 дня'!$C$2:$AA$1000,12)</f>
        <v>AD</v>
      </c>
      <c r="D507" s="167" t="str">
        <f>VLOOKUP($A507,'Реестр на 3 дня'!$C$2:$AA$1000,13)</f>
        <v>2835434</v>
      </c>
      <c r="E507" s="190" t="str">
        <f>VLOOKUP($A507,'Реестр на 3 дня'!$C$2:$AA$1000,14)</f>
        <v>18.03.2023</v>
      </c>
      <c r="F507" s="168" t="str">
        <f>VLOOKUP($A507,'Реестр на 3 дня'!$C$2:$AA$1000,15)</f>
        <v/>
      </c>
      <c r="G507" s="166" t="str">
        <f>VLOOKUP($A507,'Реестр на 3 дня'!$C$2:$AA$1000,17)</f>
        <v>Узбекистан, 112000, Ташкентская область, г. Янгиюль, Навруз МФЙ, Навоий переулок кучаси, 16-уй</v>
      </c>
      <c r="H507" s="191">
        <f>VLOOKUP($A507,'Реестр на 3 дня'!$C$2:$AA$1000,4)</f>
        <v>800</v>
      </c>
      <c r="I507" s="170">
        <f t="shared" si="45"/>
        <v>100</v>
      </c>
      <c r="J507" s="187">
        <f t="shared" si="46"/>
        <v>80000</v>
      </c>
      <c r="K507" s="41">
        <f t="shared" si="47"/>
        <v>0</v>
      </c>
      <c r="L507" s="188">
        <f t="shared" si="48"/>
        <v>80000</v>
      </c>
      <c r="M507" s="171" t="s">
        <v>1897</v>
      </c>
    </row>
    <row r="508" spans="1:13" ht="38.25">
      <c r="A508" s="179">
        <f t="shared" si="49"/>
        <v>490</v>
      </c>
      <c r="B508" s="189" t="str">
        <f>VLOOKUP($A508,'Реестр на 3 дня'!$C$2:$AA$1000,3)</f>
        <v>NURMATOVA XADICHA YULDASHEVNA</v>
      </c>
      <c r="C508" s="167" t="str">
        <f>VLOOKUP($A508,'Реестр на 3 дня'!$C$2:$AA$1000,12)</f>
        <v>AD</v>
      </c>
      <c r="D508" s="167" t="str">
        <f>VLOOKUP($A508,'Реестр на 3 дня'!$C$2:$AA$1000,13)</f>
        <v>2043891</v>
      </c>
      <c r="E508" s="190" t="str">
        <f>VLOOKUP($A508,'Реестр на 3 дня'!$C$2:$AA$1000,14)</f>
        <v>18.11.2022</v>
      </c>
      <c r="F508" s="168" t="str">
        <f>VLOOKUP($A508,'Реестр на 3 дня'!$C$2:$AA$1000,15)</f>
        <v/>
      </c>
      <c r="G508" s="166" t="str">
        <f>VLOOKUP($A508,'Реестр на 3 дня'!$C$2:$AA$1000,17)</f>
        <v>Узбекистан, 000000, Ташкентская область, Янгиюльский район, г.Туркистон МФЙ Сагбон 8</v>
      </c>
      <c r="H508" s="191">
        <f>VLOOKUP($A508,'Реестр на 3 дня'!$C$2:$AA$1000,4)</f>
        <v>800</v>
      </c>
      <c r="I508" s="170">
        <f t="shared" si="45"/>
        <v>100</v>
      </c>
      <c r="J508" s="187">
        <f t="shared" si="46"/>
        <v>80000</v>
      </c>
      <c r="K508" s="41">
        <f t="shared" si="47"/>
        <v>0</v>
      </c>
      <c r="L508" s="188">
        <f t="shared" si="48"/>
        <v>80000</v>
      </c>
      <c r="M508" s="171" t="s">
        <v>1897</v>
      </c>
    </row>
    <row r="509" spans="1:13" ht="38.25">
      <c r="A509" s="179">
        <f t="shared" si="49"/>
        <v>491</v>
      </c>
      <c r="B509" s="189" t="str">
        <f>VLOOKUP($A509,'Реестр на 3 дня'!$C$2:$AA$1000,3)</f>
        <v>NURMAXAMEDOV MUZAFFAR PIRMAXAMAT O‘G‘LI</v>
      </c>
      <c r="C509" s="167" t="str">
        <f>VLOOKUP($A509,'Реестр на 3 дня'!$C$2:$AA$1000,12)</f>
        <v>AD</v>
      </c>
      <c r="D509" s="167" t="str">
        <f>VLOOKUP($A509,'Реестр на 3 дня'!$C$2:$AA$1000,13)</f>
        <v>1832093</v>
      </c>
      <c r="E509" s="190" t="str">
        <f>VLOOKUP($A509,'Реестр на 3 дня'!$C$2:$AA$1000,14)</f>
        <v>04.10.2022</v>
      </c>
      <c r="F509" s="168" t="str">
        <f>VLOOKUP($A509,'Реестр на 3 дня'!$C$2:$AA$1000,15)</f>
        <v/>
      </c>
      <c r="G509" s="166" t="str">
        <f>VLOOKUP($A509,'Реестр на 3 дня'!$C$2:$AA$1000,17)</f>
        <v>Узбекистан, 000000, Ташкентская область, Янгиюльский район, Madaniyat MFY Sh.Rashidov 254-uy</v>
      </c>
      <c r="H509" s="191">
        <f>VLOOKUP($A509,'Реестр на 3 дня'!$C$2:$AA$1000,4)</f>
        <v>960</v>
      </c>
      <c r="I509" s="170">
        <f t="shared" si="45"/>
        <v>100</v>
      </c>
      <c r="J509" s="187">
        <f t="shared" si="46"/>
        <v>96000</v>
      </c>
      <c r="K509" s="41">
        <f t="shared" si="47"/>
        <v>0</v>
      </c>
      <c r="L509" s="188">
        <f t="shared" si="48"/>
        <v>96000</v>
      </c>
      <c r="M509" s="171" t="s">
        <v>1897</v>
      </c>
    </row>
    <row r="510" spans="1:13" ht="51">
      <c r="A510" s="179">
        <f t="shared" si="49"/>
        <v>492</v>
      </c>
      <c r="B510" s="189" t="str">
        <f>VLOOKUP($A510,'Реестр на 3 дня'!$C$2:$AA$1000,3)</f>
        <v>NURMUXAMEDOV GAYRAT VAKILOVICH</v>
      </c>
      <c r="C510" s="167" t="str">
        <f>VLOOKUP($A510,'Реестр на 3 дня'!$C$2:$AA$1000,12)</f>
        <v>AD</v>
      </c>
      <c r="D510" s="167" t="str">
        <f>VLOOKUP($A510,'Реестр на 3 дня'!$C$2:$AA$1000,13)</f>
        <v>5566950</v>
      </c>
      <c r="E510" s="190" t="str">
        <f>VLOOKUP($A510,'Реестр на 3 дня'!$C$2:$AA$1000,14)</f>
        <v>17.05.2024</v>
      </c>
      <c r="F510" s="168" t="str">
        <f>VLOOKUP($A510,'Реестр на 3 дня'!$C$2:$AA$1000,15)</f>
        <v>МИРЗО-УЛУГБЕКСКИЙ РУВД ГОРОДА ТАШКЕНТА</v>
      </c>
      <c r="G510" s="166" t="str">
        <f>VLOOKUP($A510,'Реестр на 3 дня'!$C$2:$AA$1000,17)</f>
        <v>Узбекистан, 000000, г. Ташкент, Ташкент, Mirzo Ulugbek tumani АЗАМАТ МФЙ, ТТЗ-4 ДАХАСИ,  uy:11 xonadon:54</v>
      </c>
      <c r="H510" s="191">
        <f>VLOOKUP($A510,'Реестр на 3 дня'!$C$2:$AA$1000,4)</f>
        <v>20</v>
      </c>
      <c r="I510" s="170">
        <f t="shared" si="45"/>
        <v>100</v>
      </c>
      <c r="J510" s="187">
        <f t="shared" si="46"/>
        <v>2000</v>
      </c>
      <c r="K510" s="41">
        <f t="shared" si="47"/>
        <v>0</v>
      </c>
      <c r="L510" s="188">
        <f t="shared" si="48"/>
        <v>2000</v>
      </c>
      <c r="M510" s="171" t="s">
        <v>1897</v>
      </c>
    </row>
    <row r="511" spans="1:13" ht="51">
      <c r="A511" s="179">
        <f t="shared" si="49"/>
        <v>493</v>
      </c>
      <c r="B511" s="189" t="str">
        <f>VLOOKUP($A511,'Реестр на 3 дня'!$C$2:$AA$1000,3)</f>
        <v>NURQOBILOV SOG'INCHBEK BOYQOBIL O'G'LI</v>
      </c>
      <c r="C511" s="167" t="str">
        <f>VLOOKUP($A511,'Реестр на 3 дня'!$C$2:$AA$1000,12)</f>
        <v>AD</v>
      </c>
      <c r="D511" s="167" t="str">
        <f>VLOOKUP($A511,'Реестр на 3 дня'!$C$2:$AA$1000,13)</f>
        <v>0735966</v>
      </c>
      <c r="E511" s="190" t="str">
        <f>VLOOKUP($A511,'Реестр на 3 дня'!$C$2:$AA$1000,14)</f>
        <v>18.10.2021</v>
      </c>
      <c r="F511" s="168" t="str">
        <f>VLOOKUP($A511,'Реестр на 3 дня'!$C$2:$AA$1000,15)</f>
        <v/>
      </c>
      <c r="G511" s="166" t="str">
        <f>VLOOKUP($A511,'Реестр на 3 дня'!$C$2:$AA$1000,17)</f>
        <v>Узбекистан, 000000, Сурхандарьинская область, Джаркурганский район, Джаркурганский район Маданият МСГ ул. Анҳор дом 15</v>
      </c>
      <c r="H511" s="191">
        <f>VLOOKUP($A511,'Реестр на 3 дня'!$C$2:$AA$1000,4)</f>
        <v>1</v>
      </c>
      <c r="I511" s="170">
        <f t="shared" si="45"/>
        <v>100</v>
      </c>
      <c r="J511" s="187">
        <f t="shared" si="46"/>
        <v>100</v>
      </c>
      <c r="K511" s="41">
        <f t="shared" si="47"/>
        <v>0</v>
      </c>
      <c r="L511" s="188">
        <f t="shared" si="48"/>
        <v>100</v>
      </c>
      <c r="M511" s="171" t="s">
        <v>1897</v>
      </c>
    </row>
    <row r="512" spans="1:13" ht="38.25">
      <c r="A512" s="179">
        <f t="shared" si="49"/>
        <v>494</v>
      </c>
      <c r="B512" s="189" t="str">
        <f>VLOOKUP($A512,'Реестр на 3 дня'!$C$2:$AA$1000,3)</f>
        <v>NUSHTAYEVA SVETLANA ALEKSEYEVNA</v>
      </c>
      <c r="C512" s="167" t="str">
        <f>VLOOKUP($A512,'Реестр на 3 дня'!$C$2:$AA$1000,12)</f>
        <v>AD</v>
      </c>
      <c r="D512" s="167" t="str">
        <f>VLOOKUP($A512,'Реестр на 3 дня'!$C$2:$AA$1000,13)</f>
        <v>6209641</v>
      </c>
      <c r="E512" s="190" t="str">
        <f>VLOOKUP($A512,'Реестр на 3 дня'!$C$2:$AA$1000,14)</f>
        <v>20.02.2024</v>
      </c>
      <c r="F512" s="168" t="str">
        <f>VLOOKUP($A512,'Реестр на 3 дня'!$C$2:$AA$1000,15)</f>
        <v/>
      </c>
      <c r="G512" s="166" t="str">
        <f>VLOOKUP($A512,'Реестр на 3 дня'!$C$2:$AA$1000,17)</f>
        <v>Узбекистан, 000000, Ташкентская область, Янгиюльский район, Вокзал олди д.8</v>
      </c>
      <c r="H512" s="191">
        <f>VLOOKUP($A512,'Реестр на 3 дня'!$C$2:$AA$1000,4)</f>
        <v>4000</v>
      </c>
      <c r="I512" s="170">
        <f t="shared" si="45"/>
        <v>100</v>
      </c>
      <c r="J512" s="187">
        <f t="shared" si="46"/>
        <v>400000</v>
      </c>
      <c r="K512" s="41">
        <f t="shared" si="47"/>
        <v>0</v>
      </c>
      <c r="L512" s="188">
        <f t="shared" si="48"/>
        <v>400000</v>
      </c>
      <c r="M512" s="171" t="s">
        <v>1897</v>
      </c>
    </row>
    <row r="513" spans="1:13" ht="25.5">
      <c r="A513" s="179">
        <f t="shared" si="49"/>
        <v>495</v>
      </c>
      <c r="B513" s="189" t="str">
        <f>VLOOKUP($A513,'Реестр на 3 дня'!$C$2:$AA$1000,3)</f>
        <v>NUSSER DANIEL</v>
      </c>
      <c r="C513" s="167" t="str">
        <f>VLOOKUP($A513,'Реестр на 3 дня'!$C$2:$AA$1000,12)</f>
        <v>D</v>
      </c>
      <c r="D513" s="167" t="str">
        <f>VLOOKUP($A513,'Реестр на 3 дня'!$C$2:$AA$1000,13)</f>
        <v>C4YLM9YRG</v>
      </c>
      <c r="E513" s="190" t="str">
        <f>VLOOKUP($A513,'Реестр на 3 дня'!$C$2:$AA$1000,14)</f>
        <v>31.07.2020</v>
      </c>
      <c r="F513" s="168" t="str">
        <f>VLOOKUP($A513,'Реестр на 3 дня'!$C$2:$AA$1000,15)</f>
        <v/>
      </c>
      <c r="G513" s="166" t="str">
        <f>VLOOKUP($A513,'Реестр на 3 дня'!$C$2:$AA$1000,17)</f>
        <v>Швейцария, 000000, Pfäffikon, Schwerzistrasse 37 8807 Freienbach</v>
      </c>
      <c r="H513" s="191">
        <f>VLOOKUP($A513,'Реестр на 3 дня'!$C$2:$AA$1000,4)</f>
        <v>550</v>
      </c>
      <c r="I513" s="170">
        <f t="shared" si="45"/>
        <v>100</v>
      </c>
      <c r="J513" s="187">
        <f t="shared" si="46"/>
        <v>55000</v>
      </c>
      <c r="K513" s="41">
        <f t="shared" si="47"/>
        <v>0</v>
      </c>
      <c r="L513" s="188">
        <f t="shared" si="48"/>
        <v>55000</v>
      </c>
      <c r="M513" s="171" t="s">
        <v>1896</v>
      </c>
    </row>
    <row r="514" spans="1:13" ht="51">
      <c r="A514" s="179">
        <f t="shared" si="49"/>
        <v>496</v>
      </c>
      <c r="B514" s="189" t="str">
        <f>VLOOKUP($A514,'Реестр на 3 дня'!$C$2:$AA$1000,3)</f>
        <v>O'RAZALIYEV ABROR TURSUNMUROD O'G'LI</v>
      </c>
      <c r="C514" s="167" t="str">
        <f>VLOOKUP($A514,'Реестр на 3 дня'!$C$2:$AA$1000,12)</f>
        <v>AD</v>
      </c>
      <c r="D514" s="167" t="str">
        <f>VLOOKUP($A514,'Реестр на 3 дня'!$C$2:$AA$1000,13)</f>
        <v>7764168</v>
      </c>
      <c r="E514" s="190" t="str">
        <f>VLOOKUP($A514,'Реестр на 3 дня'!$C$2:$AA$1000,14)</f>
        <v>05.07.2024</v>
      </c>
      <c r="F514" s="168" t="str">
        <f>VLOOKUP($A514,'Реестр на 3 дня'!$C$2:$AA$1000,15)</f>
        <v>БУЛУНГУРСКИЙ РОВД САМАРКАНДСКОЙ ОБЛАСТИ</v>
      </c>
      <c r="G514" s="166" t="str">
        <f>VLOOKUP($A514,'Реестр на 3 дня'!$C$2:$AA$1000,17)</f>
        <v>Узбекистан, 000000, Самаркандская область, Булунгурский район, КУЛЧАБИЙ ҚФЙ, ОКТЕПА МФЙ, uy:Р/С</v>
      </c>
      <c r="H514" s="191">
        <f>VLOOKUP($A514,'Реестр на 3 дня'!$C$2:$AA$1000,4)</f>
        <v>21</v>
      </c>
      <c r="I514" s="170">
        <f t="shared" si="45"/>
        <v>100</v>
      </c>
      <c r="J514" s="187">
        <f t="shared" si="46"/>
        <v>2100</v>
      </c>
      <c r="K514" s="41">
        <f t="shared" si="47"/>
        <v>0</v>
      </c>
      <c r="L514" s="188">
        <f t="shared" si="48"/>
        <v>2100</v>
      </c>
      <c r="M514" s="171" t="s">
        <v>1897</v>
      </c>
    </row>
    <row r="515" spans="1:13" ht="38.25">
      <c r="A515" s="179">
        <f t="shared" si="49"/>
        <v>497</v>
      </c>
      <c r="B515" s="189" t="str">
        <f>VLOOKUP($A515,'Реестр на 3 дня'!$C$2:$AA$1000,3)</f>
        <v>O'RINBOYEV SARDORBEK ERGASHBOY O'G'LI</v>
      </c>
      <c r="C515" s="167" t="str">
        <f>VLOOKUP($A515,'Реестр на 3 дня'!$C$2:$AA$1000,12)</f>
        <v>AD</v>
      </c>
      <c r="D515" s="167" t="str">
        <f>VLOOKUP($A515,'Реестр на 3 дня'!$C$2:$AA$1000,13)</f>
        <v>3405076</v>
      </c>
      <c r="E515" s="190" t="str">
        <f>VLOOKUP($A515,'Реестр на 3 дня'!$C$2:$AA$1000,14)</f>
        <v>23.05.2023</v>
      </c>
      <c r="F515" s="168" t="str">
        <f>VLOOKUP($A515,'Реестр на 3 дня'!$C$2:$AA$1000,15)</f>
        <v/>
      </c>
      <c r="G515" s="166" t="str">
        <f>VLOOKUP($A515,'Реестр на 3 дня'!$C$2:$AA$1000,17)</f>
        <v>Узбекистан, 000000, Хорезмская область, Хазараспский район, Алоқали кўл МФЙ Буюк ипак йўли кучаси 16-уй</v>
      </c>
      <c r="H515" s="191">
        <f>VLOOKUP($A515,'Реестр на 3 дня'!$C$2:$AA$1000,4)</f>
        <v>1</v>
      </c>
      <c r="I515" s="170">
        <f t="shared" si="45"/>
        <v>100</v>
      </c>
      <c r="J515" s="187">
        <f t="shared" si="46"/>
        <v>100</v>
      </c>
      <c r="K515" s="41">
        <f t="shared" si="47"/>
        <v>0</v>
      </c>
      <c r="L515" s="188">
        <f t="shared" si="48"/>
        <v>100</v>
      </c>
      <c r="M515" s="171" t="s">
        <v>1897</v>
      </c>
    </row>
    <row r="516" spans="1:13" ht="38.25">
      <c r="A516" s="179">
        <f t="shared" si="49"/>
        <v>498</v>
      </c>
      <c r="B516" s="189" t="str">
        <f>VLOOKUP($A516,'Реестр на 3 дня'!$C$2:$AA$1000,3)</f>
        <v>OCHILOV ISLOMJON IXTIYOR O‘G‘LI</v>
      </c>
      <c r="C516" s="167" t="str">
        <f>VLOOKUP($A516,'Реестр на 3 дня'!$C$2:$AA$1000,12)</f>
        <v>AD</v>
      </c>
      <c r="D516" s="167" t="str">
        <f>VLOOKUP($A516,'Реестр на 3 дня'!$C$2:$AA$1000,13)</f>
        <v>1776959</v>
      </c>
      <c r="E516" s="190" t="str">
        <f>VLOOKUP($A516,'Реестр на 3 дня'!$C$2:$AA$1000,14)</f>
        <v>19.09.2022</v>
      </c>
      <c r="F516" s="168" t="str">
        <f>VLOOKUP($A516,'Реестр на 3 дня'!$C$2:$AA$1000,15)</f>
        <v/>
      </c>
      <c r="G516" s="166" t="str">
        <f>VLOOKUP($A516,'Реестр на 3 дня'!$C$2:$AA$1000,17)</f>
        <v>Узбекистан, 000000, Самаркандская область, г. Каттакурган, Мирзо Улугбек МФЙ, Г.Гулом кучаси, 19-уй</v>
      </c>
      <c r="H516" s="191">
        <f>VLOOKUP($A516,'Реестр на 3 дня'!$C$2:$AA$1000,4)</f>
        <v>6</v>
      </c>
      <c r="I516" s="170">
        <f t="shared" si="45"/>
        <v>100</v>
      </c>
      <c r="J516" s="187">
        <f t="shared" si="46"/>
        <v>600</v>
      </c>
      <c r="K516" s="41">
        <f t="shared" si="47"/>
        <v>0</v>
      </c>
      <c r="L516" s="188">
        <f t="shared" si="48"/>
        <v>600</v>
      </c>
      <c r="M516" s="171" t="s">
        <v>1897</v>
      </c>
    </row>
    <row r="517" spans="1:13" ht="51">
      <c r="A517" s="179">
        <f t="shared" si="49"/>
        <v>499</v>
      </c>
      <c r="B517" s="189" t="str">
        <f>VLOOKUP($A517,'Реестр на 3 дня'!$C$2:$AA$1000,3)</f>
        <v>OCHILOV SHUXRAT SHAXRAMBAYEVICH</v>
      </c>
      <c r="C517" s="167" t="str">
        <f>VLOOKUP($A517,'Реестр на 3 дня'!$C$2:$AA$1000,12)</f>
        <v>AD</v>
      </c>
      <c r="D517" s="167" t="str">
        <f>VLOOKUP($A517,'Реестр на 3 дня'!$C$2:$AA$1000,13)</f>
        <v>7996030</v>
      </c>
      <c r="E517" s="190" t="str">
        <f>VLOOKUP($A517,'Реестр на 3 дня'!$C$2:$AA$1000,14)</f>
        <v>24.07.2024</v>
      </c>
      <c r="F517" s="168" t="str">
        <f>VLOOKUP($A517,'Реестр на 3 дня'!$C$2:$AA$1000,15)</f>
        <v/>
      </c>
      <c r="G517" s="166" t="str">
        <f>VLOOKUP($A517,'Реестр на 3 дня'!$C$2:$AA$1000,17)</f>
        <v>Узбекистан, 112004, Ташкентская область, г. Янгиюль, Мустакиллик МФЙ, Янги ҳаёт кучаси, 3-уй, 14-хонадон</v>
      </c>
      <c r="H517" s="191">
        <f>VLOOKUP($A517,'Реестр на 3 дня'!$C$2:$AA$1000,4)</f>
        <v>3840</v>
      </c>
      <c r="I517" s="170">
        <f t="shared" si="45"/>
        <v>100</v>
      </c>
      <c r="J517" s="187">
        <f t="shared" si="46"/>
        <v>384000</v>
      </c>
      <c r="K517" s="41">
        <f t="shared" si="47"/>
        <v>0</v>
      </c>
      <c r="L517" s="188">
        <f t="shared" si="48"/>
        <v>384000</v>
      </c>
      <c r="M517" s="171" t="s">
        <v>1897</v>
      </c>
    </row>
    <row r="518" spans="1:13" ht="38.25">
      <c r="A518" s="179">
        <f t="shared" si="49"/>
        <v>500</v>
      </c>
      <c r="B518" s="189" t="str">
        <f>VLOOKUP($A518,'Реестр на 3 дня'!$C$2:$AA$1000,3)</f>
        <v>ODILOV BEHZOD ERKIN O‘G‘LI</v>
      </c>
      <c r="C518" s="167" t="str">
        <f>VLOOKUP($A518,'Реестр на 3 дня'!$C$2:$AA$1000,12)</f>
        <v>AD</v>
      </c>
      <c r="D518" s="167" t="str">
        <f>VLOOKUP($A518,'Реестр на 3 дня'!$C$2:$AA$1000,13)</f>
        <v>5602190</v>
      </c>
      <c r="E518" s="190" t="str">
        <f>VLOOKUP($A518,'Реестр на 3 дня'!$C$2:$AA$1000,14)</f>
        <v>04.01.2024</v>
      </c>
      <c r="F518" s="168" t="str">
        <f>VLOOKUP($A518,'Реестр на 3 дня'!$C$2:$AA$1000,15)</f>
        <v/>
      </c>
      <c r="G518" s="166" t="str">
        <f>VLOOKUP($A518,'Реестр на 3 дня'!$C$2:$AA$1000,17)</f>
        <v>Узбекистан, 000000, Ташкентская область, Зангиатинский район, Ko'kterak QFY, Ulug'bek kochasi, 7uy</v>
      </c>
      <c r="H518" s="191">
        <f>VLOOKUP($A518,'Реестр на 3 дня'!$C$2:$AA$1000,4)</f>
        <v>7</v>
      </c>
      <c r="I518" s="170">
        <f t="shared" si="45"/>
        <v>100</v>
      </c>
      <c r="J518" s="187">
        <f t="shared" si="46"/>
        <v>700</v>
      </c>
      <c r="K518" s="41">
        <f t="shared" si="47"/>
        <v>0</v>
      </c>
      <c r="L518" s="188">
        <f t="shared" si="48"/>
        <v>700</v>
      </c>
      <c r="M518" s="171" t="s">
        <v>1897</v>
      </c>
    </row>
    <row r="519" spans="1:13" ht="38.25">
      <c r="A519" s="179">
        <f t="shared" si="49"/>
        <v>501</v>
      </c>
      <c r="B519" s="189" t="str">
        <f>VLOOKUP($A519,'Реестр на 3 дня'!$C$2:$AA$1000,3)</f>
        <v>OLIMJONOV NAZIRJON ELYOR O'G'LI</v>
      </c>
      <c r="C519" s="167" t="str">
        <f>VLOOKUP($A519,'Реестр на 3 дня'!$C$2:$AA$1000,12)</f>
        <v>AD</v>
      </c>
      <c r="D519" s="167" t="str">
        <f>VLOOKUP($A519,'Реестр на 3 дня'!$C$2:$AA$1000,13)</f>
        <v>2414617</v>
      </c>
      <c r="E519" s="190" t="str">
        <f>VLOOKUP($A519,'Реестр на 3 дня'!$C$2:$AA$1000,14)</f>
        <v>25.01.2023</v>
      </c>
      <c r="F519" s="168" t="str">
        <f>VLOOKUP($A519,'Реестр на 3 дня'!$C$2:$AA$1000,15)</f>
        <v/>
      </c>
      <c r="G519" s="166" t="str">
        <f>VLOOKUP($A519,'Реестр на 3 дня'!$C$2:$AA$1000,17)</f>
        <v>Узбекистан, 000000, Ферганская область, Бешарыкский район, Ватан МФЙ Боғишамол кучаси 249-уй</v>
      </c>
      <c r="H519" s="191">
        <f>VLOOKUP($A519,'Реестр на 3 дня'!$C$2:$AA$1000,4)</f>
        <v>2</v>
      </c>
      <c r="I519" s="170">
        <f t="shared" si="45"/>
        <v>100</v>
      </c>
      <c r="J519" s="187">
        <f t="shared" si="46"/>
        <v>200</v>
      </c>
      <c r="K519" s="41">
        <f t="shared" si="47"/>
        <v>0</v>
      </c>
      <c r="L519" s="188">
        <f t="shared" si="48"/>
        <v>200</v>
      </c>
      <c r="M519" s="171" t="s">
        <v>1897</v>
      </c>
    </row>
    <row r="520" spans="1:13" ht="51">
      <c r="A520" s="179">
        <f t="shared" si="49"/>
        <v>502</v>
      </c>
      <c r="B520" s="189" t="str">
        <f>VLOOKUP($A520,'Реестр на 3 дня'!$C$2:$AA$1000,3)</f>
        <v>OLIMOV XURSHIDJON XALIMJON-O‘G‘LI</v>
      </c>
      <c r="C520" s="167" t="str">
        <f>VLOOKUP($A520,'Реестр на 3 дня'!$C$2:$AA$1000,12)</f>
        <v>AB</v>
      </c>
      <c r="D520" s="167" t="str">
        <f>VLOOKUP($A520,'Реестр на 3 дня'!$C$2:$AA$1000,13)</f>
        <v>4478453</v>
      </c>
      <c r="E520" s="190" t="str">
        <f>VLOOKUP($A520,'Реестр на 3 дня'!$C$2:$AA$1000,14)</f>
        <v>18.07.2016</v>
      </c>
      <c r="F520" s="168" t="str">
        <f>VLOOKUP($A520,'Реестр на 3 дня'!$C$2:$AA$1000,15)</f>
        <v/>
      </c>
      <c r="G520" s="166" t="str">
        <f>VLOOKUP($A520,'Реестр на 3 дня'!$C$2:$AA$1000,17)</f>
        <v>Узбекистан, 000000, Ферганская область, Дангаринский район, КИЧИК ТУРК МФЙ, КОРАҚАЛПОҚ КЎЧАСИ,  uy:0</v>
      </c>
      <c r="H520" s="191">
        <f>VLOOKUP($A520,'Реестр на 3 дня'!$C$2:$AA$1000,4)</f>
        <v>1</v>
      </c>
      <c r="I520" s="170">
        <f t="shared" si="45"/>
        <v>100</v>
      </c>
      <c r="J520" s="187">
        <f t="shared" si="46"/>
        <v>100</v>
      </c>
      <c r="K520" s="41">
        <f t="shared" si="47"/>
        <v>0</v>
      </c>
      <c r="L520" s="188">
        <f t="shared" si="48"/>
        <v>100</v>
      </c>
      <c r="M520" s="171" t="s">
        <v>1897</v>
      </c>
    </row>
    <row r="521" spans="1:13" ht="51">
      <c r="A521" s="179">
        <f t="shared" si="49"/>
        <v>503</v>
      </c>
      <c r="B521" s="189" t="str">
        <f>VLOOKUP($A521,'Реестр на 3 дня'!$C$2:$AA$1000,3)</f>
        <v>OMELCHENKO VLADIMIR VLADIMIROVICH</v>
      </c>
      <c r="C521" s="167" t="str">
        <f>VLOOKUP($A521,'Реестр на 3 дня'!$C$2:$AA$1000,12)</f>
        <v>AD</v>
      </c>
      <c r="D521" s="167" t="str">
        <f>VLOOKUP($A521,'Реестр на 3 дня'!$C$2:$AA$1000,13)</f>
        <v>7181844</v>
      </c>
      <c r="E521" s="190" t="str">
        <f>VLOOKUP($A521,'Реестр на 3 дня'!$C$2:$AA$1000,14)</f>
        <v>16.05.2024</v>
      </c>
      <c r="F521" s="168" t="str">
        <f>VLOOKUP($A521,'Реестр на 3 дня'!$C$2:$AA$1000,15)</f>
        <v/>
      </c>
      <c r="G521" s="166" t="str">
        <f>VLOOKUP($A521,'Реестр на 3 дня'!$C$2:$AA$1000,17)</f>
        <v>Узбекистан, 000000, Ташкентская область, г. Янгиюль, МУСТАКИЛЛИК МАХАЛЛАСИ КИМЁГАР (ГИДРОЛИЗНЫЙ) Д.12  КВ.47</v>
      </c>
      <c r="H521" s="191">
        <f>VLOOKUP($A521,'Реестр на 3 дня'!$C$2:$AA$1000,4)</f>
        <v>320</v>
      </c>
      <c r="I521" s="170">
        <f t="shared" si="45"/>
        <v>100</v>
      </c>
      <c r="J521" s="187">
        <f t="shared" si="46"/>
        <v>32000</v>
      </c>
      <c r="K521" s="41">
        <f t="shared" si="47"/>
        <v>0</v>
      </c>
      <c r="L521" s="188">
        <f t="shared" si="48"/>
        <v>32000</v>
      </c>
      <c r="M521" s="171" t="s">
        <v>1897</v>
      </c>
    </row>
    <row r="522" spans="1:13" s="159" customFormat="1" ht="51">
      <c r="A522" s="179">
        <f t="shared" si="49"/>
        <v>504</v>
      </c>
      <c r="B522" s="189" t="str">
        <f>VLOOKUP($A522,'Реестр на 3 дня'!$C$2:$AA$1000,3)</f>
        <v>OMELCHENKO YELENA VLADIMIROVNA</v>
      </c>
      <c r="C522" s="167" t="str">
        <f>VLOOKUP($A522,'Реестр на 3 дня'!$C$2:$AA$1000,12)</f>
        <v>AD</v>
      </c>
      <c r="D522" s="167" t="str">
        <f>VLOOKUP($A522,'Реестр на 3 дня'!$C$2:$AA$1000,13)</f>
        <v>2152251</v>
      </c>
      <c r="E522" s="190" t="str">
        <f>VLOOKUP($A522,'Реестр на 3 дня'!$C$2:$AA$1000,14)</f>
        <v>10.12.2022</v>
      </c>
      <c r="F522" s="168" t="str">
        <f>VLOOKUP($A522,'Реестр на 3 дня'!$C$2:$AA$1000,15)</f>
        <v/>
      </c>
      <c r="G522" s="166" t="str">
        <f>VLOOKUP($A522,'Реестр на 3 дня'!$C$2:$AA$1000,17)</f>
        <v>Узбекистан, 000000, Ташкентская область, г. Янгиюль, ЯНГИЙЎЛ Ш., МУСТАҚИЛЛИК МФЙ, КИМЁГАР КЎЧАСИ,  uy:12 xonadon:47</v>
      </c>
      <c r="H522" s="191">
        <f>VLOOKUP($A522,'Реестр на 3 дня'!$C$2:$AA$1000,4)</f>
        <v>6240</v>
      </c>
      <c r="I522" s="170">
        <f t="shared" si="45"/>
        <v>100</v>
      </c>
      <c r="J522" s="187">
        <f t="shared" si="46"/>
        <v>624000</v>
      </c>
      <c r="K522" s="41">
        <f t="shared" si="47"/>
        <v>0</v>
      </c>
      <c r="L522" s="188">
        <f t="shared" si="48"/>
        <v>624000</v>
      </c>
      <c r="M522" s="171" t="s">
        <v>1897</v>
      </c>
    </row>
    <row r="523" spans="1:13" ht="51">
      <c r="A523" s="179">
        <f t="shared" si="49"/>
        <v>505</v>
      </c>
      <c r="B523" s="189" t="str">
        <f>VLOOKUP($A523,'Реестр на 3 дня'!$C$2:$AA$1000,3)</f>
        <v>OMONOV IZZATILLO RAXMONALI O‘G‘LI</v>
      </c>
      <c r="C523" s="167" t="str">
        <f>VLOOKUP($A523,'Реестр на 3 дня'!$C$2:$AA$1000,12)</f>
        <v>AB</v>
      </c>
      <c r="D523" s="167" t="str">
        <f>VLOOKUP($A523,'Реестр на 3 дня'!$C$2:$AA$1000,13)</f>
        <v>4806790</v>
      </c>
      <c r="E523" s="190" t="str">
        <f>VLOOKUP($A523,'Реестр на 3 дня'!$C$2:$AA$1000,14)</f>
        <v>23.08.2016</v>
      </c>
      <c r="F523" s="168" t="str">
        <f>VLOOKUP($A523,'Реестр на 3 дня'!$C$2:$AA$1000,15)</f>
        <v/>
      </c>
      <c r="G523" s="166" t="str">
        <f>VLOOKUP($A523,'Реестр на 3 дня'!$C$2:$AA$1000,17)</f>
        <v>Узбекистан, 000000, Андижанская область, Мархаматский район, ХАСАНМЕРГАН МФЙ, МЕХНАТ КАХРАМОНИ КЎЧАСИ,  uy:ЙУК</v>
      </c>
      <c r="H523" s="191">
        <f>VLOOKUP($A523,'Реестр на 3 дня'!$C$2:$AA$1000,4)</f>
        <v>2</v>
      </c>
      <c r="I523" s="170">
        <f t="shared" si="45"/>
        <v>100</v>
      </c>
      <c r="J523" s="187">
        <f t="shared" si="46"/>
        <v>200</v>
      </c>
      <c r="K523" s="41">
        <f t="shared" si="47"/>
        <v>0</v>
      </c>
      <c r="L523" s="188">
        <f t="shared" si="48"/>
        <v>200</v>
      </c>
      <c r="M523" s="171" t="s">
        <v>1897</v>
      </c>
    </row>
    <row r="524" spans="1:13" ht="25.5">
      <c r="A524" s="179">
        <f t="shared" si="49"/>
        <v>506</v>
      </c>
      <c r="B524" s="189" t="str">
        <f>VLOOKUP($A524,'Реестр на 3 дня'!$C$2:$AA$1000,3)</f>
        <v>OPLETAYEV VLADIMIR STEPANOVICH</v>
      </c>
      <c r="C524" s="167" t="str">
        <f>VLOOKUP($A524,'Реестр на 3 дня'!$C$2:$AA$1000,12)</f>
        <v>CA</v>
      </c>
      <c r="D524" s="167" t="str">
        <f>VLOOKUP($A524,'Реестр на 3 дня'!$C$2:$AA$1000,13)</f>
        <v>0967188</v>
      </c>
      <c r="E524" s="190" t="str">
        <f>VLOOKUP($A524,'Реестр на 3 дня'!$C$2:$AA$1000,14)</f>
        <v>25.04.1998</v>
      </c>
      <c r="F524" s="168" t="str">
        <f>VLOOKUP($A524,'Реестр на 3 дня'!$C$2:$AA$1000,15)</f>
        <v>Чиланзар РОВД</v>
      </c>
      <c r="G524" s="166" t="str">
        <f>VLOOKUP($A524,'Реестр на 3 дня'!$C$2:$AA$1000,17)</f>
        <v>Узбекистан, 000000, г. Ташкент, Чиланзарский район, Чиланзар 8-50-20</v>
      </c>
      <c r="H524" s="191">
        <f>VLOOKUP($A524,'Реестр на 3 дня'!$C$2:$AA$1000,4)</f>
        <v>1600</v>
      </c>
      <c r="I524" s="170">
        <f t="shared" si="45"/>
        <v>100</v>
      </c>
      <c r="J524" s="187">
        <f t="shared" si="46"/>
        <v>160000</v>
      </c>
      <c r="K524" s="41">
        <f t="shared" si="47"/>
        <v>0</v>
      </c>
      <c r="L524" s="188">
        <f t="shared" si="48"/>
        <v>160000</v>
      </c>
      <c r="M524" s="171" t="s">
        <v>1897</v>
      </c>
    </row>
    <row r="525" spans="1:13" ht="38.25">
      <c r="A525" s="179">
        <f t="shared" si="49"/>
        <v>507</v>
      </c>
      <c r="B525" s="189" t="str">
        <f>VLOOKUP($A525,'Реестр на 3 дня'!$C$2:$AA$1000,3)</f>
        <v>ORIFJONOV SHERZODBEK SHERMATJON O'G'LI</v>
      </c>
      <c r="C525" s="167" t="str">
        <f>VLOOKUP($A525,'Реестр на 3 дня'!$C$2:$AA$1000,12)</f>
        <v>AD</v>
      </c>
      <c r="D525" s="167" t="str">
        <f>VLOOKUP($A525,'Реестр на 3 дня'!$C$2:$AA$1000,13)</f>
        <v>2280098</v>
      </c>
      <c r="E525" s="190" t="str">
        <f>VLOOKUP($A525,'Реестр на 3 дня'!$C$2:$AA$1000,14)</f>
        <v>04.01.2023</v>
      </c>
      <c r="F525" s="168" t="str">
        <f>VLOOKUP($A525,'Реестр на 3 дня'!$C$2:$AA$1000,15)</f>
        <v/>
      </c>
      <c r="G525" s="166" t="str">
        <f>VLOOKUP($A525,'Реестр на 3 дня'!$C$2:$AA$1000,17)</f>
        <v>Узбекистан, 000000, Ферганская область, Риштанский район, Зохидон МФЙ Зохидон кучаси 109-уй</v>
      </c>
      <c r="H525" s="191">
        <f>VLOOKUP($A525,'Реестр на 3 дня'!$C$2:$AA$1000,4)</f>
        <v>1</v>
      </c>
      <c r="I525" s="170">
        <f t="shared" si="45"/>
        <v>100</v>
      </c>
      <c r="J525" s="187">
        <f t="shared" si="46"/>
        <v>100</v>
      </c>
      <c r="K525" s="41">
        <f t="shared" si="47"/>
        <v>0</v>
      </c>
      <c r="L525" s="188">
        <f t="shared" si="48"/>
        <v>100</v>
      </c>
      <c r="M525" s="171" t="s">
        <v>1897</v>
      </c>
    </row>
    <row r="526" spans="1:13" ht="38.25">
      <c r="A526" s="179">
        <f t="shared" si="49"/>
        <v>508</v>
      </c>
      <c r="B526" s="189" t="str">
        <f>VLOOKUP($A526,'Реестр на 3 дня'!$C$2:$AA$1000,3)</f>
        <v>ORIPOV BOBURBEK SHUXRATBEK O'G'LI</v>
      </c>
      <c r="C526" s="167" t="str">
        <f>VLOOKUP($A526,'Реестр на 3 дня'!$C$2:$AA$1000,12)</f>
        <v>AD</v>
      </c>
      <c r="D526" s="167" t="str">
        <f>VLOOKUP($A526,'Реестр на 3 дня'!$C$2:$AA$1000,13)</f>
        <v>1912502</v>
      </c>
      <c r="E526" s="190" t="str">
        <f>VLOOKUP($A526,'Реестр на 3 дня'!$C$2:$AA$1000,14)</f>
        <v>24.10.2022</v>
      </c>
      <c r="F526" s="168" t="str">
        <f>VLOOKUP($A526,'Реестр на 3 дня'!$C$2:$AA$1000,15)</f>
        <v/>
      </c>
      <c r="G526" s="166" t="str">
        <f>VLOOKUP($A526,'Реестр на 3 дня'!$C$2:$AA$1000,17)</f>
        <v>Узбекистан, 000000, г. Ташкент, Мирзо-Улугбекский район, Олмачи МФЙ, Паркент кучаси, 203-уй, 32-хонадон</v>
      </c>
      <c r="H526" s="191">
        <f>VLOOKUP($A526,'Реестр на 3 дня'!$C$2:$AA$1000,4)</f>
        <v>31</v>
      </c>
      <c r="I526" s="170">
        <f t="shared" si="45"/>
        <v>100</v>
      </c>
      <c r="J526" s="187">
        <f t="shared" si="46"/>
        <v>3100</v>
      </c>
      <c r="K526" s="41">
        <f t="shared" si="47"/>
        <v>0</v>
      </c>
      <c r="L526" s="188">
        <f t="shared" si="48"/>
        <v>3100</v>
      </c>
      <c r="M526" s="171" t="s">
        <v>1897</v>
      </c>
    </row>
    <row r="527" spans="1:13" ht="38.25">
      <c r="A527" s="179">
        <f t="shared" si="49"/>
        <v>509</v>
      </c>
      <c r="B527" s="189" t="str">
        <f>VLOOKUP($A527,'Реестр на 3 дня'!$C$2:$AA$1000,3)</f>
        <v>ORZIYEV SHOXRUX MIRZOQULOVICH</v>
      </c>
      <c r="C527" s="167" t="str">
        <f>VLOOKUP($A527,'Реестр на 3 дня'!$C$2:$AA$1000,12)</f>
        <v>AD</v>
      </c>
      <c r="D527" s="167" t="str">
        <f>VLOOKUP($A527,'Реестр на 3 дня'!$C$2:$AA$1000,13)</f>
        <v>4229549</v>
      </c>
      <c r="E527" s="190" t="str">
        <f>VLOOKUP($A527,'Реестр на 3 дня'!$C$2:$AA$1000,14)</f>
        <v>09.08.2023</v>
      </c>
      <c r="F527" s="168" t="str">
        <f>VLOOKUP($A527,'Реестр на 3 дня'!$C$2:$AA$1000,15)</f>
        <v/>
      </c>
      <c r="G527" s="166" t="str">
        <f>VLOOKUP($A527,'Реестр на 3 дня'!$C$2:$AA$1000,17)</f>
        <v>Узбекистан, 000000, Кашкадарьинская область, Касанский район, НЕКУЗ МФЙ НЕКУЗ  uy:Р/С</v>
      </c>
      <c r="H527" s="191">
        <f>VLOOKUP($A527,'Реестр на 3 дня'!$C$2:$AA$1000,4)</f>
        <v>5</v>
      </c>
      <c r="I527" s="170">
        <f t="shared" si="45"/>
        <v>100</v>
      </c>
      <c r="J527" s="187">
        <f t="shared" si="46"/>
        <v>500</v>
      </c>
      <c r="K527" s="41">
        <f t="shared" si="47"/>
        <v>0</v>
      </c>
      <c r="L527" s="188">
        <f t="shared" si="48"/>
        <v>500</v>
      </c>
      <c r="M527" s="171" t="s">
        <v>1897</v>
      </c>
    </row>
    <row r="528" spans="1:13" ht="38.25">
      <c r="A528" s="179">
        <f t="shared" si="49"/>
        <v>510</v>
      </c>
      <c r="B528" s="189" t="str">
        <f>VLOOKUP($A528,'Реестр на 3 дня'!$C$2:$AA$1000,3)</f>
        <v>OSMANOVA ANNA ALEKSANDROVNA</v>
      </c>
      <c r="C528" s="167" t="str">
        <f>VLOOKUP($A528,'Реестр на 3 дня'!$C$2:$AA$1000,12)</f>
        <v/>
      </c>
      <c r="D528" s="167" t="str">
        <f>VLOOKUP($A528,'Реестр на 3 дня'!$C$2:$AA$1000,13)</f>
        <v>AD2398551</v>
      </c>
      <c r="E528" s="190" t="str">
        <f>VLOOKUP($A528,'Реестр на 3 дня'!$C$2:$AA$1000,14)</f>
        <v>24.01.2023</v>
      </c>
      <c r="F528" s="168" t="str">
        <f>VLOOKUP($A528,'Реестр на 3 дня'!$C$2:$AA$1000,15)</f>
        <v>ЯНГИЮЛЬСКИЙ ГОВД ТАШКЕНТСКОЙ ОБЛАСТИ</v>
      </c>
      <c r="G528" s="166" t="str">
        <f>VLOOKUP($A528,'Реестр на 3 дня'!$C$2:$AA$1000,17)</f>
        <v>Узбекистан, 000000, г. Ташкент, г. Ташкент, УЛ.БЕРУНИЙ Д.2 КВ.1</v>
      </c>
      <c r="H528" s="191">
        <f>VLOOKUP($A528,'Реестр на 3 дня'!$C$2:$AA$1000,4)</f>
        <v>960</v>
      </c>
      <c r="I528" s="170">
        <f t="shared" si="45"/>
        <v>100</v>
      </c>
      <c r="J528" s="187">
        <f t="shared" si="46"/>
        <v>96000</v>
      </c>
      <c r="K528" s="41">
        <f t="shared" si="47"/>
        <v>0</v>
      </c>
      <c r="L528" s="188">
        <f t="shared" si="48"/>
        <v>96000</v>
      </c>
      <c r="M528" s="171" t="s">
        <v>1897</v>
      </c>
    </row>
    <row r="529" spans="1:13" ht="51">
      <c r="A529" s="179">
        <f t="shared" si="49"/>
        <v>511</v>
      </c>
      <c r="B529" s="189" t="str">
        <f>VLOOKUP($A529,'Реестр на 3 дня'!$C$2:$AA$1000,3)</f>
        <v>OSTONOV ANVAR AXTAMOVICH</v>
      </c>
      <c r="C529" s="167" t="str">
        <f>VLOOKUP($A529,'Реестр на 3 дня'!$C$2:$AA$1000,12)</f>
        <v>AA</v>
      </c>
      <c r="D529" s="167" t="str">
        <f>VLOOKUP($A529,'Реестр на 3 дня'!$C$2:$AA$1000,13)</f>
        <v>6234962</v>
      </c>
      <c r="E529" s="190" t="str">
        <f>VLOOKUP($A529,'Реестр на 3 дня'!$C$2:$AA$1000,14)</f>
        <v>20.07.2014</v>
      </c>
      <c r="F529" s="168" t="str">
        <f>VLOOKUP($A529,'Реестр на 3 дня'!$C$2:$AA$1000,15)</f>
        <v/>
      </c>
      <c r="G529" s="166" t="str">
        <f>VLOOKUP($A529,'Реестр на 3 дня'!$C$2:$AA$1000,17)</f>
        <v>Узбекистан, 000000, Бухарская область, г. Каган, КОГОН Ш. БОБУРШОХ МФЙ ҚОРОВУЛБОЗОРШОХ  uy:13Д xonadon:24</v>
      </c>
      <c r="H529" s="191">
        <f>VLOOKUP($A529,'Реестр на 3 дня'!$C$2:$AA$1000,4)</f>
        <v>10</v>
      </c>
      <c r="I529" s="170">
        <f t="shared" si="45"/>
        <v>100</v>
      </c>
      <c r="J529" s="187">
        <f t="shared" si="46"/>
        <v>1000</v>
      </c>
      <c r="K529" s="41">
        <f t="shared" si="47"/>
        <v>0</v>
      </c>
      <c r="L529" s="188">
        <f t="shared" si="48"/>
        <v>1000</v>
      </c>
      <c r="M529" s="171" t="s">
        <v>1897</v>
      </c>
    </row>
    <row r="530" spans="1:13" ht="51">
      <c r="A530" s="179">
        <f t="shared" si="49"/>
        <v>512</v>
      </c>
      <c r="B530" s="189" t="str">
        <f>VLOOKUP($A530,'Реестр на 3 дня'!$C$2:$AA$1000,3)</f>
        <v>OTABAYEV RUSTAMBEK RAVSHANBEKOVICH</v>
      </c>
      <c r="C530" s="167" t="str">
        <f>VLOOKUP($A530,'Реестр на 3 дня'!$C$2:$AA$1000,12)</f>
        <v>AE</v>
      </c>
      <c r="D530" s="167" t="str">
        <f>VLOOKUP($A530,'Реестр на 3 дня'!$C$2:$AA$1000,13)</f>
        <v>4365925</v>
      </c>
      <c r="E530" s="190" t="str">
        <f>VLOOKUP($A530,'Реестр на 3 дня'!$C$2:$AA$1000,14)</f>
        <v>26.09.2025</v>
      </c>
      <c r="F530" s="168" t="str">
        <f>VLOOKUP($A530,'Реестр на 3 дня'!$C$2:$AA$1000,15)</f>
        <v/>
      </c>
      <c r="G530" s="166" t="str">
        <f>VLOOKUP($A530,'Реестр на 3 дня'!$C$2:$AA$1000,17)</f>
        <v>Узбекистан, 000000, Хорезмская область, Хивинский район, Хивинский район Саёт ССГ Чинобод МСГ Жайхун обод дом 47</v>
      </c>
      <c r="H530" s="191">
        <f>VLOOKUP($A530,'Реестр на 3 дня'!$C$2:$AA$1000,4)</f>
        <v>2</v>
      </c>
      <c r="I530" s="170">
        <f t="shared" si="45"/>
        <v>100</v>
      </c>
      <c r="J530" s="187">
        <f t="shared" si="46"/>
        <v>200</v>
      </c>
      <c r="K530" s="41">
        <f t="shared" si="47"/>
        <v>0</v>
      </c>
      <c r="L530" s="188">
        <f t="shared" si="48"/>
        <v>200</v>
      </c>
      <c r="M530" s="171" t="s">
        <v>1897</v>
      </c>
    </row>
    <row r="531" spans="1:13" ht="38.25">
      <c r="A531" s="179">
        <f t="shared" si="49"/>
        <v>513</v>
      </c>
      <c r="B531" s="189" t="str">
        <f>VLOOKUP($A531,'Реестр на 3 дня'!$C$2:$AA$1000,3)</f>
        <v>OTABAYEV SHOMIRZA XIYASOVICH</v>
      </c>
      <c r="C531" s="167" t="str">
        <f>VLOOKUP($A531,'Реестр на 3 дня'!$C$2:$AA$1000,12)</f>
        <v>AB</v>
      </c>
      <c r="D531" s="167" t="str">
        <f>VLOOKUP($A531,'Реестр на 3 дня'!$C$2:$AA$1000,13)</f>
        <v>8690312</v>
      </c>
      <c r="E531" s="190" t="str">
        <f>VLOOKUP($A531,'Реестр на 3 дня'!$C$2:$AA$1000,14)</f>
        <v>20.01.2018</v>
      </c>
      <c r="F531" s="168" t="str">
        <f>VLOOKUP($A531,'Реестр на 3 дня'!$C$2:$AA$1000,15)</f>
        <v>ЯНГИЮЛЬСКИЙ РОВД ТАШКЕНТСКОЙ ОБЛАСТИ</v>
      </c>
      <c r="G531" s="166" t="str">
        <f>VLOOKUP($A531,'Реестр на 3 дня'!$C$2:$AA$1000,17)</f>
        <v>Узбекистан, 000000, Ташкентская область, Янгиюльский район, Ниёзбош КФЙ, Маданият МФЙ, Марказ, дом 302</v>
      </c>
      <c r="H531" s="191">
        <f>VLOOKUP($A531,'Реестр на 3 дня'!$C$2:$AA$1000,4)</f>
        <v>160</v>
      </c>
      <c r="I531" s="170">
        <f t="shared" si="45"/>
        <v>100</v>
      </c>
      <c r="J531" s="187">
        <f t="shared" si="46"/>
        <v>16000</v>
      </c>
      <c r="K531" s="41">
        <f t="shared" si="47"/>
        <v>0</v>
      </c>
      <c r="L531" s="188">
        <f t="shared" si="48"/>
        <v>16000</v>
      </c>
      <c r="M531" s="171" t="s">
        <v>1897</v>
      </c>
    </row>
    <row r="532" spans="1:13" ht="38.25">
      <c r="A532" s="179">
        <f t="shared" si="49"/>
        <v>514</v>
      </c>
      <c r="B532" s="189" t="str">
        <f>VLOOKUP($A532,'Реестр на 3 дня'!$C$2:$AA$1000,3)</f>
        <v>PADSHAXODJAYEVA LYUDMILA VIKTOROVNA</v>
      </c>
      <c r="C532" s="167" t="str">
        <f>VLOOKUP($A532,'Реестр на 3 дня'!$C$2:$AA$1000,12)</f>
        <v>AD</v>
      </c>
      <c r="D532" s="167" t="str">
        <f>VLOOKUP($A532,'Реестр на 3 дня'!$C$2:$AA$1000,13)</f>
        <v>7119895</v>
      </c>
      <c r="E532" s="190" t="str">
        <f>VLOOKUP($A532,'Реестр на 3 дня'!$C$2:$AA$1000,14)</f>
        <v>11.05.2024</v>
      </c>
      <c r="F532" s="168" t="str">
        <f>VLOOKUP($A532,'Реестр на 3 дня'!$C$2:$AA$1000,15)</f>
        <v/>
      </c>
      <c r="G532" s="166" t="str">
        <f>VLOOKUP($A532,'Реестр на 3 дня'!$C$2:$AA$1000,17)</f>
        <v>Узбекистан, 100209, г. Ташкент, Сергелийский район, SOGDIANA MFY YANGI SERGELI Д.4 КВ.18</v>
      </c>
      <c r="H532" s="191">
        <f>VLOOKUP($A532,'Реестр на 3 дня'!$C$2:$AA$1000,4)</f>
        <v>320</v>
      </c>
      <c r="I532" s="170">
        <f t="shared" si="45"/>
        <v>100</v>
      </c>
      <c r="J532" s="187">
        <f t="shared" si="46"/>
        <v>32000</v>
      </c>
      <c r="K532" s="41">
        <f t="shared" si="47"/>
        <v>0</v>
      </c>
      <c r="L532" s="188">
        <f t="shared" si="48"/>
        <v>32000</v>
      </c>
      <c r="M532" s="171" t="s">
        <v>1897</v>
      </c>
    </row>
    <row r="533" spans="1:13" ht="51">
      <c r="A533" s="179">
        <f t="shared" si="49"/>
        <v>515</v>
      </c>
      <c r="B533" s="189" t="str">
        <f>VLOOKUP($A533,'Реестр на 3 дня'!$C$2:$AA$1000,3)</f>
        <v>PAK VIKTOR BRONISLAVEVICH</v>
      </c>
      <c r="C533" s="167" t="str">
        <f>VLOOKUP($A533,'Реестр на 3 дня'!$C$2:$AA$1000,12)</f>
        <v>AD</v>
      </c>
      <c r="D533" s="167" t="str">
        <f>VLOOKUP($A533,'Реестр на 3 дня'!$C$2:$AA$1000,13)</f>
        <v>8912164</v>
      </c>
      <c r="E533" s="190" t="str">
        <f>VLOOKUP($A533,'Реестр на 3 дня'!$C$2:$AA$1000,14)</f>
        <v>08.10.2024</v>
      </c>
      <c r="F533" s="168" t="str">
        <f>VLOOKUP($A533,'Реестр на 3 дня'!$C$2:$AA$1000,15)</f>
        <v>ЮНУСАБАДСКИЙ РУВД ГОРОДА ТАШКЕНТА</v>
      </c>
      <c r="G533" s="166" t="str">
        <f>VLOOKUP($A533,'Реестр на 3 дня'!$C$2:$AA$1000,17)</f>
        <v>Узбекистан, 000000, г. Ташкент, Юнусабадский район, ЯНГИТАРНОВ МФЙ, КОЗИТАРНОВ, 2 ТОР КЎЧАСИ,  uy:3А xonadon:34</v>
      </c>
      <c r="H533" s="191">
        <f>VLOOKUP($A533,'Реестр на 3 дня'!$C$2:$AA$1000,4)</f>
        <v>188</v>
      </c>
      <c r="I533" s="170">
        <f t="shared" si="45"/>
        <v>100</v>
      </c>
      <c r="J533" s="187">
        <f t="shared" si="46"/>
        <v>18800</v>
      </c>
      <c r="K533" s="41">
        <f t="shared" si="47"/>
        <v>0</v>
      </c>
      <c r="L533" s="188">
        <f t="shared" si="48"/>
        <v>18800</v>
      </c>
      <c r="M533" s="171" t="s">
        <v>1897</v>
      </c>
    </row>
    <row r="534" spans="1:13" ht="38.25">
      <c r="A534" s="179">
        <f t="shared" si="49"/>
        <v>516</v>
      </c>
      <c r="B534" s="189" t="str">
        <f>VLOOKUP($A534,'Реестр на 3 дня'!$C$2:$AA$1000,3)</f>
        <v>PALASHOVANA AZIZ BEKIROVICH</v>
      </c>
      <c r="C534" s="167" t="str">
        <f>VLOOKUP($A534,'Реестр на 3 дня'!$C$2:$AA$1000,12)</f>
        <v>AD</v>
      </c>
      <c r="D534" s="167" t="str">
        <f>VLOOKUP($A534,'Реестр на 3 дня'!$C$2:$AA$1000,13)</f>
        <v>2196353</v>
      </c>
      <c r="E534" s="190" t="str">
        <f>VLOOKUP($A534,'Реестр на 3 дня'!$C$2:$AA$1000,14)</f>
        <v>17.12.2022</v>
      </c>
      <c r="F534" s="168" t="str">
        <f>VLOOKUP($A534,'Реестр на 3 дня'!$C$2:$AA$1000,15)</f>
        <v/>
      </c>
      <c r="G534" s="166" t="str">
        <f>VLOOKUP($A534,'Реестр на 3 дня'!$C$2:$AA$1000,17)</f>
        <v>Узбекистан, 000000, Ташкентская область, Янгиюльский район, Ковунчи МФЙ Самарканд Ойбек 1</v>
      </c>
      <c r="H534" s="191">
        <f>VLOOKUP($A534,'Реестр на 3 дня'!$C$2:$AA$1000,4)</f>
        <v>480</v>
      </c>
      <c r="I534" s="170">
        <f t="shared" si="45"/>
        <v>100</v>
      </c>
      <c r="J534" s="187">
        <f t="shared" si="46"/>
        <v>48000</v>
      </c>
      <c r="K534" s="41">
        <f t="shared" si="47"/>
        <v>0</v>
      </c>
      <c r="L534" s="188">
        <f t="shared" si="48"/>
        <v>48000</v>
      </c>
      <c r="M534" s="171" t="s">
        <v>1897</v>
      </c>
    </row>
    <row r="535" spans="1:13" ht="38.25">
      <c r="A535" s="179">
        <f t="shared" si="49"/>
        <v>517</v>
      </c>
      <c r="B535" s="189" t="str">
        <f>VLOOKUP($A535,'Реестр на 3 дня'!$C$2:$AA$1000,3)</f>
        <v>PANAYEVA ZUHRA ABDULLAYEVNA</v>
      </c>
      <c r="C535" s="167" t="str">
        <f>VLOOKUP($A535,'Реестр на 3 дня'!$C$2:$AA$1000,12)</f>
        <v>AD</v>
      </c>
      <c r="D535" s="167" t="str">
        <f>VLOOKUP($A535,'Реестр на 3 дня'!$C$2:$AA$1000,13)</f>
        <v>5640285</v>
      </c>
      <c r="E535" s="190" t="str">
        <f>VLOOKUP($A535,'Реестр на 3 дня'!$C$2:$AA$1000,14)</f>
        <v>06.01.2024</v>
      </c>
      <c r="F535" s="168" t="str">
        <f>VLOOKUP($A535,'Реестр на 3 дня'!$C$2:$AA$1000,15)</f>
        <v/>
      </c>
      <c r="G535" s="166" t="str">
        <f>VLOOKUP($A535,'Реестр на 3 дня'!$C$2:$AA$1000,17)</f>
        <v>Узбекистан, 000000, Хорезмская область, Кошкупырский район, Ших ССГ, Ёшлик МСГ, ул. Нурзамон, д 217</v>
      </c>
      <c r="H535" s="191">
        <f>VLOOKUP($A535,'Реестр на 3 дня'!$C$2:$AA$1000,4)</f>
        <v>1</v>
      </c>
      <c r="I535" s="170">
        <f t="shared" si="45"/>
        <v>100</v>
      </c>
      <c r="J535" s="187">
        <f t="shared" si="46"/>
        <v>100</v>
      </c>
      <c r="K535" s="41">
        <f t="shared" si="47"/>
        <v>0</v>
      </c>
      <c r="L535" s="188">
        <f t="shared" si="48"/>
        <v>100</v>
      </c>
      <c r="M535" s="171" t="s">
        <v>1897</v>
      </c>
    </row>
    <row r="536" spans="1:13" ht="38.25">
      <c r="A536" s="179">
        <f t="shared" si="49"/>
        <v>518</v>
      </c>
      <c r="B536" s="189" t="str">
        <f>VLOOKUP($A536,'Реестр на 3 дня'!$C$2:$AA$1000,3)</f>
        <v>PANJIYEV BEHZODJON SAFAROVICH</v>
      </c>
      <c r="C536" s="167" t="str">
        <f>VLOOKUP($A536,'Реестр на 3 дня'!$C$2:$AA$1000,12)</f>
        <v>AD</v>
      </c>
      <c r="D536" s="167" t="str">
        <f>VLOOKUP($A536,'Реестр на 3 дня'!$C$2:$AA$1000,13)</f>
        <v>1172125</v>
      </c>
      <c r="E536" s="190" t="str">
        <f>VLOOKUP($A536,'Реестр на 3 дня'!$C$2:$AA$1000,14)</f>
        <v>14.03.2022</v>
      </c>
      <c r="F536" s="168" t="str">
        <f>VLOOKUP($A536,'Реестр на 3 дня'!$C$2:$AA$1000,15)</f>
        <v/>
      </c>
      <c r="G536" s="166" t="str">
        <f>VLOOKUP($A536,'Реестр на 3 дня'!$C$2:$AA$1000,17)</f>
        <v>Узбекистан, 000000, Сурхандарьинская область, Байсунский район, Boysun tumani ОБИ МФЙ,  uy:00</v>
      </c>
      <c r="H536" s="191">
        <f>VLOOKUP($A536,'Реестр на 3 дня'!$C$2:$AA$1000,4)</f>
        <v>52</v>
      </c>
      <c r="I536" s="170">
        <f t="shared" si="45"/>
        <v>100</v>
      </c>
      <c r="J536" s="187">
        <f t="shared" si="46"/>
        <v>5200</v>
      </c>
      <c r="K536" s="41">
        <f t="shared" si="47"/>
        <v>0</v>
      </c>
      <c r="L536" s="188">
        <f t="shared" si="48"/>
        <v>5200</v>
      </c>
      <c r="M536" s="171" t="s">
        <v>1897</v>
      </c>
    </row>
    <row r="537" spans="1:13" ht="51">
      <c r="A537" s="179">
        <f t="shared" si="49"/>
        <v>519</v>
      </c>
      <c r="B537" s="189" t="str">
        <f>VLOOKUP($A537,'Реестр на 3 дня'!$C$2:$AA$1000,3)</f>
        <v>PANTEYEVA LIDIYA IVANOVNA</v>
      </c>
      <c r="C537" s="167" t="str">
        <f>VLOOKUP($A537,'Реестр на 3 дня'!$C$2:$AA$1000,12)</f>
        <v>AA</v>
      </c>
      <c r="D537" s="167" t="str">
        <f>VLOOKUP($A537,'Реестр на 3 дня'!$C$2:$AA$1000,13)</f>
        <v>7981379</v>
      </c>
      <c r="E537" s="190" t="str">
        <f>VLOOKUP($A537,'Реестр на 3 дня'!$C$2:$AA$1000,14)</f>
        <v>11.12.2014</v>
      </c>
      <c r="F537" s="168" t="str">
        <f>VLOOKUP($A537,'Реестр на 3 дня'!$C$2:$AA$1000,15)</f>
        <v>Toshkent.sh M.Ulug'bek.tum IIB</v>
      </c>
      <c r="G537" s="166" t="str">
        <f>VLOOKUP($A537,'Реестр на 3 дня'!$C$2:$AA$1000,17)</f>
        <v>Узбекистан, 000000, г. Ташкент, Мирзо-Улугбекский район, МИРЗО-УЛУГБЕКСКИЙ РАЙОН ОЛТИН ТЕПА 10 КАРНОК ПР(ФЕСТИВАЛЬНАЯ) Д.33</v>
      </c>
      <c r="H537" s="191">
        <f>VLOOKUP($A537,'Реестр на 3 дня'!$C$2:$AA$1000,4)</f>
        <v>8000</v>
      </c>
      <c r="I537" s="170">
        <f t="shared" si="45"/>
        <v>100</v>
      </c>
      <c r="J537" s="187">
        <f t="shared" si="46"/>
        <v>800000</v>
      </c>
      <c r="K537" s="41">
        <f t="shared" si="47"/>
        <v>0</v>
      </c>
      <c r="L537" s="188">
        <f t="shared" si="48"/>
        <v>800000</v>
      </c>
      <c r="M537" s="171" t="s">
        <v>1897</v>
      </c>
    </row>
    <row r="538" spans="1:13" ht="38.25">
      <c r="A538" s="179">
        <f t="shared" si="49"/>
        <v>520</v>
      </c>
      <c r="B538" s="189" t="str">
        <f>VLOOKUP($A538,'Реестр на 3 дня'!$C$2:$AA$1000,3)</f>
        <v>PARDAYEV KOZIMBEK SOBIRJONOVICH</v>
      </c>
      <c r="C538" s="167" t="str">
        <f>VLOOKUP($A538,'Реестр на 3 дня'!$C$2:$AA$1000,12)</f>
        <v>AD</v>
      </c>
      <c r="D538" s="167" t="str">
        <f>VLOOKUP($A538,'Реестр на 3 дня'!$C$2:$AA$1000,13)</f>
        <v>2144155</v>
      </c>
      <c r="E538" s="190" t="str">
        <f>VLOOKUP($A538,'Реестр на 3 дня'!$C$2:$AA$1000,14)</f>
        <v>09.12.2022</v>
      </c>
      <c r="F538" s="168" t="str">
        <f>VLOOKUP($A538,'Реестр на 3 дня'!$C$2:$AA$1000,15)</f>
        <v/>
      </c>
      <c r="G538" s="166" t="str">
        <f>VLOOKUP($A538,'Реестр на 3 дня'!$C$2:$AA$1000,17)</f>
        <v>Узбекистан, 000000, г. Ташкент, Сергелийский район, Qut-baraka МФЙ, Узумзор, туп. 14 кучаси, 8-уй</v>
      </c>
      <c r="H538" s="191">
        <f>VLOOKUP($A538,'Реестр на 3 дня'!$C$2:$AA$1000,4)</f>
        <v>3</v>
      </c>
      <c r="I538" s="170">
        <f t="shared" si="45"/>
        <v>100</v>
      </c>
      <c r="J538" s="187">
        <f t="shared" si="46"/>
        <v>300</v>
      </c>
      <c r="K538" s="41">
        <f t="shared" si="47"/>
        <v>0</v>
      </c>
      <c r="L538" s="188">
        <f t="shared" si="48"/>
        <v>300</v>
      </c>
      <c r="M538" s="171" t="s">
        <v>1897</v>
      </c>
    </row>
    <row r="539" spans="1:13" ht="38.25">
      <c r="A539" s="179">
        <f t="shared" si="49"/>
        <v>521</v>
      </c>
      <c r="B539" s="189" t="str">
        <f>VLOOKUP($A539,'Реестр на 3 дня'!$C$2:$AA$1000,3)</f>
        <v>PARMANKULOV ABDUNABI MAXAMATGANIYEVICH</v>
      </c>
      <c r="C539" s="167" t="str">
        <f>VLOOKUP($A539,'Реестр на 3 дня'!$C$2:$AA$1000,12)</f>
        <v>AD</v>
      </c>
      <c r="D539" s="167" t="str">
        <f>VLOOKUP($A539,'Реестр на 3 дня'!$C$2:$AA$1000,13)</f>
        <v>4672974</v>
      </c>
      <c r="E539" s="190" t="str">
        <f>VLOOKUP($A539,'Реестр на 3 дня'!$C$2:$AA$1000,14)</f>
        <v>21.09.2023</v>
      </c>
      <c r="F539" s="168" t="str">
        <f>VLOOKUP($A539,'Реестр на 3 дня'!$C$2:$AA$1000,15)</f>
        <v/>
      </c>
      <c r="G539" s="166" t="str">
        <f>VLOOKUP($A539,'Реестр на 3 дня'!$C$2:$AA$1000,17)</f>
        <v>Узбекистан, 110000, Ташкентская область, г. Ахангаран, МСГ Ханабад, ул.А.Каримова, д.14</v>
      </c>
      <c r="H539" s="191">
        <f>VLOOKUP($A539,'Реестр на 3 дня'!$C$2:$AA$1000,4)</f>
        <v>720</v>
      </c>
      <c r="I539" s="170">
        <f t="shared" si="45"/>
        <v>100</v>
      </c>
      <c r="J539" s="187">
        <f t="shared" si="46"/>
        <v>72000</v>
      </c>
      <c r="K539" s="41">
        <f t="shared" si="47"/>
        <v>0</v>
      </c>
      <c r="L539" s="188">
        <f t="shared" si="48"/>
        <v>72000</v>
      </c>
      <c r="M539" s="171" t="s">
        <v>1897</v>
      </c>
    </row>
    <row r="540" spans="1:13" ht="38.25">
      <c r="A540" s="179">
        <f t="shared" si="49"/>
        <v>522</v>
      </c>
      <c r="B540" s="189" t="str">
        <f>VLOOKUP($A540,'Реестр на 3 дня'!$C$2:$AA$1000,3)</f>
        <v>PAXOMOV NIKOLAY NIKOLAYEVICH</v>
      </c>
      <c r="C540" s="167" t="str">
        <f>VLOOKUP($A540,'Реестр на 3 дня'!$C$2:$AA$1000,12)</f>
        <v>CB</v>
      </c>
      <c r="D540" s="167" t="str">
        <f>VLOOKUP($A540,'Реестр на 3 дня'!$C$2:$AA$1000,13)</f>
        <v>1459374</v>
      </c>
      <c r="E540" s="190" t="str">
        <f>VLOOKUP($A540,'Реестр на 3 дня'!$C$2:$AA$1000,14)</f>
        <v>15.07.2000</v>
      </c>
      <c r="F540" s="168" t="str">
        <f>VLOOKUP($A540,'Реестр на 3 дня'!$C$2:$AA$1000,15)</f>
        <v>ГОВД ЯНГИЮЛЯ</v>
      </c>
      <c r="G540" s="166" t="str">
        <f>VLOOKUP($A540,'Реестр на 3 дня'!$C$2:$AA$1000,17)</f>
        <v>Узбекистан, 000000, Ташкентская область, г. Янгиюль, Ромадан Лаззат - Гагарина д.29</v>
      </c>
      <c r="H540" s="191">
        <f>VLOOKUP($A540,'Реестр на 3 дня'!$C$2:$AA$1000,4)</f>
        <v>800</v>
      </c>
      <c r="I540" s="170">
        <f t="shared" ref="I540:I603" si="50">$I$12</f>
        <v>100</v>
      </c>
      <c r="J540" s="187">
        <f t="shared" ref="J540:J603" si="51">H540*I540</f>
        <v>80000</v>
      </c>
      <c r="K540" s="41">
        <f t="shared" ref="K540:K603" si="52">J540*0</f>
        <v>0</v>
      </c>
      <c r="L540" s="188">
        <f t="shared" ref="L540:L603" si="53">J540-K540</f>
        <v>80000</v>
      </c>
      <c r="M540" s="171" t="s">
        <v>1897</v>
      </c>
    </row>
    <row r="541" spans="1:13" ht="38.25">
      <c r="A541" s="179">
        <f t="shared" ref="A541:A604" si="54">A540+1</f>
        <v>523</v>
      </c>
      <c r="B541" s="189" t="str">
        <f>VLOOKUP($A541,'Реестр на 3 дня'!$C$2:$AA$1000,3)</f>
        <v>PETRAKOVA LYUBOV FEDOROVNA</v>
      </c>
      <c r="C541" s="167" t="str">
        <f>VLOOKUP($A541,'Реестр на 3 дня'!$C$2:$AA$1000,12)</f>
        <v>CB</v>
      </c>
      <c r="D541" s="167" t="str">
        <f>VLOOKUP($A541,'Реестр на 3 дня'!$C$2:$AA$1000,13)</f>
        <v>0101029</v>
      </c>
      <c r="E541" s="190" t="str">
        <f>VLOOKUP($A541,'Реестр на 3 дня'!$C$2:$AA$1000,14)</f>
        <v>06.09.1995</v>
      </c>
      <c r="F541" s="168" t="str">
        <f>VLOOKUP($A541,'Реестр на 3 дня'!$C$2:$AA$1000,15)</f>
        <v>Янгиюльским ГОВД</v>
      </c>
      <c r="G541" s="166" t="str">
        <f>VLOOKUP($A541,'Реестр на 3 дня'!$C$2:$AA$1000,17)</f>
        <v>Узбекистан, 000000, Ташкентская область, г. Янгиюль, ул.Рашидова д. 11 кв</v>
      </c>
      <c r="H541" s="191">
        <f>VLOOKUP($A541,'Реестр на 3 дня'!$C$2:$AA$1000,4)</f>
        <v>1600</v>
      </c>
      <c r="I541" s="170">
        <f t="shared" si="50"/>
        <v>100</v>
      </c>
      <c r="J541" s="187">
        <f t="shared" si="51"/>
        <v>160000</v>
      </c>
      <c r="K541" s="41">
        <f t="shared" si="52"/>
        <v>0</v>
      </c>
      <c r="L541" s="188">
        <f t="shared" si="53"/>
        <v>160000</v>
      </c>
      <c r="M541" s="171" t="s">
        <v>1897</v>
      </c>
    </row>
    <row r="542" spans="1:13" ht="51">
      <c r="A542" s="179">
        <f t="shared" si="54"/>
        <v>524</v>
      </c>
      <c r="B542" s="189" t="str">
        <f>VLOOKUP($A542,'Реестр на 3 дня'!$C$2:$AA$1000,3)</f>
        <v>PETROSYAN ANDJILINA ALFOVNA</v>
      </c>
      <c r="C542" s="167" t="str">
        <f>VLOOKUP($A542,'Реестр на 3 дня'!$C$2:$AA$1000,12)</f>
        <v>AB</v>
      </c>
      <c r="D542" s="167" t="str">
        <f>VLOOKUP($A542,'Реестр на 3 дня'!$C$2:$AA$1000,13)</f>
        <v>2028255</v>
      </c>
      <c r="E542" s="190" t="str">
        <f>VLOOKUP($A542,'Реестр на 3 дня'!$C$2:$AA$1000,14)</f>
        <v>24.11.2015</v>
      </c>
      <c r="F542" s="168" t="str">
        <f>VLOOKUP($A542,'Реестр на 3 дня'!$C$2:$AA$1000,15)</f>
        <v>Toshkent viloyati Yangiyul tumani IIB</v>
      </c>
      <c r="G542" s="166" t="str">
        <f>VLOOKUP($A542,'Реестр на 3 дня'!$C$2:$AA$1000,17)</f>
        <v>Узбекистан, 000000, Ташкентская область, г. Янгиюль, Г. ЯНГИЮЛЬ БАХТ (МУКУМИЙ) МАХАЛЛАСИ КАРАКУЛДЮК-КАТАРТОЛ Д.49</v>
      </c>
      <c r="H542" s="191">
        <f>VLOOKUP($A542,'Реестр на 3 дня'!$C$2:$AA$1000,4)</f>
        <v>960</v>
      </c>
      <c r="I542" s="170">
        <f t="shared" si="50"/>
        <v>100</v>
      </c>
      <c r="J542" s="187">
        <f t="shared" si="51"/>
        <v>96000</v>
      </c>
      <c r="K542" s="41">
        <f t="shared" si="52"/>
        <v>0</v>
      </c>
      <c r="L542" s="188">
        <f t="shared" si="53"/>
        <v>96000</v>
      </c>
      <c r="M542" s="171" t="s">
        <v>1897</v>
      </c>
    </row>
    <row r="543" spans="1:13" ht="76.5">
      <c r="A543" s="179">
        <f t="shared" si="54"/>
        <v>525</v>
      </c>
      <c r="B543" s="189" t="str">
        <f>VLOOKUP($A543,'Реестр на 3 дня'!$C$2:$AA$1000,3)</f>
        <v>POZILJONOV JAMOLIDDIN AKMAL O‘G‘LI</v>
      </c>
      <c r="C543" s="167" t="str">
        <f>VLOOKUP($A543,'Реестр на 3 дня'!$C$2:$AA$1000,12)</f>
        <v>AD</v>
      </c>
      <c r="D543" s="167" t="str">
        <f>VLOOKUP($A543,'Реестр на 3 дня'!$C$2:$AA$1000,13)</f>
        <v>1791741</v>
      </c>
      <c r="E543" s="190" t="str">
        <f>VLOOKUP($A543,'Реестр на 3 дня'!$C$2:$AA$1000,14)</f>
        <v>22.09.2022</v>
      </c>
      <c r="F543" s="168" t="str">
        <f>VLOOKUP($A543,'Реестр на 3 дня'!$C$2:$AA$1000,15)</f>
        <v>ЦЕНТР ГОСУДАРСТВЕННЫХ УСЛУГ ЯШНАБАДСКОГО РАЙОНА Г. ТАШКЕНТА</v>
      </c>
      <c r="G543" s="166" t="str">
        <f>VLOOKUP($A543,'Реестр на 3 дня'!$C$2:$AA$1000,17)</f>
        <v>Узбекистан, 000000, г. Ташкент, Яшнободский район, Шохимардон МФЙ, Иззат ул., 1 проезд, 4-А-уй</v>
      </c>
      <c r="H543" s="191">
        <f>VLOOKUP($A543,'Реестр на 3 дня'!$C$2:$AA$1000,4)</f>
        <v>320</v>
      </c>
      <c r="I543" s="170">
        <f t="shared" si="50"/>
        <v>100</v>
      </c>
      <c r="J543" s="187">
        <f t="shared" si="51"/>
        <v>32000</v>
      </c>
      <c r="K543" s="41">
        <f t="shared" si="52"/>
        <v>0</v>
      </c>
      <c r="L543" s="188">
        <f t="shared" si="53"/>
        <v>32000</v>
      </c>
      <c r="M543" s="171" t="s">
        <v>1897</v>
      </c>
    </row>
    <row r="544" spans="1:13" ht="51">
      <c r="A544" s="179">
        <f t="shared" si="54"/>
        <v>526</v>
      </c>
      <c r="B544" s="189" t="str">
        <f>VLOOKUP($A544,'Реестр на 3 дня'!$C$2:$AA$1000,3)</f>
        <v>POZILOVA ZULAYXO KURBANOVNA</v>
      </c>
      <c r="C544" s="167" t="str">
        <f>VLOOKUP($A544,'Реестр на 3 дня'!$C$2:$AA$1000,12)</f>
        <v>AB</v>
      </c>
      <c r="D544" s="167" t="str">
        <f>VLOOKUP($A544,'Реестр на 3 дня'!$C$2:$AA$1000,13)</f>
        <v>6225867</v>
      </c>
      <c r="E544" s="190" t="str">
        <f>VLOOKUP($A544,'Реестр на 3 дня'!$C$2:$AA$1000,14)</f>
        <v>15.03.2017</v>
      </c>
      <c r="F544" s="168" t="str">
        <f>VLOOKUP($A544,'Реестр на 3 дня'!$C$2:$AA$1000,15)</f>
        <v>ГУЛБАХАРСКИЙ ПОМ ЯНГИЮЛЬСКОГО РОВД ТАШКЕНТСКОЙ ОБЛАСТИ</v>
      </c>
      <c r="G544" s="166" t="str">
        <f>VLOOKUP($A544,'Реестр на 3 дня'!$C$2:$AA$1000,17)</f>
        <v>Узбекистан, 110813, Ташкентская область, Янгиюльский район, НИЯЗБАШ НИЁЗБОШ Ш.РАШИДОВ Д.1 КВ.</v>
      </c>
      <c r="H544" s="191">
        <f>VLOOKUP($A544,'Реестр на 3 дня'!$C$2:$AA$1000,4)</f>
        <v>800</v>
      </c>
      <c r="I544" s="170">
        <f t="shared" si="50"/>
        <v>100</v>
      </c>
      <c r="J544" s="187">
        <f t="shared" si="51"/>
        <v>80000</v>
      </c>
      <c r="K544" s="41">
        <f t="shared" si="52"/>
        <v>0</v>
      </c>
      <c r="L544" s="188">
        <f t="shared" si="53"/>
        <v>80000</v>
      </c>
      <c r="M544" s="171" t="s">
        <v>1897</v>
      </c>
    </row>
    <row r="545" spans="1:13" ht="25.5">
      <c r="A545" s="179">
        <f t="shared" si="54"/>
        <v>527</v>
      </c>
      <c r="B545" s="189" t="str">
        <f>VLOOKUP($A545,'Реестр на 3 дня'!$C$2:$AA$1000,3)</f>
        <v>PULATOVA MATLUBA KURBANKULOVNA</v>
      </c>
      <c r="C545" s="167" t="str">
        <f>VLOOKUP($A545,'Реестр на 3 дня'!$C$2:$AA$1000,12)</f>
        <v>AA</v>
      </c>
      <c r="D545" s="167" t="str">
        <f>VLOOKUP($A545,'Реестр на 3 дня'!$C$2:$AA$1000,13)</f>
        <v>8673222</v>
      </c>
      <c r="E545" s="190" t="str">
        <f>VLOOKUP($A545,'Реестр на 3 дня'!$C$2:$AA$1000,14)</f>
        <v>09.02.2015</v>
      </c>
      <c r="F545" s="168" t="str">
        <f>VLOOKUP($A545,'Реестр на 3 дня'!$C$2:$AA$1000,15)</f>
        <v>Toshkent viloyati Yangiyul tumani IIB</v>
      </c>
      <c r="G545" s="166" t="str">
        <f>VLOOKUP($A545,'Реестр на 3 дня'!$C$2:$AA$1000,17)</f>
        <v>Узбекистан, 000000, Ташкентская область, Янгиюльский район, Ma'rifat, 6</v>
      </c>
      <c r="H545" s="191">
        <f>VLOOKUP($A545,'Реестр на 3 дня'!$C$2:$AA$1000,4)</f>
        <v>13</v>
      </c>
      <c r="I545" s="170">
        <f t="shared" si="50"/>
        <v>100</v>
      </c>
      <c r="J545" s="187">
        <f t="shared" si="51"/>
        <v>1300</v>
      </c>
      <c r="K545" s="41">
        <f t="shared" si="52"/>
        <v>0</v>
      </c>
      <c r="L545" s="188">
        <f t="shared" si="53"/>
        <v>1300</v>
      </c>
      <c r="M545" s="171" t="s">
        <v>1897</v>
      </c>
    </row>
    <row r="546" spans="1:13" ht="38.25">
      <c r="A546" s="179">
        <f t="shared" si="54"/>
        <v>528</v>
      </c>
      <c r="B546" s="189" t="str">
        <f>VLOOKUP($A546,'Реестр на 3 дня'!$C$2:$AA$1000,3)</f>
        <v>PULATXODJAYEVA ALLOMAXON AKMALOVNA</v>
      </c>
      <c r="C546" s="167" t="str">
        <f>VLOOKUP($A546,'Реестр на 3 дня'!$C$2:$AA$1000,12)</f>
        <v>AE</v>
      </c>
      <c r="D546" s="167" t="str">
        <f>VLOOKUP($A546,'Реестр на 3 дня'!$C$2:$AA$1000,13)</f>
        <v>2797314</v>
      </c>
      <c r="E546" s="190" t="str">
        <f>VLOOKUP($A546,'Реестр на 3 дня'!$C$2:$AA$1000,14)</f>
        <v>24.05.2025</v>
      </c>
      <c r="F546" s="168" t="str">
        <f>VLOOKUP($A546,'Реестр на 3 дня'!$C$2:$AA$1000,15)</f>
        <v/>
      </c>
      <c r="G546" s="166" t="str">
        <f>VLOOKUP($A546,'Реестр на 3 дня'!$C$2:$AA$1000,17)</f>
        <v>Узбекистан, 000000, г. Ташкент, Шайхантахурский район, ИЛГОР МФЙ, МАТЛУБОТ КЎЧАСИ,  uy:2 xonadon:15</v>
      </c>
      <c r="H546" s="191">
        <f>VLOOKUP($A546,'Реестр на 3 дня'!$C$2:$AA$1000,4)</f>
        <v>50</v>
      </c>
      <c r="I546" s="170">
        <f t="shared" si="50"/>
        <v>100</v>
      </c>
      <c r="J546" s="187">
        <f t="shared" si="51"/>
        <v>5000</v>
      </c>
      <c r="K546" s="41">
        <f t="shared" si="52"/>
        <v>0</v>
      </c>
      <c r="L546" s="188">
        <f t="shared" si="53"/>
        <v>5000</v>
      </c>
      <c r="M546" s="171" t="s">
        <v>1897</v>
      </c>
    </row>
    <row r="547" spans="1:13" ht="38.25">
      <c r="A547" s="179">
        <f t="shared" si="54"/>
        <v>529</v>
      </c>
      <c r="B547" s="189" t="str">
        <f>VLOOKUP($A547,'Реестр на 3 дня'!$C$2:$AA$1000,3)</f>
        <v>QADAMBOYEV ABDULLA JASURBEK O‘G‘LI</v>
      </c>
      <c r="C547" s="167" t="str">
        <f>VLOOKUP($A547,'Реестр на 3 дня'!$C$2:$AA$1000,12)</f>
        <v>AD</v>
      </c>
      <c r="D547" s="167" t="str">
        <f>VLOOKUP($A547,'Реестр на 3 дня'!$C$2:$AA$1000,13)</f>
        <v>2883007</v>
      </c>
      <c r="E547" s="190" t="str">
        <f>VLOOKUP($A547,'Реестр на 3 дня'!$C$2:$AA$1000,14)</f>
        <v>28.03.2023</v>
      </c>
      <c r="F547" s="168" t="str">
        <f>VLOOKUP($A547,'Реестр на 3 дня'!$C$2:$AA$1000,15)</f>
        <v/>
      </c>
      <c r="G547" s="166" t="str">
        <f>VLOOKUP($A547,'Реестр на 3 дня'!$C$2:$AA$1000,17)</f>
        <v>Узбекистан, 000000, Хорезмская область, Ургенчский район, Обод МФЙ, Наво кучаси, 29-уй</v>
      </c>
      <c r="H547" s="191">
        <f>VLOOKUP($A547,'Реестр на 3 дня'!$C$2:$AA$1000,4)</f>
        <v>10</v>
      </c>
      <c r="I547" s="170">
        <f t="shared" si="50"/>
        <v>100</v>
      </c>
      <c r="J547" s="187">
        <f t="shared" si="51"/>
        <v>1000</v>
      </c>
      <c r="K547" s="41">
        <f t="shared" si="52"/>
        <v>0</v>
      </c>
      <c r="L547" s="188">
        <f t="shared" si="53"/>
        <v>1000</v>
      </c>
      <c r="M547" s="171" t="s">
        <v>1897</v>
      </c>
    </row>
    <row r="548" spans="1:13" ht="51">
      <c r="A548" s="179">
        <f t="shared" si="54"/>
        <v>530</v>
      </c>
      <c r="B548" s="189" t="str">
        <f>VLOOKUP($A548,'Реестр на 3 дня'!$C$2:$AA$1000,3)</f>
        <v>QALANDAROV ABDIMUROD UMBAR O'G'LI</v>
      </c>
      <c r="C548" s="167" t="str">
        <f>VLOOKUP($A548,'Реестр на 3 дня'!$C$2:$AA$1000,12)</f>
        <v>AB</v>
      </c>
      <c r="D548" s="167" t="str">
        <f>VLOOKUP($A548,'Реестр на 3 дня'!$C$2:$AA$1000,13)</f>
        <v>3963875</v>
      </c>
      <c r="E548" s="190" t="str">
        <f>VLOOKUP($A548,'Реестр на 3 дня'!$C$2:$AA$1000,14)</f>
        <v>20.05.2016</v>
      </c>
      <c r="F548" s="168" t="str">
        <f>VLOOKUP($A548,'Реестр на 3 дня'!$C$2:$AA$1000,15)</f>
        <v>ТЕРМЕЗСКИЙ ГОВД СУРХАНДАРЬИНСКОЙ ОБЛАСТИ</v>
      </c>
      <c r="G548" s="166" t="str">
        <f>VLOOKUP($A548,'Реестр на 3 дня'!$C$2:$AA$1000,17)</f>
        <v>Узбекистан, 000000, Сурхандарьинская область, Бандыханский район, БАНДИХОН ҚФЙ, ПОЛВОНТОШ МФЙ, uy:0</v>
      </c>
      <c r="H548" s="191">
        <f>VLOOKUP($A548,'Реестр на 3 дня'!$C$2:$AA$1000,4)</f>
        <v>3</v>
      </c>
      <c r="I548" s="170">
        <f t="shared" si="50"/>
        <v>100</v>
      </c>
      <c r="J548" s="187">
        <f t="shared" si="51"/>
        <v>300</v>
      </c>
      <c r="K548" s="41">
        <f t="shared" si="52"/>
        <v>0</v>
      </c>
      <c r="L548" s="188">
        <f t="shared" si="53"/>
        <v>300</v>
      </c>
      <c r="M548" s="171" t="s">
        <v>1897</v>
      </c>
    </row>
    <row r="549" spans="1:13" ht="51">
      <c r="A549" s="179">
        <f t="shared" si="54"/>
        <v>531</v>
      </c>
      <c r="B549" s="189" t="str">
        <f>VLOOKUP($A549,'Реестр на 3 дня'!$C$2:$AA$1000,3)</f>
        <v>QAMBAROV ANVARJON AHATJON O'G'LI</v>
      </c>
      <c r="C549" s="167" t="str">
        <f>VLOOKUP($A549,'Реестр на 3 дня'!$C$2:$AA$1000,12)</f>
        <v>AD</v>
      </c>
      <c r="D549" s="167" t="str">
        <f>VLOOKUP($A549,'Реестр на 3 дня'!$C$2:$AA$1000,13)</f>
        <v>1322227</v>
      </c>
      <c r="E549" s="190" t="str">
        <f>VLOOKUP($A549,'Реестр на 3 дня'!$C$2:$AA$1000,14)</f>
        <v>06.05.2022</v>
      </c>
      <c r="F549" s="168" t="str">
        <f>VLOOKUP($A549,'Реестр на 3 дня'!$C$2:$AA$1000,15)</f>
        <v/>
      </c>
      <c r="G549" s="166" t="str">
        <f>VLOOKUP($A549,'Реестр на 3 дня'!$C$2:$AA$1000,17)</f>
        <v>Узбекистан, 000000, Наманганская область, Касансайский район, Бахористон МФЙ,  Олтин замин кучаси, 224-уй</v>
      </c>
      <c r="H549" s="191">
        <f>VLOOKUP($A549,'Реестр на 3 дня'!$C$2:$AA$1000,4)</f>
        <v>5</v>
      </c>
      <c r="I549" s="170">
        <f t="shared" si="50"/>
        <v>100</v>
      </c>
      <c r="J549" s="187">
        <f t="shared" si="51"/>
        <v>500</v>
      </c>
      <c r="K549" s="41">
        <f t="shared" si="52"/>
        <v>0</v>
      </c>
      <c r="L549" s="188">
        <f t="shared" si="53"/>
        <v>500</v>
      </c>
      <c r="M549" s="171" t="s">
        <v>1897</v>
      </c>
    </row>
    <row r="550" spans="1:13">
      <c r="A550" s="179">
        <f t="shared" si="54"/>
        <v>532</v>
      </c>
      <c r="B550" s="189" t="str">
        <f>VLOOKUP($A550,'Реестр на 3 дня'!$C$2:$AA$1000,3)</f>
        <v>QAMBAROV OLIMJON MUSAQULOVICH</v>
      </c>
      <c r="C550" s="167" t="str">
        <f>VLOOKUP($A550,'Реестр на 3 дня'!$C$2:$AA$1000,12)</f>
        <v>AD</v>
      </c>
      <c r="D550" s="167" t="str">
        <f>VLOOKUP($A550,'Реестр на 3 дня'!$C$2:$AA$1000,13)</f>
        <v>4444675</v>
      </c>
      <c r="E550" s="190" t="str">
        <f>VLOOKUP($A550,'Реестр на 3 дня'!$C$2:$AA$1000,14)</f>
        <v>24.07.2023</v>
      </c>
      <c r="F550" s="168" t="str">
        <f>VLOOKUP($A550,'Реестр на 3 дня'!$C$2:$AA$1000,15)</f>
        <v/>
      </c>
      <c r="G550" s="166" t="str">
        <f>VLOOKUP($A550,'Реестр на 3 дня'!$C$2:$AA$1000,17)</f>
        <v/>
      </c>
      <c r="H550" s="191">
        <f>VLOOKUP($A550,'Реестр на 3 дня'!$C$2:$AA$1000,4)</f>
        <v>4</v>
      </c>
      <c r="I550" s="170">
        <f t="shared" si="50"/>
        <v>100</v>
      </c>
      <c r="J550" s="187">
        <f t="shared" si="51"/>
        <v>400</v>
      </c>
      <c r="K550" s="41">
        <f t="shared" si="52"/>
        <v>0</v>
      </c>
      <c r="L550" s="188">
        <f t="shared" si="53"/>
        <v>400</v>
      </c>
      <c r="M550" s="171" t="s">
        <v>1897</v>
      </c>
    </row>
    <row r="551" spans="1:13" ht="51">
      <c r="A551" s="179">
        <f t="shared" si="54"/>
        <v>533</v>
      </c>
      <c r="B551" s="189" t="str">
        <f>VLOOKUP($A551,'Реестр на 3 дня'!$C$2:$AA$1000,3)</f>
        <v>QOBILOV ULUG‘BEK ESHPULAT O‘G‘LI</v>
      </c>
      <c r="C551" s="167" t="str">
        <f>VLOOKUP($A551,'Реестр на 3 дня'!$C$2:$AA$1000,12)</f>
        <v>AD</v>
      </c>
      <c r="D551" s="167" t="str">
        <f>VLOOKUP($A551,'Реестр на 3 дня'!$C$2:$AA$1000,13)</f>
        <v>9851286</v>
      </c>
      <c r="E551" s="190" t="str">
        <f>VLOOKUP($A551,'Реестр на 3 дня'!$C$2:$AA$1000,14)</f>
        <v>17.12.2024</v>
      </c>
      <c r="F551" s="168" t="str">
        <f>VLOOKUP($A551,'Реестр на 3 дня'!$C$2:$AA$1000,15)</f>
        <v/>
      </c>
      <c r="G551" s="166" t="str">
        <f>VLOOKUP($A551,'Реестр на 3 дня'!$C$2:$AA$1000,17)</f>
        <v>Узбекистан, 000000, Кашкадарьинская область, Шахрисабзский район, ҚУРҒОНТЕПА МФЙ, ЧОРҚИ  ҚИШЛОҒИ,  uy:Р/З</v>
      </c>
      <c r="H551" s="191">
        <f>VLOOKUP($A551,'Реестр на 3 дня'!$C$2:$AA$1000,4)</f>
        <v>2</v>
      </c>
      <c r="I551" s="170">
        <f t="shared" si="50"/>
        <v>100</v>
      </c>
      <c r="J551" s="187">
        <f t="shared" si="51"/>
        <v>200</v>
      </c>
      <c r="K551" s="41">
        <f t="shared" si="52"/>
        <v>0</v>
      </c>
      <c r="L551" s="188">
        <f t="shared" si="53"/>
        <v>200</v>
      </c>
      <c r="M551" s="171" t="s">
        <v>1897</v>
      </c>
    </row>
    <row r="552" spans="1:13" ht="38.25">
      <c r="A552" s="179">
        <f t="shared" si="54"/>
        <v>534</v>
      </c>
      <c r="B552" s="189" t="str">
        <f>VLOOKUP($A552,'Реестр на 3 дня'!$C$2:$AA$1000,3)</f>
        <v>QOBILOVA DILAFIRUZA PARDAYEVNA</v>
      </c>
      <c r="C552" s="167" t="str">
        <f>VLOOKUP($A552,'Реестр на 3 дня'!$C$2:$AA$1000,12)</f>
        <v>AD</v>
      </c>
      <c r="D552" s="167" t="str">
        <f>VLOOKUP($A552,'Реестр на 3 дня'!$C$2:$AA$1000,13)</f>
        <v>3213633</v>
      </c>
      <c r="E552" s="190" t="str">
        <f>VLOOKUP($A552,'Реестр на 3 дня'!$C$2:$AA$1000,14)</f>
        <v>04.05.2023</v>
      </c>
      <c r="F552" s="168" t="str">
        <f>VLOOKUP($A552,'Реестр на 3 дня'!$C$2:$AA$1000,15)</f>
        <v/>
      </c>
      <c r="G552" s="166" t="str">
        <f>VLOOKUP($A552,'Реестр на 3 дня'!$C$2:$AA$1000,17)</f>
        <v>Узбекистан, 000000, г. Ташкент, Янгихаетский район, 8строительная территория, дом 28, кв 30 /</v>
      </c>
      <c r="H552" s="191">
        <f>VLOOKUP($A552,'Реестр на 3 дня'!$C$2:$AA$1000,4)</f>
        <v>10</v>
      </c>
      <c r="I552" s="170">
        <f t="shared" si="50"/>
        <v>100</v>
      </c>
      <c r="J552" s="187">
        <f t="shared" si="51"/>
        <v>1000</v>
      </c>
      <c r="K552" s="41">
        <f t="shared" si="52"/>
        <v>0</v>
      </c>
      <c r="L552" s="188">
        <f t="shared" si="53"/>
        <v>1000</v>
      </c>
      <c r="M552" s="171" t="s">
        <v>1897</v>
      </c>
    </row>
    <row r="553" spans="1:13" ht="25.5">
      <c r="A553" s="179">
        <f t="shared" si="54"/>
        <v>535</v>
      </c>
      <c r="B553" s="189" t="str">
        <f>VLOOKUP($A553,'Реестр на 3 дня'!$C$2:$AA$1000,3)</f>
        <v>QOSIMOV MIRAZIZ MIRSOBIT O‘G‘LI</v>
      </c>
      <c r="C553" s="167" t="str">
        <f>VLOOKUP($A553,'Реестр на 3 дня'!$C$2:$AA$1000,12)</f>
        <v>AD</v>
      </c>
      <c r="D553" s="167" t="str">
        <f>VLOOKUP($A553,'Реестр на 3 дня'!$C$2:$AA$1000,13)</f>
        <v>0784739</v>
      </c>
      <c r="E553" s="190" t="str">
        <f>VLOOKUP($A553,'Реестр на 3 дня'!$C$2:$AA$1000,14)</f>
        <v>05.11.2021</v>
      </c>
      <c r="F553" s="168" t="str">
        <f>VLOOKUP($A553,'Реестр на 3 дня'!$C$2:$AA$1000,15)</f>
        <v/>
      </c>
      <c r="G553" s="166" t="str">
        <f>VLOOKUP($A553,'Реестр на 3 дня'!$C$2:$AA$1000,17)</f>
        <v>Узбекистан, 000000, г. Ташкент, Мирзо-Улугбекский район, Oqituvchi, 8</v>
      </c>
      <c r="H553" s="191">
        <f>VLOOKUP($A553,'Реестр на 3 дня'!$C$2:$AA$1000,4)</f>
        <v>3</v>
      </c>
      <c r="I553" s="170">
        <f t="shared" si="50"/>
        <v>100</v>
      </c>
      <c r="J553" s="187">
        <f t="shared" si="51"/>
        <v>300</v>
      </c>
      <c r="K553" s="41">
        <f t="shared" si="52"/>
        <v>0</v>
      </c>
      <c r="L553" s="188">
        <f t="shared" si="53"/>
        <v>300</v>
      </c>
      <c r="M553" s="171" t="s">
        <v>1897</v>
      </c>
    </row>
    <row r="554" spans="1:13" ht="63.75">
      <c r="A554" s="179">
        <f t="shared" si="54"/>
        <v>536</v>
      </c>
      <c r="B554" s="189" t="str">
        <f>VLOOKUP($A554,'Реестр на 3 дня'!$C$2:$AA$1000,3)</f>
        <v>QO‘ZIYEV TEMURBEK O‘TKIR O‘G‘LI</v>
      </c>
      <c r="C554" s="167" t="str">
        <f>VLOOKUP($A554,'Реестр на 3 дня'!$C$2:$AA$1000,12)</f>
        <v>AD</v>
      </c>
      <c r="D554" s="167" t="str">
        <f>VLOOKUP($A554,'Реестр на 3 дня'!$C$2:$AA$1000,13)</f>
        <v>0218120</v>
      </c>
      <c r="E554" s="190" t="str">
        <f>VLOOKUP($A554,'Реестр на 3 дня'!$C$2:$AA$1000,14)</f>
        <v>09.03.2021</v>
      </c>
      <c r="F554" s="168" t="str">
        <f>VLOOKUP($A554,'Реестр на 3 дня'!$C$2:$AA$1000,15)</f>
        <v/>
      </c>
      <c r="G554" s="166" t="str">
        <f>VLOOKUP($A554,'Реестр на 3 дня'!$C$2:$AA$1000,17)</f>
        <v>Узбекистан, 000000, Кашкадарьинская область, Касанский район, Кашкадарьинская область, Касанский район, Куйи Оброн МФЙ, Куйи Оброн, дом р/с</v>
      </c>
      <c r="H554" s="191">
        <f>VLOOKUP($A554,'Реестр на 3 дня'!$C$2:$AA$1000,4)</f>
        <v>2</v>
      </c>
      <c r="I554" s="170">
        <f t="shared" si="50"/>
        <v>100</v>
      </c>
      <c r="J554" s="187">
        <f t="shared" si="51"/>
        <v>200</v>
      </c>
      <c r="K554" s="41">
        <f t="shared" si="52"/>
        <v>0</v>
      </c>
      <c r="L554" s="188">
        <f t="shared" si="53"/>
        <v>200</v>
      </c>
      <c r="M554" s="171" t="s">
        <v>1897</v>
      </c>
    </row>
    <row r="555" spans="1:13" ht="38.25">
      <c r="A555" s="179">
        <f t="shared" si="54"/>
        <v>537</v>
      </c>
      <c r="B555" s="189" t="str">
        <f>VLOOKUP($A555,'Реестр на 3 дня'!$C$2:$AA$1000,3)</f>
        <v>QUDRATOV BAHROM NUSRAT O'G'LI</v>
      </c>
      <c r="C555" s="167" t="str">
        <f>VLOOKUP($A555,'Реестр на 3 дня'!$C$2:$AA$1000,12)</f>
        <v>AD</v>
      </c>
      <c r="D555" s="167" t="str">
        <f>VLOOKUP($A555,'Реестр на 3 дня'!$C$2:$AA$1000,13)</f>
        <v>2034818</v>
      </c>
      <c r="E555" s="190" t="str">
        <f>VLOOKUP($A555,'Реестр на 3 дня'!$C$2:$AA$1000,14)</f>
        <v>17.11.2022</v>
      </c>
      <c r="F555" s="168" t="str">
        <f>VLOOKUP($A555,'Реестр на 3 дня'!$C$2:$AA$1000,15)</f>
        <v/>
      </c>
      <c r="G555" s="166" t="str">
        <f>VLOOKUP($A555,'Реестр на 3 дня'!$C$2:$AA$1000,17)</f>
        <v>Узбекистан, 000000, Бухарская область, Ромитанский район, Утабек МФЙ Хужалар кишлоги 51 дом</v>
      </c>
      <c r="H555" s="191">
        <f>VLOOKUP($A555,'Реестр на 3 дня'!$C$2:$AA$1000,4)</f>
        <v>25</v>
      </c>
      <c r="I555" s="170">
        <f t="shared" si="50"/>
        <v>100</v>
      </c>
      <c r="J555" s="187">
        <f t="shared" si="51"/>
        <v>2500</v>
      </c>
      <c r="K555" s="41">
        <f t="shared" si="52"/>
        <v>0</v>
      </c>
      <c r="L555" s="188">
        <f t="shared" si="53"/>
        <v>2500</v>
      </c>
      <c r="M555" s="171" t="s">
        <v>1897</v>
      </c>
    </row>
    <row r="556" spans="1:13" ht="38.25">
      <c r="A556" s="179">
        <f t="shared" si="54"/>
        <v>538</v>
      </c>
      <c r="B556" s="189" t="str">
        <f>VLOOKUP($A556,'Реестр на 3 дня'!$C$2:$AA$1000,3)</f>
        <v>QULLIYEV JAVOHIRBEK G‘ANIJON O‘G‘LI</v>
      </c>
      <c r="C556" s="167" t="str">
        <f>VLOOKUP($A556,'Реестр на 3 дня'!$C$2:$AA$1000,12)</f>
        <v>AB</v>
      </c>
      <c r="D556" s="167" t="str">
        <f>VLOOKUP($A556,'Реестр на 3 дня'!$C$2:$AA$1000,13)</f>
        <v>7209223</v>
      </c>
      <c r="E556" s="190" t="str">
        <f>VLOOKUP($A556,'Реестр на 3 дня'!$C$2:$AA$1000,14)</f>
        <v>13.07.2017</v>
      </c>
      <c r="F556" s="168" t="str">
        <f>VLOOKUP($A556,'Реестр на 3 дня'!$C$2:$AA$1000,15)</f>
        <v>КАРАКУЛЬСКИЙ РОВД БУХАРСКОЙ ОБЛАСТИ</v>
      </c>
      <c r="G556" s="166" t="str">
        <f>VLOOKUP($A556,'Реестр на 3 дня'!$C$2:$AA$1000,17)</f>
        <v>Узбекистан, 000000, Бухарская область, Каракульский район, Сайёд МФЙ, Сайёд кучаси, 31-A-уй</v>
      </c>
      <c r="H556" s="191">
        <f>VLOOKUP($A556,'Реестр на 3 дня'!$C$2:$AA$1000,4)</f>
        <v>5</v>
      </c>
      <c r="I556" s="170">
        <f t="shared" si="50"/>
        <v>100</v>
      </c>
      <c r="J556" s="187">
        <f t="shared" si="51"/>
        <v>500</v>
      </c>
      <c r="K556" s="41">
        <f t="shared" si="52"/>
        <v>0</v>
      </c>
      <c r="L556" s="188">
        <f t="shared" si="53"/>
        <v>500</v>
      </c>
      <c r="M556" s="171" t="s">
        <v>1897</v>
      </c>
    </row>
    <row r="557" spans="1:13" ht="38.25">
      <c r="A557" s="179">
        <f t="shared" si="54"/>
        <v>539</v>
      </c>
      <c r="B557" s="189" t="str">
        <f>VLOOKUP($A557,'Реестр на 3 дня'!$C$2:$AA$1000,3)</f>
        <v>QUNDUZOV BEHZOD BAHODIR O'G'LI</v>
      </c>
      <c r="C557" s="167" t="str">
        <f>VLOOKUP($A557,'Реестр на 3 дня'!$C$2:$AA$1000,12)</f>
        <v/>
      </c>
      <c r="D557" s="167" t="str">
        <f>VLOOKUP($A557,'Реестр на 3 дня'!$C$2:$AA$1000,13)</f>
        <v>AD0477390</v>
      </c>
      <c r="E557" s="190" t="str">
        <f>VLOOKUP($A557,'Реестр на 3 дня'!$C$2:$AA$1000,14)</f>
        <v>02.07.2021</v>
      </c>
      <c r="F557" s="168" t="str">
        <f>VLOOKUP($A557,'Реестр на 3 дня'!$C$2:$AA$1000,15)</f>
        <v>ФЕРГАНСКИЙ ГОВД ФЕРГАНСКОЙ ОБЛАСТИ</v>
      </c>
      <c r="G557" s="166" t="str">
        <f>VLOOKUP($A557,'Реестр на 3 дня'!$C$2:$AA$1000,17)</f>
        <v>Узбекистан, 000000, Ферганская область, Ферганский район, Чимён МСГ, ул. Жанак, дом 40а</v>
      </c>
      <c r="H557" s="191">
        <f>VLOOKUP($A557,'Реестр на 3 дня'!$C$2:$AA$1000,4)</f>
        <v>60</v>
      </c>
      <c r="I557" s="170">
        <f t="shared" si="50"/>
        <v>100</v>
      </c>
      <c r="J557" s="187">
        <f t="shared" si="51"/>
        <v>6000</v>
      </c>
      <c r="K557" s="41">
        <f t="shared" si="52"/>
        <v>0</v>
      </c>
      <c r="L557" s="188">
        <f t="shared" si="53"/>
        <v>6000</v>
      </c>
      <c r="M557" s="171" t="s">
        <v>1897</v>
      </c>
    </row>
    <row r="558" spans="1:13" ht="51">
      <c r="A558" s="179">
        <f t="shared" si="54"/>
        <v>540</v>
      </c>
      <c r="B558" s="189" t="str">
        <f>VLOOKUP($A558,'Реестр на 3 дня'!$C$2:$AA$1000,3)</f>
        <v>QURBANOV SAN’AT SALAYEVICH</v>
      </c>
      <c r="C558" s="167" t="str">
        <f>VLOOKUP($A558,'Реестр на 3 дня'!$C$2:$AA$1000,12)</f>
        <v>AD</v>
      </c>
      <c r="D558" s="167" t="str">
        <f>VLOOKUP($A558,'Реестр на 3 дня'!$C$2:$AA$1000,13)</f>
        <v>1748561</v>
      </c>
      <c r="E558" s="190" t="str">
        <f>VLOOKUP($A558,'Реестр на 3 дня'!$C$2:$AA$1000,14)</f>
        <v>12.09.2022</v>
      </c>
      <c r="F558" s="168" t="str">
        <f>VLOOKUP($A558,'Реестр на 3 дня'!$C$2:$AA$1000,15)</f>
        <v/>
      </c>
      <c r="G558" s="166" t="str">
        <f>VLOOKUP($A558,'Реестр на 3 дня'!$C$2:$AA$1000,17)</f>
        <v>Узбекистан, 000000, г. Ташкент, Мирзо-Улугбекский район, Mirzo Ulugbek tumani Олтинтепа МФЙ, Ломоносов кучаси, 40-42-уй</v>
      </c>
      <c r="H558" s="191">
        <f>VLOOKUP($A558,'Реестр на 3 дня'!$C$2:$AA$1000,4)</f>
        <v>5</v>
      </c>
      <c r="I558" s="170">
        <f t="shared" si="50"/>
        <v>100</v>
      </c>
      <c r="J558" s="187">
        <f t="shared" si="51"/>
        <v>500</v>
      </c>
      <c r="K558" s="41">
        <f t="shared" si="52"/>
        <v>0</v>
      </c>
      <c r="L558" s="188">
        <f t="shared" si="53"/>
        <v>500</v>
      </c>
      <c r="M558" s="171" t="s">
        <v>1897</v>
      </c>
    </row>
    <row r="559" spans="1:13" ht="51">
      <c r="A559" s="179">
        <f t="shared" si="54"/>
        <v>541</v>
      </c>
      <c r="B559" s="189" t="str">
        <f>VLOOKUP($A559,'Реестр на 3 дня'!$C$2:$AA$1000,3)</f>
        <v>QURBONOV DONIYOR DILMUROD O‘G‘LI</v>
      </c>
      <c r="C559" s="167" t="str">
        <f>VLOOKUP($A559,'Реестр на 3 дня'!$C$2:$AA$1000,12)</f>
        <v>AD</v>
      </c>
      <c r="D559" s="167" t="str">
        <f>VLOOKUP($A559,'Реестр на 3 дня'!$C$2:$AA$1000,13)</f>
        <v>0328826</v>
      </c>
      <c r="E559" s="190" t="str">
        <f>VLOOKUP($A559,'Реестр на 3 дня'!$C$2:$AA$1000,14)</f>
        <v>20.04.2021</v>
      </c>
      <c r="F559" s="168" t="str">
        <f>VLOOKUP($A559,'Реестр на 3 дня'!$C$2:$AA$1000,15)</f>
        <v/>
      </c>
      <c r="G559" s="166" t="str">
        <f>VLOOKUP($A559,'Реестр на 3 дня'!$C$2:$AA$1000,17)</f>
        <v>Узбекистан, 000000, Ферганская область, Ташлакский район, Ферганская область, Ташлакский район, ОГОХИЙ МФЙ, НОРКУЗИ КУРБОНОВ, дом 3</v>
      </c>
      <c r="H559" s="191">
        <f>VLOOKUP($A559,'Реестр на 3 дня'!$C$2:$AA$1000,4)</f>
        <v>2</v>
      </c>
      <c r="I559" s="170">
        <f t="shared" si="50"/>
        <v>100</v>
      </c>
      <c r="J559" s="187">
        <f t="shared" si="51"/>
        <v>200</v>
      </c>
      <c r="K559" s="41">
        <f t="shared" si="52"/>
        <v>0</v>
      </c>
      <c r="L559" s="188">
        <f t="shared" si="53"/>
        <v>200</v>
      </c>
      <c r="M559" s="171" t="s">
        <v>1897</v>
      </c>
    </row>
    <row r="560" spans="1:13" ht="51">
      <c r="A560" s="179">
        <f t="shared" si="54"/>
        <v>542</v>
      </c>
      <c r="B560" s="189" t="str">
        <f>VLOOKUP($A560,'Реестр на 3 дня'!$C$2:$AA$1000,3)</f>
        <v>RABBIMKULOVA SHAXLO IKROMOVNA</v>
      </c>
      <c r="C560" s="167" t="str">
        <f>VLOOKUP($A560,'Реестр на 3 дня'!$C$2:$AA$1000,12)</f>
        <v>AD</v>
      </c>
      <c r="D560" s="167" t="str">
        <f>VLOOKUP($A560,'Реестр на 3 дня'!$C$2:$AA$1000,13)</f>
        <v>5291823</v>
      </c>
      <c r="E560" s="190" t="str">
        <f>VLOOKUP($A560,'Реестр на 3 дня'!$C$2:$AA$1000,14)</f>
        <v>01.12.2023</v>
      </c>
      <c r="F560" s="168" t="str">
        <f>VLOOKUP($A560,'Реестр на 3 дня'!$C$2:$AA$1000,15)</f>
        <v/>
      </c>
      <c r="G560" s="166" t="str">
        <f>VLOOKUP($A560,'Реестр на 3 дня'!$C$2:$AA$1000,17)</f>
        <v>Узбекистан, 000000, Самаркандская область, г. Самарканд, Каттакургон МФЙ, Амир Темур кучаси, 103 "В"-уй, 17 Мансард-хонадон</v>
      </c>
      <c r="H560" s="191">
        <f>VLOOKUP($A560,'Реестр на 3 дня'!$C$2:$AA$1000,4)</f>
        <v>60</v>
      </c>
      <c r="I560" s="170">
        <f t="shared" si="50"/>
        <v>100</v>
      </c>
      <c r="J560" s="187">
        <f t="shared" si="51"/>
        <v>6000</v>
      </c>
      <c r="K560" s="41">
        <f t="shared" si="52"/>
        <v>0</v>
      </c>
      <c r="L560" s="188">
        <f t="shared" si="53"/>
        <v>6000</v>
      </c>
      <c r="M560" s="171" t="s">
        <v>1897</v>
      </c>
    </row>
    <row r="561" spans="1:13" ht="51">
      <c r="A561" s="179">
        <f t="shared" si="54"/>
        <v>543</v>
      </c>
      <c r="B561" s="189" t="str">
        <f>VLOOKUP($A561,'Реестр на 3 дня'!$C$2:$AA$1000,3)</f>
        <v>RADIONOVA NATALIYA VIKTOROVNA</v>
      </c>
      <c r="C561" s="167" t="str">
        <f>VLOOKUP($A561,'Реестр на 3 дня'!$C$2:$AA$1000,12)</f>
        <v>AD</v>
      </c>
      <c r="D561" s="167" t="str">
        <f>VLOOKUP($A561,'Реестр на 3 дня'!$C$2:$AA$1000,13)</f>
        <v>2801830</v>
      </c>
      <c r="E561" s="190" t="str">
        <f>VLOOKUP($A561,'Реестр на 3 дня'!$C$2:$AA$1000,14)</f>
        <v>14.03.2023</v>
      </c>
      <c r="F561" s="168" t="str">
        <f>VLOOKUP($A561,'Реестр на 3 дня'!$C$2:$AA$1000,15)</f>
        <v/>
      </c>
      <c r="G561" s="166" t="str">
        <f>VLOOKUP($A561,'Реестр на 3 дня'!$C$2:$AA$1000,17)</f>
        <v>Узбекистан, 000000, г. Ташкент, Мирзо-Улугбекский район, ЧИМЁН МФЙ, КОРА-СУ-1 ДАХАСИ,  uy:24Б xonadon:33</v>
      </c>
      <c r="H561" s="191">
        <f>VLOOKUP($A561,'Реестр на 3 дня'!$C$2:$AA$1000,4)</f>
        <v>1</v>
      </c>
      <c r="I561" s="170">
        <f t="shared" si="50"/>
        <v>100</v>
      </c>
      <c r="J561" s="187">
        <f t="shared" si="51"/>
        <v>100</v>
      </c>
      <c r="K561" s="41">
        <f t="shared" si="52"/>
        <v>0</v>
      </c>
      <c r="L561" s="188">
        <f t="shared" si="53"/>
        <v>100</v>
      </c>
      <c r="M561" s="171" t="s">
        <v>1897</v>
      </c>
    </row>
    <row r="562" spans="1:13" ht="51">
      <c r="A562" s="179">
        <f t="shared" si="54"/>
        <v>544</v>
      </c>
      <c r="B562" s="189" t="str">
        <f>VLOOKUP($A562,'Реестр на 3 дня'!$C$2:$AA$1000,3)</f>
        <v>RADJABOV FERUZ OLIMOVICH</v>
      </c>
      <c r="C562" s="167" t="str">
        <f>VLOOKUP($A562,'Реестр на 3 дня'!$C$2:$AA$1000,12)</f>
        <v>AD</v>
      </c>
      <c r="D562" s="167" t="str">
        <f>VLOOKUP($A562,'Реестр на 3 дня'!$C$2:$AA$1000,13)</f>
        <v>1656175</v>
      </c>
      <c r="E562" s="190" t="str">
        <f>VLOOKUP($A562,'Реестр на 3 дня'!$C$2:$AA$1000,14)</f>
        <v>15.08.2022</v>
      </c>
      <c r="F562" s="168" t="str">
        <f>VLOOKUP($A562,'Реестр на 3 дня'!$C$2:$AA$1000,15)</f>
        <v/>
      </c>
      <c r="G562" s="166" t="str">
        <f>VLOOKUP($A562,'Реестр на 3 дня'!$C$2:$AA$1000,17)</f>
        <v>Узбекистан, 000000, г. Ташкент, Алмазарский район, г. Ташкент, Олмазарский район, мас. Беруний Б3, Куёш МСГ, блок И- Дом, 79- Квартира</v>
      </c>
      <c r="H562" s="191">
        <f>VLOOKUP($A562,'Реестр на 3 дня'!$C$2:$AA$1000,4)</f>
        <v>1</v>
      </c>
      <c r="I562" s="170">
        <f t="shared" si="50"/>
        <v>100</v>
      </c>
      <c r="J562" s="187">
        <f t="shared" si="51"/>
        <v>100</v>
      </c>
      <c r="K562" s="41">
        <f t="shared" si="52"/>
        <v>0</v>
      </c>
      <c r="L562" s="188">
        <f t="shared" si="53"/>
        <v>100</v>
      </c>
      <c r="M562" s="171" t="s">
        <v>1897</v>
      </c>
    </row>
    <row r="563" spans="1:13" ht="38.25">
      <c r="A563" s="179">
        <f t="shared" si="54"/>
        <v>545</v>
      </c>
      <c r="B563" s="189" t="str">
        <f>VLOOKUP($A563,'Реестр на 3 дня'!$C$2:$AA$1000,3)</f>
        <v>RAJABOV JAMSHID ABDUSATTOROVICH</v>
      </c>
      <c r="C563" s="167" t="str">
        <f>VLOOKUP($A563,'Реестр на 3 дня'!$C$2:$AA$1000,12)</f>
        <v>AD</v>
      </c>
      <c r="D563" s="167" t="str">
        <f>VLOOKUP($A563,'Реестр на 3 дня'!$C$2:$AA$1000,13)</f>
        <v>3721462</v>
      </c>
      <c r="E563" s="190" t="str">
        <f>VLOOKUP($A563,'Реестр на 3 дня'!$C$2:$AA$1000,14)</f>
        <v>21.06.2023</v>
      </c>
      <c r="F563" s="168" t="str">
        <f>VLOOKUP($A563,'Реестр на 3 дня'!$C$2:$AA$1000,15)</f>
        <v/>
      </c>
      <c r="G563" s="166" t="str">
        <f>VLOOKUP($A563,'Реестр на 3 дня'!$C$2:$AA$1000,17)</f>
        <v>Узбекистан, 000000, Бухарская область, Жондорский район, Навруз МФЙ, С.Айний кучаси, 23 А-уй, 41-хонадон</v>
      </c>
      <c r="H563" s="191">
        <f>VLOOKUP($A563,'Реестр на 3 дня'!$C$2:$AA$1000,4)</f>
        <v>10</v>
      </c>
      <c r="I563" s="170">
        <f t="shared" si="50"/>
        <v>100</v>
      </c>
      <c r="J563" s="187">
        <f t="shared" si="51"/>
        <v>1000</v>
      </c>
      <c r="K563" s="41">
        <f t="shared" si="52"/>
        <v>0</v>
      </c>
      <c r="L563" s="188">
        <f t="shared" si="53"/>
        <v>1000</v>
      </c>
      <c r="M563" s="171" t="s">
        <v>1897</v>
      </c>
    </row>
    <row r="564" spans="1:13" ht="51">
      <c r="A564" s="179">
        <f t="shared" si="54"/>
        <v>546</v>
      </c>
      <c r="B564" s="189" t="str">
        <f>VLOOKUP($A564,'Реестр на 3 дня'!$C$2:$AA$1000,3)</f>
        <v>RAMATULLAYEV ISLAMBEK MAXSETBAYEVICH</v>
      </c>
      <c r="C564" s="167" t="str">
        <f>VLOOKUP($A564,'Реестр на 3 дня'!$C$2:$AA$1000,12)</f>
        <v/>
      </c>
      <c r="D564" s="167" t="str">
        <f>VLOOKUP($A564,'Реестр на 3 дня'!$C$2:$AA$1000,13)</f>
        <v>AE5196202</v>
      </c>
      <c r="E564" s="190" t="str">
        <f>VLOOKUP($A564,'Реестр на 3 дня'!$C$2:$AA$1000,14)</f>
        <v>26.11.2025</v>
      </c>
      <c r="F564" s="168" t="str">
        <f>VLOOKUP($A564,'Реестр на 3 дня'!$C$2:$AA$1000,15)</f>
        <v>КАНЛЫКОЛЬСКИЙ РОВД РЕСПУБЛИКИ КАРАКАЛПАКСТАН</v>
      </c>
      <c r="G564" s="166" t="str">
        <f>VLOOKUP($A564,'Реестр на 3 дня'!$C$2:$AA$1000,17)</f>
        <v>Узбекистан, 230100, Республика Каракалпакстан, г. Нукус, НАВБАХОР МПЖ МСГ НАУБАХАР, НАЗЛЫМХАН ПРОЕЗД 2,  uy:12</v>
      </c>
      <c r="H564" s="191">
        <f>VLOOKUP($A564,'Реестр на 3 дня'!$C$2:$AA$1000,4)</f>
        <v>1448</v>
      </c>
      <c r="I564" s="170">
        <f t="shared" si="50"/>
        <v>100</v>
      </c>
      <c r="J564" s="187">
        <f t="shared" si="51"/>
        <v>144800</v>
      </c>
      <c r="K564" s="41">
        <f t="shared" si="52"/>
        <v>0</v>
      </c>
      <c r="L564" s="188">
        <f t="shared" si="53"/>
        <v>144800</v>
      </c>
      <c r="M564" s="171" t="s">
        <v>1897</v>
      </c>
    </row>
    <row r="565" spans="1:13" ht="38.25">
      <c r="A565" s="179">
        <f t="shared" si="54"/>
        <v>547</v>
      </c>
      <c r="B565" s="189" t="str">
        <f>VLOOKUP($A565,'Реестр на 3 дня'!$C$2:$AA$1000,3)</f>
        <v>RASULOV MIRKOMIL HIKMAT O'G'LI</v>
      </c>
      <c r="C565" s="167" t="str">
        <f>VLOOKUP($A565,'Реестр на 3 дня'!$C$2:$AA$1000,12)</f>
        <v>AC</v>
      </c>
      <c r="D565" s="167" t="str">
        <f>VLOOKUP($A565,'Реестр на 3 дня'!$C$2:$AA$1000,13)</f>
        <v>0471980</v>
      </c>
      <c r="E565" s="190" t="str">
        <f>VLOOKUP($A565,'Реестр на 3 дня'!$C$2:$AA$1000,14)</f>
        <v>13.12.2018</v>
      </c>
      <c r="F565" s="168" t="str">
        <f>VLOOKUP($A565,'Реестр на 3 дня'!$C$2:$AA$1000,15)</f>
        <v>ДЖАМБАЙСКИЙ РОВД САМАРКАНДСКОЙ ОБЛАСТИ</v>
      </c>
      <c r="G565" s="166" t="str">
        <f>VLOOKUP($A565,'Реестр на 3 дня'!$C$2:$AA$1000,17)</f>
        <v>Узбекистан, 000000, г. Ташкент, Джамбайский район, Янгидархон МФЙ, Навруз кучаси, 36-уй, 51-хонадон</v>
      </c>
      <c r="H565" s="191">
        <f>VLOOKUP($A565,'Реестр на 3 дня'!$C$2:$AA$1000,4)</f>
        <v>16</v>
      </c>
      <c r="I565" s="170">
        <f t="shared" si="50"/>
        <v>100</v>
      </c>
      <c r="J565" s="187">
        <f t="shared" si="51"/>
        <v>1600</v>
      </c>
      <c r="K565" s="41">
        <f t="shared" si="52"/>
        <v>0</v>
      </c>
      <c r="L565" s="188">
        <f t="shared" si="53"/>
        <v>1600</v>
      </c>
      <c r="M565" s="171" t="s">
        <v>1897</v>
      </c>
    </row>
    <row r="566" spans="1:13" ht="51">
      <c r="A566" s="179">
        <f t="shared" si="54"/>
        <v>548</v>
      </c>
      <c r="B566" s="189" t="str">
        <f>VLOOKUP($A566,'Реестр на 3 дня'!$C$2:$AA$1000,3)</f>
        <v>RASULOV UMAR SHAVKATOVICH</v>
      </c>
      <c r="C566" s="167" t="str">
        <f>VLOOKUP($A566,'Реестр на 3 дня'!$C$2:$AA$1000,12)</f>
        <v>AD</v>
      </c>
      <c r="D566" s="167" t="str">
        <f>VLOOKUP($A566,'Реестр на 3 дня'!$C$2:$AA$1000,13)</f>
        <v>1813651</v>
      </c>
      <c r="E566" s="190" t="str">
        <f>VLOOKUP($A566,'Реестр на 3 дня'!$C$2:$AA$1000,14)</f>
        <v>28.09.2022</v>
      </c>
      <c r="F566" s="168" t="str">
        <f>VLOOKUP($A566,'Реестр на 3 дня'!$C$2:$AA$1000,15)</f>
        <v/>
      </c>
      <c r="G566" s="166" t="str">
        <f>VLOOKUP($A566,'Реестр на 3 дня'!$C$2:$AA$1000,17)</f>
        <v>Узбекистан, 000000, Ташкентская область, г. Янгиюль, ЯНГИЙЎЛ Ш., ФАРОВОН МФЙ, А.АНАРҚУЛОВ КЎЧАСИ,  uy:9 xonadon:13</v>
      </c>
      <c r="H566" s="191">
        <f>VLOOKUP($A566,'Реестр на 3 дня'!$C$2:$AA$1000,4)</f>
        <v>2107</v>
      </c>
      <c r="I566" s="170">
        <f t="shared" si="50"/>
        <v>100</v>
      </c>
      <c r="J566" s="187">
        <f t="shared" si="51"/>
        <v>210700</v>
      </c>
      <c r="K566" s="41">
        <f t="shared" si="52"/>
        <v>0</v>
      </c>
      <c r="L566" s="188">
        <f t="shared" si="53"/>
        <v>210700</v>
      </c>
      <c r="M566" s="171" t="s">
        <v>1897</v>
      </c>
    </row>
    <row r="567" spans="1:13" ht="51">
      <c r="A567" s="179">
        <f t="shared" si="54"/>
        <v>549</v>
      </c>
      <c r="B567" s="189" t="str">
        <f>VLOOKUP($A567,'Реестр на 3 дня'!$C$2:$AA$1000,3)</f>
        <v>RASULOVA O‘G‘ILOY DILMUROD QIZI</v>
      </c>
      <c r="C567" s="167" t="str">
        <f>VLOOKUP($A567,'Реестр на 3 дня'!$C$2:$AA$1000,12)</f>
        <v>AA</v>
      </c>
      <c r="D567" s="167" t="str">
        <f>VLOOKUP($A567,'Реестр на 3 дня'!$C$2:$AA$1000,13)</f>
        <v>9294638</v>
      </c>
      <c r="E567" s="190" t="str">
        <f>VLOOKUP($A567,'Реестр на 3 дня'!$C$2:$AA$1000,14)</f>
        <v>10.04.2015</v>
      </c>
      <c r="F567" s="168" t="str">
        <f>VLOOKUP($A567,'Реестр на 3 дня'!$C$2:$AA$1000,15)</f>
        <v>Toshkent viloyati Qibray TIIB Salar SHMB</v>
      </c>
      <c r="G567" s="166" t="str">
        <f>VLOOKUP($A567,'Реестр на 3 дня'!$C$2:$AA$1000,17)</f>
        <v>Узбекистан, 000000, Ташкентская область, Кибрайский район, САЛАР БОЙЖИГИТ (САЛАР) ЯКЗУ (САЛАР) ХОЗ.МЕЪМОР Д.8</v>
      </c>
      <c r="H567" s="191">
        <f>VLOOKUP($A567,'Реестр на 3 дня'!$C$2:$AA$1000,4)</f>
        <v>1</v>
      </c>
      <c r="I567" s="170">
        <f t="shared" si="50"/>
        <v>100</v>
      </c>
      <c r="J567" s="187">
        <f t="shared" si="51"/>
        <v>100</v>
      </c>
      <c r="K567" s="41">
        <f t="shared" si="52"/>
        <v>0</v>
      </c>
      <c r="L567" s="188">
        <f t="shared" si="53"/>
        <v>100</v>
      </c>
      <c r="M567" s="171" t="s">
        <v>1897</v>
      </c>
    </row>
    <row r="568" spans="1:13" ht="38.25">
      <c r="A568" s="179">
        <f t="shared" si="54"/>
        <v>550</v>
      </c>
      <c r="B568" s="189" t="str">
        <f>VLOOKUP($A568,'Реестр на 3 дня'!$C$2:$AA$1000,3)</f>
        <v>RAXIMBABAYEVA GULCHEXRA IBRAGIMOVNA</v>
      </c>
      <c r="C568" s="167" t="str">
        <f>VLOOKUP($A568,'Реестр на 3 дня'!$C$2:$AA$1000,12)</f>
        <v>AD</v>
      </c>
      <c r="D568" s="167" t="str">
        <f>VLOOKUP($A568,'Реестр на 3 дня'!$C$2:$AA$1000,13)</f>
        <v>2018465</v>
      </c>
      <c r="E568" s="190" t="str">
        <f>VLOOKUP($A568,'Реестр на 3 дня'!$C$2:$AA$1000,14)</f>
        <v>15.11.2022</v>
      </c>
      <c r="F568" s="168" t="str">
        <f>VLOOKUP($A568,'Реестр на 3 дня'!$C$2:$AA$1000,15)</f>
        <v>IIV</v>
      </c>
      <c r="G568" s="166" t="str">
        <f>VLOOKUP($A568,'Реестр на 3 дня'!$C$2:$AA$1000,17)</f>
        <v>Узбекистан, 112008, Ташкентская область, Янгиюльский район, м-в Навруз, д.14 кв.4</v>
      </c>
      <c r="H568" s="191">
        <f>VLOOKUP($A568,'Реестр на 3 дня'!$C$2:$AA$1000,4)</f>
        <v>1600</v>
      </c>
      <c r="I568" s="170">
        <f t="shared" si="50"/>
        <v>100</v>
      </c>
      <c r="J568" s="187">
        <f t="shared" si="51"/>
        <v>160000</v>
      </c>
      <c r="K568" s="41">
        <f t="shared" si="52"/>
        <v>0</v>
      </c>
      <c r="L568" s="188">
        <f t="shared" si="53"/>
        <v>160000</v>
      </c>
      <c r="M568" s="171" t="s">
        <v>1897</v>
      </c>
    </row>
    <row r="569" spans="1:13" ht="63.75">
      <c r="A569" s="179">
        <f t="shared" si="54"/>
        <v>551</v>
      </c>
      <c r="B569" s="189" t="str">
        <f>VLOOKUP($A569,'Реестр на 3 дня'!$C$2:$AA$1000,3)</f>
        <v>RAXIMBERGANOV JAVOHIR MIRZOHID O‘G‘LI</v>
      </c>
      <c r="C569" s="167" t="str">
        <f>VLOOKUP($A569,'Реестр на 3 дня'!$C$2:$AA$1000,12)</f>
        <v>AC</v>
      </c>
      <c r="D569" s="167" t="str">
        <f>VLOOKUP($A569,'Реестр на 3 дня'!$C$2:$AA$1000,13)</f>
        <v>0020356</v>
      </c>
      <c r="E569" s="190" t="str">
        <f>VLOOKUP($A569,'Реестр на 3 дня'!$C$2:$AA$1000,14)</f>
        <v>26.06.2018</v>
      </c>
      <c r="F569" s="168" t="str">
        <f>VLOOKUP($A569,'Реестр на 3 дня'!$C$2:$AA$1000,15)</f>
        <v/>
      </c>
      <c r="G569" s="166" t="str">
        <f>VLOOKUP($A569,'Реестр на 3 дня'!$C$2:$AA$1000,17)</f>
        <v>Узбекистан, 000000, Хорезмская область, Янгибазарский район, Хорезмская область, Янгибазарский район, Оёкдурман ССГ, Коратепа МСГ, ул. Ўрнак, до</v>
      </c>
      <c r="H569" s="191">
        <f>VLOOKUP($A569,'Реестр на 3 дня'!$C$2:$AA$1000,4)</f>
        <v>1</v>
      </c>
      <c r="I569" s="170">
        <f t="shared" si="50"/>
        <v>100</v>
      </c>
      <c r="J569" s="187">
        <f t="shared" si="51"/>
        <v>100</v>
      </c>
      <c r="K569" s="41">
        <f t="shared" si="52"/>
        <v>0</v>
      </c>
      <c r="L569" s="188">
        <f t="shared" si="53"/>
        <v>100</v>
      </c>
      <c r="M569" s="171" t="s">
        <v>1897</v>
      </c>
    </row>
    <row r="570" spans="1:13" ht="38.25">
      <c r="A570" s="179">
        <f t="shared" si="54"/>
        <v>552</v>
      </c>
      <c r="B570" s="189" t="str">
        <f>VLOOKUP($A570,'Реестр на 3 дня'!$C$2:$AA$1000,3)</f>
        <v>RAXIMBOYEV SHUXRAT ERGASHBOYEVICH</v>
      </c>
      <c r="C570" s="167" t="str">
        <f>VLOOKUP($A570,'Реестр на 3 дня'!$C$2:$AA$1000,12)</f>
        <v>AD</v>
      </c>
      <c r="D570" s="167" t="str">
        <f>VLOOKUP($A570,'Реестр на 3 дня'!$C$2:$AA$1000,13)</f>
        <v>2196189</v>
      </c>
      <c r="E570" s="190" t="str">
        <f>VLOOKUP($A570,'Реестр на 3 дня'!$C$2:$AA$1000,14)</f>
        <v>17.12.2022</v>
      </c>
      <c r="F570" s="168" t="str">
        <f>VLOOKUP($A570,'Реестр на 3 дня'!$C$2:$AA$1000,15)</f>
        <v/>
      </c>
      <c r="G570" s="166" t="str">
        <f>VLOOKUP($A570,'Реестр на 3 дня'!$C$2:$AA$1000,17)</f>
        <v>Узбекистан, 000000, Ташкентская область, Янгиюльский район, NIYOZBOSH QFY TEZ ARIQ 25</v>
      </c>
      <c r="H570" s="191">
        <f>VLOOKUP($A570,'Реестр на 3 дня'!$C$2:$AA$1000,4)</f>
        <v>2240</v>
      </c>
      <c r="I570" s="170">
        <f t="shared" si="50"/>
        <v>100</v>
      </c>
      <c r="J570" s="187">
        <f t="shared" si="51"/>
        <v>224000</v>
      </c>
      <c r="K570" s="41">
        <f t="shared" si="52"/>
        <v>0</v>
      </c>
      <c r="L570" s="188">
        <f t="shared" si="53"/>
        <v>224000</v>
      </c>
      <c r="M570" s="171" t="s">
        <v>1897</v>
      </c>
    </row>
    <row r="571" spans="1:13" ht="51">
      <c r="A571" s="179">
        <f t="shared" si="54"/>
        <v>553</v>
      </c>
      <c r="B571" s="189" t="str">
        <f>VLOOKUP($A571,'Реестр на 3 дня'!$C$2:$AA$1000,3)</f>
        <v>RAXIMJANOV SABIR YAKUBOVICH</v>
      </c>
      <c r="C571" s="167" t="str">
        <f>VLOOKUP($A571,'Реестр на 3 дня'!$C$2:$AA$1000,12)</f>
        <v>AD</v>
      </c>
      <c r="D571" s="167" t="str">
        <f>VLOOKUP($A571,'Реестр на 3 дня'!$C$2:$AA$1000,13)</f>
        <v>1987291</v>
      </c>
      <c r="E571" s="190" t="str">
        <f>VLOOKUP($A571,'Реестр на 3 дня'!$C$2:$AA$1000,14)</f>
        <v>09.11.2022</v>
      </c>
      <c r="F571" s="168" t="str">
        <f>VLOOKUP($A571,'Реестр на 3 дня'!$C$2:$AA$1000,15)</f>
        <v/>
      </c>
      <c r="G571" s="166" t="str">
        <f>VLOOKUP($A571,'Реестр на 3 дня'!$C$2:$AA$1000,17)</f>
        <v>Узбекистан, 112000, Ташкентская область, г. Янгиюль, ЯНГИЙЎЛ Ш., МУСТАҚИЛЛИК МФЙ, ОҚ ОЛТИН КЎЧАСИ, uy:13</v>
      </c>
      <c r="H571" s="191">
        <f>VLOOKUP($A571,'Реестр на 3 дня'!$C$2:$AA$1000,4)</f>
        <v>160</v>
      </c>
      <c r="I571" s="170">
        <f t="shared" si="50"/>
        <v>100</v>
      </c>
      <c r="J571" s="187">
        <f t="shared" si="51"/>
        <v>16000</v>
      </c>
      <c r="K571" s="41">
        <f t="shared" si="52"/>
        <v>0</v>
      </c>
      <c r="L571" s="188">
        <f t="shared" si="53"/>
        <v>16000</v>
      </c>
      <c r="M571" s="171" t="s">
        <v>1897</v>
      </c>
    </row>
    <row r="572" spans="1:13">
      <c r="A572" s="179">
        <f t="shared" si="54"/>
        <v>554</v>
      </c>
      <c r="B572" s="189" t="str">
        <f>VLOOKUP($A572,'Реестр на 3 дня'!$C$2:$AA$1000,3)</f>
        <v>RAXIMJANOV ULUG‘BEK MUZAFFAR O‘G‘LI</v>
      </c>
      <c r="C572" s="167" t="str">
        <f>VLOOKUP($A572,'Реестр на 3 дня'!$C$2:$AA$1000,12)</f>
        <v>AC</v>
      </c>
      <c r="D572" s="167" t="str">
        <f>VLOOKUP($A572,'Реестр на 3 дня'!$C$2:$AA$1000,13)</f>
        <v>1418386</v>
      </c>
      <c r="E572" s="190" t="str">
        <f>VLOOKUP($A572,'Реестр на 3 дня'!$C$2:$AA$1000,14)</f>
        <v>30.10.2018</v>
      </c>
      <c r="F572" s="168" t="str">
        <f>VLOOKUP($A572,'Реестр на 3 дня'!$C$2:$AA$1000,15)</f>
        <v/>
      </c>
      <c r="G572" s="166" t="str">
        <f>VLOOKUP($A572,'Реестр на 3 дня'!$C$2:$AA$1000,17)</f>
        <v/>
      </c>
      <c r="H572" s="191">
        <f>VLOOKUP($A572,'Реестр на 3 дня'!$C$2:$AA$1000,4)</f>
        <v>1</v>
      </c>
      <c r="I572" s="170">
        <f t="shared" si="50"/>
        <v>100</v>
      </c>
      <c r="J572" s="187">
        <f t="shared" si="51"/>
        <v>100</v>
      </c>
      <c r="K572" s="41">
        <f t="shared" si="52"/>
        <v>0</v>
      </c>
      <c r="L572" s="188">
        <f t="shared" si="53"/>
        <v>100</v>
      </c>
      <c r="M572" s="171" t="s">
        <v>1897</v>
      </c>
    </row>
    <row r="573" spans="1:13" ht="51">
      <c r="A573" s="179">
        <f t="shared" si="54"/>
        <v>555</v>
      </c>
      <c r="B573" s="189" t="str">
        <f>VLOOKUP($A573,'Реестр на 3 дня'!$C$2:$AA$1000,3)</f>
        <v>RAXIMKULOV OTABEK YULDASHBAYEVICH</v>
      </c>
      <c r="C573" s="167" t="str">
        <f>VLOOKUP($A573,'Реестр на 3 дня'!$C$2:$AA$1000,12)</f>
        <v>AD</v>
      </c>
      <c r="D573" s="167" t="str">
        <f>VLOOKUP($A573,'Реестр на 3 дня'!$C$2:$AA$1000,13)</f>
        <v>6638164</v>
      </c>
      <c r="E573" s="190" t="str">
        <f>VLOOKUP($A573,'Реестр на 3 дня'!$C$2:$AA$1000,14)</f>
        <v>29.03.2024</v>
      </c>
      <c r="F573" s="168" t="str">
        <f>VLOOKUP($A573,'Реестр на 3 дня'!$C$2:$AA$1000,15)</f>
        <v/>
      </c>
      <c r="G573" s="166" t="str">
        <f>VLOOKUP($A573,'Реестр на 3 дня'!$C$2:$AA$1000,17)</f>
        <v>Узбекистан, 000000, Ташкентская область, Янгиюльский район, НИЁЗБОШИ МФЙ, УЛ.ИСТИКЛОЛ Д.23</v>
      </c>
      <c r="H573" s="191">
        <f>VLOOKUP($A573,'Реестр на 3 дня'!$C$2:$AA$1000,4)</f>
        <v>1600</v>
      </c>
      <c r="I573" s="170">
        <f t="shared" si="50"/>
        <v>100</v>
      </c>
      <c r="J573" s="187">
        <f t="shared" si="51"/>
        <v>160000</v>
      </c>
      <c r="K573" s="41">
        <f t="shared" si="52"/>
        <v>0</v>
      </c>
      <c r="L573" s="188">
        <f t="shared" si="53"/>
        <v>160000</v>
      </c>
      <c r="M573" s="171" t="s">
        <v>1897</v>
      </c>
    </row>
    <row r="574" spans="1:13" ht="38.25">
      <c r="A574" s="179">
        <f t="shared" si="54"/>
        <v>556</v>
      </c>
      <c r="B574" s="189" t="str">
        <f>VLOOKUP($A574,'Реестр на 3 дня'!$C$2:$AA$1000,3)</f>
        <v>RAXIMKULOV RAXIMBAY XUDAYBERDIYEVICH</v>
      </c>
      <c r="C574" s="167" t="str">
        <f>VLOOKUP($A574,'Реестр на 3 дня'!$C$2:$AA$1000,12)</f>
        <v>AB</v>
      </c>
      <c r="D574" s="167" t="str">
        <f>VLOOKUP($A574,'Реестр на 3 дня'!$C$2:$AA$1000,13)</f>
        <v>6141022</v>
      </c>
      <c r="E574" s="190" t="str">
        <f>VLOOKUP($A574,'Реестр на 3 дня'!$C$2:$AA$1000,14)</f>
        <v>03.03.2017</v>
      </c>
      <c r="F574" s="168" t="str">
        <f>VLOOKUP($A574,'Реестр на 3 дня'!$C$2:$AA$1000,15)</f>
        <v>Toshkent viloyati Yangiyul tumani IIB Gulbahor QMB</v>
      </c>
      <c r="G574" s="166" t="str">
        <f>VLOOKUP($A574,'Реестр на 3 дня'!$C$2:$AA$1000,17)</f>
        <v>Узбекистан, 110813, Ташкентская область, Янгиюльский район, Ниязбош КФЙ Ойбек</v>
      </c>
      <c r="H574" s="191">
        <f>VLOOKUP($A574,'Реестр на 3 дня'!$C$2:$AA$1000,4)</f>
        <v>3200</v>
      </c>
      <c r="I574" s="170">
        <f t="shared" si="50"/>
        <v>100</v>
      </c>
      <c r="J574" s="187">
        <f t="shared" si="51"/>
        <v>320000</v>
      </c>
      <c r="K574" s="41">
        <f t="shared" si="52"/>
        <v>0</v>
      </c>
      <c r="L574" s="188">
        <f t="shared" si="53"/>
        <v>320000</v>
      </c>
      <c r="M574" s="171" t="s">
        <v>1897</v>
      </c>
    </row>
    <row r="575" spans="1:13" ht="51">
      <c r="A575" s="179">
        <f t="shared" si="54"/>
        <v>557</v>
      </c>
      <c r="B575" s="189" t="str">
        <f>VLOOKUP($A575,'Реестр на 3 дня'!$C$2:$AA$1000,3)</f>
        <v>RAXIMOV ALISHER TUXTAMURATOVICH</v>
      </c>
      <c r="C575" s="167" t="str">
        <f>VLOOKUP($A575,'Реестр на 3 дня'!$C$2:$AA$1000,12)</f>
        <v>CB</v>
      </c>
      <c r="D575" s="167" t="str">
        <f>VLOOKUP($A575,'Реестр на 3 дня'!$C$2:$AA$1000,13)</f>
        <v>1458486</v>
      </c>
      <c r="E575" s="190" t="str">
        <f>VLOOKUP($A575,'Реестр на 3 дня'!$C$2:$AA$1000,14)</f>
        <v>13.04.2002</v>
      </c>
      <c r="F575" s="168" t="str">
        <f>VLOOKUP($A575,'Реестр на 3 дня'!$C$2:$AA$1000,15)</f>
        <v>Янгиюльским ОВД</v>
      </c>
      <c r="G575" s="166" t="str">
        <f>VLOOKUP($A575,'Реестр на 3 дня'!$C$2:$AA$1000,17)</f>
        <v>Узбекистан, 000000, Ташкентская область, г. Янгиюль, ЯНГИЙЎЛ Ш., МЕЗОН МФЙ, А.КАХХОР КЎЧАСИ,  uy:27-29</v>
      </c>
      <c r="H575" s="191">
        <f>VLOOKUP($A575,'Реестр на 3 дня'!$C$2:$AA$1000,4)</f>
        <v>160</v>
      </c>
      <c r="I575" s="170">
        <f t="shared" si="50"/>
        <v>100</v>
      </c>
      <c r="J575" s="187">
        <f t="shared" si="51"/>
        <v>16000</v>
      </c>
      <c r="K575" s="41">
        <f t="shared" si="52"/>
        <v>0</v>
      </c>
      <c r="L575" s="188">
        <f t="shared" si="53"/>
        <v>16000</v>
      </c>
      <c r="M575" s="171" t="s">
        <v>1897</v>
      </c>
    </row>
    <row r="576" spans="1:13" ht="38.25">
      <c r="A576" s="179">
        <f t="shared" si="54"/>
        <v>558</v>
      </c>
      <c r="B576" s="189" t="str">
        <f>VLOOKUP($A576,'Реестр на 3 дня'!$C$2:$AA$1000,3)</f>
        <v>RAXIMOV XURSHID MARATOVICH</v>
      </c>
      <c r="C576" s="167" t="str">
        <f>VLOOKUP($A576,'Реестр на 3 дня'!$C$2:$AA$1000,12)</f>
        <v>AD</v>
      </c>
      <c r="D576" s="167" t="str">
        <f>VLOOKUP($A576,'Реестр на 3 дня'!$C$2:$AA$1000,13)</f>
        <v>2326186</v>
      </c>
      <c r="E576" s="190" t="str">
        <f>VLOOKUP($A576,'Реестр на 3 дня'!$C$2:$AA$1000,14)</f>
        <v>10.01.2023</v>
      </c>
      <c r="F576" s="168" t="str">
        <f>VLOOKUP($A576,'Реестр на 3 дня'!$C$2:$AA$1000,15)</f>
        <v/>
      </c>
      <c r="G576" s="166" t="str">
        <f>VLOOKUP($A576,'Реестр на 3 дня'!$C$2:$AA$1000,17)</f>
        <v>Узбекистан, 000000, Ташкентская область, Янгиюльский район, УЛ. КИЗИЛ КУШИН Д.84</v>
      </c>
      <c r="H576" s="191">
        <f>VLOOKUP($A576,'Реестр на 3 дня'!$C$2:$AA$1000,4)</f>
        <v>160</v>
      </c>
      <c r="I576" s="170">
        <f t="shared" si="50"/>
        <v>100</v>
      </c>
      <c r="J576" s="187">
        <f t="shared" si="51"/>
        <v>16000</v>
      </c>
      <c r="K576" s="41">
        <f t="shared" si="52"/>
        <v>0</v>
      </c>
      <c r="L576" s="188">
        <f t="shared" si="53"/>
        <v>16000</v>
      </c>
      <c r="M576" s="171" t="s">
        <v>1897</v>
      </c>
    </row>
    <row r="577" spans="1:13" ht="38.25">
      <c r="A577" s="179">
        <f t="shared" si="54"/>
        <v>559</v>
      </c>
      <c r="B577" s="189" t="str">
        <f>VLOOKUP($A577,'Реестр на 3 дня'!$C$2:$AA$1000,3)</f>
        <v>RAXIMOV ZOXIDBEK ISMAILJANOVICH</v>
      </c>
      <c r="C577" s="167" t="str">
        <f>VLOOKUP($A577,'Реестр на 3 дня'!$C$2:$AA$1000,12)</f>
        <v/>
      </c>
      <c r="D577" s="167" t="str">
        <f>VLOOKUP($A577,'Реестр на 3 дня'!$C$2:$AA$1000,13)</f>
        <v>AD5258052</v>
      </c>
      <c r="E577" s="190" t="str">
        <f>VLOOKUP($A577,'Реестр на 3 дня'!$C$2:$AA$1000,14)</f>
        <v>02.12.2025</v>
      </c>
      <c r="F577" s="168" t="str">
        <f>VLOOKUP($A577,'Реестр на 3 дня'!$C$2:$AA$1000,15)</f>
        <v>IIV 26291</v>
      </c>
      <c r="G577" s="166" t="str">
        <f>VLOOKUP($A577,'Реестр на 3 дня'!$C$2:$AA$1000,17)</f>
        <v>Узбекистан, 000000, г. Ташкент, Яшнободский район, 2-Авиасозлар кв., Хосиятли МСГ, 33- Дом, 15- Квартира</v>
      </c>
      <c r="H577" s="191">
        <f>VLOOKUP($A577,'Реестр на 3 дня'!$C$2:$AA$1000,4)</f>
        <v>2</v>
      </c>
      <c r="I577" s="170">
        <f t="shared" si="50"/>
        <v>100</v>
      </c>
      <c r="J577" s="187">
        <f t="shared" si="51"/>
        <v>200</v>
      </c>
      <c r="K577" s="41">
        <f t="shared" si="52"/>
        <v>0</v>
      </c>
      <c r="L577" s="188">
        <f t="shared" si="53"/>
        <v>200</v>
      </c>
      <c r="M577" s="171" t="s">
        <v>1897</v>
      </c>
    </row>
    <row r="578" spans="1:13" ht="51">
      <c r="A578" s="179">
        <f t="shared" si="54"/>
        <v>560</v>
      </c>
      <c r="B578" s="189" t="str">
        <f>VLOOKUP($A578,'Реестр на 3 дня'!$C$2:$AA$1000,3)</f>
        <v>RAXIMOVA IRINA NIKOLAYEVNA</v>
      </c>
      <c r="C578" s="167" t="str">
        <f>VLOOKUP($A578,'Реестр на 3 дня'!$C$2:$AA$1000,12)</f>
        <v>AD</v>
      </c>
      <c r="D578" s="167" t="str">
        <f>VLOOKUP($A578,'Реестр на 3 дня'!$C$2:$AA$1000,13)</f>
        <v>1518155</v>
      </c>
      <c r="E578" s="190" t="str">
        <f>VLOOKUP($A578,'Реестр на 3 дня'!$C$2:$AA$1000,14)</f>
        <v>04.07.2022</v>
      </c>
      <c r="F578" s="168" t="str">
        <f>VLOOKUP($A578,'Реестр на 3 дня'!$C$2:$AA$1000,15)</f>
        <v/>
      </c>
      <c r="G578" s="166" t="str">
        <f>VLOOKUP($A578,'Реестр на 3 дня'!$C$2:$AA$1000,17)</f>
        <v>Узбекистан, 000000, Ташкентская область, Янгиюльский район, GULBAHOR QFY NOVBAXOR  MFY GULBAHOR 39-UY 22-UY</v>
      </c>
      <c r="H578" s="191">
        <f>VLOOKUP($A578,'Реестр на 3 дня'!$C$2:$AA$1000,4)</f>
        <v>1600</v>
      </c>
      <c r="I578" s="170">
        <f t="shared" si="50"/>
        <v>100</v>
      </c>
      <c r="J578" s="187">
        <f t="shared" si="51"/>
        <v>160000</v>
      </c>
      <c r="K578" s="41">
        <f t="shared" si="52"/>
        <v>0</v>
      </c>
      <c r="L578" s="188">
        <f t="shared" si="53"/>
        <v>160000</v>
      </c>
      <c r="M578" s="171" t="s">
        <v>1897</v>
      </c>
    </row>
    <row r="579" spans="1:13" ht="38.25">
      <c r="A579" s="179">
        <f t="shared" si="54"/>
        <v>561</v>
      </c>
      <c r="B579" s="189" t="str">
        <f>VLOOKUP($A579,'Реестр на 3 дня'!$C$2:$AA$1000,3)</f>
        <v>RAXIMOVA NARMIN MURODJONOVNA</v>
      </c>
      <c r="C579" s="167" t="str">
        <f>VLOOKUP($A579,'Реестр на 3 дня'!$C$2:$AA$1000,12)</f>
        <v>T</v>
      </c>
      <c r="D579" s="167" t="str">
        <f>VLOOKUP($A579,'Реестр на 3 дня'!$C$2:$AA$1000,13)</f>
        <v>03507583</v>
      </c>
      <c r="E579" s="190" t="str">
        <f>VLOOKUP($A579,'Реестр на 3 дня'!$C$2:$AA$1000,14)</f>
        <v>26.05.2023</v>
      </c>
      <c r="F579" s="168" t="str">
        <f>VLOOKUP($A579,'Реестр на 3 дня'!$C$2:$AA$1000,15)</f>
        <v/>
      </c>
      <c r="G579" s="166" t="str">
        <f>VLOOKUP($A579,'Реестр на 3 дня'!$C$2:$AA$1000,17)</f>
        <v>Узбекистан, 100170, г. Ташкент, Мирзо-Улугбекский район, Буюк Ипак Йули МФЙ, Бузкуча кучаси, 4-уй, 16-хонадон</v>
      </c>
      <c r="H579" s="191">
        <f>VLOOKUP($A579,'Реестр на 3 дня'!$C$2:$AA$1000,4)</f>
        <v>350</v>
      </c>
      <c r="I579" s="170">
        <f t="shared" si="50"/>
        <v>100</v>
      </c>
      <c r="J579" s="187">
        <f t="shared" si="51"/>
        <v>35000</v>
      </c>
      <c r="K579" s="41">
        <f t="shared" si="52"/>
        <v>0</v>
      </c>
      <c r="L579" s="188">
        <f t="shared" si="53"/>
        <v>35000</v>
      </c>
      <c r="M579" s="171" t="s">
        <v>1897</v>
      </c>
    </row>
    <row r="580" spans="1:13" ht="38.25">
      <c r="A580" s="179">
        <f t="shared" si="54"/>
        <v>562</v>
      </c>
      <c r="B580" s="189" t="str">
        <f>VLOOKUP($A580,'Реестр на 3 дня'!$C$2:$AA$1000,3)</f>
        <v>RAXIMOVA ZAXRO FAYZULLAYEVNA</v>
      </c>
      <c r="C580" s="167" t="str">
        <f>VLOOKUP($A580,'Реестр на 3 дня'!$C$2:$AA$1000,12)</f>
        <v>AD</v>
      </c>
      <c r="D580" s="167" t="str">
        <f>VLOOKUP($A580,'Реестр на 3 дня'!$C$2:$AA$1000,13)</f>
        <v>2287435</v>
      </c>
      <c r="E580" s="190" t="str">
        <f>VLOOKUP($A580,'Реестр на 3 дня'!$C$2:$AA$1000,14)</f>
        <v>05.01.2023</v>
      </c>
      <c r="F580" s="168" t="str">
        <f>VLOOKUP($A580,'Реестр на 3 дня'!$C$2:$AA$1000,15)</f>
        <v/>
      </c>
      <c r="G580" s="166" t="str">
        <f>VLOOKUP($A580,'Реестр на 3 дня'!$C$2:$AA$1000,17)</f>
        <v>Узбекистан, 000000, г. Ташкент, Алмазарский район, УЛ. КИЗИЛ КУШИН Д.84</v>
      </c>
      <c r="H580" s="191">
        <f>VLOOKUP($A580,'Реестр на 3 дня'!$C$2:$AA$1000,4)</f>
        <v>2800</v>
      </c>
      <c r="I580" s="170">
        <f t="shared" si="50"/>
        <v>100</v>
      </c>
      <c r="J580" s="187">
        <f t="shared" si="51"/>
        <v>280000</v>
      </c>
      <c r="K580" s="41">
        <f t="shared" si="52"/>
        <v>0</v>
      </c>
      <c r="L580" s="188">
        <f t="shared" si="53"/>
        <v>280000</v>
      </c>
      <c r="M580" s="171" t="s">
        <v>1897</v>
      </c>
    </row>
    <row r="581" spans="1:13" ht="51">
      <c r="A581" s="179">
        <f t="shared" si="54"/>
        <v>563</v>
      </c>
      <c r="B581" s="189" t="str">
        <f>VLOOKUP($A581,'Реестр на 3 дня'!$C$2:$AA$1000,3)</f>
        <v>RAXMANKULOV ABDUMANNAB MAXAMADKARIMOVICH</v>
      </c>
      <c r="C581" s="167" t="str">
        <f>VLOOKUP($A581,'Реестр на 3 дня'!$C$2:$AA$1000,12)</f>
        <v>AB</v>
      </c>
      <c r="D581" s="167" t="str">
        <f>VLOOKUP($A581,'Реестр на 3 дня'!$C$2:$AA$1000,13)</f>
        <v>3354785</v>
      </c>
      <c r="E581" s="190" t="str">
        <f>VLOOKUP($A581,'Реестр на 3 дня'!$C$2:$AA$1000,14)</f>
        <v>10.03.2016</v>
      </c>
      <c r="F581" s="168" t="str">
        <f>VLOOKUP($A581,'Реестр на 3 дня'!$C$2:$AA$1000,15)</f>
        <v>Toshkent viloyati Yangiyul tumani Gulbahor QMB</v>
      </c>
      <c r="G581" s="166" t="str">
        <f>VLOOKUP($A581,'Реестр на 3 дня'!$C$2:$AA$1000,17)</f>
        <v>Узбекистан, 110814, Ташкентская область, Янгиюльский район, Ташкентская область, Янгиюльский район, Гулбоғ МСГ, дом 110</v>
      </c>
      <c r="H581" s="191">
        <f>VLOOKUP($A581,'Реестр на 3 дня'!$C$2:$AA$1000,4)</f>
        <v>480</v>
      </c>
      <c r="I581" s="170">
        <f t="shared" si="50"/>
        <v>100</v>
      </c>
      <c r="J581" s="187">
        <f t="shared" si="51"/>
        <v>48000</v>
      </c>
      <c r="K581" s="41">
        <f t="shared" si="52"/>
        <v>0</v>
      </c>
      <c r="L581" s="188">
        <f t="shared" si="53"/>
        <v>48000</v>
      </c>
      <c r="M581" s="171" t="s">
        <v>1897</v>
      </c>
    </row>
    <row r="582" spans="1:13" ht="38.25">
      <c r="A582" s="179">
        <f t="shared" si="54"/>
        <v>564</v>
      </c>
      <c r="B582" s="189" t="str">
        <f>VLOOKUP($A582,'Реестр на 3 дня'!$C$2:$AA$1000,3)</f>
        <v>RAXMATOVA NADEJDA YUREVNA</v>
      </c>
      <c r="C582" s="167" t="str">
        <f>VLOOKUP($A582,'Реестр на 3 дня'!$C$2:$AA$1000,12)</f>
        <v>AD</v>
      </c>
      <c r="D582" s="167" t="str">
        <f>VLOOKUP($A582,'Реестр на 3 дня'!$C$2:$AA$1000,13)</f>
        <v>7258814</v>
      </c>
      <c r="E582" s="190" t="str">
        <f>VLOOKUP($A582,'Реестр на 3 дня'!$C$2:$AA$1000,14)</f>
        <v>23.05.2024</v>
      </c>
      <c r="F582" s="168" t="str">
        <f>VLOOKUP($A582,'Реестр на 3 дня'!$C$2:$AA$1000,15)</f>
        <v/>
      </c>
      <c r="G582" s="166" t="str">
        <f>VLOOKUP($A582,'Реестр на 3 дня'!$C$2:$AA$1000,17)</f>
        <v>Узбекистан, 100004, г. Ташкент, Сергелийский район, Ул.Олтин Водий 1-пр д-1 кв-50</v>
      </c>
      <c r="H582" s="191">
        <f>VLOOKUP($A582,'Реестр на 3 дня'!$C$2:$AA$1000,4)</f>
        <v>1920</v>
      </c>
      <c r="I582" s="170">
        <f t="shared" si="50"/>
        <v>100</v>
      </c>
      <c r="J582" s="187">
        <f t="shared" si="51"/>
        <v>192000</v>
      </c>
      <c r="K582" s="41">
        <f t="shared" si="52"/>
        <v>0</v>
      </c>
      <c r="L582" s="188">
        <f t="shared" si="53"/>
        <v>192000</v>
      </c>
      <c r="M582" s="171" t="s">
        <v>1897</v>
      </c>
    </row>
    <row r="583" spans="1:13" ht="38.25">
      <c r="A583" s="179">
        <f t="shared" si="54"/>
        <v>565</v>
      </c>
      <c r="B583" s="189" t="str">
        <f>VLOOKUP($A583,'Реестр на 3 дня'!$C$2:$AA$1000,3)</f>
        <v>RAXMATOVA RA'NO NABIDJANOVNA</v>
      </c>
      <c r="C583" s="167" t="str">
        <f>VLOOKUP($A583,'Реестр на 3 дня'!$C$2:$AA$1000,12)</f>
        <v>AD</v>
      </c>
      <c r="D583" s="167" t="str">
        <f>VLOOKUP($A583,'Реестр на 3 дня'!$C$2:$AA$1000,13)</f>
        <v>8366802</v>
      </c>
      <c r="E583" s="190" t="str">
        <f>VLOOKUP($A583,'Реестр на 3 дня'!$C$2:$AA$1000,14)</f>
        <v>23.08.2024</v>
      </c>
      <c r="F583" s="168" t="str">
        <f>VLOOKUP($A583,'Реестр на 3 дня'!$C$2:$AA$1000,15)</f>
        <v/>
      </c>
      <c r="G583" s="166" t="str">
        <f>VLOOKUP($A583,'Реестр на 3 дня'!$C$2:$AA$1000,17)</f>
        <v>Узбекистан, 000000, Ташкентская область, Янгиюльский район, НИЁЗБОШ МФЙ УЛ,ГУЛБОГ Д.3</v>
      </c>
      <c r="H583" s="191">
        <f>VLOOKUP($A583,'Реестр на 3 дня'!$C$2:$AA$1000,4)</f>
        <v>1600</v>
      </c>
      <c r="I583" s="170">
        <f t="shared" si="50"/>
        <v>100</v>
      </c>
      <c r="J583" s="187">
        <f t="shared" si="51"/>
        <v>160000</v>
      </c>
      <c r="K583" s="41">
        <f t="shared" si="52"/>
        <v>0</v>
      </c>
      <c r="L583" s="188">
        <f t="shared" si="53"/>
        <v>160000</v>
      </c>
      <c r="M583" s="171" t="s">
        <v>1897</v>
      </c>
    </row>
    <row r="584" spans="1:13" ht="51">
      <c r="A584" s="179">
        <f t="shared" si="54"/>
        <v>566</v>
      </c>
      <c r="B584" s="189" t="str">
        <f>VLOOKUP($A584,'Реестр на 3 дня'!$C$2:$AA$1000,3)</f>
        <v>RAXMATULLAYEV XASANBOY MIRZAXOLOVICH</v>
      </c>
      <c r="C584" s="167" t="str">
        <f>VLOOKUP($A584,'Реестр на 3 дня'!$C$2:$AA$1000,12)</f>
        <v>AD</v>
      </c>
      <c r="D584" s="167" t="str">
        <f>VLOOKUP($A584,'Реестр на 3 дня'!$C$2:$AA$1000,13)</f>
        <v>8067163</v>
      </c>
      <c r="E584" s="190" t="str">
        <f>VLOOKUP($A584,'Реестр на 3 дня'!$C$2:$AA$1000,14)</f>
        <v>31.07.2024</v>
      </c>
      <c r="F584" s="168" t="str">
        <f>VLOOKUP($A584,'Реестр на 3 дня'!$C$2:$AA$1000,15)</f>
        <v/>
      </c>
      <c r="G584" s="166" t="str">
        <f>VLOOKUP($A584,'Реестр на 3 дня'!$C$2:$AA$1000,17)</f>
        <v>Узбекистан, 110813, Ташкентская область, Янгиюльский район, НИЯЗБАШ НИАЗБОШ КФЙ УЛ. О.КУЧКАРОВ Д.160</v>
      </c>
      <c r="H584" s="191">
        <f>VLOOKUP($A584,'Реестр на 3 дня'!$C$2:$AA$1000,4)</f>
        <v>64</v>
      </c>
      <c r="I584" s="170">
        <f t="shared" si="50"/>
        <v>100</v>
      </c>
      <c r="J584" s="187">
        <f t="shared" si="51"/>
        <v>6400</v>
      </c>
      <c r="K584" s="41">
        <f t="shared" si="52"/>
        <v>0</v>
      </c>
      <c r="L584" s="188">
        <f t="shared" si="53"/>
        <v>6400</v>
      </c>
      <c r="M584" s="171" t="s">
        <v>1897</v>
      </c>
    </row>
    <row r="585" spans="1:13" ht="51">
      <c r="A585" s="179">
        <f t="shared" si="54"/>
        <v>567</v>
      </c>
      <c r="B585" s="189" t="str">
        <f>VLOOKUP($A585,'Реестр на 3 дня'!$C$2:$AA$1000,3)</f>
        <v>RAXMATULLAYEVA DILFUZA BAXODIROVNA</v>
      </c>
      <c r="C585" s="167" t="str">
        <f>VLOOKUP($A585,'Реестр на 3 дня'!$C$2:$AA$1000,12)</f>
        <v>AA</v>
      </c>
      <c r="D585" s="167" t="str">
        <f>VLOOKUP($A585,'Реестр на 3 дня'!$C$2:$AA$1000,13)</f>
        <v>7222712</v>
      </c>
      <c r="E585" s="190" t="str">
        <f>VLOOKUP($A585,'Реестр на 3 дня'!$C$2:$AA$1000,14)</f>
        <v>18.10.2014</v>
      </c>
      <c r="F585" s="168" t="str">
        <f>VLOOKUP($A585,'Реестр на 3 дня'!$C$2:$AA$1000,15)</f>
        <v/>
      </c>
      <c r="G585" s="166" t="str">
        <f>VLOOKUP($A585,'Реестр на 3 дня'!$C$2:$AA$1000,17)</f>
        <v>Узбекистан, 000000, г. Ташкент, Яшнободский район, Илтифот МФЙ, 58-Военный городок мавзеси, 43-уй, 42-хонадон</v>
      </c>
      <c r="H585" s="191">
        <f>VLOOKUP($A585,'Реестр на 3 дня'!$C$2:$AA$1000,4)</f>
        <v>1</v>
      </c>
      <c r="I585" s="170">
        <f t="shared" si="50"/>
        <v>100</v>
      </c>
      <c r="J585" s="187">
        <f t="shared" si="51"/>
        <v>100</v>
      </c>
      <c r="K585" s="41">
        <f t="shared" si="52"/>
        <v>0</v>
      </c>
      <c r="L585" s="188">
        <f t="shared" si="53"/>
        <v>100</v>
      </c>
      <c r="M585" s="171" t="s">
        <v>1897</v>
      </c>
    </row>
    <row r="586" spans="1:13" ht="51">
      <c r="A586" s="179">
        <f t="shared" si="54"/>
        <v>568</v>
      </c>
      <c r="B586" s="189" t="str">
        <f>VLOOKUP($A586,'Реестр на 3 дня'!$C$2:$AA$1000,3)</f>
        <v>RAZOKOV JASURBEK BOTIROVICH</v>
      </c>
      <c r="C586" s="167" t="str">
        <f>VLOOKUP($A586,'Реестр на 3 дня'!$C$2:$AA$1000,12)</f>
        <v>AE</v>
      </c>
      <c r="D586" s="167" t="str">
        <f>VLOOKUP($A586,'Реестр на 3 дня'!$C$2:$AA$1000,13)</f>
        <v>3213623</v>
      </c>
      <c r="E586" s="190" t="str">
        <f>VLOOKUP($A586,'Реестр на 3 дня'!$C$2:$AA$1000,14)</f>
        <v>30.06.2025</v>
      </c>
      <c r="F586" s="168" t="str">
        <f>VLOOKUP($A586,'Реестр на 3 дня'!$C$2:$AA$1000,15)</f>
        <v/>
      </c>
      <c r="G586" s="166" t="str">
        <f>VLOOKUP($A586,'Реестр на 3 дня'!$C$2:$AA$1000,17)</f>
        <v>Узбекистан, 000000, Самаркандская область, Нарпайский район, ОҚТОШ Ш., АХИЛЛИК (Х.АЛИКУЛОВ) МФЙ, Х.АЛИКУЛОВКУЧА КЎЧАСИ,  uy:Р/С</v>
      </c>
      <c r="H586" s="191">
        <f>VLOOKUP($A586,'Реестр на 3 дня'!$C$2:$AA$1000,4)</f>
        <v>10</v>
      </c>
      <c r="I586" s="170">
        <f t="shared" si="50"/>
        <v>100</v>
      </c>
      <c r="J586" s="187">
        <f t="shared" si="51"/>
        <v>1000</v>
      </c>
      <c r="K586" s="41">
        <f t="shared" si="52"/>
        <v>0</v>
      </c>
      <c r="L586" s="188">
        <f t="shared" si="53"/>
        <v>1000</v>
      </c>
      <c r="M586" s="171" t="s">
        <v>1897</v>
      </c>
    </row>
    <row r="587" spans="1:13" ht="51">
      <c r="A587" s="179">
        <f t="shared" si="54"/>
        <v>569</v>
      </c>
      <c r="B587" s="189" t="str">
        <f>VLOOKUP($A587,'Реестр на 3 дня'!$C$2:$AA$1000,3)</f>
        <v>REDJEPOVA IRINA VIKTOROVNA</v>
      </c>
      <c r="C587" s="167" t="str">
        <f>VLOOKUP($A587,'Реестр на 3 дня'!$C$2:$AA$1000,12)</f>
        <v>AD</v>
      </c>
      <c r="D587" s="167" t="str">
        <f>VLOOKUP($A587,'Реестр на 3 дня'!$C$2:$AA$1000,13)</f>
        <v>6789527</v>
      </c>
      <c r="E587" s="190" t="str">
        <f>VLOOKUP($A587,'Реестр на 3 дня'!$C$2:$AA$1000,14)</f>
        <v>13.04.2024</v>
      </c>
      <c r="F587" s="168" t="str">
        <f>VLOOKUP($A587,'Реестр на 3 дня'!$C$2:$AA$1000,15)</f>
        <v/>
      </c>
      <c r="G587" s="166" t="str">
        <f>VLOOKUP($A587,'Реестр на 3 дня'!$C$2:$AA$1000,17)</f>
        <v>Узбекистан, 000000, Ташкентская область, Янгиюльский район, Янгийул шахар Янги Бог МФЙ Р.Назирова кучаси 69 уй</v>
      </c>
      <c r="H587" s="191">
        <f>VLOOKUP($A587,'Реестр на 3 дня'!$C$2:$AA$1000,4)</f>
        <v>4000</v>
      </c>
      <c r="I587" s="170">
        <f t="shared" si="50"/>
        <v>100</v>
      </c>
      <c r="J587" s="187">
        <f t="shared" si="51"/>
        <v>400000</v>
      </c>
      <c r="K587" s="41">
        <f t="shared" si="52"/>
        <v>0</v>
      </c>
      <c r="L587" s="188">
        <f t="shared" si="53"/>
        <v>400000</v>
      </c>
      <c r="M587" s="171" t="s">
        <v>1897</v>
      </c>
    </row>
    <row r="588" spans="1:13" ht="38.25">
      <c r="A588" s="179">
        <f t="shared" si="54"/>
        <v>570</v>
      </c>
      <c r="B588" s="189" t="str">
        <f>VLOOKUP($A588,'Реестр на 3 дня'!$C$2:$AA$1000,3)</f>
        <v>REJEPOV RASUL JUMAMURAT O‘G‘LI</v>
      </c>
      <c r="C588" s="167" t="str">
        <f>VLOOKUP($A588,'Реестр на 3 дня'!$C$2:$AA$1000,12)</f>
        <v>KA</v>
      </c>
      <c r="D588" s="167" t="str">
        <f>VLOOKUP($A588,'Реестр на 3 дня'!$C$2:$AA$1000,13)</f>
        <v>1260349</v>
      </c>
      <c r="E588" s="190" t="str">
        <f>VLOOKUP($A588,'Реестр на 3 дня'!$C$2:$AA$1000,14)</f>
        <v>18.04.2019</v>
      </c>
      <c r="F588" s="168" t="str">
        <f>VLOOKUP($A588,'Реестр на 3 дня'!$C$2:$AA$1000,15)</f>
        <v/>
      </c>
      <c r="G588" s="166" t="str">
        <f>VLOOKUP($A588,'Реестр на 3 дня'!$C$2:$AA$1000,17)</f>
        <v>Узбекистан, 000000, Республика Каракалпакстан, Ходжейлийский район, ЖАНА ЖАП ҚФЙ,  uy:Р/С</v>
      </c>
      <c r="H588" s="191">
        <f>VLOOKUP($A588,'Реестр на 3 дня'!$C$2:$AA$1000,4)</f>
        <v>6</v>
      </c>
      <c r="I588" s="170">
        <f t="shared" si="50"/>
        <v>100</v>
      </c>
      <c r="J588" s="187">
        <f t="shared" si="51"/>
        <v>600</v>
      </c>
      <c r="K588" s="41">
        <f t="shared" si="52"/>
        <v>0</v>
      </c>
      <c r="L588" s="188">
        <f t="shared" si="53"/>
        <v>600</v>
      </c>
      <c r="M588" s="171" t="s">
        <v>1897</v>
      </c>
    </row>
    <row r="589" spans="1:13" ht="38.25">
      <c r="A589" s="179">
        <f t="shared" si="54"/>
        <v>571</v>
      </c>
      <c r="B589" s="189" t="str">
        <f>VLOOKUP($A589,'Реестр на 3 дня'!$C$2:$AA$1000,3)</f>
        <v>RESHETNIKOVA TATYANA NIKOLAYEVNA</v>
      </c>
      <c r="C589" s="167" t="str">
        <f>VLOOKUP($A589,'Реестр на 3 дня'!$C$2:$AA$1000,12)</f>
        <v>AD</v>
      </c>
      <c r="D589" s="167" t="str">
        <f>VLOOKUP($A589,'Реестр на 3 дня'!$C$2:$AA$1000,13)</f>
        <v>6564297</v>
      </c>
      <c r="E589" s="190" t="str">
        <f>VLOOKUP($A589,'Реестр на 3 дня'!$C$2:$AA$1000,14)</f>
        <v>25.03.2024</v>
      </c>
      <c r="F589" s="168" t="str">
        <f>VLOOKUP($A589,'Реестр на 3 дня'!$C$2:$AA$1000,15)</f>
        <v/>
      </c>
      <c r="G589" s="166" t="str">
        <f>VLOOKUP($A589,'Реестр на 3 дня'!$C$2:$AA$1000,17)</f>
        <v>Узбекистан, 000000, Ташкентская область, г. Янгиюль, Мустакиллик Кучкаров пер.Hиязбаш д.22</v>
      </c>
      <c r="H589" s="191">
        <f>VLOOKUP($A589,'Реестр на 3 дня'!$C$2:$AA$1000,4)</f>
        <v>1600</v>
      </c>
      <c r="I589" s="170">
        <f t="shared" si="50"/>
        <v>100</v>
      </c>
      <c r="J589" s="187">
        <f t="shared" si="51"/>
        <v>160000</v>
      </c>
      <c r="K589" s="41">
        <f t="shared" si="52"/>
        <v>0</v>
      </c>
      <c r="L589" s="188">
        <f t="shared" si="53"/>
        <v>160000</v>
      </c>
      <c r="M589" s="171" t="s">
        <v>1897</v>
      </c>
    </row>
    <row r="590" spans="1:13" ht="38.25">
      <c r="A590" s="179">
        <f t="shared" si="54"/>
        <v>572</v>
      </c>
      <c r="B590" s="189" t="str">
        <f>VLOOKUP($A590,'Реестр на 3 дня'!$C$2:$AA$1000,3)</f>
        <v>RIKSIBAYEVA BARNO RIKSIBAYEVNA</v>
      </c>
      <c r="C590" s="167" t="str">
        <f>VLOOKUP($A590,'Реестр на 3 дня'!$C$2:$AA$1000,12)</f>
        <v>AA</v>
      </c>
      <c r="D590" s="167" t="str">
        <f>VLOOKUP($A590,'Реестр на 3 дня'!$C$2:$AA$1000,13)</f>
        <v>0744409</v>
      </c>
      <c r="E590" s="190" t="str">
        <f>VLOOKUP($A590,'Реестр на 3 дня'!$C$2:$AA$1000,14)</f>
        <v>28.01.2013</v>
      </c>
      <c r="F590" s="168" t="str">
        <f>VLOOKUP($A590,'Реестр на 3 дня'!$C$2:$AA$1000,15)</f>
        <v>Tosh.vil.Yangiyul tum.IIB</v>
      </c>
      <c r="G590" s="166" t="str">
        <f>VLOOKUP($A590,'Реестр на 3 дня'!$C$2:$AA$1000,17)</f>
        <v>Узбекистан, 000000, Ташкентская область, Янгиюльский район, NiyozboshQFY, Oq oltin</v>
      </c>
      <c r="H590" s="191">
        <f>VLOOKUP($A590,'Реестр на 3 дня'!$C$2:$AA$1000,4)</f>
        <v>480</v>
      </c>
      <c r="I590" s="170">
        <f t="shared" si="50"/>
        <v>100</v>
      </c>
      <c r="J590" s="187">
        <f t="shared" si="51"/>
        <v>48000</v>
      </c>
      <c r="K590" s="41">
        <f t="shared" si="52"/>
        <v>0</v>
      </c>
      <c r="L590" s="188">
        <f t="shared" si="53"/>
        <v>48000</v>
      </c>
      <c r="M590" s="171" t="s">
        <v>1897</v>
      </c>
    </row>
    <row r="591" spans="1:13" ht="51">
      <c r="A591" s="179">
        <f t="shared" si="54"/>
        <v>573</v>
      </c>
      <c r="B591" s="189" t="str">
        <f>VLOOKUP($A591,'Реестр на 3 дня'!$C$2:$AA$1000,3)</f>
        <v>RIXSIBAYEV BAXTIYOR IBROXIMOVICH</v>
      </c>
      <c r="C591" s="167" t="str">
        <f>VLOOKUP($A591,'Реестр на 3 дня'!$C$2:$AA$1000,12)</f>
        <v>AB</v>
      </c>
      <c r="D591" s="167" t="str">
        <f>VLOOKUP($A591,'Реестр на 3 дня'!$C$2:$AA$1000,13)</f>
        <v>4417094</v>
      </c>
      <c r="E591" s="190" t="str">
        <f>VLOOKUP($A591,'Реестр на 3 дня'!$C$2:$AA$1000,14)</f>
        <v>10.07.2016</v>
      </c>
      <c r="F591" s="168" t="str">
        <f>VLOOKUP($A591,'Реестр на 3 дня'!$C$2:$AA$1000,15)</f>
        <v>ГУЛБАХАРСКИЙ ПОМ ЯНГИЮЛЬСКОГО РОВД ТАШКЕНТСКОЙ ОБЛАСТИ</v>
      </c>
      <c r="G591" s="166" t="str">
        <f>VLOOKUP($A591,'Реестр на 3 дня'!$C$2:$AA$1000,17)</f>
        <v>Узбекистан, 000000, Ташкентская область, Янгиюльский район, Намуна МФЙ, О.Кучкоров кучаси, 57-уй</v>
      </c>
      <c r="H591" s="191">
        <f>VLOOKUP($A591,'Реестр на 3 дня'!$C$2:$AA$1000,4)</f>
        <v>800</v>
      </c>
      <c r="I591" s="170">
        <f t="shared" si="50"/>
        <v>100</v>
      </c>
      <c r="J591" s="187">
        <f t="shared" si="51"/>
        <v>80000</v>
      </c>
      <c r="K591" s="41">
        <f t="shared" si="52"/>
        <v>0</v>
      </c>
      <c r="L591" s="188">
        <f t="shared" si="53"/>
        <v>80000</v>
      </c>
      <c r="M591" s="171" t="s">
        <v>1897</v>
      </c>
    </row>
    <row r="592" spans="1:13" ht="38.25">
      <c r="A592" s="179">
        <f t="shared" si="54"/>
        <v>574</v>
      </c>
      <c r="B592" s="189" t="str">
        <f>VLOOKUP($A592,'Реестр на 3 дня'!$C$2:$AA$1000,3)</f>
        <v>RIXSIBAYEV MAXMUD TOJIBAYEVICH</v>
      </c>
      <c r="C592" s="167" t="str">
        <f>VLOOKUP($A592,'Реестр на 3 дня'!$C$2:$AA$1000,12)</f>
        <v>AD</v>
      </c>
      <c r="D592" s="167" t="str">
        <f>VLOOKUP($A592,'Реестр на 3 дня'!$C$2:$AA$1000,13)</f>
        <v>1951838</v>
      </c>
      <c r="E592" s="190" t="str">
        <f>VLOOKUP($A592,'Реестр на 3 дня'!$C$2:$AA$1000,14)</f>
        <v>02.11.2022</v>
      </c>
      <c r="F592" s="168" t="str">
        <f>VLOOKUP($A592,'Реестр на 3 дня'!$C$2:$AA$1000,15)</f>
        <v/>
      </c>
      <c r="G592" s="166" t="str">
        <f>VLOOKUP($A592,'Реестр на 3 дня'!$C$2:$AA$1000,17)</f>
        <v>Узбекистан, 000000, г. Ташкент, Шайхантахурский район, Янги жарарик 1 Г-10</v>
      </c>
      <c r="H592" s="191">
        <f>VLOOKUP($A592,'Реестр на 3 дня'!$C$2:$AA$1000,4)</f>
        <v>640</v>
      </c>
      <c r="I592" s="170">
        <f t="shared" si="50"/>
        <v>100</v>
      </c>
      <c r="J592" s="187">
        <f t="shared" si="51"/>
        <v>64000</v>
      </c>
      <c r="K592" s="41">
        <f t="shared" si="52"/>
        <v>0</v>
      </c>
      <c r="L592" s="188">
        <f t="shared" si="53"/>
        <v>64000</v>
      </c>
      <c r="M592" s="171" t="s">
        <v>1897</v>
      </c>
    </row>
    <row r="593" spans="1:13" ht="51">
      <c r="A593" s="179">
        <f t="shared" si="54"/>
        <v>575</v>
      </c>
      <c r="B593" s="189" t="str">
        <f>VLOOKUP($A593,'Реестр на 3 дня'!$C$2:$AA$1000,3)</f>
        <v>RIXSIBAYEV RAVSHAN ABDULLAJONOVICH</v>
      </c>
      <c r="C593" s="167" t="str">
        <f>VLOOKUP($A593,'Реестр на 3 дня'!$C$2:$AA$1000,12)</f>
        <v>AD</v>
      </c>
      <c r="D593" s="167" t="str">
        <f>VLOOKUP($A593,'Реестр на 3 дня'!$C$2:$AA$1000,13)</f>
        <v>4061322</v>
      </c>
      <c r="E593" s="190" t="str">
        <f>VLOOKUP($A593,'Реестр на 3 дня'!$C$2:$AA$1000,14)</f>
        <v>25.07.2023</v>
      </c>
      <c r="F593" s="168" t="str">
        <f>VLOOKUP($A593,'Реестр на 3 дня'!$C$2:$AA$1000,15)</f>
        <v>ЯНГИЮЛЬСКИЙ ГОВД ТАШКЕНТСКОЙ ОБЛАСТИ</v>
      </c>
      <c r="G593" s="166" t="str">
        <f>VLOOKUP($A593,'Реестр на 3 дня'!$C$2:$AA$1000,17)</f>
        <v>Узбекистан, 000000, Ташкентская область, г. Янгиюль, Г. ЯНГИЮЛЬ МУСТАКИЛЛИК МАХАЛЛАСИ УЗУМЗОР Д.61 КВ.78</v>
      </c>
      <c r="H593" s="191">
        <f>VLOOKUP($A593,'Реестр на 3 дня'!$C$2:$AA$1000,4)</f>
        <v>480</v>
      </c>
      <c r="I593" s="170">
        <f t="shared" si="50"/>
        <v>100</v>
      </c>
      <c r="J593" s="187">
        <f t="shared" si="51"/>
        <v>48000</v>
      </c>
      <c r="K593" s="41">
        <f t="shared" si="52"/>
        <v>0</v>
      </c>
      <c r="L593" s="188">
        <f t="shared" si="53"/>
        <v>48000</v>
      </c>
      <c r="M593" s="171" t="s">
        <v>1897</v>
      </c>
    </row>
    <row r="594" spans="1:13" ht="38.25">
      <c r="A594" s="179">
        <f t="shared" si="54"/>
        <v>576</v>
      </c>
      <c r="B594" s="189" t="str">
        <f>VLOOKUP($A594,'Реестр на 3 дня'!$C$2:$AA$1000,3)</f>
        <v>RIZAYEV MUROD ERKINOVICH</v>
      </c>
      <c r="C594" s="167" t="str">
        <f>VLOOKUP($A594,'Реестр на 3 дня'!$C$2:$AA$1000,12)</f>
        <v>AD</v>
      </c>
      <c r="D594" s="167" t="str">
        <f>VLOOKUP($A594,'Реестр на 3 дня'!$C$2:$AA$1000,13)</f>
        <v>6422519</v>
      </c>
      <c r="E594" s="190" t="str">
        <f>VLOOKUP($A594,'Реестр на 3 дня'!$C$2:$AA$1000,14)</f>
        <v>11.03.2024</v>
      </c>
      <c r="F594" s="168" t="str">
        <f>VLOOKUP($A594,'Реестр на 3 дня'!$C$2:$AA$1000,15)</f>
        <v/>
      </c>
      <c r="G594" s="166" t="str">
        <f>VLOOKUP($A594,'Реестр на 3 дня'!$C$2:$AA$1000,17)</f>
        <v>Узбекистан, 000000, г. Ташкент, Яшнободский район, Беш Бола МФЙ, Асалобод кучаси, 17/10-уй</v>
      </c>
      <c r="H594" s="191">
        <f>VLOOKUP($A594,'Реестр на 3 дня'!$C$2:$AA$1000,4)</f>
        <v>12</v>
      </c>
      <c r="I594" s="170">
        <f t="shared" si="50"/>
        <v>100</v>
      </c>
      <c r="J594" s="187">
        <f t="shared" si="51"/>
        <v>1200</v>
      </c>
      <c r="K594" s="41">
        <f t="shared" si="52"/>
        <v>0</v>
      </c>
      <c r="L594" s="188">
        <f t="shared" si="53"/>
        <v>1200</v>
      </c>
      <c r="M594" s="171" t="s">
        <v>1897</v>
      </c>
    </row>
    <row r="595" spans="1:13" ht="51">
      <c r="A595" s="179">
        <f t="shared" si="54"/>
        <v>577</v>
      </c>
      <c r="B595" s="189" t="str">
        <f>VLOOKUP($A595,'Реестр на 3 дня'!$C$2:$AA$1000,3)</f>
        <v>RIZAYEV OBIDJON QOSIMQUL O‘G‘LI</v>
      </c>
      <c r="C595" s="167" t="str">
        <f>VLOOKUP($A595,'Реестр на 3 дня'!$C$2:$AA$1000,12)</f>
        <v>AA</v>
      </c>
      <c r="D595" s="167" t="str">
        <f>VLOOKUP($A595,'Реестр на 3 дня'!$C$2:$AA$1000,13)</f>
        <v>9580921</v>
      </c>
      <c r="E595" s="190" t="str">
        <f>VLOOKUP($A595,'Реестр на 3 дня'!$C$2:$AA$1000,14)</f>
        <v>04.05.2015</v>
      </c>
      <c r="F595" s="168" t="str">
        <f>VLOOKUP($A595,'Реестр на 3 дня'!$C$2:$AA$1000,15)</f>
        <v/>
      </c>
      <c r="G595" s="166" t="str">
        <f>VLOOKUP($A595,'Реестр на 3 дня'!$C$2:$AA$1000,17)</f>
        <v>Узбекистан, 000000, Кашкадарьинская область, Китабский район, ТУПЧОК КФЙ ТУПЧОК КФЙ ИСКАНА К-К  uy:Р/С</v>
      </c>
      <c r="H595" s="191">
        <f>VLOOKUP($A595,'Реестр на 3 дня'!$C$2:$AA$1000,4)</f>
        <v>68</v>
      </c>
      <c r="I595" s="170">
        <f t="shared" si="50"/>
        <v>100</v>
      </c>
      <c r="J595" s="187">
        <f t="shared" si="51"/>
        <v>6800</v>
      </c>
      <c r="K595" s="41">
        <f t="shared" si="52"/>
        <v>0</v>
      </c>
      <c r="L595" s="188">
        <f t="shared" si="53"/>
        <v>6800</v>
      </c>
      <c r="M595" s="171" t="s">
        <v>1897</v>
      </c>
    </row>
    <row r="596" spans="1:13" ht="51">
      <c r="A596" s="179">
        <f t="shared" si="54"/>
        <v>578</v>
      </c>
      <c r="B596" s="189" t="str">
        <f>VLOOKUP($A596,'Реестр на 3 дня'!$C$2:$AA$1000,3)</f>
        <v>ROGACHEV KIRILL ALEKSANDROVICH</v>
      </c>
      <c r="C596" s="167" t="str">
        <f>VLOOKUP($A596,'Реестр на 3 дня'!$C$2:$AA$1000,12)</f>
        <v>AB</v>
      </c>
      <c r="D596" s="167" t="str">
        <f>VLOOKUP($A596,'Реестр на 3 дня'!$C$2:$AA$1000,13)</f>
        <v>0917103</v>
      </c>
      <c r="E596" s="190" t="str">
        <f>VLOOKUP($A596,'Реестр на 3 дня'!$C$2:$AA$1000,14)</f>
        <v>26.08.2015</v>
      </c>
      <c r="F596" s="168" t="str">
        <f>VLOOKUP($A596,'Реестр на 3 дня'!$C$2:$AA$1000,15)</f>
        <v/>
      </c>
      <c r="G596" s="166" t="str">
        <f>VLOOKUP($A596,'Реестр на 3 дня'!$C$2:$AA$1000,17)</f>
        <v>Узбекистан, 000000, г. Ташкент, Мирзо-Улугбекский район, АСАКА МФЙ, ТАМАРАХОНИМ КЎЧАСИ,  uy:4 xonadon:24</v>
      </c>
      <c r="H596" s="191">
        <f>VLOOKUP($A596,'Реестр на 3 дня'!$C$2:$AA$1000,4)</f>
        <v>8</v>
      </c>
      <c r="I596" s="170">
        <f t="shared" si="50"/>
        <v>100</v>
      </c>
      <c r="J596" s="187">
        <f t="shared" si="51"/>
        <v>800</v>
      </c>
      <c r="K596" s="41">
        <f t="shared" si="52"/>
        <v>0</v>
      </c>
      <c r="L596" s="188">
        <f t="shared" si="53"/>
        <v>800</v>
      </c>
      <c r="M596" s="171" t="s">
        <v>1897</v>
      </c>
    </row>
    <row r="597" spans="1:13" ht="51">
      <c r="A597" s="179">
        <f t="shared" si="54"/>
        <v>579</v>
      </c>
      <c r="B597" s="189" t="str">
        <f>VLOOKUP($A597,'Реестр на 3 дня'!$C$2:$AA$1000,3)</f>
        <v>ROMANOVSKAYA GULNARA ABDUJABBAROVNA</v>
      </c>
      <c r="C597" s="167" t="str">
        <f>VLOOKUP($A597,'Реестр на 3 дня'!$C$2:$AA$1000,12)</f>
        <v>CB</v>
      </c>
      <c r="D597" s="167" t="str">
        <f>VLOOKUP($A597,'Реестр на 3 дня'!$C$2:$AA$1000,13)</f>
        <v>0234749</v>
      </c>
      <c r="E597" s="190" t="str">
        <f>VLOOKUP($A597,'Реестр на 3 дня'!$C$2:$AA$1000,14)</f>
        <v>15.01.1996</v>
      </c>
      <c r="F597" s="168" t="str">
        <f>VLOOKUP($A597,'Реестр на 3 дня'!$C$2:$AA$1000,15)</f>
        <v>Янгиюльским ГОВД</v>
      </c>
      <c r="G597" s="166" t="str">
        <f>VLOOKUP($A597,'Реестр на 3 дня'!$C$2:$AA$1000,17)</f>
        <v>Узбекистан, 000000, Ташкентская область, г. Янгиюль, Г. ЯНГИЮЛЬ МУСТАКИЛЛИК ТОШКЕНТ ШОХ (ЛЕНИН) Д.140 КВ.4</v>
      </c>
      <c r="H597" s="191">
        <f>VLOOKUP($A597,'Реестр на 3 дня'!$C$2:$AA$1000,4)</f>
        <v>800</v>
      </c>
      <c r="I597" s="170">
        <f t="shared" si="50"/>
        <v>100</v>
      </c>
      <c r="J597" s="187">
        <f t="shared" si="51"/>
        <v>80000</v>
      </c>
      <c r="K597" s="41">
        <f t="shared" si="52"/>
        <v>0</v>
      </c>
      <c r="L597" s="188">
        <f t="shared" si="53"/>
        <v>80000</v>
      </c>
      <c r="M597" s="171" t="s">
        <v>1897</v>
      </c>
    </row>
    <row r="598" spans="1:13" ht="25.5">
      <c r="A598" s="179">
        <f t="shared" si="54"/>
        <v>580</v>
      </c>
      <c r="B598" s="189" t="str">
        <f>VLOOKUP($A598,'Реестр на 3 дня'!$C$2:$AA$1000,3)</f>
        <v>ROUILLER FABIEN GILLES</v>
      </c>
      <c r="C598" s="167" t="str">
        <f>VLOOKUP($A598,'Реестр на 3 дня'!$C$2:$AA$1000,12)</f>
        <v>X</v>
      </c>
      <c r="D598" s="167" t="str">
        <f>VLOOKUP($A598,'Реестр на 3 дня'!$C$2:$AA$1000,13)</f>
        <v>1844817</v>
      </c>
      <c r="E598" s="190" t="str">
        <f>VLOOKUP($A598,'Реестр на 3 дня'!$C$2:$AA$1000,14)</f>
        <v>07.08.2017</v>
      </c>
      <c r="F598" s="168" t="str">
        <f>VLOOKUP($A598,'Реестр на 3 дня'!$C$2:$AA$1000,15)</f>
        <v>Ministry of Internal Affairs</v>
      </c>
      <c r="G598" s="166" t="str">
        <f>VLOOKUP($A598,'Реестр на 3 дня'!$C$2:$AA$1000,17)</f>
        <v>Швейцария, 1006, Lausanne, Avenue de Montchoisi 3, Switzerland</v>
      </c>
      <c r="H598" s="191">
        <f>VLOOKUP($A598,'Реестр на 3 дня'!$C$2:$AA$1000,4)</f>
        <v>180</v>
      </c>
      <c r="I598" s="170">
        <f t="shared" si="50"/>
        <v>100</v>
      </c>
      <c r="J598" s="187">
        <f t="shared" si="51"/>
        <v>18000</v>
      </c>
      <c r="K598" s="41">
        <f t="shared" si="52"/>
        <v>0</v>
      </c>
      <c r="L598" s="188">
        <f t="shared" si="53"/>
        <v>18000</v>
      </c>
      <c r="M598" s="171" t="s">
        <v>1896</v>
      </c>
    </row>
    <row r="599" spans="1:13" s="159" customFormat="1" ht="63.75">
      <c r="A599" s="179">
        <f t="shared" si="54"/>
        <v>581</v>
      </c>
      <c r="B599" s="189" t="str">
        <f>VLOOKUP($A599,'Реестр на 3 дня'!$C$2:$AA$1000,3)</f>
        <v>RUSTAMOV ORIFJON ZUKIROVICH</v>
      </c>
      <c r="C599" s="167" t="str">
        <f>VLOOKUP($A599,'Реестр на 3 дня'!$C$2:$AA$1000,12)</f>
        <v>AD</v>
      </c>
      <c r="D599" s="167" t="str">
        <f>VLOOKUP($A599,'Реестр на 3 дня'!$C$2:$AA$1000,13)</f>
        <v>2930457</v>
      </c>
      <c r="E599" s="190" t="str">
        <f>VLOOKUP($A599,'Реестр на 3 дня'!$C$2:$AA$1000,14)</f>
        <v>03.04.2023</v>
      </c>
      <c r="F599" s="168" t="str">
        <f>VLOOKUP($A599,'Реестр на 3 дня'!$C$2:$AA$1000,15)</f>
        <v/>
      </c>
      <c r="G599" s="166" t="str">
        <f>VLOOKUP($A599,'Реестр на 3 дня'!$C$2:$AA$1000,17)</f>
        <v>Узбекистан, 000000, Ташкентская область, Янгиюльский район, Ташкентская область, Янгиюльский район, Шуралисой ССГ, Шуралисой МСГ, ул. Титов, дом 7</v>
      </c>
      <c r="H599" s="191">
        <f>VLOOKUP($A599,'Реестр на 3 дня'!$C$2:$AA$1000,4)</f>
        <v>160</v>
      </c>
      <c r="I599" s="170">
        <f t="shared" si="50"/>
        <v>100</v>
      </c>
      <c r="J599" s="187">
        <f t="shared" si="51"/>
        <v>16000</v>
      </c>
      <c r="K599" s="41">
        <f t="shared" si="52"/>
        <v>0</v>
      </c>
      <c r="L599" s="188">
        <f t="shared" si="53"/>
        <v>16000</v>
      </c>
      <c r="M599" s="171" t="s">
        <v>1897</v>
      </c>
    </row>
    <row r="600" spans="1:13" ht="51">
      <c r="A600" s="179">
        <f t="shared" si="54"/>
        <v>582</v>
      </c>
      <c r="B600" s="189" t="str">
        <f>VLOOKUP($A600,'Реестр на 3 дня'!$C$2:$AA$1000,3)</f>
        <v>RUSTAMOV SAIDBEK O‘KTAMJON O‘G‘LI</v>
      </c>
      <c r="C600" s="167" t="str">
        <f>VLOOKUP($A600,'Реестр на 3 дня'!$C$2:$AA$1000,12)</f>
        <v>AD</v>
      </c>
      <c r="D600" s="167" t="str">
        <f>VLOOKUP($A600,'Реестр на 3 дня'!$C$2:$AA$1000,13)</f>
        <v>1703950</v>
      </c>
      <c r="E600" s="190" t="str">
        <f>VLOOKUP($A600,'Реестр на 3 дня'!$C$2:$AA$1000,14)</f>
        <v>27.08.2022</v>
      </c>
      <c r="F600" s="168" t="str">
        <f>VLOOKUP($A600,'Реестр на 3 дня'!$C$2:$AA$1000,15)</f>
        <v/>
      </c>
      <c r="G600" s="166" t="str">
        <f>VLOOKUP($A600,'Реестр на 3 дня'!$C$2:$AA$1000,17)</f>
        <v>Узбекистан, 000000, Сурхандарьинская область, Денауский район, Мехр-окибат МФЙ, Ш.Рашидов кучаси, 14-уй, 6-хонадон</v>
      </c>
      <c r="H600" s="191">
        <f>VLOOKUP($A600,'Реестр на 3 дня'!$C$2:$AA$1000,4)</f>
        <v>50</v>
      </c>
      <c r="I600" s="170">
        <f t="shared" si="50"/>
        <v>100</v>
      </c>
      <c r="J600" s="187">
        <f t="shared" si="51"/>
        <v>5000</v>
      </c>
      <c r="K600" s="41">
        <f t="shared" si="52"/>
        <v>0</v>
      </c>
      <c r="L600" s="188">
        <f t="shared" si="53"/>
        <v>5000</v>
      </c>
      <c r="M600" s="171" t="s">
        <v>1897</v>
      </c>
    </row>
    <row r="601" spans="1:13" ht="51">
      <c r="A601" s="179">
        <f t="shared" si="54"/>
        <v>583</v>
      </c>
      <c r="B601" s="189" t="str">
        <f>VLOOKUP($A601,'Реестр на 3 дня'!$C$2:$AA$1000,3)</f>
        <v>RYABKOVA SNEJANNA OLEGOVNA</v>
      </c>
      <c r="C601" s="167" t="str">
        <f>VLOOKUP($A601,'Реестр на 3 дня'!$C$2:$AA$1000,12)</f>
        <v>AB</v>
      </c>
      <c r="D601" s="167" t="str">
        <f>VLOOKUP($A601,'Реестр на 3 дня'!$C$2:$AA$1000,13)</f>
        <v>3587269</v>
      </c>
      <c r="E601" s="190" t="str">
        <f>VLOOKUP($A601,'Реестр на 3 дня'!$C$2:$AA$1000,14)</f>
        <v>07.04.2016</v>
      </c>
      <c r="F601" s="168" t="str">
        <f>VLOOKUP($A601,'Реестр на 3 дня'!$C$2:$AA$1000,15)</f>
        <v>Toshkent viloyati Yangiyul tumani IIB</v>
      </c>
      <c r="G601" s="166" t="str">
        <f>VLOOKUP($A601,'Реестр на 3 дня'!$C$2:$AA$1000,17)</f>
        <v>Узбекистан, 112000, Ташкентская область, г. Янгиюль, ЯНГИЮЛЬСКИЙ РАЙОН ОЛТИНОБОД МАХАЛЛАСИ ТОШКЕНТ ШОХ Д.136 КВ.38</v>
      </c>
      <c r="H601" s="191">
        <f>VLOOKUP($A601,'Реестр на 3 дня'!$C$2:$AA$1000,4)</f>
        <v>1600</v>
      </c>
      <c r="I601" s="170">
        <f t="shared" si="50"/>
        <v>100</v>
      </c>
      <c r="J601" s="187">
        <f t="shared" si="51"/>
        <v>160000</v>
      </c>
      <c r="K601" s="41">
        <f t="shared" si="52"/>
        <v>0</v>
      </c>
      <c r="L601" s="188">
        <f t="shared" si="53"/>
        <v>160000</v>
      </c>
      <c r="M601" s="171" t="s">
        <v>1897</v>
      </c>
    </row>
    <row r="602" spans="1:13" ht="25.5">
      <c r="A602" s="179">
        <f t="shared" si="54"/>
        <v>584</v>
      </c>
      <c r="B602" s="189" t="str">
        <f>VLOOKUP($A602,'Реестр на 3 дня'!$C$2:$AA$1000,3)</f>
        <v>SADIKOVA MUFARRAX ALIMOVNA</v>
      </c>
      <c r="C602" s="167" t="str">
        <f>VLOOKUP($A602,'Реестр на 3 дня'!$C$2:$AA$1000,12)</f>
        <v>AD</v>
      </c>
      <c r="D602" s="167" t="str">
        <f>VLOOKUP($A602,'Реестр на 3 дня'!$C$2:$AA$1000,13)</f>
        <v>2341295</v>
      </c>
      <c r="E602" s="190" t="str">
        <f>VLOOKUP($A602,'Реестр на 3 дня'!$C$2:$AA$1000,14)</f>
        <v>13.01.2023</v>
      </c>
      <c r="F602" s="168" t="str">
        <f>VLOOKUP($A602,'Реестр на 3 дня'!$C$2:$AA$1000,15)</f>
        <v/>
      </c>
      <c r="G602" s="166" t="str">
        <f>VLOOKUP($A602,'Реестр на 3 дня'!$C$2:$AA$1000,17)</f>
        <v>Узбекистан, 000000, г. Ташкент, Алмазарский район, QIZIL QO'SHIN 84</v>
      </c>
      <c r="H602" s="191">
        <f>VLOOKUP($A602,'Реестр на 3 дня'!$C$2:$AA$1000,4)</f>
        <v>2800</v>
      </c>
      <c r="I602" s="170">
        <f t="shared" si="50"/>
        <v>100</v>
      </c>
      <c r="J602" s="187">
        <f t="shared" si="51"/>
        <v>280000</v>
      </c>
      <c r="K602" s="41">
        <f t="shared" si="52"/>
        <v>0</v>
      </c>
      <c r="L602" s="188">
        <f t="shared" si="53"/>
        <v>280000</v>
      </c>
      <c r="M602" s="171" t="s">
        <v>1897</v>
      </c>
    </row>
    <row r="603" spans="1:13" ht="25.5">
      <c r="A603" s="179">
        <f t="shared" si="54"/>
        <v>585</v>
      </c>
      <c r="B603" s="189" t="str">
        <f>VLOOKUP($A603,'Реестр на 3 дня'!$C$2:$AA$1000,3)</f>
        <v>SADIKOVA UMIDA FAYZULLAYEVNA</v>
      </c>
      <c r="C603" s="167" t="str">
        <f>VLOOKUP($A603,'Реестр на 3 дня'!$C$2:$AA$1000,12)</f>
        <v>AD</v>
      </c>
      <c r="D603" s="167" t="str">
        <f>VLOOKUP($A603,'Реестр на 3 дня'!$C$2:$AA$1000,13)</f>
        <v>9813697</v>
      </c>
      <c r="E603" s="190" t="str">
        <f>VLOOKUP($A603,'Реестр на 3 дня'!$C$2:$AA$1000,14)</f>
        <v>14.12.2024</v>
      </c>
      <c r="F603" s="168" t="str">
        <f>VLOOKUP($A603,'Реестр на 3 дня'!$C$2:$AA$1000,15)</f>
        <v/>
      </c>
      <c r="G603" s="166" t="str">
        <f>VLOOKUP($A603,'Реестр на 3 дня'!$C$2:$AA$1000,17)</f>
        <v>Узбекистан, 000000, г. Ташкент, Алмазарский район, QIZIL QO'SHIN 84</v>
      </c>
      <c r="H603" s="191">
        <f>VLOOKUP($A603,'Реестр на 3 дня'!$C$2:$AA$1000,4)</f>
        <v>2800</v>
      </c>
      <c r="I603" s="170">
        <f t="shared" si="50"/>
        <v>100</v>
      </c>
      <c r="J603" s="187">
        <f t="shared" si="51"/>
        <v>280000</v>
      </c>
      <c r="K603" s="41">
        <f t="shared" si="52"/>
        <v>0</v>
      </c>
      <c r="L603" s="188">
        <f t="shared" si="53"/>
        <v>280000</v>
      </c>
      <c r="M603" s="171" t="s">
        <v>1897</v>
      </c>
    </row>
    <row r="604" spans="1:13" ht="51">
      <c r="A604" s="179">
        <f t="shared" si="54"/>
        <v>586</v>
      </c>
      <c r="B604" s="189" t="str">
        <f>VLOOKUP($A604,'Реестр на 3 дня'!$C$2:$AA$1000,3)</f>
        <v>SADRIDDINOV ISLOMXON ANAS UGLI</v>
      </c>
      <c r="C604" s="167" t="str">
        <f>VLOOKUP($A604,'Реестр на 3 дня'!$C$2:$AA$1000,12)</f>
        <v>AE</v>
      </c>
      <c r="D604" s="167" t="str">
        <f>VLOOKUP($A604,'Реестр на 3 дня'!$C$2:$AA$1000,13)</f>
        <v>3389338</v>
      </c>
      <c r="E604" s="190" t="str">
        <f>VLOOKUP($A604,'Реестр на 3 дня'!$C$2:$AA$1000,14)</f>
        <v>14.07.2025</v>
      </c>
      <c r="F604" s="168" t="str">
        <f>VLOOKUP($A604,'Реестр на 3 дня'!$C$2:$AA$1000,15)</f>
        <v>НАМАНГАНСКИЙ ГОВД НАМАНГАНСКОЙ ОБЛАСТИ</v>
      </c>
      <c r="G604" s="166" t="str">
        <f>VLOOKUP($A604,'Реестр на 3 дня'!$C$2:$AA$1000,17)</f>
        <v>Узбекистан, 000000, Наманганская область, г. Наманган, МАДАНИЙ МАОРИФ МФЙ, СОЛИ АДАШЕВ КЎЧАСИ,  uy:19Б</v>
      </c>
      <c r="H604" s="191">
        <f>VLOOKUP($A604,'Реестр на 3 дня'!$C$2:$AA$1000,4)</f>
        <v>12</v>
      </c>
      <c r="I604" s="170">
        <f t="shared" ref="I604:I667" si="55">$I$12</f>
        <v>100</v>
      </c>
      <c r="J604" s="187">
        <f t="shared" ref="J604:J667" si="56">H604*I604</f>
        <v>1200</v>
      </c>
      <c r="K604" s="41">
        <f t="shared" ref="K604:K667" si="57">J604*0</f>
        <v>0</v>
      </c>
      <c r="L604" s="188">
        <f t="shared" ref="L604:L667" si="58">J604-K604</f>
        <v>1200</v>
      </c>
      <c r="M604" s="171" t="s">
        <v>1897</v>
      </c>
    </row>
    <row r="605" spans="1:13" ht="51">
      <c r="A605" s="179">
        <f t="shared" ref="A605:A669" si="59">A604+1</f>
        <v>587</v>
      </c>
      <c r="B605" s="189" t="str">
        <f>VLOOKUP($A605,'Реестр на 3 дня'!$C$2:$AA$1000,3)</f>
        <v>SADULLAYEV FARRUX RAXMATULLA O‘G‘LI</v>
      </c>
      <c r="C605" s="167" t="str">
        <f>VLOOKUP($A605,'Реестр на 3 дня'!$C$2:$AA$1000,12)</f>
        <v>AB</v>
      </c>
      <c r="D605" s="167" t="str">
        <f>VLOOKUP($A605,'Реестр на 3 дня'!$C$2:$AA$1000,13)</f>
        <v>8552939</v>
      </c>
      <c r="E605" s="190" t="str">
        <f>VLOOKUP($A605,'Реестр на 3 дня'!$C$2:$AA$1000,14)</f>
        <v>03.01.2018</v>
      </c>
      <c r="F605" s="168" t="str">
        <f>VLOOKUP($A605,'Реестр на 3 дня'!$C$2:$AA$1000,15)</f>
        <v>ШАХРИСАБЗСКИЙ РОВД КАШКАДАРЬИНСКОЙ ОБЛАСТИ</v>
      </c>
      <c r="G605" s="166" t="str">
        <f>VLOOKUP($A605,'Реестр на 3 дня'!$C$2:$AA$1000,17)</f>
        <v>Узбекистан, 000000, г. Ташкент, Шайхантахурский район, Гулобод МСГ, 7-дом, 9-квартира</v>
      </c>
      <c r="H605" s="191">
        <f>VLOOKUP($A605,'Реестр на 3 дня'!$C$2:$AA$1000,4)</f>
        <v>5</v>
      </c>
      <c r="I605" s="170">
        <f t="shared" si="55"/>
        <v>100</v>
      </c>
      <c r="J605" s="187">
        <f t="shared" si="56"/>
        <v>500</v>
      </c>
      <c r="K605" s="41">
        <f t="shared" si="57"/>
        <v>0</v>
      </c>
      <c r="L605" s="188">
        <f t="shared" si="58"/>
        <v>500</v>
      </c>
      <c r="M605" s="171" t="s">
        <v>1897</v>
      </c>
    </row>
    <row r="606" spans="1:13" ht="25.5">
      <c r="A606" s="179">
        <f t="shared" si="59"/>
        <v>588</v>
      </c>
      <c r="B606" s="189" t="str">
        <f>VLOOKUP($A606,'Реестр на 3 дня'!$C$2:$AA$1000,3)</f>
        <v>SAFAROV SHUHRAT ISMATOVICH</v>
      </c>
      <c r="C606" s="167" t="str">
        <f>VLOOKUP($A606,'Реестр на 3 дня'!$C$2:$AA$1000,12)</f>
        <v>AD</v>
      </c>
      <c r="D606" s="167" t="str">
        <f>VLOOKUP($A606,'Реестр на 3 дня'!$C$2:$AA$1000,13)</f>
        <v>4562407</v>
      </c>
      <c r="E606" s="190" t="str">
        <f>VLOOKUP($A606,'Реестр на 3 дня'!$C$2:$AA$1000,14)</f>
        <v>11.09.2023</v>
      </c>
      <c r="F606" s="168" t="str">
        <f>VLOOKUP($A606,'Реестр на 3 дня'!$C$2:$AA$1000,15)</f>
        <v/>
      </c>
      <c r="G606" s="166" t="str">
        <f>VLOOKUP($A606,'Реестр на 3 дня'!$C$2:$AA$1000,17)</f>
        <v>Узбекистан, 000000, г. Ташкент, Юнусабадский район, Mavze-19 14/44</v>
      </c>
      <c r="H606" s="191">
        <f>VLOOKUP($A606,'Реестр на 3 дня'!$C$2:$AA$1000,4)</f>
        <v>54</v>
      </c>
      <c r="I606" s="170">
        <f t="shared" si="55"/>
        <v>100</v>
      </c>
      <c r="J606" s="187">
        <f t="shared" si="56"/>
        <v>5400</v>
      </c>
      <c r="K606" s="41">
        <f t="shared" si="57"/>
        <v>0</v>
      </c>
      <c r="L606" s="188">
        <f t="shared" si="58"/>
        <v>5400</v>
      </c>
      <c r="M606" s="171" t="s">
        <v>1897</v>
      </c>
    </row>
    <row r="607" spans="1:13" ht="51">
      <c r="A607" s="179">
        <f t="shared" si="59"/>
        <v>589</v>
      </c>
      <c r="B607" s="189" t="str">
        <f>VLOOKUP($A607,'Реестр на 3 дня'!$C$2:$AA$1000,3)</f>
        <v>SAFIULLIN EMIL ALBERTOVICH</v>
      </c>
      <c r="C607" s="167" t="str">
        <f>VLOOKUP($A607,'Реестр на 3 дня'!$C$2:$AA$1000,12)</f>
        <v>AD</v>
      </c>
      <c r="D607" s="167" t="str">
        <f>VLOOKUP($A607,'Реестр на 3 дня'!$C$2:$AA$1000,13)</f>
        <v>3905266</v>
      </c>
      <c r="E607" s="190" t="str">
        <f>VLOOKUP($A607,'Реестр на 3 дня'!$C$2:$AA$1000,14)</f>
        <v>11.07.2023</v>
      </c>
      <c r="F607" s="168" t="str">
        <f>VLOOKUP($A607,'Реестр на 3 дня'!$C$2:$AA$1000,15)</f>
        <v/>
      </c>
      <c r="G607" s="166" t="str">
        <f>VLOOKUP($A607,'Реестр на 3 дня'!$C$2:$AA$1000,17)</f>
        <v>Узбекистан, 000000, г. Ташкент, Мирабадский район, ТОЛ-АРИҚ МФЙ, КУЙЛИК-4 МАВЗЕСИ,  uy:38 xonadon:33</v>
      </c>
      <c r="H607" s="191">
        <f>VLOOKUP($A607,'Реестр на 3 дня'!$C$2:$AA$1000,4)</f>
        <v>1</v>
      </c>
      <c r="I607" s="170">
        <f t="shared" si="55"/>
        <v>100</v>
      </c>
      <c r="J607" s="187">
        <f t="shared" si="56"/>
        <v>100</v>
      </c>
      <c r="K607" s="41">
        <f t="shared" si="57"/>
        <v>0</v>
      </c>
      <c r="L607" s="188">
        <f t="shared" si="58"/>
        <v>100</v>
      </c>
      <c r="M607" s="171" t="s">
        <v>1897</v>
      </c>
    </row>
    <row r="608" spans="1:13" ht="51">
      <c r="A608" s="179">
        <f t="shared" si="59"/>
        <v>590</v>
      </c>
      <c r="B608" s="189" t="str">
        <f>VLOOKUP($A608,'Реестр на 3 дня'!$C$2:$AA$1000,3)</f>
        <v>SAFRONOV VIKTOR PETROVICH</v>
      </c>
      <c r="C608" s="167" t="str">
        <f>VLOOKUP($A608,'Реестр на 3 дня'!$C$2:$AA$1000,12)</f>
        <v>AA</v>
      </c>
      <c r="D608" s="167" t="str">
        <f>VLOOKUP($A608,'Реестр на 3 дня'!$C$2:$AA$1000,13)</f>
        <v>7503505</v>
      </c>
      <c r="E608" s="190" t="str">
        <f>VLOOKUP($A608,'Реестр на 3 дня'!$C$2:$AA$1000,14)</f>
        <v>07.11.2014</v>
      </c>
      <c r="F608" s="168" t="str">
        <f>VLOOKUP($A608,'Реестр на 3 дня'!$C$2:$AA$1000,15)</f>
        <v/>
      </c>
      <c r="G608" s="166" t="str">
        <f>VLOOKUP($A608,'Реестр на 3 дня'!$C$2:$AA$1000,17)</f>
        <v>Узбекистан, 000000, Ташкентская область, г. Ангрен, АНГРЕН Ш., ТАРАККИЁТ МФЙ, 2/2 ДАХА,  uy:23 xonadon:51</v>
      </c>
      <c r="H608" s="191">
        <f>VLOOKUP($A608,'Реестр на 3 дня'!$C$2:$AA$1000,4)</f>
        <v>5</v>
      </c>
      <c r="I608" s="170">
        <f t="shared" si="55"/>
        <v>100</v>
      </c>
      <c r="J608" s="187">
        <f t="shared" si="56"/>
        <v>500</v>
      </c>
      <c r="K608" s="41">
        <f t="shared" si="57"/>
        <v>0</v>
      </c>
      <c r="L608" s="188">
        <f t="shared" si="58"/>
        <v>500</v>
      </c>
      <c r="M608" s="171" t="s">
        <v>1897</v>
      </c>
    </row>
    <row r="609" spans="1:13" ht="51">
      <c r="A609" s="179">
        <f t="shared" si="59"/>
        <v>591</v>
      </c>
      <c r="B609" s="189" t="str">
        <f>VLOOKUP($A609,'Реестр на 3 дня'!$C$2:$AA$1000,3)</f>
        <v>SAFTIYAROV NAIL MUDARISOVICH</v>
      </c>
      <c r="C609" s="167" t="str">
        <f>VLOOKUP($A609,'Реестр на 3 дня'!$C$2:$AA$1000,12)</f>
        <v>AE</v>
      </c>
      <c r="D609" s="167" t="str">
        <f>VLOOKUP($A609,'Реестр на 3 дня'!$C$2:$AA$1000,13)</f>
        <v>3102022</v>
      </c>
      <c r="E609" s="190" t="str">
        <f>VLOOKUP($A609,'Реестр на 3 дня'!$C$2:$AA$1000,14)</f>
        <v>20.06.2025</v>
      </c>
      <c r="F609" s="168" t="str">
        <f>VLOOKUP($A609,'Реестр на 3 дня'!$C$2:$AA$1000,15)</f>
        <v/>
      </c>
      <c r="G609" s="166" t="str">
        <f>VLOOKUP($A609,'Реестр на 3 дня'!$C$2:$AA$1000,17)</f>
        <v>Узбекистан, 000000, Хорезмская область, г. Ургенч, УРГАНЧ ШАХАР БИНОКОР МФЙ БИНОКОР 8-ЙЎЛАК 21-УЙ</v>
      </c>
      <c r="H609" s="191">
        <f>VLOOKUP($A609,'Реестр на 3 дня'!$C$2:$AA$1000,4)</f>
        <v>1</v>
      </c>
      <c r="I609" s="170">
        <f t="shared" si="55"/>
        <v>100</v>
      </c>
      <c r="J609" s="187">
        <f t="shared" si="56"/>
        <v>100</v>
      </c>
      <c r="K609" s="41">
        <f t="shared" si="57"/>
        <v>0</v>
      </c>
      <c r="L609" s="188">
        <f t="shared" si="58"/>
        <v>100</v>
      </c>
      <c r="M609" s="171" t="s">
        <v>1897</v>
      </c>
    </row>
    <row r="610" spans="1:13" ht="51">
      <c r="A610" s="179">
        <f t="shared" si="59"/>
        <v>592</v>
      </c>
      <c r="B610" s="189" t="str">
        <f>VLOOKUP($A610,'Реестр на 3 дня'!$C$2:$AA$1000,3)</f>
        <v>SAGITOV TOXIRJON RAXMONALI O'G'LI</v>
      </c>
      <c r="C610" s="167" t="str">
        <f>VLOOKUP($A610,'Реестр на 3 дня'!$C$2:$AA$1000,12)</f>
        <v>AE</v>
      </c>
      <c r="D610" s="167" t="str">
        <f>VLOOKUP($A610,'Реестр на 3 дня'!$C$2:$AA$1000,13)</f>
        <v>4111548</v>
      </c>
      <c r="E610" s="190" t="str">
        <f>VLOOKUP($A610,'Реестр на 3 дня'!$C$2:$AA$1000,14)</f>
        <v>09.09.2025</v>
      </c>
      <c r="F610" s="168" t="str">
        <f>VLOOKUP($A610,'Реестр на 3 дня'!$C$2:$AA$1000,15)</f>
        <v/>
      </c>
      <c r="G610" s="166" t="str">
        <f>VLOOKUP($A610,'Реестр на 3 дня'!$C$2:$AA$1000,17)</f>
        <v>Узбекистан, 000000, Ташкентская область, Янгиюльский район, Г.ЯНГИЮЛ УЛ.ТОНГ ДАХАСИ Д.2 КВ.26</v>
      </c>
      <c r="H610" s="191">
        <f>VLOOKUP($A610,'Реестр на 3 дня'!$C$2:$AA$1000,4)</f>
        <v>800</v>
      </c>
      <c r="I610" s="170">
        <f t="shared" si="55"/>
        <v>100</v>
      </c>
      <c r="J610" s="187">
        <f t="shared" si="56"/>
        <v>80000</v>
      </c>
      <c r="K610" s="41">
        <f t="shared" si="57"/>
        <v>0</v>
      </c>
      <c r="L610" s="188">
        <f t="shared" si="58"/>
        <v>80000</v>
      </c>
      <c r="M610" s="171" t="s">
        <v>1897</v>
      </c>
    </row>
    <row r="611" spans="1:13" ht="38.25">
      <c r="A611" s="179">
        <f t="shared" si="59"/>
        <v>593</v>
      </c>
      <c r="B611" s="189" t="str">
        <f>VLOOKUP($A611,'Реестр на 3 дня'!$C$2:$AA$1000,3)</f>
        <v>SAIDGAZIYEVA ZUXRA SEYTALIYEVNA</v>
      </c>
      <c r="C611" s="167" t="str">
        <f>VLOOKUP($A611,'Реестр на 3 дня'!$C$2:$AA$1000,12)</f>
        <v>AD</v>
      </c>
      <c r="D611" s="167" t="str">
        <f>VLOOKUP($A611,'Реестр на 3 дня'!$C$2:$AA$1000,13)</f>
        <v>2033272</v>
      </c>
      <c r="E611" s="190" t="str">
        <f>VLOOKUP($A611,'Реестр на 3 дня'!$C$2:$AA$1000,14)</f>
        <v>17.11.2022</v>
      </c>
      <c r="F611" s="168" t="str">
        <f>VLOOKUP($A611,'Реестр на 3 дня'!$C$2:$AA$1000,15)</f>
        <v/>
      </c>
      <c r="G611" s="166" t="str">
        <f>VLOOKUP($A611,'Реестр на 3 дня'!$C$2:$AA$1000,17)</f>
        <v>Узбекистан, 000000, Ташкентская область, г. Янгиюль, РОМАДАН МФЙ САМАРКАНД Д.276 КВ.31</v>
      </c>
      <c r="H611" s="191">
        <f>VLOOKUP($A611,'Реестр на 3 дня'!$C$2:$AA$1000,4)</f>
        <v>800</v>
      </c>
      <c r="I611" s="170">
        <f t="shared" si="55"/>
        <v>100</v>
      </c>
      <c r="J611" s="187">
        <f t="shared" si="56"/>
        <v>80000</v>
      </c>
      <c r="K611" s="41">
        <f t="shared" si="57"/>
        <v>0</v>
      </c>
      <c r="L611" s="188">
        <f t="shared" si="58"/>
        <v>80000</v>
      </c>
      <c r="M611" s="171" t="s">
        <v>1897</v>
      </c>
    </row>
    <row r="612" spans="1:13" ht="38.25">
      <c r="A612" s="179">
        <f t="shared" si="59"/>
        <v>594</v>
      </c>
      <c r="B612" s="189" t="str">
        <f>VLOOKUP($A612,'Реестр на 3 дня'!$C$2:$AA$1000,3)</f>
        <v>SAIPOVA XURSHIDA ABDUVALI QIZI</v>
      </c>
      <c r="C612" s="167" t="str">
        <f>VLOOKUP($A612,'Реестр на 3 дня'!$C$2:$AA$1000,12)</f>
        <v>AA</v>
      </c>
      <c r="D612" s="167" t="str">
        <f>VLOOKUP($A612,'Реестр на 3 дня'!$C$2:$AA$1000,13)</f>
        <v>9595607</v>
      </c>
      <c r="E612" s="190" t="str">
        <f>VLOOKUP($A612,'Реестр на 3 дня'!$C$2:$AA$1000,14)</f>
        <v>05.05.2015</v>
      </c>
      <c r="F612" s="168" t="str">
        <f>VLOOKUP($A612,'Реестр на 3 дня'!$C$2:$AA$1000,15)</f>
        <v/>
      </c>
      <c r="G612" s="166" t="str">
        <f>VLOOKUP($A612,'Реестр на 3 дня'!$C$2:$AA$1000,17)</f>
        <v>Узбекистан, 000000, г. Ташкент, Мирзо-Улугбекский район, ул. Авайхон, Минглола МСГ, 98/3- Дом, 60- Квартира</v>
      </c>
      <c r="H612" s="191">
        <f>VLOOKUP($A612,'Реестр на 3 дня'!$C$2:$AA$1000,4)</f>
        <v>40</v>
      </c>
      <c r="I612" s="170">
        <f t="shared" si="55"/>
        <v>100</v>
      </c>
      <c r="J612" s="187">
        <f t="shared" si="56"/>
        <v>4000</v>
      </c>
      <c r="K612" s="41">
        <f t="shared" si="57"/>
        <v>0</v>
      </c>
      <c r="L612" s="188">
        <f t="shared" si="58"/>
        <v>4000</v>
      </c>
      <c r="M612" s="171" t="s">
        <v>1897</v>
      </c>
    </row>
    <row r="613" spans="1:13" ht="25.5">
      <c r="A613" s="179">
        <f t="shared" si="59"/>
        <v>595</v>
      </c>
      <c r="B613" s="189" t="str">
        <f>VLOOKUP($A613,'Реестр на 3 дня'!$C$2:$AA$1000,3)</f>
        <v>SALIMOV MIRABROR XAMID O‘G‘LI</v>
      </c>
      <c r="C613" s="167" t="str">
        <f>VLOOKUP($A613,'Реестр на 3 дня'!$C$2:$AA$1000,12)</f>
        <v>AB</v>
      </c>
      <c r="D613" s="167" t="str">
        <f>VLOOKUP($A613,'Реестр на 3 дня'!$C$2:$AA$1000,13)</f>
        <v>4240007</v>
      </c>
      <c r="E613" s="190" t="str">
        <f>VLOOKUP($A613,'Реестр на 3 дня'!$C$2:$AA$1000,14)</f>
        <v>23.06.2016</v>
      </c>
      <c r="F613" s="168" t="str">
        <f>VLOOKUP($A613,'Реестр на 3 дня'!$C$2:$AA$1000,15)</f>
        <v>Toshkent shahar Mirzo-Ulug'bek tumani IIB</v>
      </c>
      <c r="G613" s="166" t="str">
        <f>VLOOKUP($A613,'Реестр на 3 дня'!$C$2:$AA$1000,17)</f>
        <v>Узбекистан, 000000, г. Ташкент, Мирзо-Улугбекский район, T. Malik 1 tor, 54-A</v>
      </c>
      <c r="H613" s="191">
        <f>VLOOKUP($A613,'Реестр на 3 дня'!$C$2:$AA$1000,4)</f>
        <v>1</v>
      </c>
      <c r="I613" s="170">
        <f t="shared" si="55"/>
        <v>100</v>
      </c>
      <c r="J613" s="187">
        <f t="shared" si="56"/>
        <v>100</v>
      </c>
      <c r="K613" s="41">
        <f t="shared" si="57"/>
        <v>0</v>
      </c>
      <c r="L613" s="188">
        <f t="shared" si="58"/>
        <v>100</v>
      </c>
      <c r="M613" s="171" t="s">
        <v>1897</v>
      </c>
    </row>
    <row r="614" spans="1:13" ht="51">
      <c r="A614" s="179">
        <f t="shared" si="59"/>
        <v>596</v>
      </c>
      <c r="B614" s="189" t="str">
        <f>VLOOKUP($A614,'Реестр на 3 дня'!$C$2:$AA$1000,3)</f>
        <v>SALIMOVA MUNOJAT SAYDIANVAROVNA</v>
      </c>
      <c r="C614" s="167" t="str">
        <f>VLOOKUP($A614,'Реестр на 3 дня'!$C$2:$AA$1000,12)</f>
        <v>AA</v>
      </c>
      <c r="D614" s="167" t="str">
        <f>VLOOKUP($A614,'Реестр на 3 дня'!$C$2:$AA$1000,13)</f>
        <v>8898633</v>
      </c>
      <c r="E614" s="190" t="str">
        <f>VLOOKUP($A614,'Реестр на 3 дня'!$C$2:$AA$1000,14)</f>
        <v>02.03.2015</v>
      </c>
      <c r="F614" s="168" t="str">
        <f>VLOOKUP($A614,'Реестр на 3 дня'!$C$2:$AA$1000,15)</f>
        <v>Toshkent viloyati Qibray TIIB Salar SHMB</v>
      </c>
      <c r="G614" s="166" t="str">
        <f>VLOOKUP($A614,'Реестр на 3 дня'!$C$2:$AA$1000,17)</f>
        <v>Узбекистан, 111218, Ташкентская область, Кибрайский район, САЛАР ШФЙ, ФАРОВОН МФЙ, САЛАР, ОРОМ,  uy:78</v>
      </c>
      <c r="H614" s="191">
        <f>VLOOKUP($A614,'Реестр на 3 дня'!$C$2:$AA$1000,4)</f>
        <v>8320</v>
      </c>
      <c r="I614" s="170">
        <f t="shared" si="55"/>
        <v>100</v>
      </c>
      <c r="J614" s="187">
        <f t="shared" si="56"/>
        <v>832000</v>
      </c>
      <c r="K614" s="41">
        <f t="shared" si="57"/>
        <v>0</v>
      </c>
      <c r="L614" s="188">
        <f t="shared" si="58"/>
        <v>832000</v>
      </c>
      <c r="M614" s="171" t="s">
        <v>1897</v>
      </c>
    </row>
    <row r="615" spans="1:13" ht="51">
      <c r="A615" s="179">
        <f t="shared" si="59"/>
        <v>597</v>
      </c>
      <c r="B615" s="189" t="str">
        <f>VLOOKUP($A615,'Реестр на 3 дня'!$C$2:$AA$1000,3)</f>
        <v>SALYAXOV RAFAEL RAVILEVICH</v>
      </c>
      <c r="C615" s="167" t="str">
        <f>VLOOKUP($A615,'Реестр на 3 дня'!$C$2:$AA$1000,12)</f>
        <v>AD</v>
      </c>
      <c r="D615" s="167" t="str">
        <f>VLOOKUP($A615,'Реестр на 3 дня'!$C$2:$AA$1000,13)</f>
        <v>6594424</v>
      </c>
      <c r="E615" s="190" t="str">
        <f>VLOOKUP($A615,'Реестр на 3 дня'!$C$2:$AA$1000,14)</f>
        <v>26.03.2024</v>
      </c>
      <c r="F615" s="168" t="str">
        <f>VLOOKUP($A615,'Реестр на 3 дня'!$C$2:$AA$1000,15)</f>
        <v/>
      </c>
      <c r="G615" s="166" t="str">
        <f>VLOOKUP($A615,'Реестр на 3 дня'!$C$2:$AA$1000,17)</f>
        <v>Узбекистан, 100098, г. Ташкент, Алмазарский район, БУСТОНОБОД МФЙ, ҚОРА-ҚАМИШ 2/1 ДАХАСИ, uy:39 xonadon:16</v>
      </c>
      <c r="H615" s="191">
        <f>VLOOKUP($A615,'Реестр на 3 дня'!$C$2:$AA$1000,4)</f>
        <v>18478</v>
      </c>
      <c r="I615" s="170">
        <f t="shared" si="55"/>
        <v>100</v>
      </c>
      <c r="J615" s="187">
        <f t="shared" si="56"/>
        <v>1847800</v>
      </c>
      <c r="K615" s="41">
        <f t="shared" si="57"/>
        <v>0</v>
      </c>
      <c r="L615" s="188">
        <f t="shared" si="58"/>
        <v>1847800</v>
      </c>
      <c r="M615" s="171" t="s">
        <v>1897</v>
      </c>
    </row>
    <row r="616" spans="1:13" ht="51">
      <c r="A616" s="179">
        <f t="shared" si="59"/>
        <v>598</v>
      </c>
      <c r="B616" s="189" t="str">
        <f>VLOOKUP($A616,'Реестр на 3 дня'!$C$2:$AA$1000,3)</f>
        <v>SAMATOV RUSTAM ABDURAXMANOVICH</v>
      </c>
      <c r="C616" s="167" t="str">
        <f>VLOOKUP($A616,'Реестр на 3 дня'!$C$2:$AA$1000,12)</f>
        <v>AD</v>
      </c>
      <c r="D616" s="167" t="str">
        <f>VLOOKUP($A616,'Реестр на 3 дня'!$C$2:$AA$1000,13)</f>
        <v>5628611</v>
      </c>
      <c r="E616" s="190" t="str">
        <f>VLOOKUP($A616,'Реестр на 3 дня'!$C$2:$AA$1000,14)</f>
        <v>05.01.2024</v>
      </c>
      <c r="F616" s="168" t="str">
        <f>VLOOKUP($A616,'Реестр на 3 дня'!$C$2:$AA$1000,15)</f>
        <v/>
      </c>
      <c r="G616" s="166" t="str">
        <f>VLOOKUP($A616,'Реестр на 3 дня'!$C$2:$AA$1000,17)</f>
        <v>Узбекистан, 100029, г. Ташкент, Мирабадский район, ЛОЛАЗОР МФЙ, АФРОСИЁБ-ГОСПИТАЛЬНЫЙ КЎЧАСИ, uy:15 xonadon:8</v>
      </c>
      <c r="H616" s="191">
        <f>VLOOKUP($A616,'Реестр на 3 дня'!$C$2:$AA$1000,4)</f>
        <v>455</v>
      </c>
      <c r="I616" s="170">
        <f t="shared" si="55"/>
        <v>100</v>
      </c>
      <c r="J616" s="187">
        <f t="shared" si="56"/>
        <v>45500</v>
      </c>
      <c r="K616" s="41">
        <f t="shared" si="57"/>
        <v>0</v>
      </c>
      <c r="L616" s="188">
        <f t="shared" si="58"/>
        <v>45500</v>
      </c>
      <c r="M616" s="171" t="s">
        <v>1897</v>
      </c>
    </row>
    <row r="617" spans="1:13" ht="51">
      <c r="A617" s="179">
        <f t="shared" si="59"/>
        <v>599</v>
      </c>
      <c r="B617" s="189" t="str">
        <f>VLOOKUP($A617,'Реестр на 3 дня'!$C$2:$AA$1000,3)</f>
        <v>SARAPOV TOLGAT AMANTURSUNOVICH</v>
      </c>
      <c r="C617" s="167" t="str">
        <f>VLOOKUP($A617,'Реестр на 3 дня'!$C$2:$AA$1000,12)</f>
        <v>AD</v>
      </c>
      <c r="D617" s="167" t="str">
        <f>VLOOKUP($A617,'Реестр на 3 дня'!$C$2:$AA$1000,13)</f>
        <v>7385232</v>
      </c>
      <c r="E617" s="190" t="str">
        <f>VLOOKUP($A617,'Реестр на 3 дня'!$C$2:$AA$1000,14)</f>
        <v>04.06.2024</v>
      </c>
      <c r="F617" s="168" t="str">
        <f>VLOOKUP($A617,'Реестр на 3 дня'!$C$2:$AA$1000,15)</f>
        <v/>
      </c>
      <c r="G617" s="166" t="str">
        <f>VLOOKUP($A617,'Реестр на 3 дня'!$C$2:$AA$1000,17)</f>
        <v>Узбекистан, 000000, Ташкентская область, Куйичирчикский район, Дустобод г., ул. Мухамедкулова, дом 173,</v>
      </c>
      <c r="H617" s="191">
        <f>VLOOKUP($A617,'Реестр на 3 дня'!$C$2:$AA$1000,4)</f>
        <v>1</v>
      </c>
      <c r="I617" s="170">
        <f t="shared" si="55"/>
        <v>100</v>
      </c>
      <c r="J617" s="187">
        <f t="shared" si="56"/>
        <v>100</v>
      </c>
      <c r="K617" s="41">
        <f t="shared" si="57"/>
        <v>0</v>
      </c>
      <c r="L617" s="188">
        <f t="shared" si="58"/>
        <v>100</v>
      </c>
      <c r="M617" s="171" t="s">
        <v>1897</v>
      </c>
    </row>
    <row r="618" spans="1:13" ht="51">
      <c r="A618" s="179">
        <f t="shared" si="59"/>
        <v>600</v>
      </c>
      <c r="B618" s="189" t="str">
        <f>VLOOKUP($A618,'Реестр на 3 дня'!$C$2:$AA$1000,3)</f>
        <v>SARIMSAKOV NIYATULLA BEYSENOVICH</v>
      </c>
      <c r="C618" s="167" t="str">
        <f>VLOOKUP($A618,'Реестр на 3 дня'!$C$2:$AA$1000,12)</f>
        <v>AD</v>
      </c>
      <c r="D618" s="167" t="str">
        <f>VLOOKUP($A618,'Реестр на 3 дня'!$C$2:$AA$1000,13)</f>
        <v>7718655</v>
      </c>
      <c r="E618" s="190" t="str">
        <f>VLOOKUP($A618,'Реестр на 3 дня'!$C$2:$AA$1000,14)</f>
        <v>03.07.2024</v>
      </c>
      <c r="F618" s="168" t="str">
        <f>VLOOKUP($A618,'Реестр на 3 дня'!$C$2:$AA$1000,15)</f>
        <v/>
      </c>
      <c r="G618" s="166" t="str">
        <f>VLOOKUP($A618,'Реестр на 3 дня'!$C$2:$AA$1000,17)</f>
        <v>Узбекистан, 000000, Ташкентская область, Янгиюльский район, ГУЛЬБАХОР ГУЛБАХОР_1 Ш.РАШИДОВ Д.13 КВ.26</v>
      </c>
      <c r="H618" s="191">
        <f>VLOOKUP($A618,'Реестр на 3 дня'!$C$2:$AA$1000,4)</f>
        <v>1920</v>
      </c>
      <c r="I618" s="170">
        <f t="shared" si="55"/>
        <v>100</v>
      </c>
      <c r="J618" s="187">
        <f t="shared" si="56"/>
        <v>192000</v>
      </c>
      <c r="K618" s="41">
        <f t="shared" si="57"/>
        <v>0</v>
      </c>
      <c r="L618" s="188">
        <f t="shared" si="58"/>
        <v>192000</v>
      </c>
      <c r="M618" s="171" t="s">
        <v>1897</v>
      </c>
    </row>
    <row r="619" spans="1:13" ht="51">
      <c r="A619" s="179">
        <f t="shared" si="59"/>
        <v>601</v>
      </c>
      <c r="B619" s="189" t="str">
        <f>VLOOKUP($A619,'Реестр на 3 дня'!$C$2:$AA$1000,3)</f>
        <v>SATTAROV ALIJON DJAXBARALIYEVICH</v>
      </c>
      <c r="C619" s="167" t="str">
        <f>VLOOKUP($A619,'Реестр на 3 дня'!$C$2:$AA$1000,12)</f>
        <v>AD</v>
      </c>
      <c r="D619" s="167" t="str">
        <f>VLOOKUP($A619,'Реестр на 3 дня'!$C$2:$AA$1000,13)</f>
        <v>4105827</v>
      </c>
      <c r="E619" s="190" t="str">
        <f>VLOOKUP($A619,'Реестр на 3 дня'!$C$2:$AA$1000,14)</f>
        <v>28.07.2023</v>
      </c>
      <c r="F619" s="168" t="str">
        <f>VLOOKUP($A619,'Реестр на 3 дня'!$C$2:$AA$1000,15)</f>
        <v>ЯНГИЮЛЬСКИЙ РОВД ТАШКЕНТСКОЙ ОБЛАСТИ</v>
      </c>
      <c r="G619" s="166" t="str">
        <f>VLOOKUP($A619,'Реестр на 3 дня'!$C$2:$AA$1000,17)</f>
        <v>Узбекистан, 110800, Ташкентская область, Янгиюльский район, ЭСКИ-КАУНЧИ КИРСОДОК МАХАЛЛАСИ МАДАИНЯТ КУЧАСИ  Д.2723 КВ.</v>
      </c>
      <c r="H619" s="191">
        <f>VLOOKUP($A619,'Реестр на 3 дня'!$C$2:$AA$1000,4)</f>
        <v>800</v>
      </c>
      <c r="I619" s="170">
        <f t="shared" si="55"/>
        <v>100</v>
      </c>
      <c r="J619" s="187">
        <f t="shared" si="56"/>
        <v>80000</v>
      </c>
      <c r="K619" s="41">
        <f t="shared" si="57"/>
        <v>0</v>
      </c>
      <c r="L619" s="188">
        <f t="shared" si="58"/>
        <v>80000</v>
      </c>
      <c r="M619" s="171" t="s">
        <v>1897</v>
      </c>
    </row>
    <row r="620" spans="1:13">
      <c r="A620" s="179">
        <f t="shared" si="59"/>
        <v>602</v>
      </c>
      <c r="B620" s="189" t="str">
        <f>VLOOKUP($A620,'Реестр на 3 дня'!$C$2:$AA$1000,3)</f>
        <v>SATTAROV MURODJON UCHQUN O‘G‘LI</v>
      </c>
      <c r="C620" s="167" t="str">
        <f>VLOOKUP($A620,'Реестр на 3 дня'!$C$2:$AA$1000,12)</f>
        <v>AD</v>
      </c>
      <c r="D620" s="167" t="str">
        <f>VLOOKUP($A620,'Реестр на 3 дня'!$C$2:$AA$1000,13)</f>
        <v>7041012</v>
      </c>
      <c r="E620" s="190" t="str">
        <f>VLOOKUP($A620,'Реестр на 3 дня'!$C$2:$AA$1000,14)</f>
        <v>03.05.2024</v>
      </c>
      <c r="F620" s="168" t="str">
        <f>VLOOKUP($A620,'Реестр на 3 дня'!$C$2:$AA$1000,15)</f>
        <v/>
      </c>
      <c r="G620" s="166" t="str">
        <f>VLOOKUP($A620,'Реестр на 3 дня'!$C$2:$AA$1000,17)</f>
        <v/>
      </c>
      <c r="H620" s="191">
        <f>VLOOKUP($A620,'Реестр на 3 дня'!$C$2:$AA$1000,4)</f>
        <v>1</v>
      </c>
      <c r="I620" s="170">
        <f t="shared" si="55"/>
        <v>100</v>
      </c>
      <c r="J620" s="187">
        <f t="shared" si="56"/>
        <v>100</v>
      </c>
      <c r="K620" s="41">
        <f t="shared" si="57"/>
        <v>0</v>
      </c>
      <c r="L620" s="188">
        <f t="shared" si="58"/>
        <v>100</v>
      </c>
      <c r="M620" s="171" t="s">
        <v>1897</v>
      </c>
    </row>
    <row r="621" spans="1:13" ht="51">
      <c r="A621" s="179">
        <f t="shared" si="59"/>
        <v>603</v>
      </c>
      <c r="B621" s="189" t="str">
        <f>VLOOKUP($A621,'Реестр на 3 дня'!$C$2:$AA$1000,3)</f>
        <v>SAXABITDINOVA DILFUZA XODJIMURATOVNA</v>
      </c>
      <c r="C621" s="167" t="str">
        <f>VLOOKUP($A621,'Реестр на 3 дня'!$C$2:$AA$1000,12)</f>
        <v>AA</v>
      </c>
      <c r="D621" s="167" t="str">
        <f>VLOOKUP($A621,'Реестр на 3 дня'!$C$2:$AA$1000,13)</f>
        <v>5751013</v>
      </c>
      <c r="E621" s="190" t="str">
        <f>VLOOKUP($A621,'Реестр на 3 дня'!$C$2:$AA$1000,14)</f>
        <v>14.06.2014</v>
      </c>
      <c r="F621" s="168" t="str">
        <f>VLOOKUP($A621,'Реестр на 3 дня'!$C$2:$AA$1000,15)</f>
        <v>Toshkent shahar Chilonzor tumani IIB</v>
      </c>
      <c r="G621" s="166" t="str">
        <f>VLOOKUP($A621,'Реестр на 3 дня'!$C$2:$AA$1000,17)</f>
        <v>Узбекистан, 100097, г. Ташкент, Чиланзарский район, ЧИЛАНЗАРСКИЙ РАЙОН КВ-Л 6 МАХАЛЯ ХАЛКЛАР ДУСТЛИГИ УЛИЦЫ НЕТ Д.619 КВ.38</v>
      </c>
      <c r="H621" s="191">
        <f>VLOOKUP($A621,'Реестр на 3 дня'!$C$2:$AA$1000,4)</f>
        <v>10</v>
      </c>
      <c r="I621" s="170">
        <f t="shared" si="55"/>
        <v>100</v>
      </c>
      <c r="J621" s="187">
        <f t="shared" si="56"/>
        <v>1000</v>
      </c>
      <c r="K621" s="41">
        <f t="shared" si="57"/>
        <v>0</v>
      </c>
      <c r="L621" s="188">
        <f t="shared" si="58"/>
        <v>1000</v>
      </c>
      <c r="M621" s="171" t="s">
        <v>1897</v>
      </c>
    </row>
    <row r="622" spans="1:13" ht="51">
      <c r="A622" s="179">
        <f t="shared" si="59"/>
        <v>604</v>
      </c>
      <c r="B622" s="189" t="str">
        <f>VLOOKUP($A622,'Реестр на 3 дня'!$C$2:$AA$1000,3)</f>
        <v>SAYDAXMEDOV SUNNATALI SAYDALOVICH</v>
      </c>
      <c r="C622" s="167" t="str">
        <f>VLOOKUP($A622,'Реестр на 3 дня'!$C$2:$AA$1000,12)</f>
        <v/>
      </c>
      <c r="D622" s="167" t="str">
        <f>VLOOKUP($A622,'Реестр на 3 дня'!$C$2:$AA$1000,13)</f>
        <v>AE4799040</v>
      </c>
      <c r="E622" s="190" t="str">
        <f>VLOOKUP($A622,'Реестр на 3 дня'!$C$2:$AA$1000,14)</f>
        <v>28.10.2025</v>
      </c>
      <c r="F622" s="168" t="str">
        <f>VLOOKUP($A622,'Реестр на 3 дня'!$C$2:$AA$1000,15)</f>
        <v>ЯНГИЮЛЬСКИЙ РОВД ТАШКЕНТСКОЙ ОБЛАСТИ</v>
      </c>
      <c r="G622" s="166" t="str">
        <f>VLOOKUP($A622,'Реестр на 3 дня'!$C$2:$AA$1000,17)</f>
        <v>Узбекистан, 0000000, Ташкентская область, Янгиюльский район, Ниёзбош КФЙ, Фаровон МФЙ, М.Болтабоев, дом 12</v>
      </c>
      <c r="H622" s="191">
        <f>VLOOKUP($A622,'Реестр на 3 дня'!$C$2:$AA$1000,4)</f>
        <v>800</v>
      </c>
      <c r="I622" s="170">
        <f t="shared" si="55"/>
        <v>100</v>
      </c>
      <c r="J622" s="187">
        <f t="shared" si="56"/>
        <v>80000</v>
      </c>
      <c r="K622" s="41">
        <f t="shared" si="57"/>
        <v>0</v>
      </c>
      <c r="L622" s="188">
        <f t="shared" si="58"/>
        <v>80000</v>
      </c>
      <c r="M622" s="171" t="s">
        <v>1897</v>
      </c>
    </row>
    <row r="623" spans="1:13" ht="38.25">
      <c r="A623" s="179">
        <f t="shared" si="59"/>
        <v>605</v>
      </c>
      <c r="B623" s="189" t="str">
        <f>VLOOKUP($A623,'Реестр на 3 дня'!$C$2:$AA$1000,3)</f>
        <v>SAYDULLAYEV DILMUROD NURILLOYEVICH</v>
      </c>
      <c r="C623" s="167" t="str">
        <f>VLOOKUP($A623,'Реестр на 3 дня'!$C$2:$AA$1000,12)</f>
        <v>AD</v>
      </c>
      <c r="D623" s="167" t="str">
        <f>VLOOKUP($A623,'Реестр на 3 дня'!$C$2:$AA$1000,13)</f>
        <v>3897700</v>
      </c>
      <c r="E623" s="190" t="str">
        <f>VLOOKUP($A623,'Реестр на 3 дня'!$C$2:$AA$1000,14)</f>
        <v>10.07.2023</v>
      </c>
      <c r="F623" s="168" t="str">
        <f>VLOOKUP($A623,'Реестр на 3 дня'!$C$2:$AA$1000,15)</f>
        <v/>
      </c>
      <c r="G623" s="166" t="str">
        <f>VLOOKUP($A623,'Реестр на 3 дня'!$C$2:$AA$1000,17)</f>
        <v>Узбекистан, 000000, Наманганская область, Папский район, UYCHI T ROVOT SHFY</v>
      </c>
      <c r="H623" s="191">
        <f>VLOOKUP($A623,'Реестр на 3 дня'!$C$2:$AA$1000,4)</f>
        <v>70</v>
      </c>
      <c r="I623" s="170">
        <f t="shared" si="55"/>
        <v>100</v>
      </c>
      <c r="J623" s="187">
        <f t="shared" si="56"/>
        <v>7000</v>
      </c>
      <c r="K623" s="41">
        <f t="shared" si="57"/>
        <v>0</v>
      </c>
      <c r="L623" s="188">
        <f t="shared" si="58"/>
        <v>7000</v>
      </c>
      <c r="M623" s="171" t="s">
        <v>1897</v>
      </c>
    </row>
    <row r="624" spans="1:13" ht="38.25">
      <c r="A624" s="179">
        <f t="shared" si="59"/>
        <v>606</v>
      </c>
      <c r="B624" s="189" t="str">
        <f>VLOOKUP($A624,'Реестр на 3 дня'!$C$2:$AA$1000,3)</f>
        <v>SAYDULLOYEVA SAIDAXON SHERZOD QIZI</v>
      </c>
      <c r="C624" s="167" t="str">
        <f>VLOOKUP($A624,'Реестр на 3 дня'!$C$2:$AA$1000,12)</f>
        <v>AD</v>
      </c>
      <c r="D624" s="167" t="str">
        <f>VLOOKUP($A624,'Реестр на 3 дня'!$C$2:$AA$1000,13)</f>
        <v>2947788</v>
      </c>
      <c r="E624" s="190" t="str">
        <f>VLOOKUP($A624,'Реестр на 3 дня'!$C$2:$AA$1000,14)</f>
        <v>04.04.2023</v>
      </c>
      <c r="F624" s="168" t="str">
        <f>VLOOKUP($A624,'Реестр на 3 дня'!$C$2:$AA$1000,15)</f>
        <v/>
      </c>
      <c r="G624" s="166" t="str">
        <f>VLOOKUP($A624,'Реестр на 3 дня'!$C$2:$AA$1000,17)</f>
        <v>Узбекистан, 000000, Ташкентская область, Уртачирчикский район, Фаровон МФЙ, Фаровон кучаси, 14-уй</v>
      </c>
      <c r="H624" s="191">
        <f>VLOOKUP($A624,'Реестр на 3 дня'!$C$2:$AA$1000,4)</f>
        <v>30</v>
      </c>
      <c r="I624" s="170">
        <f t="shared" si="55"/>
        <v>100</v>
      </c>
      <c r="J624" s="187">
        <f t="shared" si="56"/>
        <v>3000</v>
      </c>
      <c r="K624" s="41">
        <f t="shared" si="57"/>
        <v>0</v>
      </c>
      <c r="L624" s="188">
        <f t="shared" si="58"/>
        <v>3000</v>
      </c>
      <c r="M624" s="171" t="s">
        <v>1897</v>
      </c>
    </row>
    <row r="625" spans="1:13" ht="38.25">
      <c r="A625" s="179">
        <f t="shared" si="59"/>
        <v>607</v>
      </c>
      <c r="B625" s="189" t="str">
        <f>VLOOKUP($A625,'Реестр на 3 дня'!$C$2:$AA$1000,3)</f>
        <v>SAYFIYEV TIMUR TOHIR O'G'LI</v>
      </c>
      <c r="C625" s="167" t="str">
        <f>VLOOKUP($A625,'Реестр на 3 дня'!$C$2:$AA$1000,12)</f>
        <v>AB</v>
      </c>
      <c r="D625" s="167" t="str">
        <f>VLOOKUP($A625,'Реестр на 3 дня'!$C$2:$AA$1000,13)</f>
        <v>1577730</v>
      </c>
      <c r="E625" s="190" t="str">
        <f>VLOOKUP($A625,'Реестр на 3 дня'!$C$2:$AA$1000,14)</f>
        <v>12.10.2015</v>
      </c>
      <c r="F625" s="168" t="str">
        <f>VLOOKUP($A625,'Реестр на 3 дня'!$C$2:$AA$1000,15)</f>
        <v/>
      </c>
      <c r="G625" s="166" t="str">
        <f>VLOOKUP($A625,'Реестр на 3 дня'!$C$2:$AA$1000,17)</f>
        <v>Узбекистан, 000000, Кашкадарьинская область, г. Карши, КАРЛИКХОНА, КУЧАБОГ КЎЧАСИ,  uy:10</v>
      </c>
      <c r="H625" s="191">
        <f>VLOOKUP($A625,'Реестр на 3 дня'!$C$2:$AA$1000,4)</f>
        <v>1</v>
      </c>
      <c r="I625" s="170">
        <f t="shared" si="55"/>
        <v>100</v>
      </c>
      <c r="J625" s="187">
        <f t="shared" si="56"/>
        <v>100</v>
      </c>
      <c r="K625" s="41">
        <f t="shared" si="57"/>
        <v>0</v>
      </c>
      <c r="L625" s="188">
        <f t="shared" si="58"/>
        <v>100</v>
      </c>
      <c r="M625" s="171" t="s">
        <v>1897</v>
      </c>
    </row>
    <row r="626" spans="1:13" ht="38.25">
      <c r="A626" s="179">
        <f t="shared" si="59"/>
        <v>608</v>
      </c>
      <c r="B626" s="189" t="str">
        <f>VLOOKUP($A626,'Реестр на 3 дня'!$C$2:$AA$1000,3)</f>
        <v>SAYFUDDINOV BEXZOD NURIDDINOVICH</v>
      </c>
      <c r="C626" s="167" t="str">
        <f>VLOOKUP($A626,'Реестр на 3 дня'!$C$2:$AA$1000,12)</f>
        <v>AD</v>
      </c>
      <c r="D626" s="167" t="str">
        <f>VLOOKUP($A626,'Реестр на 3 дня'!$C$2:$AA$1000,13)</f>
        <v>2631322</v>
      </c>
      <c r="E626" s="190" t="str">
        <f>VLOOKUP($A626,'Реестр на 3 дня'!$C$2:$AA$1000,14)</f>
        <v>20.02.2023</v>
      </c>
      <c r="F626" s="168" t="str">
        <f>VLOOKUP($A626,'Реестр на 3 дня'!$C$2:$AA$1000,15)</f>
        <v/>
      </c>
      <c r="G626" s="166" t="str">
        <f>VLOOKUP($A626,'Реестр на 3 дня'!$C$2:$AA$1000,17)</f>
        <v>Узбекистан, 112013, Ташкентская область, г. Янгиюль, ЯНГИ БОҒ МФЙ, БЕРУНИЙ КЎЧАСИ, uy:1А xonadon:13</v>
      </c>
      <c r="H626" s="191">
        <f>VLOOKUP($A626,'Реестр на 3 дня'!$C$2:$AA$1000,4)</f>
        <v>320</v>
      </c>
      <c r="I626" s="170">
        <f t="shared" si="55"/>
        <v>100</v>
      </c>
      <c r="J626" s="187">
        <f t="shared" si="56"/>
        <v>32000</v>
      </c>
      <c r="K626" s="41">
        <f t="shared" si="57"/>
        <v>0</v>
      </c>
      <c r="L626" s="188">
        <f t="shared" si="58"/>
        <v>32000</v>
      </c>
      <c r="M626" s="171" t="s">
        <v>1897</v>
      </c>
    </row>
    <row r="627" spans="1:13" ht="63.75">
      <c r="A627" s="179">
        <f t="shared" si="59"/>
        <v>609</v>
      </c>
      <c r="B627" s="189" t="str">
        <f>VLOOKUP($A627,'Реестр на 3 дня'!$C$2:$AA$1000,3)</f>
        <v>SAYFUTDINOVA ALFIYA XASANOVNA</v>
      </c>
      <c r="C627" s="167" t="str">
        <f>VLOOKUP($A627,'Реестр на 3 дня'!$C$2:$AA$1000,12)</f>
        <v>AB</v>
      </c>
      <c r="D627" s="167" t="str">
        <f>VLOOKUP($A627,'Реестр на 3 дня'!$C$2:$AA$1000,13)</f>
        <v>3290387</v>
      </c>
      <c r="E627" s="190" t="str">
        <f>VLOOKUP($A627,'Реестр на 3 дня'!$C$2:$AA$1000,14)</f>
        <v>29.02.2016</v>
      </c>
      <c r="F627" s="168" t="str">
        <f>VLOOKUP($A627,'Реестр на 3 дня'!$C$2:$AA$1000,15)</f>
        <v>Toshkent viloyati Yangiyul tumani IIB</v>
      </c>
      <c r="G627" s="166" t="str">
        <f>VLOOKUP($A627,'Реестр на 3 дня'!$C$2:$AA$1000,17)</f>
        <v>Узбекистан, 112000, Ташкентская область, г. Янгиюль, ЯНГИЮЛЬСКИЙ РАЙОН ИШЧИЛАР ШАХАРЧАСИ МАХАЛЛАСИ ДОНИЕРОВ (HОВАЯ) Д.29</v>
      </c>
      <c r="H627" s="191">
        <f>VLOOKUP($A627,'Реестр на 3 дня'!$C$2:$AA$1000,4)</f>
        <v>6560</v>
      </c>
      <c r="I627" s="170">
        <f t="shared" si="55"/>
        <v>100</v>
      </c>
      <c r="J627" s="187">
        <f t="shared" si="56"/>
        <v>656000</v>
      </c>
      <c r="K627" s="41">
        <f t="shared" si="57"/>
        <v>0</v>
      </c>
      <c r="L627" s="188">
        <f t="shared" si="58"/>
        <v>656000</v>
      </c>
      <c r="M627" s="171" t="s">
        <v>1897</v>
      </c>
    </row>
    <row r="628" spans="1:13" ht="38.25">
      <c r="A628" s="179">
        <f t="shared" si="59"/>
        <v>610</v>
      </c>
      <c r="B628" s="189" t="str">
        <f>VLOOKUP($A628,'Реестр на 3 дня'!$C$2:$AA$1000,3)</f>
        <v>SEMYONOV ALEKSANDR VALENTINOVICH</v>
      </c>
      <c r="C628" s="167" t="str">
        <f>VLOOKUP($A628,'Реестр на 3 дня'!$C$2:$AA$1000,12)</f>
        <v>AD</v>
      </c>
      <c r="D628" s="167" t="str">
        <f>VLOOKUP($A628,'Реестр на 3 дня'!$C$2:$AA$1000,13)</f>
        <v>2152626</v>
      </c>
      <c r="E628" s="190" t="str">
        <f>VLOOKUP($A628,'Реестр на 3 дня'!$C$2:$AA$1000,14)</f>
        <v>10.12.2022</v>
      </c>
      <c r="F628" s="168" t="str">
        <f>VLOOKUP($A628,'Реестр на 3 дня'!$C$2:$AA$1000,15)</f>
        <v/>
      </c>
      <c r="G628" s="166" t="str">
        <f>VLOOKUP($A628,'Реестр на 3 дня'!$C$2:$AA$1000,17)</f>
        <v>Узбекистан, 000000, Ташкентская область, Янгиюльский район, Мустакиллик МФЙ Янги хаёт 47-4</v>
      </c>
      <c r="H628" s="191">
        <f>VLOOKUP($A628,'Реестр на 3 дня'!$C$2:$AA$1000,4)</f>
        <v>640</v>
      </c>
      <c r="I628" s="170">
        <f t="shared" si="55"/>
        <v>100</v>
      </c>
      <c r="J628" s="187">
        <f t="shared" si="56"/>
        <v>64000</v>
      </c>
      <c r="K628" s="41">
        <f t="shared" si="57"/>
        <v>0</v>
      </c>
      <c r="L628" s="188">
        <f t="shared" si="58"/>
        <v>64000</v>
      </c>
      <c r="M628" s="171" t="s">
        <v>1897</v>
      </c>
    </row>
    <row r="629" spans="1:13" ht="38.25">
      <c r="A629" s="179">
        <f t="shared" si="59"/>
        <v>611</v>
      </c>
      <c r="B629" s="189" t="str">
        <f>VLOOKUP($A629,'Реестр на 3 дня'!$C$2:$AA$1000,3)</f>
        <v>SERGEYEVNA LYUBOV MOLOZINA</v>
      </c>
      <c r="C629" s="167" t="str">
        <f>VLOOKUP($A629,'Реестр на 3 дня'!$C$2:$AA$1000,12)</f>
        <v>CB</v>
      </c>
      <c r="D629" s="167" t="str">
        <f>VLOOKUP($A629,'Реестр на 3 дня'!$C$2:$AA$1000,13)</f>
        <v>0234655</v>
      </c>
      <c r="E629" s="190" t="str">
        <f>VLOOKUP($A629,'Реестр на 3 дня'!$C$2:$AA$1000,14)</f>
        <v>15.01.1996</v>
      </c>
      <c r="F629" s="168" t="str">
        <f>VLOOKUP($A629,'Реестр на 3 дня'!$C$2:$AA$1000,15)</f>
        <v>Янгиюльским ОВД</v>
      </c>
      <c r="G629" s="166" t="str">
        <f>VLOOKUP($A629,'Реестр на 3 дня'!$C$2:$AA$1000,17)</f>
        <v>Узбекистан, 000000, Ташкентская область, г. Янгиюль, ул.Нодирабегим, д.2</v>
      </c>
      <c r="H629" s="191">
        <f>VLOOKUP($A629,'Реестр на 3 дня'!$C$2:$AA$1000,4)</f>
        <v>320</v>
      </c>
      <c r="I629" s="170">
        <f t="shared" si="55"/>
        <v>100</v>
      </c>
      <c r="J629" s="187">
        <f t="shared" si="56"/>
        <v>32000</v>
      </c>
      <c r="K629" s="41">
        <f t="shared" si="57"/>
        <v>0</v>
      </c>
      <c r="L629" s="188">
        <f t="shared" si="58"/>
        <v>32000</v>
      </c>
      <c r="M629" s="171" t="s">
        <v>1897</v>
      </c>
    </row>
    <row r="630" spans="1:13" ht="51">
      <c r="A630" s="179">
        <f t="shared" si="59"/>
        <v>612</v>
      </c>
      <c r="B630" s="189" t="str">
        <f>VLOOKUP($A630,'Реестр на 3 дня'!$C$2:$AA$1000,3)</f>
        <v>SETTIYEV NE’MATJON SADULLAYEVICH</v>
      </c>
      <c r="C630" s="167" t="str">
        <f>VLOOKUP($A630,'Реестр на 3 дня'!$C$2:$AA$1000,12)</f>
        <v>AD</v>
      </c>
      <c r="D630" s="167" t="str">
        <f>VLOOKUP($A630,'Реестр на 3 дня'!$C$2:$AA$1000,13)</f>
        <v>0982608</v>
      </c>
      <c r="E630" s="190" t="str">
        <f>VLOOKUP($A630,'Реестр на 3 дня'!$C$2:$AA$1000,14)</f>
        <v>11.01.2022</v>
      </c>
      <c r="F630" s="168" t="str">
        <f>VLOOKUP($A630,'Реестр на 3 дня'!$C$2:$AA$1000,15)</f>
        <v/>
      </c>
      <c r="G630" s="166" t="str">
        <f>VLOOKUP($A630,'Реестр на 3 дня'!$C$2:$AA$1000,17)</f>
        <v>Узбекистан, 231200, Республика Каракалпакстан, Турткульский район, Г.ТУРТКУЛЬ ТУРТКУЛ ШАХРИ Ю.ИБРАГИМОВ Д.10 КВ.</v>
      </c>
      <c r="H630" s="191">
        <f>VLOOKUP($A630,'Реестр на 3 дня'!$C$2:$AA$1000,4)</f>
        <v>10</v>
      </c>
      <c r="I630" s="170">
        <f t="shared" si="55"/>
        <v>100</v>
      </c>
      <c r="J630" s="187">
        <f t="shared" si="56"/>
        <v>1000</v>
      </c>
      <c r="K630" s="41">
        <f t="shared" si="57"/>
        <v>0</v>
      </c>
      <c r="L630" s="188">
        <f t="shared" si="58"/>
        <v>1000</v>
      </c>
      <c r="M630" s="171" t="s">
        <v>1897</v>
      </c>
    </row>
    <row r="631" spans="1:13" ht="51">
      <c r="A631" s="179">
        <f t="shared" si="59"/>
        <v>613</v>
      </c>
      <c r="B631" s="189" t="str">
        <f>VLOOKUP($A631,'Реестр на 3 дня'!$C$2:$AA$1000,3)</f>
        <v>SEYDAMETOV ASAN OSMANOVICH</v>
      </c>
      <c r="C631" s="167" t="str">
        <f>VLOOKUP($A631,'Реестр на 3 дня'!$C$2:$AA$1000,12)</f>
        <v>AA</v>
      </c>
      <c r="D631" s="167" t="str">
        <f>VLOOKUP($A631,'Реестр на 3 дня'!$C$2:$AA$1000,13)</f>
        <v>3252358</v>
      </c>
      <c r="E631" s="190" t="str">
        <f>VLOOKUP($A631,'Реестр на 3 дня'!$C$2:$AA$1000,14)</f>
        <v>05.11.2013</v>
      </c>
      <c r="F631" s="168" t="str">
        <f>VLOOKUP($A631,'Реестр на 3 дня'!$C$2:$AA$1000,15)</f>
        <v>Toshkent viloyati Yangiyul tumani IIB</v>
      </c>
      <c r="G631" s="166" t="str">
        <f>VLOOKUP($A631,'Реестр на 3 дня'!$C$2:$AA$1000,17)</f>
        <v>Узбекистан, 000000, Ташкентская область, г. Янгиюль, ЯНГИЮЛЬСКИЙ РАЙОН МУКУМИЙ МАХАЛЛАСИ БУНЕДКОР - ПОЛЕВАЯ Д.39</v>
      </c>
      <c r="H631" s="191">
        <f>VLOOKUP($A631,'Реестр на 3 дня'!$C$2:$AA$1000,4)</f>
        <v>2400</v>
      </c>
      <c r="I631" s="170">
        <f t="shared" si="55"/>
        <v>100</v>
      </c>
      <c r="J631" s="187">
        <f t="shared" si="56"/>
        <v>240000</v>
      </c>
      <c r="K631" s="41">
        <f t="shared" si="57"/>
        <v>0</v>
      </c>
      <c r="L631" s="188">
        <f t="shared" si="58"/>
        <v>240000</v>
      </c>
      <c r="M631" s="171" t="s">
        <v>1897</v>
      </c>
    </row>
    <row r="632" spans="1:13" ht="38.25">
      <c r="A632" s="179">
        <f t="shared" si="59"/>
        <v>614</v>
      </c>
      <c r="B632" s="189" t="str">
        <f>VLOOKUP($A632,'Реестр на 3 дня'!$C$2:$AA$1000,3)</f>
        <v>SEYDAMETOVA ZAMIRA ELBEKOVNA</v>
      </c>
      <c r="C632" s="167" t="str">
        <f>VLOOKUP($A632,'Реестр на 3 дня'!$C$2:$AA$1000,12)</f>
        <v>AB</v>
      </c>
      <c r="D632" s="167" t="str">
        <f>VLOOKUP($A632,'Реестр на 3 дня'!$C$2:$AA$1000,13)</f>
        <v>4489708</v>
      </c>
      <c r="E632" s="190" t="str">
        <f>VLOOKUP($A632,'Реестр на 3 дня'!$C$2:$AA$1000,14)</f>
        <v>18.07.2016</v>
      </c>
      <c r="F632" s="168" t="str">
        <f>VLOOKUP($A632,'Реестр на 3 дня'!$C$2:$AA$1000,15)</f>
        <v>Toshkent viloyati Yangiyul tumani IIB</v>
      </c>
      <c r="G632" s="166" t="str">
        <f>VLOOKUP($A632,'Реестр на 3 дня'!$C$2:$AA$1000,17)</f>
        <v>Узбекистан, 112013, Ташкентская область, г. Янгиюль, Г. ЯНГИЮЛЬ МЕЗОН ТИНЧЛИК Д.18 КВ.</v>
      </c>
      <c r="H632" s="191">
        <f>VLOOKUP($A632,'Реестр на 3 дня'!$C$2:$AA$1000,4)</f>
        <v>1600</v>
      </c>
      <c r="I632" s="170">
        <f t="shared" si="55"/>
        <v>100</v>
      </c>
      <c r="J632" s="187">
        <f t="shared" si="56"/>
        <v>160000</v>
      </c>
      <c r="K632" s="41">
        <f t="shared" si="57"/>
        <v>0</v>
      </c>
      <c r="L632" s="188">
        <f t="shared" si="58"/>
        <v>160000</v>
      </c>
      <c r="M632" s="171" t="s">
        <v>1897</v>
      </c>
    </row>
    <row r="633" spans="1:13" ht="38.25">
      <c r="A633" s="179">
        <f t="shared" si="59"/>
        <v>615</v>
      </c>
      <c r="B633" s="189" t="str">
        <f>VLOOKUP($A633,'Реестр на 3 дня'!$C$2:$AA$1000,3)</f>
        <v>SHADMANOV BAXTIYOR XXX</v>
      </c>
      <c r="C633" s="167" t="str">
        <f>VLOOKUP($A633,'Реестр на 3 дня'!$C$2:$AA$1000,12)</f>
        <v>AB</v>
      </c>
      <c r="D633" s="167" t="str">
        <f>VLOOKUP($A633,'Реестр на 3 дня'!$C$2:$AA$1000,13)</f>
        <v>0519706</v>
      </c>
      <c r="E633" s="190" t="str">
        <f>VLOOKUP($A633,'Реестр на 3 дня'!$C$2:$AA$1000,14)</f>
        <v>26.07.2015</v>
      </c>
      <c r="F633" s="168" t="str">
        <f>VLOOKUP($A633,'Реестр на 3 дня'!$C$2:$AA$1000,15)</f>
        <v/>
      </c>
      <c r="G633" s="166" t="str">
        <f>VLOOKUP($A633,'Реестр на 3 дня'!$C$2:$AA$1000,17)</f>
        <v>Узбекистан, 000000, Ташкентская область, Янгиюльский район, ул.Тахтакуприк 65 а</v>
      </c>
      <c r="H633" s="191">
        <f>VLOOKUP($A633,'Реестр на 3 дня'!$C$2:$AA$1000,4)</f>
        <v>1120</v>
      </c>
      <c r="I633" s="170">
        <f t="shared" si="55"/>
        <v>100</v>
      </c>
      <c r="J633" s="187">
        <f t="shared" si="56"/>
        <v>112000</v>
      </c>
      <c r="K633" s="41">
        <f t="shared" si="57"/>
        <v>0</v>
      </c>
      <c r="L633" s="188">
        <f t="shared" si="58"/>
        <v>112000</v>
      </c>
      <c r="M633" s="171" t="s">
        <v>1897</v>
      </c>
    </row>
    <row r="634" spans="1:13" ht="51">
      <c r="A634" s="179">
        <f t="shared" si="59"/>
        <v>616</v>
      </c>
      <c r="B634" s="189" t="str">
        <f>VLOOKUP($A634,'Реестр на 3 дня'!$C$2:$AA$1000,3)</f>
        <v>SHAFIKOVA MALIKA MURATOVNA</v>
      </c>
      <c r="C634" s="167" t="str">
        <f>VLOOKUP($A634,'Реестр на 3 дня'!$C$2:$AA$1000,12)</f>
        <v>AD</v>
      </c>
      <c r="D634" s="167" t="str">
        <f>VLOOKUP($A634,'Реестр на 3 дня'!$C$2:$AA$1000,13)</f>
        <v>0939827</v>
      </c>
      <c r="E634" s="190" t="str">
        <f>VLOOKUP($A634,'Реестр на 3 дня'!$C$2:$AA$1000,14)</f>
        <v>22.12.2021</v>
      </c>
      <c r="F634" s="168" t="str">
        <f>VLOOKUP($A634,'Реестр на 3 дня'!$C$2:$AA$1000,15)</f>
        <v/>
      </c>
      <c r="G634" s="166" t="str">
        <f>VLOOKUP($A634,'Реестр на 3 дня'!$C$2:$AA$1000,17)</f>
        <v>Узбекистан, 000000, г. Ташкент, Шайхантахурский район, мас. Беш ёгоч, Янги Камолон МСГ, 7- Дом, 5- Квартира</v>
      </c>
      <c r="H634" s="191">
        <f>VLOOKUP($A634,'Реестр на 3 дня'!$C$2:$AA$1000,4)</f>
        <v>3</v>
      </c>
      <c r="I634" s="170">
        <f t="shared" si="55"/>
        <v>100</v>
      </c>
      <c r="J634" s="187">
        <f t="shared" si="56"/>
        <v>300</v>
      </c>
      <c r="K634" s="41">
        <f t="shared" si="57"/>
        <v>0</v>
      </c>
      <c r="L634" s="188">
        <f t="shared" si="58"/>
        <v>300</v>
      </c>
      <c r="M634" s="171" t="s">
        <v>1897</v>
      </c>
    </row>
    <row r="635" spans="1:13" ht="51">
      <c r="A635" s="179">
        <f t="shared" si="59"/>
        <v>617</v>
      </c>
      <c r="B635" s="189" t="str">
        <f>VLOOKUP($A635,'Реестр на 3 дня'!$C$2:$AA$1000,3)</f>
        <v>SHAKIROV ABDUJAPAR XXX</v>
      </c>
      <c r="C635" s="167" t="str">
        <f>VLOOKUP($A635,'Реестр на 3 дня'!$C$2:$AA$1000,12)</f>
        <v>AA</v>
      </c>
      <c r="D635" s="167" t="str">
        <f>VLOOKUP($A635,'Реестр на 3 дня'!$C$2:$AA$1000,13)</f>
        <v>3818958</v>
      </c>
      <c r="E635" s="190" t="str">
        <f>VLOOKUP($A635,'Реестр на 3 дня'!$C$2:$AA$1000,14)</f>
        <v>31.12.2013</v>
      </c>
      <c r="F635" s="168" t="str">
        <f>VLOOKUP($A635,'Реестр на 3 дня'!$C$2:$AA$1000,15)</f>
        <v>Toshkent viloyati Yangiyul tumani IIB</v>
      </c>
      <c r="G635" s="166" t="str">
        <f>VLOOKUP($A635,'Реестр на 3 дня'!$C$2:$AA$1000,17)</f>
        <v>Узбекистан, 112008, Ташкентская область, г. Янгиюль, Г. ЯНГИЮЛЬ РОМАДОН МАШИНАСОЗЛАР - АВТОМОБИЛЬНАЯ Д.10 КВ.</v>
      </c>
      <c r="H635" s="191">
        <f>VLOOKUP($A635,'Реестр на 3 дня'!$C$2:$AA$1000,4)</f>
        <v>800</v>
      </c>
      <c r="I635" s="170">
        <f t="shared" si="55"/>
        <v>100</v>
      </c>
      <c r="J635" s="187">
        <f t="shared" si="56"/>
        <v>80000</v>
      </c>
      <c r="K635" s="41">
        <f t="shared" si="57"/>
        <v>0</v>
      </c>
      <c r="L635" s="188">
        <f t="shared" si="58"/>
        <v>80000</v>
      </c>
      <c r="M635" s="171" t="s">
        <v>1897</v>
      </c>
    </row>
    <row r="636" spans="1:13" ht="51">
      <c r="A636" s="179">
        <f t="shared" si="59"/>
        <v>618</v>
      </c>
      <c r="B636" s="189" t="str">
        <f>VLOOKUP($A636,'Реестр на 3 дня'!$C$2:$AA$1000,3)</f>
        <v>SHAKIROV MAXMUD KUCHKARALIYEVICH</v>
      </c>
      <c r="C636" s="167" t="str">
        <f>VLOOKUP($A636,'Реестр на 3 дня'!$C$2:$AA$1000,12)</f>
        <v>AD</v>
      </c>
      <c r="D636" s="167" t="str">
        <f>VLOOKUP($A636,'Реестр на 3 дня'!$C$2:$AA$1000,13)</f>
        <v>2164437</v>
      </c>
      <c r="E636" s="190" t="str">
        <f>VLOOKUP($A636,'Реестр на 3 дня'!$C$2:$AA$1000,14)</f>
        <v>12.12.2022</v>
      </c>
      <c r="F636" s="168" t="str">
        <f>VLOOKUP($A636,'Реестр на 3 дня'!$C$2:$AA$1000,15)</f>
        <v/>
      </c>
      <c r="G636" s="166" t="str">
        <f>VLOOKUP($A636,'Реестр на 3 дня'!$C$2:$AA$1000,17)</f>
        <v>Узбекистан, 110817, Ташкентская область, Янгиюльский район, ХАЛКАБАД КФЙ, ХАЛКОБОД МФЙ, АНХОР.</v>
      </c>
      <c r="H636" s="191">
        <f>VLOOKUP($A636,'Реестр на 3 дня'!$C$2:$AA$1000,4)</f>
        <v>800</v>
      </c>
      <c r="I636" s="170">
        <f t="shared" si="55"/>
        <v>100</v>
      </c>
      <c r="J636" s="187">
        <f t="shared" si="56"/>
        <v>80000</v>
      </c>
      <c r="K636" s="41">
        <f t="shared" si="57"/>
        <v>0</v>
      </c>
      <c r="L636" s="188">
        <f t="shared" si="58"/>
        <v>80000</v>
      </c>
      <c r="M636" s="171" t="s">
        <v>1897</v>
      </c>
    </row>
    <row r="637" spans="1:13" ht="51">
      <c r="A637" s="179">
        <f t="shared" si="59"/>
        <v>619</v>
      </c>
      <c r="B637" s="189" t="str">
        <f>VLOOKUP($A637,'Реестр на 3 дня'!$C$2:$AA$1000,3)</f>
        <v>SHAKIROV SUNNAT TAXIROVICH</v>
      </c>
      <c r="C637" s="167" t="str">
        <f>VLOOKUP($A637,'Реестр на 3 дня'!$C$2:$AA$1000,12)</f>
        <v>AB</v>
      </c>
      <c r="D637" s="167" t="str">
        <f>VLOOKUP($A637,'Реестр на 3 дня'!$C$2:$AA$1000,13)</f>
        <v>9107020</v>
      </c>
      <c r="E637" s="190" t="str">
        <f>VLOOKUP($A637,'Реестр на 3 дня'!$C$2:$AA$1000,14)</f>
        <v>26.03.2018</v>
      </c>
      <c r="F637" s="168" t="str">
        <f>VLOOKUP($A637,'Реестр на 3 дня'!$C$2:$AA$1000,15)</f>
        <v>Toshkent viloyati Zangiota TIIB Eshonguzar QMB</v>
      </c>
      <c r="G637" s="166" t="str">
        <f>VLOOKUP($A637,'Реестр на 3 дня'!$C$2:$AA$1000,17)</f>
        <v>Узбекистан, 000000, Ташкентская область, Ташкентский район, Кук сарой ССГ, Октом МСГ, Н.ГАНЖАВИЙ, дом 2</v>
      </c>
      <c r="H637" s="191">
        <f>VLOOKUP($A637,'Реестр на 3 дня'!$C$2:$AA$1000,4)</f>
        <v>3200</v>
      </c>
      <c r="I637" s="170">
        <f t="shared" si="55"/>
        <v>100</v>
      </c>
      <c r="J637" s="187">
        <f t="shared" si="56"/>
        <v>320000</v>
      </c>
      <c r="K637" s="41">
        <f t="shared" si="57"/>
        <v>0</v>
      </c>
      <c r="L637" s="188">
        <f t="shared" si="58"/>
        <v>320000</v>
      </c>
      <c r="M637" s="171" t="s">
        <v>1897</v>
      </c>
    </row>
    <row r="638" spans="1:13" ht="63.75">
      <c r="A638" s="179">
        <f t="shared" si="59"/>
        <v>620</v>
      </c>
      <c r="B638" s="189" t="str">
        <f>VLOOKUP($A638,'Реестр на 3 дня'!$C$2:$AA$1000,3)</f>
        <v>SHAKIROVA GULNARA MIRSADIKOVNA</v>
      </c>
      <c r="C638" s="167" t="str">
        <f>VLOOKUP($A638,'Реестр на 3 дня'!$C$2:$AA$1000,12)</f>
        <v>AB</v>
      </c>
      <c r="D638" s="167" t="str">
        <f>VLOOKUP($A638,'Реестр на 3 дня'!$C$2:$AA$1000,13)</f>
        <v>1236653</v>
      </c>
      <c r="E638" s="190" t="str">
        <f>VLOOKUP($A638,'Реестр на 3 дня'!$C$2:$AA$1000,14)</f>
        <v>25.09.2015</v>
      </c>
      <c r="F638" s="168" t="str">
        <f>VLOOKUP($A638,'Реестр на 3 дня'!$C$2:$AA$1000,15)</f>
        <v>Toshkent viloyati Yngiyul tumani IIB</v>
      </c>
      <c r="G638" s="166" t="str">
        <f>VLOOKUP($A638,'Реестр на 3 дня'!$C$2:$AA$1000,17)</f>
        <v>Узбекистан, 112002, Ташкентская область, г. Янгиюль, ЯНГИЮЛЬСКИЙ РАЙОН РАМАДОН МАХАЛЛАСИ САМАРКАНД - САМАРКАНДСКАЯ Д.337 КП.А</v>
      </c>
      <c r="H638" s="191">
        <f>VLOOKUP($A638,'Реестр на 3 дня'!$C$2:$AA$1000,4)</f>
        <v>320</v>
      </c>
      <c r="I638" s="170">
        <f t="shared" si="55"/>
        <v>100</v>
      </c>
      <c r="J638" s="187">
        <f t="shared" si="56"/>
        <v>32000</v>
      </c>
      <c r="K638" s="41">
        <f t="shared" si="57"/>
        <v>0</v>
      </c>
      <c r="L638" s="188">
        <f t="shared" si="58"/>
        <v>32000</v>
      </c>
      <c r="M638" s="171" t="s">
        <v>1897</v>
      </c>
    </row>
    <row r="639" spans="1:13" ht="63.75">
      <c r="A639" s="179">
        <f t="shared" si="59"/>
        <v>621</v>
      </c>
      <c r="B639" s="189" t="str">
        <f>VLOOKUP($A639,'Реестр на 3 дня'!$C$2:$AA$1000,3)</f>
        <v>SHAMSHIYEV SABIR SAYFUTDINOVICH</v>
      </c>
      <c r="C639" s="167" t="str">
        <f>VLOOKUP($A639,'Реестр на 3 дня'!$C$2:$AA$1000,12)</f>
        <v>AD</v>
      </c>
      <c r="D639" s="167" t="str">
        <f>VLOOKUP($A639,'Реестр на 3 дня'!$C$2:$AA$1000,13)</f>
        <v>2166616</v>
      </c>
      <c r="E639" s="190" t="str">
        <f>VLOOKUP($A639,'Реестр на 3 дня'!$C$2:$AA$1000,14)</f>
        <v>13.12.2022</v>
      </c>
      <c r="F639" s="168" t="str">
        <f>VLOOKUP($A639,'Реестр на 3 дня'!$C$2:$AA$1000,15)</f>
        <v/>
      </c>
      <c r="G639" s="166" t="str">
        <f>VLOOKUP($A639,'Реестр на 3 дня'!$C$2:$AA$1000,17)</f>
        <v>Узбекистан, 000000, Ташкентская область, Янгиюльский район, ЙУГОНТЕПА КФЙ, НОВ МФЙ, ЙУГОНТЕПА КФЙ, НОВ МФЙ, ОЙБЕК,  uy:15</v>
      </c>
      <c r="H639" s="191">
        <f>VLOOKUP($A639,'Реестр на 3 дня'!$C$2:$AA$1000,4)</f>
        <v>17440</v>
      </c>
      <c r="I639" s="170">
        <f t="shared" si="55"/>
        <v>100</v>
      </c>
      <c r="J639" s="187">
        <f t="shared" si="56"/>
        <v>1744000</v>
      </c>
      <c r="K639" s="41">
        <f t="shared" si="57"/>
        <v>0</v>
      </c>
      <c r="L639" s="188">
        <f t="shared" si="58"/>
        <v>1744000</v>
      </c>
      <c r="M639" s="171" t="s">
        <v>1897</v>
      </c>
    </row>
    <row r="640" spans="1:13">
      <c r="A640" s="179">
        <f t="shared" si="59"/>
        <v>622</v>
      </c>
      <c r="B640" s="189" t="str">
        <f>VLOOKUP($A640,'Реестр на 3 дня'!$C$2:$AA$1000,3)</f>
        <v>SHAMSIYEV BEKZODBEK SOBIR O‘G‘LI</v>
      </c>
      <c r="C640" s="167" t="str">
        <f>VLOOKUP($A640,'Реестр на 3 дня'!$C$2:$AA$1000,12)</f>
        <v>AD</v>
      </c>
      <c r="D640" s="167" t="str">
        <f>VLOOKUP($A640,'Реестр на 3 дня'!$C$2:$AA$1000,13)</f>
        <v>0024291</v>
      </c>
      <c r="E640" s="190" t="str">
        <f>VLOOKUP($A640,'Реестр на 3 дня'!$C$2:$AA$1000,14)</f>
        <v>08.01.2021</v>
      </c>
      <c r="F640" s="168" t="str">
        <f>VLOOKUP($A640,'Реестр на 3 дня'!$C$2:$AA$1000,15)</f>
        <v/>
      </c>
      <c r="G640" s="166" t="str">
        <f>VLOOKUP($A640,'Реестр на 3 дня'!$C$2:$AA$1000,17)</f>
        <v/>
      </c>
      <c r="H640" s="191">
        <f>VLOOKUP($A640,'Реестр на 3 дня'!$C$2:$AA$1000,4)</f>
        <v>15</v>
      </c>
      <c r="I640" s="170">
        <f t="shared" si="55"/>
        <v>100</v>
      </c>
      <c r="J640" s="187">
        <f t="shared" si="56"/>
        <v>1500</v>
      </c>
      <c r="K640" s="41">
        <f t="shared" si="57"/>
        <v>0</v>
      </c>
      <c r="L640" s="188">
        <f t="shared" si="58"/>
        <v>1500</v>
      </c>
      <c r="M640" s="171" t="s">
        <v>1897</v>
      </c>
    </row>
    <row r="641" spans="1:13" ht="51">
      <c r="A641" s="179">
        <f t="shared" si="59"/>
        <v>623</v>
      </c>
      <c r="B641" s="189" t="str">
        <f>VLOOKUP($A641,'Реестр на 3 дня'!$C$2:$AA$1000,3)</f>
        <v>SHARABIDINOV PAHLAVON AZAMAT O‘G‘LI</v>
      </c>
      <c r="C641" s="167" t="str">
        <f>VLOOKUP($A641,'Реестр на 3 дня'!$C$2:$AA$1000,12)</f>
        <v>AD</v>
      </c>
      <c r="D641" s="167" t="str">
        <f>VLOOKUP($A641,'Реестр на 3 дня'!$C$2:$AA$1000,13)</f>
        <v>0871084</v>
      </c>
      <c r="E641" s="190" t="str">
        <f>VLOOKUP($A641,'Реестр на 3 дня'!$C$2:$AA$1000,14)</f>
        <v>01.12.2021</v>
      </c>
      <c r="F641" s="168" t="str">
        <f>VLOOKUP($A641,'Реестр на 3 дня'!$C$2:$AA$1000,15)</f>
        <v/>
      </c>
      <c r="G641" s="166" t="str">
        <f>VLOOKUP($A641,'Реестр на 3 дня'!$C$2:$AA$1000,17)</f>
        <v>Узбекистан, 000000, Наманганская область, Папский район, Наманганская область, Папский район, Поп ГСГ, Келачи МСГ, ул. Ёшлик, дом 83</v>
      </c>
      <c r="H641" s="191">
        <f>VLOOKUP($A641,'Реестр на 3 дня'!$C$2:$AA$1000,4)</f>
        <v>11</v>
      </c>
      <c r="I641" s="170">
        <f t="shared" si="55"/>
        <v>100</v>
      </c>
      <c r="J641" s="187">
        <f t="shared" si="56"/>
        <v>1100</v>
      </c>
      <c r="K641" s="41">
        <f t="shared" si="57"/>
        <v>0</v>
      </c>
      <c r="L641" s="188">
        <f t="shared" si="58"/>
        <v>1100</v>
      </c>
      <c r="M641" s="171" t="s">
        <v>1897</v>
      </c>
    </row>
    <row r="642" spans="1:13" ht="38.25">
      <c r="A642" s="179">
        <f t="shared" si="59"/>
        <v>624</v>
      </c>
      <c r="B642" s="189" t="str">
        <f>VLOOKUP($A642,'Реестр на 3 дня'!$C$2:$AA$1000,3)</f>
        <v>SHARAFIDDINOV DAVRONBEK BAHROMJON O'G'LI</v>
      </c>
      <c r="C642" s="167" t="str">
        <f>VLOOKUP($A642,'Реестр на 3 дня'!$C$2:$AA$1000,12)</f>
        <v>AB</v>
      </c>
      <c r="D642" s="167" t="str">
        <f>VLOOKUP($A642,'Реестр на 3 дня'!$C$2:$AA$1000,13)</f>
        <v>7865985</v>
      </c>
      <c r="E642" s="190" t="str">
        <f>VLOOKUP($A642,'Реестр на 3 дня'!$C$2:$AA$1000,14)</f>
        <v>10.10.2017</v>
      </c>
      <c r="F642" s="168" t="str">
        <f>VLOOKUP($A642,'Реестр на 3 дня'!$C$2:$AA$1000,15)</f>
        <v>Toshkent shahar Sirg'ali TIBB</v>
      </c>
      <c r="G642" s="166" t="str">
        <f>VLOOKUP($A642,'Реестр на 3 дня'!$C$2:$AA$1000,17)</f>
        <v>Узбекистан, 000000, г. Ташкент, Янгихаетский район, улица Йолдош-17, 16 дом 23 квартира</v>
      </c>
      <c r="H642" s="191">
        <f>VLOOKUP($A642,'Реестр на 3 дня'!$C$2:$AA$1000,4)</f>
        <v>200</v>
      </c>
      <c r="I642" s="170">
        <f t="shared" si="55"/>
        <v>100</v>
      </c>
      <c r="J642" s="187">
        <f t="shared" si="56"/>
        <v>20000</v>
      </c>
      <c r="K642" s="41">
        <f t="shared" si="57"/>
        <v>0</v>
      </c>
      <c r="L642" s="188">
        <f t="shared" si="58"/>
        <v>20000</v>
      </c>
      <c r="M642" s="171" t="s">
        <v>1897</v>
      </c>
    </row>
    <row r="643" spans="1:13" ht="38.25">
      <c r="A643" s="179">
        <f t="shared" si="59"/>
        <v>625</v>
      </c>
      <c r="B643" s="189" t="str">
        <f>VLOOKUP($A643,'Реестр на 3 дня'!$C$2:$AA$1000,3)</f>
        <v>SHARAXMEDOVA ALBINA FANAVEYEVNA</v>
      </c>
      <c r="C643" s="167" t="str">
        <f>VLOOKUP($A643,'Реестр на 3 дня'!$C$2:$AA$1000,12)</f>
        <v>AB</v>
      </c>
      <c r="D643" s="167" t="str">
        <f>VLOOKUP($A643,'Реестр на 3 дня'!$C$2:$AA$1000,13)</f>
        <v>0930880</v>
      </c>
      <c r="E643" s="190" t="str">
        <f>VLOOKUP($A643,'Реестр на 3 дня'!$C$2:$AA$1000,14)</f>
        <v>10.09.1998</v>
      </c>
      <c r="F643" s="168" t="str">
        <f>VLOOKUP($A643,'Реестр на 3 дня'!$C$2:$AA$1000,15)</f>
        <v/>
      </c>
      <c r="G643" s="166" t="str">
        <f>VLOOKUP($A643,'Реестр на 3 дня'!$C$2:$AA$1000,17)</f>
        <v>Узбекистан, 000000, Ташкентская область, Янгиюльский район, ул. Кимегар д. 12 кв</v>
      </c>
      <c r="H643" s="191">
        <f>VLOOKUP($A643,'Реестр на 3 дня'!$C$2:$AA$1000,4)</f>
        <v>480</v>
      </c>
      <c r="I643" s="170">
        <f t="shared" si="55"/>
        <v>100</v>
      </c>
      <c r="J643" s="187">
        <f t="shared" si="56"/>
        <v>48000</v>
      </c>
      <c r="K643" s="41">
        <f t="shared" si="57"/>
        <v>0</v>
      </c>
      <c r="L643" s="188">
        <f t="shared" si="58"/>
        <v>48000</v>
      </c>
      <c r="M643" s="171" t="s">
        <v>1897</v>
      </c>
    </row>
    <row r="644" spans="1:13" ht="38.25">
      <c r="A644" s="179">
        <f t="shared" si="59"/>
        <v>626</v>
      </c>
      <c r="B644" s="189" t="str">
        <f>VLOOKUP($A644,'Реестр на 3 дня'!$C$2:$AA$1000,3)</f>
        <v>SHARIFOV SHOXRUXJON SHUXRATJONOVICH</v>
      </c>
      <c r="C644" s="167" t="str">
        <f>VLOOKUP($A644,'Реестр на 3 дня'!$C$2:$AA$1000,12)</f>
        <v>AD</v>
      </c>
      <c r="D644" s="167" t="str">
        <f>VLOOKUP($A644,'Реестр на 3 дня'!$C$2:$AA$1000,13)</f>
        <v>1731391</v>
      </c>
      <c r="E644" s="190" t="str">
        <f>VLOOKUP($A644,'Реестр на 3 дня'!$C$2:$AA$1000,14)</f>
        <v>07.09.2022</v>
      </c>
      <c r="F644" s="168" t="str">
        <f>VLOOKUP($A644,'Реестр на 3 дня'!$C$2:$AA$1000,15)</f>
        <v/>
      </c>
      <c r="G644" s="166" t="str">
        <f>VLOOKUP($A644,'Реестр на 3 дня'!$C$2:$AA$1000,17)</f>
        <v>Узбекистан, 000000, г. Ташкент, Мирзо-Улугбекский район, sharifovshoxrux2021@gmail.com</v>
      </c>
      <c r="H644" s="191">
        <f>VLOOKUP($A644,'Реестр на 3 дня'!$C$2:$AA$1000,4)</f>
        <v>2</v>
      </c>
      <c r="I644" s="170">
        <f t="shared" si="55"/>
        <v>100</v>
      </c>
      <c r="J644" s="187">
        <f t="shared" si="56"/>
        <v>200</v>
      </c>
      <c r="K644" s="41">
        <f t="shared" si="57"/>
        <v>0</v>
      </c>
      <c r="L644" s="188">
        <f t="shared" si="58"/>
        <v>200</v>
      </c>
      <c r="M644" s="171" t="s">
        <v>1897</v>
      </c>
    </row>
    <row r="645" spans="1:13" ht="38.25">
      <c r="A645" s="179">
        <f t="shared" si="59"/>
        <v>627</v>
      </c>
      <c r="B645" s="189" t="str">
        <f>VLOOKUP($A645,'Реестр на 3 дня'!$C$2:$AA$1000,3)</f>
        <v>SHARIGINA LANDISH ZINUROVNA</v>
      </c>
      <c r="C645" s="167" t="str">
        <f>VLOOKUP($A645,'Реестр на 3 дня'!$C$2:$AA$1000,12)</f>
        <v>AA</v>
      </c>
      <c r="D645" s="167" t="str">
        <f>VLOOKUP($A645,'Реестр на 3 дня'!$C$2:$AA$1000,13)</f>
        <v>0756610</v>
      </c>
      <c r="E645" s="190" t="str">
        <f>VLOOKUP($A645,'Реестр на 3 дня'!$C$2:$AA$1000,14)</f>
        <v>29.01.2013</v>
      </c>
      <c r="F645" s="168" t="str">
        <f>VLOOKUP($A645,'Реестр на 3 дня'!$C$2:$AA$1000,15)</f>
        <v>Toshkent viloyati Yangiyul tumani IIB</v>
      </c>
      <c r="G645" s="166" t="str">
        <f>VLOOKUP($A645,'Реестр на 3 дня'!$C$2:$AA$1000,17)</f>
        <v>Узбекистан, 000000, Ташкентская область, г. Янгиюль, ЯНГИЙЎЛ Ш., НАВРЎЗ МФЙ, БОБУР КЎЧАСИ,  uy:20</v>
      </c>
      <c r="H645" s="191">
        <f>VLOOKUP($A645,'Реестр на 3 дня'!$C$2:$AA$1000,4)</f>
        <v>1600</v>
      </c>
      <c r="I645" s="170">
        <f t="shared" si="55"/>
        <v>100</v>
      </c>
      <c r="J645" s="187">
        <f t="shared" si="56"/>
        <v>160000</v>
      </c>
      <c r="K645" s="41">
        <f t="shared" si="57"/>
        <v>0</v>
      </c>
      <c r="L645" s="188">
        <f t="shared" si="58"/>
        <v>160000</v>
      </c>
      <c r="M645" s="171" t="s">
        <v>1897</v>
      </c>
    </row>
    <row r="646" spans="1:13" ht="38.25">
      <c r="A646" s="179">
        <f t="shared" si="59"/>
        <v>628</v>
      </c>
      <c r="B646" s="189" t="str">
        <f>VLOOKUP($A646,'Реестр на 3 дня'!$C$2:$AA$1000,3)</f>
        <v>SHARIPOV ISOMIDDIN OYDIN O‘G‘LI</v>
      </c>
      <c r="C646" s="167" t="str">
        <f>VLOOKUP($A646,'Реестр на 3 дня'!$C$2:$AA$1000,12)</f>
        <v>AE</v>
      </c>
      <c r="D646" s="167" t="str">
        <f>VLOOKUP($A646,'Реестр на 3 дня'!$C$2:$AA$1000,13)</f>
        <v>3562651</v>
      </c>
      <c r="E646" s="190" t="str">
        <f>VLOOKUP($A646,'Реестр на 3 дня'!$C$2:$AA$1000,14)</f>
        <v>29.07.2025</v>
      </c>
      <c r="F646" s="168" t="str">
        <f>VLOOKUP($A646,'Реестр на 3 дня'!$C$2:$AA$1000,15)</f>
        <v/>
      </c>
      <c r="G646" s="166" t="str">
        <f>VLOOKUP($A646,'Реестр на 3 дня'!$C$2:$AA$1000,17)</f>
        <v>Узбекистан, 000000, Навоийская область, Хатырчинский район, УЧ ТЕПА МФЙ,  uy:9</v>
      </c>
      <c r="H646" s="191">
        <f>VLOOKUP($A646,'Реестр на 3 дня'!$C$2:$AA$1000,4)</f>
        <v>199</v>
      </c>
      <c r="I646" s="170">
        <f t="shared" si="55"/>
        <v>100</v>
      </c>
      <c r="J646" s="187">
        <f t="shared" si="56"/>
        <v>19900</v>
      </c>
      <c r="K646" s="41">
        <f t="shared" si="57"/>
        <v>0</v>
      </c>
      <c r="L646" s="188">
        <f t="shared" si="58"/>
        <v>19900</v>
      </c>
      <c r="M646" s="171" t="s">
        <v>1897</v>
      </c>
    </row>
    <row r="647" spans="1:13" ht="51">
      <c r="A647" s="179">
        <f t="shared" si="59"/>
        <v>629</v>
      </c>
      <c r="B647" s="189" t="str">
        <f>VLOOKUP($A647,'Реестр на 3 дня'!$C$2:$AA$1000,3)</f>
        <v>SHARIPOV JASUR SHUXRATOVICH</v>
      </c>
      <c r="C647" s="167" t="str">
        <f>VLOOKUP($A647,'Реестр на 3 дня'!$C$2:$AA$1000,12)</f>
        <v>AE</v>
      </c>
      <c r="D647" s="167" t="str">
        <f>VLOOKUP($A647,'Реестр на 3 дня'!$C$2:$AA$1000,13)</f>
        <v>AE1706112</v>
      </c>
      <c r="E647" s="190" t="str">
        <f>VLOOKUP($A647,'Реестр на 3 дня'!$C$2:$AA$1000,14)</f>
        <v>20.02.2025</v>
      </c>
      <c r="F647" s="168" t="str">
        <f>VLOOKUP($A647,'Реестр на 3 дня'!$C$2:$AA$1000,15)</f>
        <v/>
      </c>
      <c r="G647" s="166" t="str">
        <f>VLOOKUP($A647,'Реестр на 3 дня'!$C$2:$AA$1000,17)</f>
        <v>Узбекистан, 000000, Ташкентская область, Янгиюльский район, ЙУГОНТЕПА КФЙ, УЗБЕКИСТОН МФЙ, СОХИБКОР КЎЧАСИ,  uy:Р/Й</v>
      </c>
      <c r="H647" s="191">
        <f>VLOOKUP($A647,'Реестр на 3 дня'!$C$2:$AA$1000,4)</f>
        <v>3</v>
      </c>
      <c r="I647" s="170">
        <f t="shared" si="55"/>
        <v>100</v>
      </c>
      <c r="J647" s="187">
        <f t="shared" si="56"/>
        <v>300</v>
      </c>
      <c r="K647" s="41">
        <f t="shared" si="57"/>
        <v>0</v>
      </c>
      <c r="L647" s="188">
        <f t="shared" si="58"/>
        <v>300</v>
      </c>
      <c r="M647" s="171" t="s">
        <v>1897</v>
      </c>
    </row>
    <row r="648" spans="1:13" ht="76.5">
      <c r="A648" s="179">
        <f t="shared" si="59"/>
        <v>630</v>
      </c>
      <c r="B648" s="189" t="str">
        <f>VLOOKUP($A648,'Реестр на 3 дня'!$C$2:$AA$1000,3)</f>
        <v>SHARIPOV SHAXNAZAR ASHOTOVICH</v>
      </c>
      <c r="C648" s="167" t="str">
        <f>VLOOKUP($A648,'Реестр на 3 дня'!$C$2:$AA$1000,12)</f>
        <v>AD</v>
      </c>
      <c r="D648" s="167" t="str">
        <f>VLOOKUP($A648,'Реестр на 3 дня'!$C$2:$AA$1000,13)</f>
        <v>4514624</v>
      </c>
      <c r="E648" s="190" t="str">
        <f>VLOOKUP($A648,'Реестр на 3 дня'!$C$2:$AA$1000,14)</f>
        <v>06.09.2023</v>
      </c>
      <c r="F648" s="168" t="str">
        <f>VLOOKUP($A648,'Реестр на 3 дня'!$C$2:$AA$1000,15)</f>
        <v>ЦЕНТР ГОСУДАРСТВЕННЫХ УСЛУГ МИРАБАДСКОГО РАЙОНА Г. ТАШКЕНТА</v>
      </c>
      <c r="G648" s="166" t="str">
        <f>VLOOKUP($A648,'Реестр на 3 дня'!$C$2:$AA$1000,17)</f>
        <v>Узбекистан, 000000, г. Ташкент, Мирзо-Улугбекский район, ул. Сайрам, Буюк ипак йули МСГ, 35в- Дом, 13- Квартира</v>
      </c>
      <c r="H648" s="191">
        <f>VLOOKUP($A648,'Реестр на 3 дня'!$C$2:$AA$1000,4)</f>
        <v>30</v>
      </c>
      <c r="I648" s="170">
        <f t="shared" si="55"/>
        <v>100</v>
      </c>
      <c r="J648" s="187">
        <f t="shared" si="56"/>
        <v>3000</v>
      </c>
      <c r="K648" s="41">
        <f t="shared" si="57"/>
        <v>0</v>
      </c>
      <c r="L648" s="188">
        <f t="shared" si="58"/>
        <v>3000</v>
      </c>
      <c r="M648" s="171" t="s">
        <v>1897</v>
      </c>
    </row>
    <row r="649" spans="1:13" ht="38.25">
      <c r="A649" s="179">
        <f t="shared" si="59"/>
        <v>631</v>
      </c>
      <c r="B649" s="189" t="str">
        <f>VLOOKUP($A649,'Реестр на 3 дня'!$C$2:$AA$1000,3)</f>
        <v>SHARIPOVA GALIYA SAMIKULLOVNA</v>
      </c>
      <c r="C649" s="167" t="str">
        <f>VLOOKUP($A649,'Реестр на 3 дня'!$C$2:$AA$1000,12)</f>
        <v>AD</v>
      </c>
      <c r="D649" s="167" t="str">
        <f>VLOOKUP($A649,'Реестр на 3 дня'!$C$2:$AA$1000,13)</f>
        <v>2986791</v>
      </c>
      <c r="E649" s="190" t="str">
        <f>VLOOKUP($A649,'Реестр на 3 дня'!$C$2:$AA$1000,14)</f>
        <v>07.04.2023</v>
      </c>
      <c r="F649" s="168" t="str">
        <f>VLOOKUP($A649,'Реестр на 3 дня'!$C$2:$AA$1000,15)</f>
        <v>IIV</v>
      </c>
      <c r="G649" s="166" t="str">
        <f>VLOOKUP($A649,'Реестр на 3 дня'!$C$2:$AA$1000,17)</f>
        <v>Узбекистан, 000000, Ташкентская область, Янгиюльский район, ГУЛБАХОР 41-13</v>
      </c>
      <c r="H649" s="191">
        <f>VLOOKUP($A649,'Реестр на 3 дня'!$C$2:$AA$1000,4)</f>
        <v>2400</v>
      </c>
      <c r="I649" s="170">
        <f t="shared" si="55"/>
        <v>100</v>
      </c>
      <c r="J649" s="187">
        <f t="shared" si="56"/>
        <v>240000</v>
      </c>
      <c r="K649" s="41">
        <f t="shared" si="57"/>
        <v>0</v>
      </c>
      <c r="L649" s="188">
        <f t="shared" si="58"/>
        <v>240000</v>
      </c>
      <c r="M649" s="171" t="s">
        <v>1897</v>
      </c>
    </row>
    <row r="650" spans="1:13" ht="38.25">
      <c r="A650" s="179">
        <f t="shared" si="59"/>
        <v>632</v>
      </c>
      <c r="B650" s="189" t="str">
        <f>VLOOKUP($A650,'Реестр на 3 дня'!$C$2:$AA$1000,3)</f>
        <v>SHAROBIDDINOV OTABEK BAXTIYORJON O'G'LI</v>
      </c>
      <c r="C650" s="167" t="str">
        <f>VLOOKUP($A650,'Реестр на 3 дня'!$C$2:$AA$1000,12)</f>
        <v>AD</v>
      </c>
      <c r="D650" s="167" t="str">
        <f>VLOOKUP($A650,'Реестр на 3 дня'!$C$2:$AA$1000,13)</f>
        <v>7832447</v>
      </c>
      <c r="E650" s="190" t="str">
        <f>VLOOKUP($A650,'Реестр на 3 дня'!$C$2:$AA$1000,14)</f>
        <v>11.07.2024</v>
      </c>
      <c r="F650" s="168" t="str">
        <f>VLOOKUP($A650,'Реестр на 3 дня'!$C$2:$AA$1000,15)</f>
        <v>МАРГИЛАНСКИЙ ГОВД ФЕРГАНСКОЙ ОБЛАСТИ</v>
      </c>
      <c r="G650" s="166" t="str">
        <f>VLOOKUP($A650,'Реестр на 3 дня'!$C$2:$AA$1000,17)</f>
        <v>Узбекистан, 000000, Ферганская область, г. Маргилан, ЁЙИЛМА МФЙ, ЗИЛОЛ КЎЧАСИ,  uy:69</v>
      </c>
      <c r="H650" s="191">
        <f>VLOOKUP($A650,'Реестр на 3 дня'!$C$2:$AA$1000,4)</f>
        <v>35</v>
      </c>
      <c r="I650" s="170">
        <f t="shared" si="55"/>
        <v>100</v>
      </c>
      <c r="J650" s="187">
        <f t="shared" si="56"/>
        <v>3500</v>
      </c>
      <c r="K650" s="41">
        <f t="shared" si="57"/>
        <v>0</v>
      </c>
      <c r="L650" s="188">
        <f t="shared" si="58"/>
        <v>3500</v>
      </c>
      <c r="M650" s="171" t="s">
        <v>1897</v>
      </c>
    </row>
    <row r="651" spans="1:13" ht="38.25">
      <c r="A651" s="179">
        <f t="shared" si="59"/>
        <v>633</v>
      </c>
      <c r="B651" s="189" t="str">
        <f>VLOOKUP($A651,'Реестр на 3 дня'!$C$2:$AA$1000,3)</f>
        <v>SHAXNAZAROV ABDULLO G‘AYBULLOYEVICH</v>
      </c>
      <c r="C651" s="167" t="str">
        <f>VLOOKUP($A651,'Реестр на 3 дня'!$C$2:$AA$1000,12)</f>
        <v>AD</v>
      </c>
      <c r="D651" s="167" t="str">
        <f>VLOOKUP($A651,'Реестр на 3 дня'!$C$2:$AA$1000,13)</f>
        <v>9095790</v>
      </c>
      <c r="E651" s="190" t="str">
        <f>VLOOKUP($A651,'Реестр на 3 дня'!$C$2:$AA$1000,14)</f>
        <v>21.10.2024</v>
      </c>
      <c r="F651" s="168" t="str">
        <f>VLOOKUP($A651,'Реестр на 3 дня'!$C$2:$AA$1000,15)</f>
        <v/>
      </c>
      <c r="G651" s="166" t="str">
        <f>VLOOKUP($A651,'Реестр на 3 дня'!$C$2:$AA$1000,17)</f>
        <v>Узбекистан, 000000, Ташкентская область,      , Фаровон МФЙ, Фаровон кучаси, 14-уй</v>
      </c>
      <c r="H651" s="191">
        <f>VLOOKUP($A651,'Реестр на 3 дня'!$C$2:$AA$1000,4)</f>
        <v>2</v>
      </c>
      <c r="I651" s="170">
        <f t="shared" si="55"/>
        <v>100</v>
      </c>
      <c r="J651" s="187">
        <f t="shared" si="56"/>
        <v>200</v>
      </c>
      <c r="K651" s="41">
        <f t="shared" si="57"/>
        <v>0</v>
      </c>
      <c r="L651" s="188">
        <f t="shared" si="58"/>
        <v>200</v>
      </c>
      <c r="M651" s="171" t="s">
        <v>1897</v>
      </c>
    </row>
    <row r="652" spans="1:13" ht="38.25">
      <c r="A652" s="179">
        <f t="shared" si="59"/>
        <v>634</v>
      </c>
      <c r="B652" s="189" t="str">
        <f>VLOOKUP($A652,'Реестр на 3 дня'!$C$2:$AA$1000,3)</f>
        <v>SHAYAKUBOV BOTIR BAXADIROVICH</v>
      </c>
      <c r="C652" s="167" t="str">
        <f>VLOOKUP($A652,'Реестр на 3 дня'!$C$2:$AA$1000,12)</f>
        <v>AA</v>
      </c>
      <c r="D652" s="167" t="str">
        <f>VLOOKUP($A652,'Реестр на 3 дня'!$C$2:$AA$1000,13)</f>
        <v>6321422</v>
      </c>
      <c r="E652" s="190" t="str">
        <f>VLOOKUP($A652,'Реестр на 3 дня'!$C$2:$AA$1000,14)</f>
        <v>28.07.2014</v>
      </c>
      <c r="F652" s="168" t="str">
        <f>VLOOKUP($A652,'Реестр на 3 дня'!$C$2:$AA$1000,15)</f>
        <v/>
      </c>
      <c r="G652" s="166" t="str">
        <f>VLOOKUP($A652,'Реестр на 3 дня'!$C$2:$AA$1000,17)</f>
        <v>Узбекистан, 000000, г. Ташкент, Учтепинский район, Нишабарик МФЙ, Байрам, пр. 1 кучаси, 3а-уй</v>
      </c>
      <c r="H652" s="191">
        <f>VLOOKUP($A652,'Реестр на 3 дня'!$C$2:$AA$1000,4)</f>
        <v>4</v>
      </c>
      <c r="I652" s="170">
        <f t="shared" si="55"/>
        <v>100</v>
      </c>
      <c r="J652" s="187">
        <f t="shared" si="56"/>
        <v>400</v>
      </c>
      <c r="K652" s="41">
        <f t="shared" si="57"/>
        <v>0</v>
      </c>
      <c r="L652" s="188">
        <f t="shared" si="58"/>
        <v>400</v>
      </c>
      <c r="M652" s="171" t="s">
        <v>1897</v>
      </c>
    </row>
    <row r="653" spans="1:13" ht="51">
      <c r="A653" s="179">
        <f t="shared" si="59"/>
        <v>635</v>
      </c>
      <c r="B653" s="189" t="str">
        <f>VLOOKUP($A653,'Реестр на 3 дня'!$C$2:$AA$1000,3)</f>
        <v>SHEK OLEG ALEKSEYEVICH</v>
      </c>
      <c r="C653" s="167" t="str">
        <f>VLOOKUP($A653,'Реестр на 3 дня'!$C$2:$AA$1000,12)</f>
        <v>AD</v>
      </c>
      <c r="D653" s="167" t="str">
        <f>VLOOKUP($A653,'Реестр на 3 дня'!$C$2:$AA$1000,13)</f>
        <v>5933475</v>
      </c>
      <c r="E653" s="190" t="str">
        <f>VLOOKUP($A653,'Реестр на 3 дня'!$C$2:$AA$1000,14)</f>
        <v>29.01.2024</v>
      </c>
      <c r="F653" s="168" t="str">
        <f>VLOOKUP($A653,'Реестр на 3 дня'!$C$2:$AA$1000,15)</f>
        <v/>
      </c>
      <c r="G653" s="166" t="str">
        <f>VLOOKUP($A653,'Реестр на 3 дня'!$C$2:$AA$1000,17)</f>
        <v>Узбекистан, 000000, Ферганская область, г. Фергана, 02-ЎРМОНЧИЛАР МФЙ МУСТАКИЛЛИК ШОХ КЎЧАСИ  uy:322А-1</v>
      </c>
      <c r="H653" s="191">
        <f>VLOOKUP($A653,'Реестр на 3 дня'!$C$2:$AA$1000,4)</f>
        <v>10</v>
      </c>
      <c r="I653" s="170">
        <f t="shared" si="55"/>
        <v>100</v>
      </c>
      <c r="J653" s="187">
        <f t="shared" si="56"/>
        <v>1000</v>
      </c>
      <c r="K653" s="41">
        <f t="shared" si="57"/>
        <v>0</v>
      </c>
      <c r="L653" s="188">
        <f t="shared" si="58"/>
        <v>1000</v>
      </c>
      <c r="M653" s="171" t="s">
        <v>1897</v>
      </c>
    </row>
    <row r="654" spans="1:13" ht="38.25">
      <c r="A654" s="179">
        <f t="shared" si="59"/>
        <v>636</v>
      </c>
      <c r="B654" s="189" t="str">
        <f>VLOOKUP($A654,'Реестр на 3 дня'!$C$2:$AA$1000,3)</f>
        <v>SHERALIYEV DILSHOD MAXMUDOVICH</v>
      </c>
      <c r="C654" s="167" t="str">
        <f>VLOOKUP($A654,'Реестр на 3 дня'!$C$2:$AA$1000,12)</f>
        <v>AD</v>
      </c>
      <c r="D654" s="167" t="str">
        <f>VLOOKUP($A654,'Реестр на 3 дня'!$C$2:$AA$1000,13)</f>
        <v>7692631</v>
      </c>
      <c r="E654" s="190" t="str">
        <f>VLOOKUP($A654,'Реестр на 3 дня'!$C$2:$AA$1000,14)</f>
        <v>01.07.2024</v>
      </c>
      <c r="F654" s="168" t="str">
        <f>VLOOKUP($A654,'Реестр на 3 дня'!$C$2:$AA$1000,15)</f>
        <v/>
      </c>
      <c r="G654" s="166" t="str">
        <f>VLOOKUP($A654,'Реестр на 3 дня'!$C$2:$AA$1000,17)</f>
        <v>Узбекистан, 000000, г. Ташкент, Алмазарский район, ЧИМБОЙ МФЙ, САҒБОН КЎЧАСИ,  uy:1 xonadon:9</v>
      </c>
      <c r="H654" s="191">
        <f>VLOOKUP($A654,'Реестр на 3 дня'!$C$2:$AA$1000,4)</f>
        <v>4</v>
      </c>
      <c r="I654" s="170">
        <f t="shared" si="55"/>
        <v>100</v>
      </c>
      <c r="J654" s="187">
        <f t="shared" si="56"/>
        <v>400</v>
      </c>
      <c r="K654" s="41">
        <f t="shared" si="57"/>
        <v>0</v>
      </c>
      <c r="L654" s="188">
        <f t="shared" si="58"/>
        <v>400</v>
      </c>
      <c r="M654" s="171" t="s">
        <v>1897</v>
      </c>
    </row>
    <row r="655" spans="1:13" ht="63.75">
      <c r="A655" s="179">
        <f t="shared" si="59"/>
        <v>637</v>
      </c>
      <c r="B655" s="189" t="str">
        <f>VLOOKUP($A655,'Реестр на 3 дня'!$C$2:$AA$1000,3)</f>
        <v>SHERMO'MINOV YUSUF SADRIDDIN O'G'LI</v>
      </c>
      <c r="C655" s="167" t="str">
        <f>VLOOKUP($A655,'Реестр на 3 дня'!$C$2:$AA$1000,12)</f>
        <v>AB</v>
      </c>
      <c r="D655" s="167" t="str">
        <f>VLOOKUP($A655,'Реестр на 3 дня'!$C$2:$AA$1000,13)</f>
        <v>1354727</v>
      </c>
      <c r="E655" s="190" t="str">
        <f>VLOOKUP($A655,'Реестр на 3 дня'!$C$2:$AA$1000,14)</f>
        <v>07.10.2015</v>
      </c>
      <c r="F655" s="168" t="str">
        <f>VLOOKUP($A655,'Реестр на 3 дня'!$C$2:$AA$1000,15)</f>
        <v/>
      </c>
      <c r="G655" s="166" t="str">
        <f>VLOOKUP($A655,'Реестр на 3 дня'!$C$2:$AA$1000,17)</f>
        <v>Узбекистан, 000000, Сурхандарьинская область, Джаркурганский район, МИНОР ҚФЙ ЖАРҚЎРҒОН МИНОРАСИ МФЙ МИНОР ҚФЙ ЖАРҚЎРҒОН МИНОРАСИ МФЙ  uy:0</v>
      </c>
      <c r="H655" s="191">
        <f>VLOOKUP($A655,'Реестр на 3 дня'!$C$2:$AA$1000,4)</f>
        <v>2</v>
      </c>
      <c r="I655" s="170">
        <f t="shared" si="55"/>
        <v>100</v>
      </c>
      <c r="J655" s="187">
        <f t="shared" si="56"/>
        <v>200</v>
      </c>
      <c r="K655" s="41">
        <f t="shared" si="57"/>
        <v>0</v>
      </c>
      <c r="L655" s="188">
        <f t="shared" si="58"/>
        <v>200</v>
      </c>
      <c r="M655" s="171" t="s">
        <v>1897</v>
      </c>
    </row>
    <row r="656" spans="1:13" ht="51">
      <c r="A656" s="179">
        <f t="shared" si="59"/>
        <v>638</v>
      </c>
      <c r="B656" s="189" t="str">
        <f>VLOOKUP($A656,'Реестр на 3 дня'!$C$2:$AA$1000,3)</f>
        <v>SHILIMBETOVA TOKTASIN MAXMUDOVNA</v>
      </c>
      <c r="C656" s="167" t="str">
        <f>VLOOKUP($A656,'Реестр на 3 дня'!$C$2:$AA$1000,12)</f>
        <v>AA</v>
      </c>
      <c r="D656" s="167" t="str">
        <f>VLOOKUP($A656,'Реестр на 3 дня'!$C$2:$AA$1000,13)</f>
        <v>8934188</v>
      </c>
      <c r="E656" s="190" t="str">
        <f>VLOOKUP($A656,'Реестр на 3 дня'!$C$2:$AA$1000,14)</f>
        <v>07.03.2015</v>
      </c>
      <c r="F656" s="168" t="str">
        <f>VLOOKUP($A656,'Реестр на 3 дня'!$C$2:$AA$1000,15)</f>
        <v>Toshkent viloyati Yangiyul tumani IIB</v>
      </c>
      <c r="G656" s="166" t="str">
        <f>VLOOKUP($A656,'Реестр на 3 дня'!$C$2:$AA$1000,17)</f>
        <v>Узбекистан, 110807, Ташкентская область, Янгиюльский район, ЭСКИ-КАУНЧИ ЭСКИ КОВУНЧИ ЭКСКОВАТОРНАЯ Д.113 КВ.</v>
      </c>
      <c r="H656" s="191">
        <f>VLOOKUP($A656,'Реестр на 3 дня'!$C$2:$AA$1000,4)</f>
        <v>800</v>
      </c>
      <c r="I656" s="170">
        <f t="shared" si="55"/>
        <v>100</v>
      </c>
      <c r="J656" s="187">
        <f t="shared" si="56"/>
        <v>80000</v>
      </c>
      <c r="K656" s="41">
        <f t="shared" si="57"/>
        <v>0</v>
      </c>
      <c r="L656" s="188">
        <f t="shared" si="58"/>
        <v>80000</v>
      </c>
      <c r="M656" s="171" t="s">
        <v>1897</v>
      </c>
    </row>
    <row r="657" spans="1:13" ht="38.25">
      <c r="A657" s="179">
        <f t="shared" si="59"/>
        <v>639</v>
      </c>
      <c r="B657" s="189" t="str">
        <f>VLOOKUP($A657,'Реестр на 3 дня'!$C$2:$AA$1000,3)</f>
        <v>SHODMONQULOVA SEVARA RAHMONQUL QIZI</v>
      </c>
      <c r="C657" s="167" t="str">
        <f>VLOOKUP($A657,'Реестр на 3 дня'!$C$2:$AA$1000,12)</f>
        <v>AD</v>
      </c>
      <c r="D657" s="167" t="str">
        <f>VLOOKUP($A657,'Реестр на 3 дня'!$C$2:$AA$1000,13)</f>
        <v>5325388</v>
      </c>
      <c r="E657" s="190" t="str">
        <f>VLOOKUP($A657,'Реестр на 3 дня'!$C$2:$AA$1000,14)</f>
        <v>05.12.2023</v>
      </c>
      <c r="F657" s="168" t="str">
        <f>VLOOKUP($A657,'Реестр на 3 дня'!$C$2:$AA$1000,15)</f>
        <v/>
      </c>
      <c r="G657" s="166" t="str">
        <f>VLOOKUP($A657,'Реестр на 3 дня'!$C$2:$AA$1000,17)</f>
        <v>Узбекистан, 000000, г. Ташкент, Янгихаетский район, Курувчилар МФЙ, Курувчи мавзеси, 34-уй, 5-хонадон</v>
      </c>
      <c r="H657" s="191">
        <f>VLOOKUP($A657,'Реестр на 3 дня'!$C$2:$AA$1000,4)</f>
        <v>1</v>
      </c>
      <c r="I657" s="170">
        <f t="shared" si="55"/>
        <v>100</v>
      </c>
      <c r="J657" s="187">
        <f t="shared" si="56"/>
        <v>100</v>
      </c>
      <c r="K657" s="41">
        <f t="shared" si="57"/>
        <v>0</v>
      </c>
      <c r="L657" s="188">
        <f t="shared" si="58"/>
        <v>100</v>
      </c>
      <c r="M657" s="171" t="s">
        <v>1897</v>
      </c>
    </row>
    <row r="658" spans="1:13" ht="51">
      <c r="A658" s="179">
        <f t="shared" si="59"/>
        <v>640</v>
      </c>
      <c r="B658" s="189" t="str">
        <f>VLOOKUP($A658,'Реестр на 3 дня'!$C$2:$AA$1000,3)</f>
        <v>SHOKIROV ALISHER NOSIR O'G'LI</v>
      </c>
      <c r="C658" s="167" t="str">
        <f>VLOOKUP($A658,'Реестр на 3 дня'!$C$2:$AA$1000,12)</f>
        <v>AD</v>
      </c>
      <c r="D658" s="167" t="str">
        <f>VLOOKUP($A658,'Реестр на 3 дня'!$C$2:$AA$1000,13)</f>
        <v>4711734</v>
      </c>
      <c r="E658" s="190" t="str">
        <f>VLOOKUP($A658,'Реестр на 3 дня'!$C$2:$AA$1000,14)</f>
        <v>26.09.2023</v>
      </c>
      <c r="F658" s="168" t="str">
        <f>VLOOKUP($A658,'Реестр на 3 дня'!$C$2:$AA$1000,15)</f>
        <v/>
      </c>
      <c r="G658" s="166" t="str">
        <f>VLOOKUP($A658,'Реестр на 3 дня'!$C$2:$AA$1000,17)</f>
        <v>Узбекистан, 000000, г. Ташкент, Янгихаетский район, ул. Бинокор МФЙ, Сангзор кучаси, 10-уй, 31-хонадон, д. 10-уй, кв.</v>
      </c>
      <c r="H658" s="191">
        <f>VLOOKUP($A658,'Реестр на 3 дня'!$C$2:$AA$1000,4)</f>
        <v>1</v>
      </c>
      <c r="I658" s="170">
        <f t="shared" si="55"/>
        <v>100</v>
      </c>
      <c r="J658" s="187">
        <f t="shared" si="56"/>
        <v>100</v>
      </c>
      <c r="K658" s="41">
        <f t="shared" si="57"/>
        <v>0</v>
      </c>
      <c r="L658" s="188">
        <f t="shared" si="58"/>
        <v>100</v>
      </c>
      <c r="M658" s="171" t="s">
        <v>1897</v>
      </c>
    </row>
    <row r="659" spans="1:13" ht="38.25">
      <c r="A659" s="179">
        <f t="shared" si="59"/>
        <v>641</v>
      </c>
      <c r="B659" s="189" t="str">
        <f>VLOOKUP($A659,'Реестр на 3 дня'!$C$2:$AA$1000,3)</f>
        <v>SHUKURULLAYEV FAYZULLO UCHQUN O'G'LI</v>
      </c>
      <c r="C659" s="167" t="str">
        <f>VLOOKUP($A659,'Реестр на 3 дня'!$C$2:$AA$1000,12)</f>
        <v>AC</v>
      </c>
      <c r="D659" s="167" t="str">
        <f>VLOOKUP($A659,'Реестр на 3 дня'!$C$2:$AA$1000,13)</f>
        <v>2203947</v>
      </c>
      <c r="E659" s="190" t="str">
        <f>VLOOKUP($A659,'Реестр на 3 дня'!$C$2:$AA$1000,14)</f>
        <v>11.09.2019</v>
      </c>
      <c r="F659" s="168" t="str">
        <f>VLOOKUP($A659,'Реестр на 3 дня'!$C$2:$AA$1000,15)</f>
        <v/>
      </c>
      <c r="G659" s="166" t="str">
        <f>VLOOKUP($A659,'Реестр на 3 дня'!$C$2:$AA$1000,17)</f>
        <v>Узбекистан, 000000, г. Ташкент, Сергелийский район, АСРОБОД МФЙ, НОЗАНИН КЎЧАСИ,  uy:41</v>
      </c>
      <c r="H659" s="191">
        <f>VLOOKUP($A659,'Реестр на 3 дня'!$C$2:$AA$1000,4)</f>
        <v>62</v>
      </c>
      <c r="I659" s="170">
        <f t="shared" si="55"/>
        <v>100</v>
      </c>
      <c r="J659" s="187">
        <f t="shared" si="56"/>
        <v>6200</v>
      </c>
      <c r="K659" s="41">
        <f t="shared" si="57"/>
        <v>0</v>
      </c>
      <c r="L659" s="188">
        <f t="shared" si="58"/>
        <v>6200</v>
      </c>
      <c r="M659" s="171" t="s">
        <v>1897</v>
      </c>
    </row>
    <row r="660" spans="1:13" ht="51">
      <c r="A660" s="179">
        <f t="shared" si="59"/>
        <v>642</v>
      </c>
      <c r="B660" s="189" t="str">
        <f>VLOOKUP($A660,'Реестр на 3 дня'!$C$2:$AA$1000,3)</f>
        <v>SIDIKNAZAROV KAMILDJON ISMAILOVICH</v>
      </c>
      <c r="C660" s="167" t="str">
        <f>VLOOKUP($A660,'Реестр на 3 дня'!$C$2:$AA$1000,12)</f>
        <v>AD</v>
      </c>
      <c r="D660" s="167" t="str">
        <f>VLOOKUP($A660,'Реестр на 3 дня'!$C$2:$AA$1000,13)</f>
        <v>5238604</v>
      </c>
      <c r="E660" s="190" t="str">
        <f>VLOOKUP($A660,'Реестр на 3 дня'!$C$2:$AA$1000,14)</f>
        <v>27.11.2023</v>
      </c>
      <c r="F660" s="168" t="str">
        <f>VLOOKUP($A660,'Реестр на 3 дня'!$C$2:$AA$1000,15)</f>
        <v>ЯНГИЮЛЬСКИЙ РОВД ТАШКЕНТСКОЙ ОБЛАСТИ</v>
      </c>
      <c r="G660" s="166" t="str">
        <f>VLOOKUP($A660,'Реестр на 3 дня'!$C$2:$AA$1000,17)</f>
        <v>Узбекистан, 000000, Ташкентская область, Янгиюльский район, ЭСКИ КОВУНЧИ КФЙ, И.УРАЗОВ МФЙ, А.ИШАНОВ КЎЧАСИ,  uy:36</v>
      </c>
      <c r="H660" s="191">
        <f>VLOOKUP($A660,'Реестр на 3 дня'!$C$2:$AA$1000,4)</f>
        <v>1920</v>
      </c>
      <c r="I660" s="170">
        <f t="shared" si="55"/>
        <v>100</v>
      </c>
      <c r="J660" s="187">
        <f t="shared" si="56"/>
        <v>192000</v>
      </c>
      <c r="K660" s="41">
        <f t="shared" si="57"/>
        <v>0</v>
      </c>
      <c r="L660" s="188">
        <f t="shared" si="58"/>
        <v>192000</v>
      </c>
      <c r="M660" s="171" t="s">
        <v>1897</v>
      </c>
    </row>
    <row r="661" spans="1:13" ht="25.5">
      <c r="A661" s="179">
        <f t="shared" si="59"/>
        <v>643</v>
      </c>
      <c r="B661" s="189" t="str">
        <f>VLOOKUP($A661,'Реестр на 3 дня'!$C$2:$AA$1000,3)</f>
        <v>SIMONEAU GABRIEL</v>
      </c>
      <c r="C661" s="167" t="str">
        <f>VLOOKUP($A661,'Реестр на 3 дня'!$C$2:$AA$1000,12)</f>
        <v>AE</v>
      </c>
      <c r="D661" s="167" t="str">
        <f>VLOOKUP($A661,'Реестр на 3 дня'!$C$2:$AA$1000,13)</f>
        <v>842664</v>
      </c>
      <c r="E661" s="190" t="str">
        <f>VLOOKUP($A661,'Реестр на 3 дня'!$C$2:$AA$1000,14)</f>
        <v>27.03.2018</v>
      </c>
      <c r="F661" s="168" t="str">
        <f>VLOOKUP($A661,'Реестр на 3 дня'!$C$2:$AA$1000,15)</f>
        <v/>
      </c>
      <c r="G661" s="166" t="str">
        <f>VLOOKUP($A661,'Реестр на 3 дня'!$C$2:$AA$1000,17)</f>
        <v>Канада, 000000, Quebec (QC), Saint-Amable, 153 Rue Dalpé</v>
      </c>
      <c r="H661" s="191">
        <f>VLOOKUP($A661,'Реестр на 3 дня'!$C$2:$AA$1000,4)</f>
        <v>139</v>
      </c>
      <c r="I661" s="170">
        <f t="shared" si="55"/>
        <v>100</v>
      </c>
      <c r="J661" s="187">
        <f t="shared" si="56"/>
        <v>13900</v>
      </c>
      <c r="K661" s="41">
        <f t="shared" si="57"/>
        <v>0</v>
      </c>
      <c r="L661" s="188">
        <f t="shared" si="58"/>
        <v>13900</v>
      </c>
      <c r="M661" s="171" t="s">
        <v>1896</v>
      </c>
    </row>
    <row r="662" spans="1:13" ht="51">
      <c r="A662" s="179">
        <f t="shared" si="59"/>
        <v>644</v>
      </c>
      <c r="B662" s="189" t="str">
        <f>VLOOKUP($A662,'Реестр на 3 дня'!$C$2:$AA$1000,3)</f>
        <v>SIROJETDINOVA YELENA VALENTINOVNA</v>
      </c>
      <c r="C662" s="167" t="str">
        <f>VLOOKUP($A662,'Реестр на 3 дня'!$C$2:$AA$1000,12)</f>
        <v>AE</v>
      </c>
      <c r="D662" s="167" t="str">
        <f>VLOOKUP($A662,'Реестр на 3 дня'!$C$2:$AA$1000,13)</f>
        <v>1310633</v>
      </c>
      <c r="E662" s="190" t="str">
        <f>VLOOKUP($A662,'Реестр на 3 дня'!$C$2:$AA$1000,14)</f>
        <v>21.01.2025</v>
      </c>
      <c r="F662" s="168" t="str">
        <f>VLOOKUP($A662,'Реестр на 3 дня'!$C$2:$AA$1000,15)</f>
        <v/>
      </c>
      <c r="G662" s="166" t="str">
        <f>VLOOKUP($A662,'Реестр на 3 дня'!$C$2:$AA$1000,17)</f>
        <v>Узбекистан, 110200, Ташкентская область, г. Ангрен, АНГРЕН Ш., ТАРАККИЁТ МФЙ, 2/2 ДАХА,  uy:28 xonadon:44</v>
      </c>
      <c r="H662" s="191">
        <f>VLOOKUP($A662,'Реестр на 3 дня'!$C$2:$AA$1000,4)</f>
        <v>291</v>
      </c>
      <c r="I662" s="170">
        <f t="shared" si="55"/>
        <v>100</v>
      </c>
      <c r="J662" s="187">
        <f t="shared" si="56"/>
        <v>29100</v>
      </c>
      <c r="K662" s="41">
        <f t="shared" si="57"/>
        <v>0</v>
      </c>
      <c r="L662" s="188">
        <f t="shared" si="58"/>
        <v>29100</v>
      </c>
      <c r="M662" s="171" t="s">
        <v>1897</v>
      </c>
    </row>
    <row r="663" spans="1:13" ht="51">
      <c r="A663" s="179">
        <f t="shared" si="59"/>
        <v>645</v>
      </c>
      <c r="B663" s="189" t="str">
        <f>VLOOKUP($A663,'Реестр на 3 дня'!$C$2:$AA$1000,3)</f>
        <v>SOBIROV ABBOSJON BAXODIRJON O‘G‘LI</v>
      </c>
      <c r="C663" s="167" t="str">
        <f>VLOOKUP($A663,'Реестр на 3 дня'!$C$2:$AA$1000,12)</f>
        <v>AE</v>
      </c>
      <c r="D663" s="167" t="str">
        <f>VLOOKUP($A663,'Реестр на 3 дня'!$C$2:$AA$1000,13)</f>
        <v>5860110</v>
      </c>
      <c r="E663" s="190" t="str">
        <f>VLOOKUP($A663,'Реестр на 3 дня'!$C$2:$AA$1000,14)</f>
        <v>14.01.2026</v>
      </c>
      <c r="F663" s="168" t="str">
        <f>VLOOKUP($A663,'Реестр на 3 дня'!$C$2:$AA$1000,15)</f>
        <v/>
      </c>
      <c r="G663" s="166" t="str">
        <f>VLOOKUP($A663,'Реестр на 3 дня'!$C$2:$AA$1000,17)</f>
        <v>Узбекистан, 000000, Ферганская область, Кувинский район, Ферганская область, Кувинский район, Янгиобод МСГ, ул. Жанатмакон, дом 486</v>
      </c>
      <c r="H663" s="191">
        <f>VLOOKUP($A663,'Реестр на 3 дня'!$C$2:$AA$1000,4)</f>
        <v>5</v>
      </c>
      <c r="I663" s="170">
        <f t="shared" si="55"/>
        <v>100</v>
      </c>
      <c r="J663" s="187">
        <f t="shared" si="56"/>
        <v>500</v>
      </c>
      <c r="K663" s="41">
        <f t="shared" si="57"/>
        <v>0</v>
      </c>
      <c r="L663" s="188">
        <f t="shared" si="58"/>
        <v>500</v>
      </c>
      <c r="M663" s="171" t="s">
        <v>1897</v>
      </c>
    </row>
    <row r="664" spans="1:13" ht="38.25">
      <c r="A664" s="179">
        <f t="shared" si="59"/>
        <v>646</v>
      </c>
      <c r="B664" s="189" t="str">
        <f>VLOOKUP($A664,'Реестр на 3 дня'!$C$2:$AA$1000,3)</f>
        <v>SOLIJONOV XUDOYORJON QAXRAMONJON O‘G‘LI</v>
      </c>
      <c r="C664" s="167" t="str">
        <f>VLOOKUP($A664,'Реестр на 3 дня'!$C$2:$AA$1000,12)</f>
        <v>AB</v>
      </c>
      <c r="D664" s="167" t="str">
        <f>VLOOKUP($A664,'Реестр на 3 дня'!$C$2:$AA$1000,13)</f>
        <v>1306617</v>
      </c>
      <c r="E664" s="190" t="str">
        <f>VLOOKUP($A664,'Реестр на 3 дня'!$C$2:$AA$1000,14)</f>
        <v>28.09.2015</v>
      </c>
      <c r="F664" s="168" t="str">
        <f>VLOOKUP($A664,'Реестр на 3 дня'!$C$2:$AA$1000,15)</f>
        <v/>
      </c>
      <c r="G664" s="166" t="str">
        <f>VLOOKUP($A664,'Реестр на 3 дня'!$C$2:$AA$1000,17)</f>
        <v>Узбекистан, 000000, Ферганская область, Риштанский район, ОК ОЛТИН МФЙ, ОК ОЛТИН КЎЧАСИ</v>
      </c>
      <c r="H664" s="191">
        <f>VLOOKUP($A664,'Реестр на 3 дня'!$C$2:$AA$1000,4)</f>
        <v>2</v>
      </c>
      <c r="I664" s="170">
        <f t="shared" si="55"/>
        <v>100</v>
      </c>
      <c r="J664" s="187">
        <f t="shared" si="56"/>
        <v>200</v>
      </c>
      <c r="K664" s="41">
        <f t="shared" si="57"/>
        <v>0</v>
      </c>
      <c r="L664" s="188">
        <f t="shared" si="58"/>
        <v>200</v>
      </c>
      <c r="M664" s="171" t="s">
        <v>1897</v>
      </c>
    </row>
    <row r="665" spans="1:13" ht="51">
      <c r="A665" s="179">
        <f t="shared" si="59"/>
        <v>647</v>
      </c>
      <c r="B665" s="189" t="str">
        <f>VLOOKUP($A665,'Реестр на 3 дня'!$C$2:$AA$1000,3)</f>
        <v>SOLIYEV AHRORJON MUHAMMADYUNUSOVICH</v>
      </c>
      <c r="C665" s="167" t="str">
        <f>VLOOKUP($A665,'Реестр на 3 дня'!$C$2:$AA$1000,12)</f>
        <v>AB</v>
      </c>
      <c r="D665" s="167" t="str">
        <f>VLOOKUP($A665,'Реестр на 3 дня'!$C$2:$AA$1000,13)</f>
        <v>2634793</v>
      </c>
      <c r="E665" s="190" t="str">
        <f>VLOOKUP($A665,'Реестр на 3 дня'!$C$2:$AA$1000,14)</f>
        <v>19.01.2016</v>
      </c>
      <c r="F665" s="168" t="str">
        <f>VLOOKUP($A665,'Реестр на 3 дня'!$C$2:$AA$1000,15)</f>
        <v/>
      </c>
      <c r="G665" s="166" t="str">
        <f>VLOOKUP($A665,'Реестр на 3 дня'!$C$2:$AA$1000,17)</f>
        <v>Узбекистан, 000000, Наманганская область, Уйчинский район, ЖИЙДАКАПА ҚФЙ, ҚУМТЕПА МФЙ, НАМАНГАН КЎЧАСИ,  uy:3</v>
      </c>
      <c r="H665" s="191">
        <f>VLOOKUP($A665,'Реестр на 3 дня'!$C$2:$AA$1000,4)</f>
        <v>4</v>
      </c>
      <c r="I665" s="170">
        <f t="shared" si="55"/>
        <v>100</v>
      </c>
      <c r="J665" s="187">
        <f t="shared" si="56"/>
        <v>400</v>
      </c>
      <c r="K665" s="41">
        <f t="shared" si="57"/>
        <v>0</v>
      </c>
      <c r="L665" s="188">
        <f t="shared" si="58"/>
        <v>400</v>
      </c>
      <c r="M665" s="171" t="s">
        <v>1897</v>
      </c>
    </row>
    <row r="666" spans="1:13" ht="51">
      <c r="A666" s="179">
        <f t="shared" si="59"/>
        <v>648</v>
      </c>
      <c r="B666" s="189" t="str">
        <f>VLOOKUP($A666,'Реестр на 3 дня'!$C$2:$AA$1000,3)</f>
        <v>SOLOVEVA NATALYA ALEKSANDROVNA</v>
      </c>
      <c r="C666" s="167" t="str">
        <f>VLOOKUP($A666,'Реестр на 3 дня'!$C$2:$AA$1000,12)</f>
        <v>AD</v>
      </c>
      <c r="D666" s="167" t="str">
        <f>VLOOKUP($A666,'Реестр на 3 дня'!$C$2:$AA$1000,13)</f>
        <v>9202377</v>
      </c>
      <c r="E666" s="190" t="str">
        <f>VLOOKUP($A666,'Реестр на 3 дня'!$C$2:$AA$1000,14)</f>
        <v>30.10.2024</v>
      </c>
      <c r="F666" s="168" t="str">
        <f>VLOOKUP($A666,'Реестр на 3 дня'!$C$2:$AA$1000,15)</f>
        <v/>
      </c>
      <c r="G666" s="166" t="str">
        <f>VLOOKUP($A666,'Реестр на 3 дня'!$C$2:$AA$1000,17)</f>
        <v>Узбекистан, 000000, Ташкентская область, г. Янгиюль, Фарход Анаркулова дахаси (м-в Ленина) д.2 кв.16</v>
      </c>
      <c r="H666" s="191">
        <f>VLOOKUP($A666,'Реестр на 3 дня'!$C$2:$AA$1000,4)</f>
        <v>4000</v>
      </c>
      <c r="I666" s="170">
        <f t="shared" si="55"/>
        <v>100</v>
      </c>
      <c r="J666" s="187">
        <f t="shared" si="56"/>
        <v>400000</v>
      </c>
      <c r="K666" s="41">
        <f t="shared" si="57"/>
        <v>0</v>
      </c>
      <c r="L666" s="188">
        <f t="shared" si="58"/>
        <v>400000</v>
      </c>
      <c r="M666" s="171" t="s">
        <v>1897</v>
      </c>
    </row>
    <row r="667" spans="1:13" ht="76.5">
      <c r="A667" s="179">
        <f t="shared" si="59"/>
        <v>649</v>
      </c>
      <c r="B667" s="189" t="str">
        <f>VLOOKUP($A667,'Реестр на 3 дня'!$C$2:$AA$1000,3)</f>
        <v>SPIRIN VLADIMIR VIKTOROVICH</v>
      </c>
      <c r="C667" s="167" t="str">
        <f>VLOOKUP($A667,'Реестр на 3 дня'!$C$2:$AA$1000,12)</f>
        <v>AD</v>
      </c>
      <c r="D667" s="167" t="str">
        <f>VLOOKUP($A667,'Реестр на 3 дня'!$C$2:$AA$1000,13)</f>
        <v>5710081</v>
      </c>
      <c r="E667" s="190" t="str">
        <f>VLOOKUP($A667,'Реестр на 3 дня'!$C$2:$AA$1000,14)</f>
        <v>10.01.2024</v>
      </c>
      <c r="F667" s="168" t="str">
        <f>VLOOKUP($A667,'Реестр на 3 дня'!$C$2:$AA$1000,15)</f>
        <v>ЦЕНТР ГОСУДАРСТВЕННЫХ УСЛУГ МИРЗО УЛУГБЕКСКОГО РАЙОНА Г. ТАШКЕНТА</v>
      </c>
      <c r="G667" s="166" t="str">
        <f>VLOOKUP($A667,'Реестр на 3 дня'!$C$2:$AA$1000,17)</f>
        <v>Узбекистан, 000000, г. Ташкент, Мирзо-Улугбекский район, КАТТА ОРА-СУ МФЙ, КОРА-СУ-3 ДАХАСИ,  uy:14 xonadon:56</v>
      </c>
      <c r="H667" s="191">
        <f>VLOOKUP($A667,'Реестр на 3 дня'!$C$2:$AA$1000,4)</f>
        <v>7</v>
      </c>
      <c r="I667" s="170">
        <f t="shared" si="55"/>
        <v>100</v>
      </c>
      <c r="J667" s="187">
        <f t="shared" si="56"/>
        <v>700</v>
      </c>
      <c r="K667" s="41">
        <f t="shared" si="57"/>
        <v>0</v>
      </c>
      <c r="L667" s="188">
        <f t="shared" si="58"/>
        <v>700</v>
      </c>
      <c r="M667" s="171" t="s">
        <v>1897</v>
      </c>
    </row>
    <row r="668" spans="1:13" ht="38.25">
      <c r="A668" s="179">
        <f t="shared" si="59"/>
        <v>650</v>
      </c>
      <c r="B668" s="189" t="str">
        <f>VLOOKUP($A668,'Реестр на 3 дня'!$C$2:$AA$1000,3)</f>
        <v>STENSOV VASILIY SEMENOVICH</v>
      </c>
      <c r="C668" s="167" t="str">
        <f>VLOOKUP($A668,'Реестр на 3 дня'!$C$2:$AA$1000,12)</f>
        <v>CB</v>
      </c>
      <c r="D668" s="167" t="str">
        <f>VLOOKUP($A668,'Реестр на 3 дня'!$C$2:$AA$1000,13)</f>
        <v>1162284</v>
      </c>
      <c r="E668" s="190" t="str">
        <f>VLOOKUP($A668,'Реестр на 3 дня'!$C$2:$AA$1000,14)</f>
        <v>13.02.1999</v>
      </c>
      <c r="F668" s="168" t="str">
        <f>VLOOKUP($A668,'Реестр на 3 дня'!$C$2:$AA$1000,15)</f>
        <v>ОВД г. Янгиюль</v>
      </c>
      <c r="G668" s="166" t="str">
        <f>VLOOKUP($A668,'Реестр на 3 дня'!$C$2:$AA$1000,17)</f>
        <v>Узбекистан, 000000, Ташкентская область, Янгиюльский район, ул. Навруз - 11</v>
      </c>
      <c r="H668" s="191">
        <f>VLOOKUP($A668,'Реестр на 3 дня'!$C$2:$AA$1000,4)</f>
        <v>800</v>
      </c>
      <c r="I668" s="170">
        <f t="shared" ref="I668:I731" si="60">$I$12</f>
        <v>100</v>
      </c>
      <c r="J668" s="187">
        <f t="shared" ref="J668:J731" si="61">H668*I668</f>
        <v>80000</v>
      </c>
      <c r="K668" s="41">
        <f t="shared" ref="K668:K731" si="62">J668*0</f>
        <v>0</v>
      </c>
      <c r="L668" s="188">
        <f t="shared" ref="L668:L731" si="63">J668-K668</f>
        <v>80000</v>
      </c>
      <c r="M668" s="171" t="s">
        <v>1897</v>
      </c>
    </row>
    <row r="669" spans="1:13" ht="38.25">
      <c r="A669" s="179">
        <f t="shared" si="59"/>
        <v>651</v>
      </c>
      <c r="B669" s="189" t="str">
        <f>VLOOKUP($A669,'Реестр на 3 дня'!$C$2:$AA$1000,3)</f>
        <v>STOIAN ANDREI-EUGEN</v>
      </c>
      <c r="C669" s="167" t="str">
        <f>VLOOKUP($A669,'Реестр на 3 дня'!$C$2:$AA$1000,12)</f>
        <v>PE</v>
      </c>
      <c r="D669" s="167" t="str">
        <f>VLOOKUP($A669,'Реестр на 3 дня'!$C$2:$AA$1000,13)</f>
        <v>06135682</v>
      </c>
      <c r="E669" s="190" t="str">
        <f>VLOOKUP($A669,'Реестр на 3 дня'!$C$2:$AA$1000,14)</f>
        <v>30.03.2022</v>
      </c>
      <c r="F669" s="168" t="str">
        <f>VLOOKUP($A669,'Реестр на 3 дня'!$C$2:$AA$1000,15)</f>
        <v/>
      </c>
      <c r="G669" s="166" t="str">
        <f>VLOOKUP($A669,'Реестр на 3 дня'!$C$2:$AA$1000,17)</f>
        <v>Румыния, 000000, Str. MAIOR ION CORAVU, Nr. 27, Bl. P2, Sc. A1, Apt. 18, Sect. 2, Ors. BUCURESTI, Romania</v>
      </c>
      <c r="H669" s="191">
        <f>VLOOKUP($A669,'Реестр на 3 дня'!$C$2:$AA$1000,4)</f>
        <v>155</v>
      </c>
      <c r="I669" s="170">
        <f t="shared" si="60"/>
        <v>100</v>
      </c>
      <c r="J669" s="187">
        <f t="shared" si="61"/>
        <v>15500</v>
      </c>
      <c r="K669" s="41">
        <f t="shared" si="62"/>
        <v>0</v>
      </c>
      <c r="L669" s="188">
        <f t="shared" si="63"/>
        <v>15500</v>
      </c>
      <c r="M669" s="171" t="s">
        <v>1896</v>
      </c>
    </row>
    <row r="670" spans="1:13" ht="25.5">
      <c r="A670" s="179">
        <f t="shared" ref="A670:A735" si="64">A669+1</f>
        <v>652</v>
      </c>
      <c r="B670" s="189" t="str">
        <f>VLOOKUP($A670,'Реестр на 3 дня'!$C$2:$AA$1000,3)</f>
        <v>STRASSMAIR MARKUS</v>
      </c>
      <c r="C670" s="167" t="str">
        <f>VLOOKUP($A670,'Реестр на 3 дня'!$C$2:$AA$1000,12)</f>
        <v>U</v>
      </c>
      <c r="D670" s="167" t="str">
        <f>VLOOKUP($A670,'Реестр на 3 дня'!$C$2:$AA$1000,13)</f>
        <v>4227587</v>
      </c>
      <c r="E670" s="190" t="str">
        <f>VLOOKUP($A670,'Реестр на 3 дня'!$C$2:$AA$1000,14)</f>
        <v>26.06.2019</v>
      </c>
      <c r="F670" s="168" t="str">
        <f>VLOOKUP($A670,'Реестр на 3 дня'!$C$2:$AA$1000,15)</f>
        <v>BH GMUNDEN</v>
      </c>
      <c r="G670" s="166" t="str">
        <f>VLOOKUP($A670,'Реестр на 3 дня'!$C$2:$AA$1000,17)</f>
        <v>Таиланд, 84320, 104/60 Moo 3 Bophut Koh Samui, Surat Thani</v>
      </c>
      <c r="H670" s="191">
        <f>VLOOKUP($A670,'Реестр на 3 дня'!$C$2:$AA$1000,4)</f>
        <v>13632</v>
      </c>
      <c r="I670" s="170">
        <f t="shared" si="60"/>
        <v>100</v>
      </c>
      <c r="J670" s="187">
        <f t="shared" si="61"/>
        <v>1363200</v>
      </c>
      <c r="K670" s="41">
        <f t="shared" si="62"/>
        <v>0</v>
      </c>
      <c r="L670" s="188">
        <f t="shared" si="63"/>
        <v>1363200</v>
      </c>
      <c r="M670" s="171" t="s">
        <v>1896</v>
      </c>
    </row>
    <row r="671" spans="1:13" ht="51">
      <c r="A671" s="179">
        <f t="shared" si="64"/>
        <v>653</v>
      </c>
      <c r="B671" s="189" t="str">
        <f>VLOOKUP($A671,'Реестр на 3 дня'!$C$2:$AA$1000,3)</f>
        <v>SULAYMANOV ABDURASHIT KUCHKAROVICH</v>
      </c>
      <c r="C671" s="167" t="str">
        <f>VLOOKUP($A671,'Реестр на 3 дня'!$C$2:$AA$1000,12)</f>
        <v/>
      </c>
      <c r="D671" s="167" t="str">
        <f>VLOOKUP($A671,'Реестр на 3 дня'!$C$2:$AA$1000,13)</f>
        <v>AE2058406</v>
      </c>
      <c r="E671" s="190" t="str">
        <f>VLOOKUP($A671,'Реестр на 3 дня'!$C$2:$AA$1000,14)</f>
        <v>25.03.2025</v>
      </c>
      <c r="F671" s="168" t="str">
        <f>VLOOKUP($A671,'Реестр на 3 дня'!$C$2:$AA$1000,15)</f>
        <v>ЯНГИЮЛЬСКИЙ РОВД ТАШКЕНТСКОЙ ОБЛАСТИ</v>
      </c>
      <c r="G671" s="166" t="str">
        <f>VLOOKUP($A671,'Реестр на 3 дня'!$C$2:$AA$1000,17)</f>
        <v>Узбекистан, 110814, Ташкентская область, Янгиюльский район, Йугонтепа КФЙ, Узбекистон МФЙ, ул. Тахта коприк, дом 344</v>
      </c>
      <c r="H671" s="191">
        <f>VLOOKUP($A671,'Реестр на 3 дня'!$C$2:$AA$1000,4)</f>
        <v>320</v>
      </c>
      <c r="I671" s="170">
        <f t="shared" si="60"/>
        <v>100</v>
      </c>
      <c r="J671" s="187">
        <f t="shared" si="61"/>
        <v>32000</v>
      </c>
      <c r="K671" s="41">
        <f t="shared" si="62"/>
        <v>0</v>
      </c>
      <c r="L671" s="188">
        <f t="shared" si="63"/>
        <v>32000</v>
      </c>
      <c r="M671" s="171" t="s">
        <v>1897</v>
      </c>
    </row>
    <row r="672" spans="1:13" ht="38.25">
      <c r="A672" s="179">
        <f t="shared" si="64"/>
        <v>654</v>
      </c>
      <c r="B672" s="189" t="str">
        <f>VLOOKUP($A672,'Реестр на 3 дня'!$C$2:$AA$1000,3)</f>
        <v>SULEYMANOV ABDURAXMON TOSHPO‘LATOVICH</v>
      </c>
      <c r="C672" s="167" t="str">
        <f>VLOOKUP($A672,'Реестр на 3 дня'!$C$2:$AA$1000,12)</f>
        <v>AD</v>
      </c>
      <c r="D672" s="167" t="str">
        <f>VLOOKUP($A672,'Реестр на 3 дня'!$C$2:$AA$1000,13)</f>
        <v>2145100</v>
      </c>
      <c r="E672" s="190" t="str">
        <f>VLOOKUP($A672,'Реестр на 3 дня'!$C$2:$AA$1000,14)</f>
        <v>09.12.2022</v>
      </c>
      <c r="F672" s="168" t="str">
        <f>VLOOKUP($A672,'Реестр на 3 дня'!$C$2:$AA$1000,15)</f>
        <v/>
      </c>
      <c r="G672" s="166" t="str">
        <f>VLOOKUP($A672,'Реестр на 3 дня'!$C$2:$AA$1000,17)</f>
        <v>Узбекистан, 110814, Ташкентская область, Янгиюльский район, Намуна МФЙ, Абдулла Қодирий кучаси, 35-уй</v>
      </c>
      <c r="H672" s="191">
        <f>VLOOKUP($A672,'Реестр на 3 дня'!$C$2:$AA$1000,4)</f>
        <v>1120</v>
      </c>
      <c r="I672" s="170">
        <f t="shared" si="60"/>
        <v>100</v>
      </c>
      <c r="J672" s="187">
        <f t="shared" si="61"/>
        <v>112000</v>
      </c>
      <c r="K672" s="41">
        <f t="shared" si="62"/>
        <v>0</v>
      </c>
      <c r="L672" s="188">
        <f t="shared" si="63"/>
        <v>112000</v>
      </c>
      <c r="M672" s="171" t="s">
        <v>1897</v>
      </c>
    </row>
    <row r="673" spans="1:13" ht="51">
      <c r="A673" s="179">
        <f t="shared" si="64"/>
        <v>655</v>
      </c>
      <c r="B673" s="189" t="str">
        <f>VLOOKUP($A673,'Реестр на 3 дня'!$C$2:$AA$1000,3)</f>
        <v>SULEYMANOVA AYSHE IZETOVNA</v>
      </c>
      <c r="C673" s="167" t="str">
        <f>VLOOKUP($A673,'Реестр на 3 дня'!$C$2:$AA$1000,12)</f>
        <v>AA</v>
      </c>
      <c r="D673" s="167" t="str">
        <f>VLOOKUP($A673,'Реестр на 3 дня'!$C$2:$AA$1000,13)</f>
        <v>5955127</v>
      </c>
      <c r="E673" s="190" t="str">
        <f>VLOOKUP($A673,'Реестр на 3 дня'!$C$2:$AA$1000,14)</f>
        <v>26.06.2014</v>
      </c>
      <c r="F673" s="168" t="str">
        <f>VLOOKUP($A673,'Реестр на 3 дня'!$C$2:$AA$1000,15)</f>
        <v>Toshkent viloyati Yangiyul tumani IIB</v>
      </c>
      <c r="G673" s="166" t="str">
        <f>VLOOKUP($A673,'Реестр на 3 дня'!$C$2:$AA$1000,17)</f>
        <v>Узбекистан, 112012, Ташкентская область, г. Янгиюль, ЯНГИЮЛЬСКИЙ РАЙОН ОЛТИНОБОД МАХАЛЛАСИ А.ОРТИКОВ Д.10 КВ.10</v>
      </c>
      <c r="H673" s="191">
        <f>VLOOKUP($A673,'Реестр на 3 дня'!$C$2:$AA$1000,4)</f>
        <v>1600</v>
      </c>
      <c r="I673" s="170">
        <f t="shared" si="60"/>
        <v>100</v>
      </c>
      <c r="J673" s="187">
        <f t="shared" si="61"/>
        <v>160000</v>
      </c>
      <c r="K673" s="41">
        <f t="shared" si="62"/>
        <v>0</v>
      </c>
      <c r="L673" s="188">
        <f t="shared" si="63"/>
        <v>160000</v>
      </c>
      <c r="M673" s="171" t="s">
        <v>1897</v>
      </c>
    </row>
    <row r="674" spans="1:13" ht="76.5">
      <c r="A674" s="179">
        <f t="shared" si="64"/>
        <v>656</v>
      </c>
      <c r="B674" s="189" t="str">
        <f>VLOOKUP($A674,'Реестр на 3 дня'!$C$2:$AA$1000,3)</f>
        <v>SULTANOV DAVRON MANONOVICH</v>
      </c>
      <c r="C674" s="167" t="str">
        <f>VLOOKUP($A674,'Реестр на 3 дня'!$C$2:$AA$1000,12)</f>
        <v>AD</v>
      </c>
      <c r="D674" s="167" t="str">
        <f>VLOOKUP($A674,'Реестр на 3 дня'!$C$2:$AA$1000,13)</f>
        <v>6763465</v>
      </c>
      <c r="E674" s="190" t="str">
        <f>VLOOKUP($A674,'Реестр на 3 дня'!$C$2:$AA$1000,14)</f>
        <v>08.04.2024</v>
      </c>
      <c r="F674" s="168" t="str">
        <f>VLOOKUP($A674,'Реестр на 3 дня'!$C$2:$AA$1000,15)</f>
        <v>ЦЕНТР ГОСУДАРСТВЕННЫХ УСЛУГ ЧИЛАНЗАРСКОГО РАЙОНА Г. ТАШКЕНТА</v>
      </c>
      <c r="G674" s="166" t="str">
        <f>VLOOKUP($A674,'Реестр на 3 дня'!$C$2:$AA$1000,17)</f>
        <v>Узбекистан, 000000, г. Ташкент, Чиланзарский район, kv-l 8, 28/24</v>
      </c>
      <c r="H674" s="191">
        <f>VLOOKUP($A674,'Реестр на 3 дня'!$C$2:$AA$1000,4)</f>
        <v>3</v>
      </c>
      <c r="I674" s="170">
        <f t="shared" si="60"/>
        <v>100</v>
      </c>
      <c r="J674" s="187">
        <f t="shared" si="61"/>
        <v>300</v>
      </c>
      <c r="K674" s="41">
        <f t="shared" si="62"/>
        <v>0</v>
      </c>
      <c r="L674" s="188">
        <f t="shared" si="63"/>
        <v>300</v>
      </c>
      <c r="M674" s="171" t="s">
        <v>1897</v>
      </c>
    </row>
    <row r="675" spans="1:13" ht="63.75">
      <c r="A675" s="179">
        <f t="shared" si="64"/>
        <v>657</v>
      </c>
      <c r="B675" s="189" t="str">
        <f>VLOOKUP($A675,'Реестр на 3 дня'!$C$2:$AA$1000,3)</f>
        <v>SULTANOVA SVETLANA ALEKSANDROVNA</v>
      </c>
      <c r="C675" s="167" t="str">
        <f>VLOOKUP($A675,'Реестр на 3 дня'!$C$2:$AA$1000,12)</f>
        <v>AB</v>
      </c>
      <c r="D675" s="167" t="str">
        <f>VLOOKUP($A675,'Реестр на 3 дня'!$C$2:$AA$1000,13)</f>
        <v>1548144</v>
      </c>
      <c r="E675" s="190" t="str">
        <f>VLOOKUP($A675,'Реестр на 3 дня'!$C$2:$AA$1000,14)</f>
        <v>10.10.2015</v>
      </c>
      <c r="F675" s="168" t="str">
        <f>VLOOKUP($A675,'Реестр на 3 дня'!$C$2:$AA$1000,15)</f>
        <v>Toshkent.vil Yangiyul.tum IIB</v>
      </c>
      <c r="G675" s="166" t="str">
        <f>VLOOKUP($A675,'Реестр на 3 дня'!$C$2:$AA$1000,17)</f>
        <v>Узбекистан, 000000, Ташкентская область, г. Янгиюль, ЯНГИЮЛЬСКИЙ РАЙОН МУСТАКИЛЛИК МАХАЛЛАСИ HОДИРАБЕГИМ (КРЫЛОВА) Д.28 КВ.46</v>
      </c>
      <c r="H675" s="191">
        <f>VLOOKUP($A675,'Реестр на 3 дня'!$C$2:$AA$1000,4)</f>
        <v>960</v>
      </c>
      <c r="I675" s="170">
        <f t="shared" si="60"/>
        <v>100</v>
      </c>
      <c r="J675" s="187">
        <f t="shared" si="61"/>
        <v>96000</v>
      </c>
      <c r="K675" s="41">
        <f t="shared" si="62"/>
        <v>0</v>
      </c>
      <c r="L675" s="188">
        <f t="shared" si="63"/>
        <v>96000</v>
      </c>
      <c r="M675" s="171" t="s">
        <v>1897</v>
      </c>
    </row>
    <row r="676" spans="1:13" ht="51">
      <c r="A676" s="179">
        <f t="shared" si="64"/>
        <v>658</v>
      </c>
      <c r="B676" s="189" t="str">
        <f>VLOOKUP($A676,'Реестр на 3 дня'!$C$2:$AA$1000,3)</f>
        <v>SULTONMURODOV ABDURAXMON TURSUNMUROD O'G'LI</v>
      </c>
      <c r="C676" s="167" t="str">
        <f>VLOOKUP($A676,'Реестр на 3 дня'!$C$2:$AA$1000,12)</f>
        <v>AE</v>
      </c>
      <c r="D676" s="167" t="str">
        <f>VLOOKUP($A676,'Реестр на 3 дня'!$C$2:$AA$1000,13)</f>
        <v>1763678</v>
      </c>
      <c r="E676" s="190" t="str">
        <f>VLOOKUP($A676,'Реестр на 3 дня'!$C$2:$AA$1000,14)</f>
        <v>26.02.2025</v>
      </c>
      <c r="F676" s="168" t="str">
        <f>VLOOKUP($A676,'Реестр на 3 дня'!$C$2:$AA$1000,15)</f>
        <v/>
      </c>
      <c r="G676" s="166" t="str">
        <f>VLOOKUP($A676,'Реестр на 3 дня'!$C$2:$AA$1000,17)</f>
        <v>Узбекистан, 000000, г. Ташкент, Чиланзарский район, 2-ЧАРХ КАМОЛОН МФЙ, БУСТОНЛИК КЎЧАСИ,  uy:8</v>
      </c>
      <c r="H676" s="191">
        <f>VLOOKUP($A676,'Реестр на 3 дня'!$C$2:$AA$1000,4)</f>
        <v>70</v>
      </c>
      <c r="I676" s="170">
        <f t="shared" si="60"/>
        <v>100</v>
      </c>
      <c r="J676" s="187">
        <f t="shared" si="61"/>
        <v>7000</v>
      </c>
      <c r="K676" s="41">
        <f t="shared" si="62"/>
        <v>0</v>
      </c>
      <c r="L676" s="188">
        <f t="shared" si="63"/>
        <v>7000</v>
      </c>
      <c r="M676" s="171" t="s">
        <v>1897</v>
      </c>
    </row>
    <row r="677" spans="1:13" ht="51">
      <c r="A677" s="179">
        <f t="shared" si="64"/>
        <v>659</v>
      </c>
      <c r="B677" s="189" t="str">
        <f>VLOOKUP($A677,'Реестр на 3 дня'!$C$2:$AA$1000,3)</f>
        <v>SULTONOV ABDUXALILJON MAMIRJON O'G'LI</v>
      </c>
      <c r="C677" s="167" t="str">
        <f>VLOOKUP($A677,'Реестр на 3 дня'!$C$2:$AA$1000,12)</f>
        <v>AB</v>
      </c>
      <c r="D677" s="167" t="str">
        <f>VLOOKUP($A677,'Реестр на 3 дня'!$C$2:$AA$1000,13)</f>
        <v>1160773</v>
      </c>
      <c r="E677" s="190" t="str">
        <f>VLOOKUP($A677,'Реестр на 3 дня'!$C$2:$AA$1000,14)</f>
        <v>19.09.2015</v>
      </c>
      <c r="F677" s="168" t="str">
        <f>VLOOKUP($A677,'Реестр на 3 дня'!$C$2:$AA$1000,15)</f>
        <v/>
      </c>
      <c r="G677" s="166" t="str">
        <f>VLOOKUP($A677,'Реестр на 3 дня'!$C$2:$AA$1000,17)</f>
        <v>Узбекистан, 000000, Андижанская область, Булакбашинский район, БАЙНАЛМИНАЛ МФЙ АСТАНБУЛОК КЎЧАСИ  uy:Р/С</v>
      </c>
      <c r="H677" s="191">
        <f>VLOOKUP($A677,'Реестр на 3 дня'!$C$2:$AA$1000,4)</f>
        <v>1</v>
      </c>
      <c r="I677" s="170">
        <f t="shared" si="60"/>
        <v>100</v>
      </c>
      <c r="J677" s="187">
        <f t="shared" si="61"/>
        <v>100</v>
      </c>
      <c r="K677" s="41">
        <f t="shared" si="62"/>
        <v>0</v>
      </c>
      <c r="L677" s="188">
        <f t="shared" si="63"/>
        <v>100</v>
      </c>
      <c r="M677" s="171" t="s">
        <v>1897</v>
      </c>
    </row>
    <row r="678" spans="1:13" ht="38.25">
      <c r="A678" s="179">
        <f t="shared" si="64"/>
        <v>660</v>
      </c>
      <c r="B678" s="189" t="str">
        <f>VLOOKUP($A678,'Реестр на 3 дня'!$C$2:$AA$1000,3)</f>
        <v>SVISHEVA KAMILLA SALIMJONOVNA</v>
      </c>
      <c r="C678" s="167" t="str">
        <f>VLOOKUP($A678,'Реестр на 3 дня'!$C$2:$AA$1000,12)</f>
        <v>AB</v>
      </c>
      <c r="D678" s="167" t="str">
        <f>VLOOKUP($A678,'Реестр на 3 дня'!$C$2:$AA$1000,13)</f>
        <v>4296853</v>
      </c>
      <c r="E678" s="190" t="str">
        <f>VLOOKUP($A678,'Реестр на 3 дня'!$C$2:$AA$1000,14)</f>
        <v>28.06.2016</v>
      </c>
      <c r="F678" s="168" t="str">
        <f>VLOOKUP($A678,'Реестр на 3 дня'!$C$2:$AA$1000,15)</f>
        <v/>
      </c>
      <c r="G678" s="166" t="str">
        <f>VLOOKUP($A678,'Реестр на 3 дня'!$C$2:$AA$1000,17)</f>
        <v>Узбекистан, 000000, Ташкентская область, Янгиюльский район, УЛ. ЛАЗЗАТ Д.29 КВ.11</v>
      </c>
      <c r="H678" s="191">
        <f>VLOOKUP($A678,'Реестр на 3 дня'!$C$2:$AA$1000,4)</f>
        <v>320</v>
      </c>
      <c r="I678" s="170">
        <f t="shared" si="60"/>
        <v>100</v>
      </c>
      <c r="J678" s="187">
        <f t="shared" si="61"/>
        <v>32000</v>
      </c>
      <c r="K678" s="41">
        <f t="shared" si="62"/>
        <v>0</v>
      </c>
      <c r="L678" s="188">
        <f t="shared" si="63"/>
        <v>32000</v>
      </c>
      <c r="M678" s="171" t="s">
        <v>1897</v>
      </c>
    </row>
    <row r="679" spans="1:13" ht="38.25">
      <c r="A679" s="179">
        <f t="shared" si="64"/>
        <v>661</v>
      </c>
      <c r="B679" s="189" t="str">
        <f>VLOOKUP($A679,'Реестр на 3 дня'!$C$2:$AA$1000,3)</f>
        <v>TADJIBAYEV MURODJON MELIBAYEVICH</v>
      </c>
      <c r="C679" s="167" t="str">
        <f>VLOOKUP($A679,'Реестр на 3 дня'!$C$2:$AA$1000,12)</f>
        <v>AB</v>
      </c>
      <c r="D679" s="167" t="str">
        <f>VLOOKUP($A679,'Реестр на 3 дня'!$C$2:$AA$1000,13)</f>
        <v>3124362</v>
      </c>
      <c r="E679" s="190" t="str">
        <f>VLOOKUP($A679,'Реестр на 3 дня'!$C$2:$AA$1000,14)</f>
        <v>18.02.2016</v>
      </c>
      <c r="F679" s="168" t="str">
        <f>VLOOKUP($A679,'Реестр на 3 дня'!$C$2:$AA$1000,15)</f>
        <v/>
      </c>
      <c r="G679" s="166" t="str">
        <f>VLOOKUP($A679,'Реестр на 3 дня'!$C$2:$AA$1000,17)</f>
        <v>Узбекистан, 000000, Ташкентская область, Янгиюльский район, с/с Ниязбаш ул.Кучкарова, 56</v>
      </c>
      <c r="H679" s="191">
        <f>VLOOKUP($A679,'Реестр на 3 дня'!$C$2:$AA$1000,4)</f>
        <v>320</v>
      </c>
      <c r="I679" s="170">
        <f t="shared" si="60"/>
        <v>100</v>
      </c>
      <c r="J679" s="187">
        <f t="shared" si="61"/>
        <v>32000</v>
      </c>
      <c r="K679" s="41">
        <f t="shared" si="62"/>
        <v>0</v>
      </c>
      <c r="L679" s="188">
        <f t="shared" si="63"/>
        <v>32000</v>
      </c>
      <c r="M679" s="171" t="s">
        <v>1897</v>
      </c>
    </row>
    <row r="680" spans="1:13" ht="51">
      <c r="A680" s="179">
        <f t="shared" si="64"/>
        <v>662</v>
      </c>
      <c r="B680" s="189" t="str">
        <f>VLOOKUP($A680,'Реестр на 3 дня'!$C$2:$AA$1000,3)</f>
        <v>TADJIBAYEV MUXIDDIN NURIDINOVICH</v>
      </c>
      <c r="C680" s="167" t="str">
        <f>VLOOKUP($A680,'Реестр на 3 дня'!$C$2:$AA$1000,12)</f>
        <v>AA</v>
      </c>
      <c r="D680" s="167" t="str">
        <f>VLOOKUP($A680,'Реестр на 3 дня'!$C$2:$AA$1000,13)</f>
        <v>6114035</v>
      </c>
      <c r="E680" s="190" t="str">
        <f>VLOOKUP($A680,'Реестр на 3 дня'!$C$2:$AA$1000,14)</f>
        <v>12.07.2014</v>
      </c>
      <c r="F680" s="168" t="str">
        <f>VLOOKUP($A680,'Реестр на 3 дня'!$C$2:$AA$1000,15)</f>
        <v>Toshkent.vil Yangiyul.tum IIB</v>
      </c>
      <c r="G680" s="166" t="str">
        <f>VLOOKUP($A680,'Реестр на 3 дня'!$C$2:$AA$1000,17)</f>
        <v>Узбекистан, 000000, Ташкентская область, Янгиюльский район, ЭСКИ-КАУНЧИ ЭСКИ КОВУНЧИ_1 ТИНЧЛИК Д.0</v>
      </c>
      <c r="H680" s="191">
        <f>VLOOKUP($A680,'Реестр на 3 дня'!$C$2:$AA$1000,4)</f>
        <v>160</v>
      </c>
      <c r="I680" s="170">
        <f t="shared" si="60"/>
        <v>100</v>
      </c>
      <c r="J680" s="187">
        <f t="shared" si="61"/>
        <v>16000</v>
      </c>
      <c r="K680" s="41">
        <f t="shared" si="62"/>
        <v>0</v>
      </c>
      <c r="L680" s="188">
        <f t="shared" si="63"/>
        <v>16000</v>
      </c>
      <c r="M680" s="171" t="s">
        <v>1897</v>
      </c>
    </row>
    <row r="681" spans="1:13" ht="51">
      <c r="A681" s="179">
        <f t="shared" si="64"/>
        <v>663</v>
      </c>
      <c r="B681" s="189" t="str">
        <f>VLOOKUP($A681,'Реестр на 3 дня'!$C$2:$AA$1000,3)</f>
        <v>TADJIBAYEV USKAN XXX</v>
      </c>
      <c r="C681" s="167" t="str">
        <f>VLOOKUP($A681,'Реестр на 3 дня'!$C$2:$AA$1000,12)</f>
        <v>CB</v>
      </c>
      <c r="D681" s="167" t="str">
        <f>VLOOKUP($A681,'Реестр на 3 дня'!$C$2:$AA$1000,13)</f>
        <v>0442733</v>
      </c>
      <c r="E681" s="190" t="str">
        <f>VLOOKUP($A681,'Реестр на 3 дня'!$C$2:$AA$1000,14)</f>
        <v>16.08.1996</v>
      </c>
      <c r="F681" s="168" t="str">
        <f>VLOOKUP($A681,'Реестр на 3 дня'!$C$2:$AA$1000,15)</f>
        <v>Янгиюльским ГОВД</v>
      </c>
      <c r="G681" s="166" t="str">
        <f>VLOOKUP($A681,'Реестр на 3 дня'!$C$2:$AA$1000,17)</f>
        <v>Узбекистан, 000000, Ташкентская область, Янгиюльский район, НИЯЗБАШ ИТТИФОК МАХАЛЛАСИ Т.АЗИМИЙ КУЧАСИ Д.16</v>
      </c>
      <c r="H681" s="191">
        <f>VLOOKUP($A681,'Реестр на 3 дня'!$C$2:$AA$1000,4)</f>
        <v>1600</v>
      </c>
      <c r="I681" s="170">
        <f t="shared" si="60"/>
        <v>100</v>
      </c>
      <c r="J681" s="187">
        <f t="shared" si="61"/>
        <v>160000</v>
      </c>
      <c r="K681" s="41">
        <f t="shared" si="62"/>
        <v>0</v>
      </c>
      <c r="L681" s="188">
        <f t="shared" si="63"/>
        <v>160000</v>
      </c>
      <c r="M681" s="171" t="s">
        <v>1897</v>
      </c>
    </row>
    <row r="682" spans="1:13" ht="76.5">
      <c r="A682" s="179">
        <f t="shared" si="64"/>
        <v>664</v>
      </c>
      <c r="B682" s="189" t="str">
        <f>VLOOKUP($A682,'Реестр на 3 дня'!$C$2:$AA$1000,3)</f>
        <v>TADJIYEV RUSTAM CHINGIZOVICH</v>
      </c>
      <c r="C682" s="167" t="str">
        <f>VLOOKUP($A682,'Реестр на 3 дня'!$C$2:$AA$1000,12)</f>
        <v>AD</v>
      </c>
      <c r="D682" s="167" t="str">
        <f>VLOOKUP($A682,'Реестр на 3 дня'!$C$2:$AA$1000,13)</f>
        <v>7242306</v>
      </c>
      <c r="E682" s="190" t="str">
        <f>VLOOKUP($A682,'Реестр на 3 дня'!$C$2:$AA$1000,14)</f>
        <v>21.05.2024</v>
      </c>
      <c r="F682" s="168" t="str">
        <f>VLOOKUP($A682,'Реестр на 3 дня'!$C$2:$AA$1000,15)</f>
        <v>ЦЕНТР ГОСУДАРСТВЕННЫХ УСЛУГ МИРЗО УЛУГБЕКСКОГО РАЙОНА Г. ТАШКЕНТА</v>
      </c>
      <c r="G682" s="166" t="str">
        <f>VLOOKUP($A682,'Реестр на 3 дня'!$C$2:$AA$1000,17)</f>
        <v>Узбекистан, 100071, г. Ташкент, Шайхантахурский район, КАТТА ОҚТЕПА МФЙ, ЧУКУРКУПРИК КЎЧАСИ,  uy:2А xonadon:6</v>
      </c>
      <c r="H682" s="191">
        <f>VLOOKUP($A682,'Реестр на 3 дня'!$C$2:$AA$1000,4)</f>
        <v>64000</v>
      </c>
      <c r="I682" s="170">
        <f t="shared" si="60"/>
        <v>100</v>
      </c>
      <c r="J682" s="187">
        <f t="shared" si="61"/>
        <v>6400000</v>
      </c>
      <c r="K682" s="41">
        <f t="shared" si="62"/>
        <v>0</v>
      </c>
      <c r="L682" s="188">
        <f t="shared" si="63"/>
        <v>6400000</v>
      </c>
      <c r="M682" s="171" t="s">
        <v>1897</v>
      </c>
    </row>
    <row r="683" spans="1:13" ht="38.25">
      <c r="A683" s="179">
        <f t="shared" si="64"/>
        <v>665</v>
      </c>
      <c r="B683" s="189" t="str">
        <f>VLOOKUP($A683,'Реестр на 3 дня'!$C$2:$AA$1000,3)</f>
        <v>TAIROV SARVAR TAXIR O'G'LI</v>
      </c>
      <c r="C683" s="167" t="str">
        <f>VLOOKUP($A683,'Реестр на 3 дня'!$C$2:$AA$1000,12)</f>
        <v>AD</v>
      </c>
      <c r="D683" s="167" t="str">
        <f>VLOOKUP($A683,'Реестр на 3 дня'!$C$2:$AA$1000,13)</f>
        <v>2734347</v>
      </c>
      <c r="E683" s="190" t="str">
        <f>VLOOKUP($A683,'Реестр на 3 дня'!$C$2:$AA$1000,14)</f>
        <v>06.03.2023</v>
      </c>
      <c r="F683" s="168" t="str">
        <f>VLOOKUP($A683,'Реестр на 3 дня'!$C$2:$AA$1000,15)</f>
        <v/>
      </c>
      <c r="G683" s="166" t="str">
        <f>VLOOKUP($A683,'Реестр на 3 дня'!$C$2:$AA$1000,17)</f>
        <v>Узбекистан, 000000, г. Ташкент, Мирзо-Улугбекский район, ШАЛОЛА МФЙ, ШУРТЕПА КЎЧАСИ,  uy:232</v>
      </c>
      <c r="H683" s="191">
        <f>VLOOKUP($A683,'Реестр на 3 дня'!$C$2:$AA$1000,4)</f>
        <v>2</v>
      </c>
      <c r="I683" s="170">
        <f t="shared" si="60"/>
        <v>100</v>
      </c>
      <c r="J683" s="187">
        <f t="shared" si="61"/>
        <v>200</v>
      </c>
      <c r="K683" s="41">
        <f t="shared" si="62"/>
        <v>0</v>
      </c>
      <c r="L683" s="188">
        <f t="shared" si="63"/>
        <v>200</v>
      </c>
      <c r="M683" s="171" t="s">
        <v>1897</v>
      </c>
    </row>
    <row r="684" spans="1:13" ht="38.25">
      <c r="A684" s="179">
        <f t="shared" si="64"/>
        <v>666</v>
      </c>
      <c r="B684" s="189" t="str">
        <f>VLOOKUP($A684,'Реестр на 3 дня'!$C$2:$AA$1000,3)</f>
        <v>TAJITDINOVA YELIZAVETA VALEREVNA</v>
      </c>
      <c r="C684" s="167" t="str">
        <f>VLOOKUP($A684,'Реестр на 3 дня'!$C$2:$AA$1000,12)</f>
        <v>AD</v>
      </c>
      <c r="D684" s="167" t="str">
        <f>VLOOKUP($A684,'Реестр на 3 дня'!$C$2:$AA$1000,13)</f>
        <v>2412366</v>
      </c>
      <c r="E684" s="190" t="str">
        <f>VLOOKUP($A684,'Реестр на 3 дня'!$C$2:$AA$1000,14)</f>
        <v>25.01.2023</v>
      </c>
      <c r="F684" s="168" t="str">
        <f>VLOOKUP($A684,'Реестр на 3 дня'!$C$2:$AA$1000,15)</f>
        <v/>
      </c>
      <c r="G684" s="166" t="str">
        <f>VLOOKUP($A684,'Реестр на 3 дня'!$C$2:$AA$1000,17)</f>
        <v>Узбекистан, 000000, г. Ташкент, Яшнободский район, АВИАСОЗЛАР-1 62-ДОМ 3-КВ</v>
      </c>
      <c r="H684" s="191">
        <f>VLOOKUP($A684,'Реестр на 3 дня'!$C$2:$AA$1000,4)</f>
        <v>30</v>
      </c>
      <c r="I684" s="170">
        <f t="shared" si="60"/>
        <v>100</v>
      </c>
      <c r="J684" s="187">
        <f t="shared" si="61"/>
        <v>3000</v>
      </c>
      <c r="K684" s="41">
        <f t="shared" si="62"/>
        <v>0</v>
      </c>
      <c r="L684" s="188">
        <f t="shared" si="63"/>
        <v>3000</v>
      </c>
      <c r="M684" s="171" t="s">
        <v>1897</v>
      </c>
    </row>
    <row r="685" spans="1:13" ht="25.5">
      <c r="A685" s="179">
        <f t="shared" si="64"/>
        <v>667</v>
      </c>
      <c r="B685" s="189" t="str">
        <f>VLOOKUP($A685,'Реестр на 3 дня'!$C$2:$AA$1000,3)</f>
        <v>TAN XUN YONG</v>
      </c>
      <c r="C685" s="167" t="str">
        <f>VLOOKUP($A685,'Реестр на 3 дня'!$C$2:$AA$1000,12)</f>
        <v>K</v>
      </c>
      <c r="D685" s="167" t="str">
        <f>VLOOKUP($A685,'Реестр на 3 дня'!$C$2:$AA$1000,13)</f>
        <v>5956980N</v>
      </c>
      <c r="E685" s="190" t="str">
        <f>VLOOKUP($A685,'Реестр на 3 дня'!$C$2:$AA$1000,14)</f>
        <v>18.12.2025</v>
      </c>
      <c r="F685" s="168" t="str">
        <f>VLOOKUP($A685,'Реестр на 3 дня'!$C$2:$AA$1000,15)</f>
        <v/>
      </c>
      <c r="G685" s="166" t="str">
        <f>VLOOKUP($A685,'Реестр на 3 дня'!$C$2:$AA$1000,17)</f>
        <v>Сингапур, 000000, 127D Jalan Dermawan 669109 SGP</v>
      </c>
      <c r="H685" s="191">
        <f>VLOOKUP($A685,'Реестр на 3 дня'!$C$2:$AA$1000,4)</f>
        <v>200</v>
      </c>
      <c r="I685" s="170">
        <f t="shared" si="60"/>
        <v>100</v>
      </c>
      <c r="J685" s="187">
        <f t="shared" si="61"/>
        <v>20000</v>
      </c>
      <c r="K685" s="41">
        <f t="shared" si="62"/>
        <v>0</v>
      </c>
      <c r="L685" s="188">
        <f t="shared" si="63"/>
        <v>20000</v>
      </c>
      <c r="M685" s="171" t="s">
        <v>1896</v>
      </c>
    </row>
    <row r="686" spans="1:13" ht="76.5">
      <c r="A686" s="179">
        <f t="shared" si="64"/>
        <v>668</v>
      </c>
      <c r="B686" s="189" t="str">
        <f>VLOOKUP($A686,'Реестр на 3 дня'!$C$2:$AA$1000,3)</f>
        <v>TANGISHOV MANSUR RASULOVICH</v>
      </c>
      <c r="C686" s="167" t="str">
        <f>VLOOKUP($A686,'Реестр на 3 дня'!$C$2:$AA$1000,12)</f>
        <v/>
      </c>
      <c r="D686" s="167" t="str">
        <f>VLOOKUP($A686,'Реестр на 3 дня'!$C$2:$AA$1000,13)</f>
        <v>AD7935009</v>
      </c>
      <c r="E686" s="190" t="str">
        <f>VLOOKUP($A686,'Реестр на 3 дня'!$C$2:$AA$1000,14)</f>
        <v>19.07.2024</v>
      </c>
      <c r="F686" s="168" t="str">
        <f>VLOOKUP($A686,'Реестр на 3 дня'!$C$2:$AA$1000,15)</f>
        <v>ЦЕНТР ГОСУДАРСТВЕННЫХ УСЛУГ МИРАБАДСКОГО РАЙОНА Г. ТАШКЕНТА</v>
      </c>
      <c r="G686" s="166" t="str">
        <f>VLOOKUP($A686,'Реестр на 3 дня'!$C$2:$AA$1000,17)</f>
        <v>Узбекистан, 000000, г. Ташкент, Бектемирский район, Абай МФЙ, Рохат кучаси, 31-уй, 28-хонадон</v>
      </c>
      <c r="H686" s="191">
        <f>VLOOKUP($A686,'Реестр на 3 дня'!$C$2:$AA$1000,4)</f>
        <v>4</v>
      </c>
      <c r="I686" s="170">
        <f t="shared" si="60"/>
        <v>100</v>
      </c>
      <c r="J686" s="187">
        <f t="shared" si="61"/>
        <v>400</v>
      </c>
      <c r="K686" s="41">
        <f t="shared" si="62"/>
        <v>0</v>
      </c>
      <c r="L686" s="188">
        <f t="shared" si="63"/>
        <v>400</v>
      </c>
      <c r="M686" s="171" t="s">
        <v>1897</v>
      </c>
    </row>
    <row r="687" spans="1:13" ht="63.75">
      <c r="A687" s="179">
        <f t="shared" si="64"/>
        <v>669</v>
      </c>
      <c r="B687" s="189" t="str">
        <f>VLOOKUP($A687,'Реестр на 3 дня'!$C$2:$AA$1000,3)</f>
        <v>TAPILOV BAXTIYOR BURIBAYEVICH</v>
      </c>
      <c r="C687" s="167" t="str">
        <f>VLOOKUP($A687,'Реестр на 3 дня'!$C$2:$AA$1000,12)</f>
        <v>AE</v>
      </c>
      <c r="D687" s="167" t="str">
        <f>VLOOKUP($A687,'Реестр на 3 дня'!$C$2:$AA$1000,13)</f>
        <v>4205574</v>
      </c>
      <c r="E687" s="190" t="str">
        <f>VLOOKUP($A687,'Реестр на 3 дня'!$C$2:$AA$1000,14)</f>
        <v>16.09.2025</v>
      </c>
      <c r="F687" s="168" t="str">
        <f>VLOOKUP($A687,'Реестр на 3 дня'!$C$2:$AA$1000,15)</f>
        <v>ЯНГИЮЛЬСКИЙ РОВД ТАШКЕНТСКОЙ ОБЛАСТИ</v>
      </c>
      <c r="G687" s="166" t="str">
        <f>VLOOKUP($A687,'Реестр на 3 дня'!$C$2:$AA$1000,17)</f>
        <v>Узбекистан, 000000, Ташкентская область, Янгиюльский район, НИЁЗБОШ КФЙ, БИНОКОР МФЙ, НИЁЗБОШ КФЙ, БИНОКОР МФЙ, УЛУГБЕК, uy:12</v>
      </c>
      <c r="H687" s="191">
        <f>VLOOKUP($A687,'Реестр на 3 дня'!$C$2:$AA$1000,4)</f>
        <v>1760</v>
      </c>
      <c r="I687" s="170">
        <f t="shared" si="60"/>
        <v>100</v>
      </c>
      <c r="J687" s="187">
        <f t="shared" si="61"/>
        <v>176000</v>
      </c>
      <c r="K687" s="41">
        <f t="shared" si="62"/>
        <v>0</v>
      </c>
      <c r="L687" s="188">
        <f t="shared" si="63"/>
        <v>176000</v>
      </c>
      <c r="M687" s="171" t="s">
        <v>1897</v>
      </c>
    </row>
    <row r="688" spans="1:13" ht="38.25">
      <c r="A688" s="179">
        <f t="shared" si="64"/>
        <v>670</v>
      </c>
      <c r="B688" s="189" t="str">
        <f>VLOOKUP($A688,'Реестр на 3 дня'!$C$2:$AA$1000,3)</f>
        <v>TAPILOV OZADJON LATIPOVICH</v>
      </c>
      <c r="C688" s="167" t="str">
        <f>VLOOKUP($A688,'Реестр на 3 дня'!$C$2:$AA$1000,12)</f>
        <v>AD</v>
      </c>
      <c r="D688" s="167" t="str">
        <f>VLOOKUP($A688,'Реестр на 3 дня'!$C$2:$AA$1000,13)</f>
        <v>8455193</v>
      </c>
      <c r="E688" s="190" t="str">
        <f>VLOOKUP($A688,'Реестр на 3 дня'!$C$2:$AA$1000,14)</f>
        <v>04.09.2024</v>
      </c>
      <c r="F688" s="168" t="str">
        <f>VLOOKUP($A688,'Реестр на 3 дня'!$C$2:$AA$1000,15)</f>
        <v/>
      </c>
      <c r="G688" s="166" t="str">
        <f>VLOOKUP($A688,'Реестр на 3 дня'!$C$2:$AA$1000,17)</f>
        <v>Узбекистан, 112000, Ташкентская область, г. Янгиюль, МУСТАҚИЛЛИК МФЙ, НИЁЗБОШ КЎЧАСИ, uy:27</v>
      </c>
      <c r="H688" s="191">
        <f>VLOOKUP($A688,'Реестр на 3 дня'!$C$2:$AA$1000,4)</f>
        <v>3360</v>
      </c>
      <c r="I688" s="170">
        <f t="shared" si="60"/>
        <v>100</v>
      </c>
      <c r="J688" s="187">
        <f t="shared" si="61"/>
        <v>336000</v>
      </c>
      <c r="K688" s="41">
        <f t="shared" si="62"/>
        <v>0</v>
      </c>
      <c r="L688" s="188">
        <f t="shared" si="63"/>
        <v>336000</v>
      </c>
      <c r="M688" s="171" t="s">
        <v>1897</v>
      </c>
    </row>
    <row r="689" spans="1:13" ht="51">
      <c r="A689" s="179">
        <f t="shared" si="64"/>
        <v>671</v>
      </c>
      <c r="B689" s="189" t="str">
        <f>VLOOKUP($A689,'Реестр на 3 дня'!$C$2:$AA$1000,3)</f>
        <v>TASHOV KOMILJON ZUKUROVICH</v>
      </c>
      <c r="C689" s="167" t="str">
        <f>VLOOKUP($A689,'Реестр на 3 дня'!$C$2:$AA$1000,12)</f>
        <v>AE</v>
      </c>
      <c r="D689" s="167" t="str">
        <f>VLOOKUP($A689,'Реестр на 3 дня'!$C$2:$AA$1000,13)</f>
        <v>3963389</v>
      </c>
      <c r="E689" s="190" t="str">
        <f>VLOOKUP($A689,'Реестр на 3 дня'!$C$2:$AA$1000,14)</f>
        <v>29.08.2025</v>
      </c>
      <c r="F689" s="168" t="str">
        <f>VLOOKUP($A689,'Реестр на 3 дня'!$C$2:$AA$1000,15)</f>
        <v>ЯНГИЮЛЬСКИЙ РОВД ТАШКЕНТСКОЙ ОБЛАСТИ</v>
      </c>
      <c r="G689" s="166" t="str">
        <f>VLOOKUP($A689,'Реестр на 3 дня'!$C$2:$AA$1000,17)</f>
        <v>Узбекистан, 000000, Ташкентская область, Янгиюльский район, НИЯЗБАШ НИЁЗБОШ_1 МУКИМИЙ Д.0</v>
      </c>
      <c r="H689" s="191">
        <f>VLOOKUP($A689,'Реестр на 3 дня'!$C$2:$AA$1000,4)</f>
        <v>320</v>
      </c>
      <c r="I689" s="170">
        <f t="shared" si="60"/>
        <v>100</v>
      </c>
      <c r="J689" s="187">
        <f t="shared" si="61"/>
        <v>32000</v>
      </c>
      <c r="K689" s="41">
        <f t="shared" si="62"/>
        <v>0</v>
      </c>
      <c r="L689" s="188">
        <f t="shared" si="63"/>
        <v>32000</v>
      </c>
      <c r="M689" s="171" t="s">
        <v>1897</v>
      </c>
    </row>
    <row r="690" spans="1:13" ht="38.25">
      <c r="A690" s="179">
        <f t="shared" si="64"/>
        <v>672</v>
      </c>
      <c r="B690" s="189" t="str">
        <f>VLOOKUP($A690,'Реестр на 3 дня'!$C$2:$AA$1000,3)</f>
        <v>TASHOV TAXIRBOY ZUKURBAYEVICH</v>
      </c>
      <c r="C690" s="167" t="str">
        <f>VLOOKUP($A690,'Реестр на 3 дня'!$C$2:$AA$1000,12)</f>
        <v>AE</v>
      </c>
      <c r="D690" s="167" t="str">
        <f>VLOOKUP($A690,'Реестр на 3 дня'!$C$2:$AA$1000,13)</f>
        <v>6132585</v>
      </c>
      <c r="E690" s="190" t="str">
        <f>VLOOKUP($A690,'Реестр на 3 дня'!$C$2:$AA$1000,14)</f>
        <v>02.02.2026</v>
      </c>
      <c r="F690" s="168" t="str">
        <f>VLOOKUP($A690,'Реестр на 3 дня'!$C$2:$AA$1000,15)</f>
        <v/>
      </c>
      <c r="G690" s="166" t="str">
        <f>VLOOKUP($A690,'Реестр на 3 дня'!$C$2:$AA$1000,17)</f>
        <v>Узбекистан, 000000, Ташкентская область, Янгиюльский район, с\с Ниязбаш ул.Мукими д.77</v>
      </c>
      <c r="H690" s="191">
        <f>VLOOKUP($A690,'Реестр на 3 дня'!$C$2:$AA$1000,4)</f>
        <v>815</v>
      </c>
      <c r="I690" s="170">
        <f t="shared" si="60"/>
        <v>100</v>
      </c>
      <c r="J690" s="187">
        <f t="shared" si="61"/>
        <v>81500</v>
      </c>
      <c r="K690" s="41">
        <f t="shared" si="62"/>
        <v>0</v>
      </c>
      <c r="L690" s="188">
        <f t="shared" si="63"/>
        <v>81500</v>
      </c>
      <c r="M690" s="171" t="s">
        <v>1897</v>
      </c>
    </row>
    <row r="691" spans="1:13" ht="25.5">
      <c r="A691" s="179">
        <f t="shared" si="64"/>
        <v>673</v>
      </c>
      <c r="B691" s="189" t="str">
        <f>VLOOKUP($A691,'Реестр на 3 дня'!$C$2:$AA$1000,3)</f>
        <v>TASHXODJAYEVA DILLARAM KARIMOVNA</v>
      </c>
      <c r="C691" s="167" t="str">
        <f>VLOOKUP($A691,'Реестр на 3 дня'!$C$2:$AA$1000,12)</f>
        <v>AD</v>
      </c>
      <c r="D691" s="167" t="str">
        <f>VLOOKUP($A691,'Реестр на 3 дня'!$C$2:$AA$1000,13)</f>
        <v>2412444</v>
      </c>
      <c r="E691" s="190" t="str">
        <f>VLOOKUP($A691,'Реестр на 3 дня'!$C$2:$AA$1000,14)</f>
        <v>25.01.2023</v>
      </c>
      <c r="F691" s="168" t="str">
        <f>VLOOKUP($A691,'Реестр на 3 дня'!$C$2:$AA$1000,15)</f>
        <v/>
      </c>
      <c r="G691" s="166" t="str">
        <f>VLOOKUP($A691,'Реестр на 3 дня'!$C$2:$AA$1000,17)</f>
        <v>Узбекистан, 000000, г. Ташкент, Мирзо-Улугбекский район, Коттедж Сайрам 61</v>
      </c>
      <c r="H691" s="191">
        <f>VLOOKUP($A691,'Реестр на 3 дня'!$C$2:$AA$1000,4)</f>
        <v>16000</v>
      </c>
      <c r="I691" s="170">
        <f t="shared" si="60"/>
        <v>100</v>
      </c>
      <c r="J691" s="187">
        <f t="shared" si="61"/>
        <v>1600000</v>
      </c>
      <c r="K691" s="41">
        <f t="shared" si="62"/>
        <v>0</v>
      </c>
      <c r="L691" s="188">
        <f t="shared" si="63"/>
        <v>1600000</v>
      </c>
      <c r="M691" s="171" t="s">
        <v>1897</v>
      </c>
    </row>
    <row r="692" spans="1:13" ht="51">
      <c r="A692" s="179">
        <f t="shared" si="64"/>
        <v>674</v>
      </c>
      <c r="B692" s="189" t="str">
        <f>VLOOKUP($A692,'Реестр на 3 дня'!$C$2:$AA$1000,3)</f>
        <v>TAUPOV SERIK DJUSUNOVICH</v>
      </c>
      <c r="C692" s="167" t="str">
        <f>VLOOKUP($A692,'Реестр на 3 дня'!$C$2:$AA$1000,12)</f>
        <v>AA</v>
      </c>
      <c r="D692" s="167" t="str">
        <f>VLOOKUP($A692,'Реестр на 3 дня'!$C$2:$AA$1000,13)</f>
        <v>9479723</v>
      </c>
      <c r="E692" s="190" t="str">
        <f>VLOOKUP($A692,'Реестр на 3 дня'!$C$2:$AA$1000,14)</f>
        <v>24.04.2015</v>
      </c>
      <c r="F692" s="168" t="str">
        <f>VLOOKUP($A692,'Реестр на 3 дня'!$C$2:$AA$1000,15)</f>
        <v>Toshkent viloyati Yangiyul tumani IIB</v>
      </c>
      <c r="G692" s="166" t="str">
        <f>VLOOKUP($A692,'Реестр на 3 дня'!$C$2:$AA$1000,17)</f>
        <v>Узбекистан, 112000, Ташкентская область, г. Янгиюль, Ташкентская область, г.Янгиюль, Янгийул г., ул. Фаровон, дом 13</v>
      </c>
      <c r="H692" s="191">
        <f>VLOOKUP($A692,'Реестр на 3 дня'!$C$2:$AA$1000,4)</f>
        <v>160</v>
      </c>
      <c r="I692" s="170">
        <f t="shared" si="60"/>
        <v>100</v>
      </c>
      <c r="J692" s="187">
        <f t="shared" si="61"/>
        <v>16000</v>
      </c>
      <c r="K692" s="41">
        <f t="shared" si="62"/>
        <v>0</v>
      </c>
      <c r="L692" s="188">
        <f t="shared" si="63"/>
        <v>16000</v>
      </c>
      <c r="M692" s="171" t="s">
        <v>1897</v>
      </c>
    </row>
    <row r="693" spans="1:13" ht="38.25">
      <c r="A693" s="179">
        <f t="shared" si="64"/>
        <v>675</v>
      </c>
      <c r="B693" s="189" t="str">
        <f>VLOOKUP($A693,'Реестр на 3 дня'!$C$2:$AA$1000,3)</f>
        <v>TEMIROV RUSTAM SAMANDAR O‘G‘LI</v>
      </c>
      <c r="C693" s="167" t="str">
        <f>VLOOKUP($A693,'Реестр на 3 дня'!$C$2:$AA$1000,12)</f>
        <v>AC</v>
      </c>
      <c r="D693" s="167" t="str">
        <f>VLOOKUP($A693,'Реестр на 3 дня'!$C$2:$AA$1000,13)</f>
        <v>2144995</v>
      </c>
      <c r="E693" s="190" t="str">
        <f>VLOOKUP($A693,'Реестр на 3 дня'!$C$2:$AA$1000,14)</f>
        <v>13.08.2019</v>
      </c>
      <c r="F693" s="168" t="str">
        <f>VLOOKUP($A693,'Реестр на 3 дня'!$C$2:$AA$1000,15)</f>
        <v/>
      </c>
      <c r="G693" s="166" t="str">
        <f>VLOOKUP($A693,'Реестр на 3 дня'!$C$2:$AA$1000,17)</f>
        <v>Узбекистан, 000000, Самаркандская область, Нарпайский район, КАДИМ ҚФЙ, КУК ОТА МФЙ,  uy:Р/С</v>
      </c>
      <c r="H693" s="191">
        <f>VLOOKUP($A693,'Реестр на 3 дня'!$C$2:$AA$1000,4)</f>
        <v>2</v>
      </c>
      <c r="I693" s="170">
        <f t="shared" si="60"/>
        <v>100</v>
      </c>
      <c r="J693" s="187">
        <f t="shared" si="61"/>
        <v>200</v>
      </c>
      <c r="K693" s="41">
        <f t="shared" si="62"/>
        <v>0</v>
      </c>
      <c r="L693" s="188">
        <f t="shared" si="63"/>
        <v>200</v>
      </c>
      <c r="M693" s="171" t="s">
        <v>1897</v>
      </c>
    </row>
    <row r="694" spans="1:13" ht="51">
      <c r="A694" s="179">
        <f t="shared" si="64"/>
        <v>676</v>
      </c>
      <c r="B694" s="189" t="str">
        <f>VLOOKUP($A694,'Реестр на 3 дня'!$C$2:$AA$1000,3)</f>
        <v>TKACHENKO VLADIMIR IVANOVICH</v>
      </c>
      <c r="C694" s="167" t="str">
        <f>VLOOKUP($A694,'Реестр на 3 дня'!$C$2:$AA$1000,12)</f>
        <v/>
      </c>
      <c r="D694" s="167" t="str">
        <f>VLOOKUP($A694,'Реестр на 3 дня'!$C$2:$AA$1000,13)</f>
        <v>AE4545912</v>
      </c>
      <c r="E694" s="190" t="str">
        <f>VLOOKUP($A694,'Реестр на 3 дня'!$C$2:$AA$1000,14)</f>
        <v>09.10.2025</v>
      </c>
      <c r="F694" s="168" t="str">
        <f>VLOOKUP($A694,'Реестр на 3 дня'!$C$2:$AA$1000,15)</f>
        <v>ЯНГИЮЛЬСКИЙ ГОВД ТАШКЕНТСКОЙ ОБЛАСТИ</v>
      </c>
      <c r="G694" s="166" t="str">
        <f>VLOOKUP($A694,'Реестр на 3 дня'!$C$2:$AA$1000,17)</f>
        <v>Узбекистан, 000000, Ташкентская область, Янгиюльский район, Мустакиллик МФЙ, Пахтакор кучаси, 14-уй</v>
      </c>
      <c r="H694" s="191">
        <f>VLOOKUP($A694,'Реестр на 3 дня'!$C$2:$AA$1000,4)</f>
        <v>160</v>
      </c>
      <c r="I694" s="170">
        <f t="shared" si="60"/>
        <v>100</v>
      </c>
      <c r="J694" s="187">
        <f t="shared" si="61"/>
        <v>16000</v>
      </c>
      <c r="K694" s="41">
        <f t="shared" si="62"/>
        <v>0</v>
      </c>
      <c r="L694" s="188">
        <f t="shared" si="63"/>
        <v>16000</v>
      </c>
      <c r="M694" s="171" t="s">
        <v>1897</v>
      </c>
    </row>
    <row r="695" spans="1:13" ht="51">
      <c r="A695" s="179">
        <f t="shared" si="64"/>
        <v>677</v>
      </c>
      <c r="B695" s="189" t="str">
        <f>VLOOKUP($A695,'Реестр на 3 дня'!$C$2:$AA$1000,3)</f>
        <v>TO'LQINOV TOHIR ULUG'BEK O'G'LI</v>
      </c>
      <c r="C695" s="167" t="str">
        <f>VLOOKUP($A695,'Реестр на 3 дня'!$C$2:$AA$1000,12)</f>
        <v>AD</v>
      </c>
      <c r="D695" s="167" t="str">
        <f>VLOOKUP($A695,'Реестр на 3 дня'!$C$2:$AA$1000,13)</f>
        <v>7515333</v>
      </c>
      <c r="E695" s="190" t="str">
        <f>VLOOKUP($A695,'Реестр на 3 дня'!$C$2:$AA$1000,14)</f>
        <v>14.06.2024</v>
      </c>
      <c r="F695" s="168" t="str">
        <f>VLOOKUP($A695,'Реестр на 3 дня'!$C$2:$AA$1000,15)</f>
        <v/>
      </c>
      <c r="G695" s="166" t="str">
        <f>VLOOKUP($A695,'Реестр на 3 дня'!$C$2:$AA$1000,17)</f>
        <v>Узбекистан, 000000, г. Ташкент, Мирзо-Улугбекский район, Ал-Фаробий МФЙ, Ахмад Югнакий мавзеси, 33-уй, 35-хонадон</v>
      </c>
      <c r="H695" s="191">
        <f>VLOOKUP($A695,'Реестр на 3 дня'!$C$2:$AA$1000,4)</f>
        <v>1</v>
      </c>
      <c r="I695" s="170">
        <f t="shared" si="60"/>
        <v>100</v>
      </c>
      <c r="J695" s="187">
        <f t="shared" si="61"/>
        <v>100</v>
      </c>
      <c r="K695" s="41">
        <f t="shared" si="62"/>
        <v>0</v>
      </c>
      <c r="L695" s="188">
        <f t="shared" si="63"/>
        <v>100</v>
      </c>
      <c r="M695" s="171" t="s">
        <v>1897</v>
      </c>
    </row>
    <row r="696" spans="1:13" ht="38.25">
      <c r="A696" s="179">
        <f t="shared" si="64"/>
        <v>678</v>
      </c>
      <c r="B696" s="189" t="str">
        <f>VLOOKUP($A696,'Реестр на 3 дня'!$C$2:$AA$1000,3)</f>
        <v>TOJIMUXAMADOV DOSTON ISAMUXAMAD O'G'LI</v>
      </c>
      <c r="C696" s="167" t="str">
        <f>VLOOKUP($A696,'Реестр на 3 дня'!$C$2:$AA$1000,12)</f>
        <v>AD</v>
      </c>
      <c r="D696" s="167" t="str">
        <f>VLOOKUP($A696,'Реестр на 3 дня'!$C$2:$AA$1000,13)</f>
        <v>2182904</v>
      </c>
      <c r="E696" s="190" t="str">
        <f>VLOOKUP($A696,'Реестр на 3 дня'!$C$2:$AA$1000,14)</f>
        <v>15.12.2022</v>
      </c>
      <c r="F696" s="168" t="str">
        <f>VLOOKUP($A696,'Реестр на 3 дня'!$C$2:$AA$1000,15)</f>
        <v/>
      </c>
      <c r="G696" s="166" t="str">
        <f>VLOOKUP($A696,'Реестр на 3 дня'!$C$2:$AA$1000,17)</f>
        <v>Узбекистан, 000000, Ташкентская область, Янгиюльский район, Намуна МФЙ Тез арик 142а</v>
      </c>
      <c r="H696" s="191">
        <f>VLOOKUP($A696,'Реестр на 3 дня'!$C$2:$AA$1000,4)</f>
        <v>800</v>
      </c>
      <c r="I696" s="170">
        <f t="shared" si="60"/>
        <v>100</v>
      </c>
      <c r="J696" s="187">
        <f t="shared" si="61"/>
        <v>80000</v>
      </c>
      <c r="K696" s="41">
        <f t="shared" si="62"/>
        <v>0</v>
      </c>
      <c r="L696" s="188">
        <f t="shared" si="63"/>
        <v>80000</v>
      </c>
      <c r="M696" s="171" t="s">
        <v>1897</v>
      </c>
    </row>
    <row r="697" spans="1:13" ht="51">
      <c r="A697" s="179">
        <f t="shared" si="64"/>
        <v>679</v>
      </c>
      <c r="B697" s="189" t="str">
        <f>VLOOKUP($A697,'Реестр на 3 дня'!$C$2:$AA$1000,3)</f>
        <v>TOPILOV BAXODIR KOMILOVICH</v>
      </c>
      <c r="C697" s="167" t="str">
        <f>VLOOKUP($A697,'Реестр на 3 дня'!$C$2:$AA$1000,12)</f>
        <v>AD</v>
      </c>
      <c r="D697" s="167" t="str">
        <f>VLOOKUP($A697,'Реестр на 3 дня'!$C$2:$AA$1000,13)</f>
        <v>4428359</v>
      </c>
      <c r="E697" s="190" t="str">
        <f>VLOOKUP($A697,'Реестр на 3 дня'!$C$2:$AA$1000,14)</f>
        <v>28.08.2023</v>
      </c>
      <c r="F697" s="168" t="str">
        <f>VLOOKUP($A697,'Реестр на 3 дня'!$C$2:$AA$1000,15)</f>
        <v>ЯНГИЮЛЬСКИЙ ГОВД ТАШКЕНТСКОЙ ОБЛАСТИ</v>
      </c>
      <c r="G697" s="166" t="str">
        <f>VLOOKUP($A697,'Реестр на 3 дня'!$C$2:$AA$1000,17)</f>
        <v>Узбекистан, 000000, Ташкентская область, Янгиюльский район, МУСТАҚИЛЛИК МФЙ, НИЁЗБОШ КЎЧАСИ, uy:23</v>
      </c>
      <c r="H697" s="191">
        <f>VLOOKUP($A697,'Реестр на 3 дня'!$C$2:$AA$1000,4)</f>
        <v>320</v>
      </c>
      <c r="I697" s="170">
        <f t="shared" si="60"/>
        <v>100</v>
      </c>
      <c r="J697" s="187">
        <f t="shared" si="61"/>
        <v>32000</v>
      </c>
      <c r="K697" s="41">
        <f t="shared" si="62"/>
        <v>0</v>
      </c>
      <c r="L697" s="188">
        <f t="shared" si="63"/>
        <v>32000</v>
      </c>
      <c r="M697" s="171" t="s">
        <v>1897</v>
      </c>
    </row>
    <row r="698" spans="1:13" ht="51">
      <c r="A698" s="179">
        <f t="shared" si="64"/>
        <v>680</v>
      </c>
      <c r="B698" s="189" t="str">
        <f>VLOOKUP($A698,'Реестр на 3 дня'!$C$2:$AA$1000,3)</f>
        <v>TOPILOVA TURSUNOY LATIPOVNA</v>
      </c>
      <c r="C698" s="167" t="str">
        <f>VLOOKUP($A698,'Реестр на 3 дня'!$C$2:$AA$1000,12)</f>
        <v>AD</v>
      </c>
      <c r="D698" s="167" t="str">
        <f>VLOOKUP($A698,'Реестр на 3 дня'!$C$2:$AA$1000,13)</f>
        <v>2533647</v>
      </c>
      <c r="E698" s="190" t="str">
        <f>VLOOKUP($A698,'Реестр на 3 дня'!$C$2:$AA$1000,14)</f>
        <v>08.02.2023</v>
      </c>
      <c r="F698" s="168" t="str">
        <f>VLOOKUP($A698,'Реестр на 3 дня'!$C$2:$AA$1000,15)</f>
        <v/>
      </c>
      <c r="G698" s="166" t="str">
        <f>VLOOKUP($A698,'Реестр на 3 дня'!$C$2:$AA$1000,17)</f>
        <v>Узбекистан, 000000, Ташкентская область, Янгиюльский район, Г. ЯНГИЮЛЬ УЛ. САМАРКАНДСКАЯ Д.337A</v>
      </c>
      <c r="H698" s="191">
        <f>VLOOKUP($A698,'Реестр на 3 дня'!$C$2:$AA$1000,4)</f>
        <v>800</v>
      </c>
      <c r="I698" s="170">
        <f t="shared" si="60"/>
        <v>100</v>
      </c>
      <c r="J698" s="187">
        <f t="shared" si="61"/>
        <v>80000</v>
      </c>
      <c r="K698" s="41">
        <f t="shared" si="62"/>
        <v>0</v>
      </c>
      <c r="L698" s="188">
        <f t="shared" si="63"/>
        <v>80000</v>
      </c>
      <c r="M698" s="171" t="s">
        <v>1897</v>
      </c>
    </row>
    <row r="699" spans="1:13" ht="38.25">
      <c r="A699" s="179">
        <f t="shared" si="64"/>
        <v>681</v>
      </c>
      <c r="B699" s="189" t="str">
        <f>VLOOKUP($A699,'Реестр на 3 дня'!$C$2:$AA$1000,3)</f>
        <v>TOREXODJAYEV KADIR XXX</v>
      </c>
      <c r="C699" s="167" t="str">
        <f>VLOOKUP($A699,'Реестр на 3 дня'!$C$2:$AA$1000,12)</f>
        <v>AE</v>
      </c>
      <c r="D699" s="167" t="str">
        <f>VLOOKUP($A699,'Реестр на 3 дня'!$C$2:$AA$1000,13)</f>
        <v>1079211</v>
      </c>
      <c r="E699" s="190" t="str">
        <f>VLOOKUP($A699,'Реестр на 3 дня'!$C$2:$AA$1000,14)</f>
        <v>07.01.2025</v>
      </c>
      <c r="F699" s="168" t="str">
        <f>VLOOKUP($A699,'Реестр на 3 дня'!$C$2:$AA$1000,15)</f>
        <v/>
      </c>
      <c r="G699" s="166" t="str">
        <f>VLOOKUP($A699,'Реестр на 3 дня'!$C$2:$AA$1000,17)</f>
        <v>Узбекистан, 000000, Ташкентская область, Янгиюльский район, Саховат МФЙ, Саховат кучаси, 78а-уй</v>
      </c>
      <c r="H699" s="191">
        <f>VLOOKUP($A699,'Реестр на 3 дня'!$C$2:$AA$1000,4)</f>
        <v>800</v>
      </c>
      <c r="I699" s="170">
        <f t="shared" si="60"/>
        <v>100</v>
      </c>
      <c r="J699" s="187">
        <f t="shared" si="61"/>
        <v>80000</v>
      </c>
      <c r="K699" s="41">
        <f t="shared" si="62"/>
        <v>0</v>
      </c>
      <c r="L699" s="188">
        <f t="shared" si="63"/>
        <v>80000</v>
      </c>
      <c r="M699" s="171" t="s">
        <v>1897</v>
      </c>
    </row>
    <row r="700" spans="1:13" ht="38.25">
      <c r="A700" s="179">
        <f t="shared" si="64"/>
        <v>682</v>
      </c>
      <c r="B700" s="189" t="str">
        <f>VLOOKUP($A700,'Реестр на 3 дня'!$C$2:$AA$1000,3)</f>
        <v>TOXIROV SHOXZOD BAHODIR O'G'LI</v>
      </c>
      <c r="C700" s="167" t="str">
        <f>VLOOKUP($A700,'Реестр на 3 дня'!$C$2:$AA$1000,12)</f>
        <v>AE</v>
      </c>
      <c r="D700" s="167" t="str">
        <f>VLOOKUP($A700,'Реестр на 3 дня'!$C$2:$AA$1000,13)</f>
        <v>4259190</v>
      </c>
      <c r="E700" s="190" t="str">
        <f>VLOOKUP($A700,'Реестр на 3 дня'!$C$2:$AA$1000,14)</f>
        <v>19.09.2025</v>
      </c>
      <c r="F700" s="168" t="str">
        <f>VLOOKUP($A700,'Реестр на 3 дня'!$C$2:$AA$1000,15)</f>
        <v>ЯШНОБОДСКИЙ РУВД ГОРОДА ТАШКЕНТА</v>
      </c>
      <c r="G700" s="166" t="str">
        <f>VLOOKUP($A700,'Реестр на 3 дня'!$C$2:$AA$1000,17)</f>
        <v>Узбекистан, 000000, г. Ташкент, Яшнободский район, 1-Авиасозлар кв., Парвоз МСГ, 20- Дом, 48- Квартира</v>
      </c>
      <c r="H700" s="191">
        <f>VLOOKUP($A700,'Реестр на 3 дня'!$C$2:$AA$1000,4)</f>
        <v>3</v>
      </c>
      <c r="I700" s="170">
        <f t="shared" si="60"/>
        <v>100</v>
      </c>
      <c r="J700" s="187">
        <f t="shared" si="61"/>
        <v>300</v>
      </c>
      <c r="K700" s="41">
        <f t="shared" si="62"/>
        <v>0</v>
      </c>
      <c r="L700" s="188">
        <f t="shared" si="63"/>
        <v>300</v>
      </c>
      <c r="M700" s="171" t="s">
        <v>1897</v>
      </c>
    </row>
    <row r="701" spans="1:13">
      <c r="A701" s="179">
        <f t="shared" si="64"/>
        <v>683</v>
      </c>
      <c r="B701" s="189" t="str">
        <f>VLOOKUP($A701,'Реестр на 3 дня'!$C$2:$AA$1000,3)</f>
        <v>TOYGONBAYEV EMIRBEK ZIYATDINBEKOVICH</v>
      </c>
      <c r="C701" s="167" t="str">
        <f>VLOOKUP($A701,'Реестр на 3 дня'!$C$2:$AA$1000,12)</f>
        <v>AD</v>
      </c>
      <c r="D701" s="167" t="str">
        <f>VLOOKUP($A701,'Реестр на 3 дня'!$C$2:$AA$1000,13)</f>
        <v>1378584</v>
      </c>
      <c r="E701" s="190" t="str">
        <f>VLOOKUP($A701,'Реестр на 3 дня'!$C$2:$AA$1000,14)</f>
        <v>23.05.2022</v>
      </c>
      <c r="F701" s="168" t="str">
        <f>VLOOKUP($A701,'Реестр на 3 дня'!$C$2:$AA$1000,15)</f>
        <v/>
      </c>
      <c r="G701" s="166" t="str">
        <f>VLOOKUP($A701,'Реестр на 3 дня'!$C$2:$AA$1000,17)</f>
        <v/>
      </c>
      <c r="H701" s="191">
        <f>VLOOKUP($A701,'Реестр на 3 дня'!$C$2:$AA$1000,4)</f>
        <v>18</v>
      </c>
      <c r="I701" s="170">
        <f t="shared" si="60"/>
        <v>100</v>
      </c>
      <c r="J701" s="187">
        <f t="shared" si="61"/>
        <v>1800</v>
      </c>
      <c r="K701" s="41">
        <f t="shared" si="62"/>
        <v>0</v>
      </c>
      <c r="L701" s="188">
        <f t="shared" si="63"/>
        <v>1800</v>
      </c>
      <c r="M701" s="171" t="s">
        <v>1897</v>
      </c>
    </row>
    <row r="702" spans="1:13" ht="51">
      <c r="A702" s="179">
        <f t="shared" si="64"/>
        <v>684</v>
      </c>
      <c r="B702" s="189" t="str">
        <f>VLOOKUP($A702,'Реестр на 3 дня'!$C$2:$AA$1000,3)</f>
        <v>TO‘RAYEV UMIDJON JAMSHID O‘G‘LI</v>
      </c>
      <c r="C702" s="167" t="str">
        <f>VLOOKUP($A702,'Реестр на 3 дня'!$C$2:$AA$1000,12)</f>
        <v>AC</v>
      </c>
      <c r="D702" s="167" t="str">
        <f>VLOOKUP($A702,'Реестр на 3 дня'!$C$2:$AA$1000,13)</f>
        <v>2968757</v>
      </c>
      <c r="E702" s="190" t="str">
        <f>VLOOKUP($A702,'Реестр на 3 дня'!$C$2:$AA$1000,14)</f>
        <v>27.08.2020</v>
      </c>
      <c r="F702" s="168" t="str">
        <f>VLOOKUP($A702,'Реестр на 3 дня'!$C$2:$AA$1000,15)</f>
        <v/>
      </c>
      <c r="G702" s="166" t="str">
        <f>VLOOKUP($A702,'Реестр на 3 дня'!$C$2:$AA$1000,17)</f>
        <v>Узбекистан, 000000, Бухарская область, Вабкентский район, Бухарская область, Вабкентский район, Латифсобунгар МСГ, Хумриён, дом 146</v>
      </c>
      <c r="H702" s="191">
        <f>VLOOKUP($A702,'Реестр на 3 дня'!$C$2:$AA$1000,4)</f>
        <v>5</v>
      </c>
      <c r="I702" s="170">
        <f t="shared" si="60"/>
        <v>100</v>
      </c>
      <c r="J702" s="187">
        <f t="shared" si="61"/>
        <v>500</v>
      </c>
      <c r="K702" s="41">
        <f t="shared" si="62"/>
        <v>0</v>
      </c>
      <c r="L702" s="188">
        <f t="shared" si="63"/>
        <v>500</v>
      </c>
      <c r="M702" s="171" t="s">
        <v>1897</v>
      </c>
    </row>
    <row r="703" spans="1:13" ht="38.25">
      <c r="A703" s="179">
        <f t="shared" si="64"/>
        <v>685</v>
      </c>
      <c r="B703" s="189" t="str">
        <f>VLOOKUP($A703,'Реестр на 3 дня'!$C$2:$AA$1000,3)</f>
        <v>TSIBIZOV VADIM BORISOVICH</v>
      </c>
      <c r="C703" s="167" t="str">
        <f>VLOOKUP($A703,'Реестр на 3 дня'!$C$2:$AA$1000,12)</f>
        <v>AC</v>
      </c>
      <c r="D703" s="167" t="str">
        <f>VLOOKUP($A703,'Реестр на 3 дня'!$C$2:$AA$1000,13)</f>
        <v>2908905</v>
      </c>
      <c r="E703" s="190" t="str">
        <f>VLOOKUP($A703,'Реестр на 3 дня'!$C$2:$AA$1000,14)</f>
        <v>26.05.2020</v>
      </c>
      <c r="F703" s="168" t="str">
        <f>VLOOKUP($A703,'Реестр на 3 дня'!$C$2:$AA$1000,15)</f>
        <v>Toshkent shahar Yunusobod tumani IIB</v>
      </c>
      <c r="G703" s="166" t="str">
        <f>VLOOKUP($A703,'Реестр на 3 дня'!$C$2:$AA$1000,17)</f>
        <v>Узбекистан, 000000, г. Ташкент, Юнусабадский район, БОҒИЭЪРАМ МФЙ, 11 МАВЗЕ, uy:34 xonadon:32</v>
      </c>
      <c r="H703" s="191">
        <f>VLOOKUP($A703,'Реестр на 3 дня'!$C$2:$AA$1000,4)</f>
        <v>3560</v>
      </c>
      <c r="I703" s="170">
        <f t="shared" si="60"/>
        <v>100</v>
      </c>
      <c r="J703" s="187">
        <f t="shared" si="61"/>
        <v>356000</v>
      </c>
      <c r="K703" s="41">
        <f t="shared" si="62"/>
        <v>0</v>
      </c>
      <c r="L703" s="188">
        <f t="shared" si="63"/>
        <v>356000</v>
      </c>
      <c r="M703" s="171" t="s">
        <v>1897</v>
      </c>
    </row>
    <row r="704" spans="1:13" ht="51">
      <c r="A704" s="179">
        <f t="shared" si="64"/>
        <v>686</v>
      </c>
      <c r="B704" s="189" t="str">
        <f>VLOOKUP($A704,'Реестр на 3 дня'!$C$2:$AA$1000,3)</f>
        <v>TULAGANOV NIG'MATILLA XIKMATILLAYEVICH</v>
      </c>
      <c r="C704" s="167" t="str">
        <f>VLOOKUP($A704,'Реестр на 3 дня'!$C$2:$AA$1000,12)</f>
        <v>AD</v>
      </c>
      <c r="D704" s="167" t="str">
        <f>VLOOKUP($A704,'Реестр на 3 дня'!$C$2:$AA$1000,13)</f>
        <v>9230460</v>
      </c>
      <c r="E704" s="190" t="str">
        <f>VLOOKUP($A704,'Реестр на 3 дня'!$C$2:$AA$1000,14)</f>
        <v>01.11.2024</v>
      </c>
      <c r="F704" s="168" t="str">
        <f>VLOOKUP($A704,'Реестр на 3 дня'!$C$2:$AA$1000,15)</f>
        <v/>
      </c>
      <c r="G704" s="166" t="str">
        <f>VLOOKUP($A704,'Реестр на 3 дня'!$C$2:$AA$1000,17)</f>
        <v>Узбекистан, 000000, г. Ташкент, Шайхантахурский район, ЯНГИ ШАХАР МФЙ, ОБИНАЗИР КЎЧАСИ,  uy:55</v>
      </c>
      <c r="H704" s="191">
        <f>VLOOKUP($A704,'Реестр на 3 дня'!$C$2:$AA$1000,4)</f>
        <v>1</v>
      </c>
      <c r="I704" s="170">
        <f t="shared" si="60"/>
        <v>100</v>
      </c>
      <c r="J704" s="187">
        <f t="shared" si="61"/>
        <v>100</v>
      </c>
      <c r="K704" s="41">
        <f t="shared" si="62"/>
        <v>0</v>
      </c>
      <c r="L704" s="188">
        <f t="shared" si="63"/>
        <v>100</v>
      </c>
      <c r="M704" s="171" t="s">
        <v>1897</v>
      </c>
    </row>
    <row r="705" spans="1:13" ht="63.75">
      <c r="A705" s="179">
        <f t="shared" si="64"/>
        <v>687</v>
      </c>
      <c r="B705" s="189" t="str">
        <f>VLOOKUP($A705,'Реестр на 3 дня'!$C$2:$AA$1000,3)</f>
        <v>TULAPOV FAXRITDIN BURIBAYEVICH</v>
      </c>
      <c r="C705" s="167" t="str">
        <f>VLOOKUP($A705,'Реестр на 3 дня'!$C$2:$AA$1000,12)</f>
        <v>AD</v>
      </c>
      <c r="D705" s="167" t="str">
        <f>VLOOKUP($A705,'Реестр на 3 дня'!$C$2:$AA$1000,13)</f>
        <v>1710310</v>
      </c>
      <c r="E705" s="190" t="str">
        <f>VLOOKUP($A705,'Реестр на 3 дня'!$C$2:$AA$1000,14)</f>
        <v>30.08.2022</v>
      </c>
      <c r="F705" s="168" t="str">
        <f>VLOOKUP($A705,'Реестр на 3 дня'!$C$2:$AA$1000,15)</f>
        <v/>
      </c>
      <c r="G705" s="166" t="str">
        <f>VLOOKUP($A705,'Реестр на 3 дня'!$C$2:$AA$1000,17)</f>
        <v>Узбекистан, 000000, Ташкентская область, Янгиюльский район, НИЁЗБОШ КФЙ, ФАРОВОН МФЙ, НИЁЗБОШ КФЙ, ФАРОВОН МФЙ, ЯНГИ АРИК, uy:Р/Й</v>
      </c>
      <c r="H705" s="191">
        <f>VLOOKUP($A705,'Реестр на 3 дня'!$C$2:$AA$1000,4)</f>
        <v>3200</v>
      </c>
      <c r="I705" s="170">
        <f t="shared" si="60"/>
        <v>100</v>
      </c>
      <c r="J705" s="187">
        <f t="shared" si="61"/>
        <v>320000</v>
      </c>
      <c r="K705" s="41">
        <f t="shared" si="62"/>
        <v>0</v>
      </c>
      <c r="L705" s="188">
        <f t="shared" si="63"/>
        <v>320000</v>
      </c>
      <c r="M705" s="171" t="s">
        <v>1897</v>
      </c>
    </row>
    <row r="706" spans="1:13" ht="51">
      <c r="A706" s="179">
        <f t="shared" si="64"/>
        <v>688</v>
      </c>
      <c r="B706" s="189" t="str">
        <f>VLOOKUP($A706,'Реестр на 3 дня'!$C$2:$AA$1000,3)</f>
        <v>TULYAGANOV FARUX RAXIMOVICH</v>
      </c>
      <c r="C706" s="167" t="str">
        <f>VLOOKUP($A706,'Реестр на 3 дня'!$C$2:$AA$1000,12)</f>
        <v>AE</v>
      </c>
      <c r="D706" s="167" t="str">
        <f>VLOOKUP($A706,'Реестр на 3 дня'!$C$2:$AA$1000,13)</f>
        <v>5523683</v>
      </c>
      <c r="E706" s="190" t="str">
        <f>VLOOKUP($A706,'Реестр на 3 дня'!$C$2:$AA$1000,14)</f>
        <v>19.12.2025</v>
      </c>
      <c r="F706" s="168" t="str">
        <f>VLOOKUP($A706,'Реестр на 3 дня'!$C$2:$AA$1000,15)</f>
        <v/>
      </c>
      <c r="G706" s="166" t="str">
        <f>VLOOKUP($A706,'Реестр на 3 дня'!$C$2:$AA$1000,17)</f>
        <v>Узбекистан, 000000, г. Ташкент, Яккасарайский район, БЕЛАРИҚ МФЙ, ЖАМШИД ШОШИЙ, 1 ТОР КЎЧАСИ,  uy:40</v>
      </c>
      <c r="H706" s="191">
        <f>VLOOKUP($A706,'Реестр на 3 дня'!$C$2:$AA$1000,4)</f>
        <v>2200</v>
      </c>
      <c r="I706" s="170">
        <f t="shared" si="60"/>
        <v>100</v>
      </c>
      <c r="J706" s="187">
        <f t="shared" si="61"/>
        <v>220000</v>
      </c>
      <c r="K706" s="41">
        <f t="shared" si="62"/>
        <v>0</v>
      </c>
      <c r="L706" s="188">
        <f t="shared" si="63"/>
        <v>220000</v>
      </c>
      <c r="M706" s="171" t="s">
        <v>1897</v>
      </c>
    </row>
    <row r="707" spans="1:13" ht="38.25">
      <c r="A707" s="179">
        <f t="shared" si="64"/>
        <v>689</v>
      </c>
      <c r="B707" s="189" t="str">
        <f>VLOOKUP($A707,'Реестр на 3 дня'!$C$2:$AA$1000,3)</f>
        <v>TURABAYEV ALIMJON BOYMIRZAYEVICH</v>
      </c>
      <c r="C707" s="167" t="str">
        <f>VLOOKUP($A707,'Реестр на 3 дня'!$C$2:$AA$1000,12)</f>
        <v>AD</v>
      </c>
      <c r="D707" s="167" t="str">
        <f>VLOOKUP($A707,'Реестр на 3 дня'!$C$2:$AA$1000,13)</f>
        <v>2207902</v>
      </c>
      <c r="E707" s="190" t="str">
        <f>VLOOKUP($A707,'Реестр на 3 дня'!$C$2:$AA$1000,14)</f>
        <v>19.12.2022</v>
      </c>
      <c r="F707" s="168" t="str">
        <f>VLOOKUP($A707,'Реестр на 3 дня'!$C$2:$AA$1000,15)</f>
        <v/>
      </c>
      <c r="G707" s="166" t="str">
        <f>VLOOKUP($A707,'Реестр на 3 дня'!$C$2:$AA$1000,17)</f>
        <v>Узбекистан, 000000, Ташкентская область, г. Янгиюль, МУКУМИЙ МАХАЛЛАСИ БУНЕДКОР  93-УЙ</v>
      </c>
      <c r="H707" s="191">
        <f>VLOOKUP($A707,'Реестр на 3 дня'!$C$2:$AA$1000,4)</f>
        <v>3200</v>
      </c>
      <c r="I707" s="170">
        <f t="shared" si="60"/>
        <v>100</v>
      </c>
      <c r="J707" s="187">
        <f t="shared" si="61"/>
        <v>320000</v>
      </c>
      <c r="K707" s="41">
        <f t="shared" si="62"/>
        <v>0</v>
      </c>
      <c r="L707" s="188">
        <f t="shared" si="63"/>
        <v>320000</v>
      </c>
      <c r="M707" s="171" t="s">
        <v>1897</v>
      </c>
    </row>
    <row r="708" spans="1:13" ht="38.25">
      <c r="A708" s="179">
        <f t="shared" si="64"/>
        <v>690</v>
      </c>
      <c r="B708" s="189" t="str">
        <f>VLOOKUP($A708,'Реестр на 3 дня'!$C$2:$AA$1000,3)</f>
        <v>TURAYEV AZAMAT BEKMURADOVICH</v>
      </c>
      <c r="C708" s="167" t="str">
        <f>VLOOKUP($A708,'Реестр на 3 дня'!$C$2:$AA$1000,12)</f>
        <v>AD</v>
      </c>
      <c r="D708" s="167" t="str">
        <f>VLOOKUP($A708,'Реестр на 3 дня'!$C$2:$AA$1000,13)</f>
        <v>6098584</v>
      </c>
      <c r="E708" s="190" t="str">
        <f>VLOOKUP($A708,'Реестр на 3 дня'!$C$2:$AA$1000,14)</f>
        <v>10.02.2024</v>
      </c>
      <c r="F708" s="168" t="str">
        <f>VLOOKUP($A708,'Реестр на 3 дня'!$C$2:$AA$1000,15)</f>
        <v/>
      </c>
      <c r="G708" s="166" t="str">
        <f>VLOOKUP($A708,'Реестр на 3 дня'!$C$2:$AA$1000,17)</f>
        <v>Узбекистан, 000000, Кашкадарьинская область, Нишанский район, КИМЁГАР МФЙ 5-МИТТИ ТУМАНИ  uy:20</v>
      </c>
      <c r="H708" s="191">
        <f>VLOOKUP($A708,'Реестр на 3 дня'!$C$2:$AA$1000,4)</f>
        <v>50</v>
      </c>
      <c r="I708" s="170">
        <f t="shared" si="60"/>
        <v>100</v>
      </c>
      <c r="J708" s="187">
        <f t="shared" si="61"/>
        <v>5000</v>
      </c>
      <c r="K708" s="41">
        <f t="shared" si="62"/>
        <v>0</v>
      </c>
      <c r="L708" s="188">
        <f t="shared" si="63"/>
        <v>5000</v>
      </c>
      <c r="M708" s="171" t="s">
        <v>1897</v>
      </c>
    </row>
    <row r="709" spans="1:13" ht="38.25">
      <c r="A709" s="179">
        <f t="shared" si="64"/>
        <v>691</v>
      </c>
      <c r="B709" s="189" t="str">
        <f>VLOOKUP($A709,'Реестр на 3 дня'!$C$2:$AA$1000,3)</f>
        <v>TURAYEV UMID ABRORKULOVICH</v>
      </c>
      <c r="C709" s="167" t="str">
        <f>VLOOKUP($A709,'Реестр на 3 дня'!$C$2:$AA$1000,12)</f>
        <v>AD</v>
      </c>
      <c r="D709" s="167" t="str">
        <f>VLOOKUP($A709,'Реестр на 3 дня'!$C$2:$AA$1000,13)</f>
        <v>6888732</v>
      </c>
      <c r="E709" s="190" t="str">
        <f>VLOOKUP($A709,'Реестр на 3 дня'!$C$2:$AA$1000,14)</f>
        <v>19.04.2024</v>
      </c>
      <c r="F709" s="168" t="str">
        <f>VLOOKUP($A709,'Реестр на 3 дня'!$C$2:$AA$1000,15)</f>
        <v/>
      </c>
      <c r="G709" s="166" t="str">
        <f>VLOOKUP($A709,'Реестр на 3 дня'!$C$2:$AA$1000,17)</f>
        <v>Узбекистан, 000000, Ташкентская область, Зангиатинский район, Корасув МФЙ, 2-Дустлик, пр. 9 кучаси, 18-уй</v>
      </c>
      <c r="H709" s="191">
        <f>VLOOKUP($A709,'Реестр на 3 дня'!$C$2:$AA$1000,4)</f>
        <v>10</v>
      </c>
      <c r="I709" s="170">
        <f t="shared" si="60"/>
        <v>100</v>
      </c>
      <c r="J709" s="187">
        <f t="shared" si="61"/>
        <v>1000</v>
      </c>
      <c r="K709" s="41">
        <f t="shared" si="62"/>
        <v>0</v>
      </c>
      <c r="L709" s="188">
        <f t="shared" si="63"/>
        <v>1000</v>
      </c>
      <c r="M709" s="171" t="s">
        <v>1897</v>
      </c>
    </row>
    <row r="710" spans="1:13" ht="38.25">
      <c r="A710" s="179">
        <f t="shared" si="64"/>
        <v>692</v>
      </c>
      <c r="B710" s="189" t="str">
        <f>VLOOKUP($A710,'Реестр на 3 дня'!$C$2:$AA$1000,3)</f>
        <v>TURDALIYEVA MAVLYUDA ERGASHOVNA</v>
      </c>
      <c r="C710" s="167" t="str">
        <f>VLOOKUP($A710,'Реестр на 3 дня'!$C$2:$AA$1000,12)</f>
        <v>AA</v>
      </c>
      <c r="D710" s="167" t="str">
        <f>VLOOKUP($A710,'Реестр на 3 дня'!$C$2:$AA$1000,13)</f>
        <v>8588794</v>
      </c>
      <c r="E710" s="190" t="str">
        <f>VLOOKUP($A710,'Реестр на 3 дня'!$C$2:$AA$1000,14)</f>
        <v>03.02.2015</v>
      </c>
      <c r="F710" s="168" t="str">
        <f>VLOOKUP($A710,'Реестр на 3 дня'!$C$2:$AA$1000,15)</f>
        <v>Toshkent viloyati Yangiyul tumani IIB</v>
      </c>
      <c r="G710" s="166" t="str">
        <f>VLOOKUP($A710,'Реестр на 3 дня'!$C$2:$AA$1000,17)</f>
        <v>Узбекистан, 110808, Ташкентская область, г. Янгиюль, Г. ЯНГИЮЛЬ РОМАДАН КОУНЧИ-ТЕПА Д.51 КВ.0</v>
      </c>
      <c r="H710" s="191">
        <f>VLOOKUP($A710,'Реестр на 3 дня'!$C$2:$AA$1000,4)</f>
        <v>1600</v>
      </c>
      <c r="I710" s="170">
        <f t="shared" si="60"/>
        <v>100</v>
      </c>
      <c r="J710" s="187">
        <f t="shared" si="61"/>
        <v>160000</v>
      </c>
      <c r="K710" s="41">
        <f t="shared" si="62"/>
        <v>0</v>
      </c>
      <c r="L710" s="188">
        <f t="shared" si="63"/>
        <v>160000</v>
      </c>
      <c r="M710" s="171" t="s">
        <v>1897</v>
      </c>
    </row>
    <row r="711" spans="1:13" ht="38.25">
      <c r="A711" s="179">
        <f t="shared" si="64"/>
        <v>693</v>
      </c>
      <c r="B711" s="189" t="str">
        <f>VLOOKUP($A711,'Реестр на 3 дня'!$C$2:$AA$1000,3)</f>
        <v>TURDIBOYEV ABRORJON AXRORJON O‘G‘LI</v>
      </c>
      <c r="C711" s="167" t="str">
        <f>VLOOKUP($A711,'Реестр на 3 дня'!$C$2:$AA$1000,12)</f>
        <v>AB</v>
      </c>
      <c r="D711" s="167" t="str">
        <f>VLOOKUP($A711,'Реестр на 3 дня'!$C$2:$AA$1000,13)</f>
        <v>7408833</v>
      </c>
      <c r="E711" s="190" t="str">
        <f>VLOOKUP($A711,'Реестр на 3 дня'!$C$2:$AA$1000,14)</f>
        <v>07.08.2017</v>
      </c>
      <c r="F711" s="168" t="str">
        <f>VLOOKUP($A711,'Реестр на 3 дня'!$C$2:$AA$1000,15)</f>
        <v>УЧКУПРИКСКИЙ РОВД ФЕРГАНСКОЙ ОБЛАСТИ</v>
      </c>
      <c r="G711" s="166" t="str">
        <f>VLOOKUP($A711,'Реестр на 3 дня'!$C$2:$AA$1000,17)</f>
        <v>Узбекистан, 000000, Ферганская область, Учкуприкский район, Бегобод МФЙ, Янги ҳаёт кучаси, 29-уй</v>
      </c>
      <c r="H711" s="191">
        <f>VLOOKUP($A711,'Реестр на 3 дня'!$C$2:$AA$1000,4)</f>
        <v>1</v>
      </c>
      <c r="I711" s="170">
        <f t="shared" si="60"/>
        <v>100</v>
      </c>
      <c r="J711" s="187">
        <f t="shared" si="61"/>
        <v>100</v>
      </c>
      <c r="K711" s="41">
        <f t="shared" si="62"/>
        <v>0</v>
      </c>
      <c r="L711" s="188">
        <f t="shared" si="63"/>
        <v>100</v>
      </c>
      <c r="M711" s="171" t="s">
        <v>1897</v>
      </c>
    </row>
    <row r="712" spans="1:13" ht="38.25">
      <c r="A712" s="179">
        <f t="shared" si="64"/>
        <v>694</v>
      </c>
      <c r="B712" s="189" t="str">
        <f>VLOOKUP($A712,'Реестр на 3 дня'!$C$2:$AA$1000,3)</f>
        <v>TURGUNOV AZIZ ALISHEROVICH</v>
      </c>
      <c r="C712" s="167" t="str">
        <f>VLOOKUP($A712,'Реестр на 3 дня'!$C$2:$AA$1000,12)</f>
        <v>AD</v>
      </c>
      <c r="D712" s="167" t="str">
        <f>VLOOKUP($A712,'Реестр на 3 дня'!$C$2:$AA$1000,13)</f>
        <v>1253494</v>
      </c>
      <c r="E712" s="190" t="str">
        <f>VLOOKUP($A712,'Реестр на 3 дня'!$C$2:$AA$1000,14)</f>
        <v>13.04.2022</v>
      </c>
      <c r="F712" s="168" t="str">
        <f>VLOOKUP($A712,'Реестр на 3 дня'!$C$2:$AA$1000,15)</f>
        <v/>
      </c>
      <c r="G712" s="166" t="str">
        <f>VLOOKUP($A712,'Реестр на 3 дня'!$C$2:$AA$1000,17)</f>
        <v>Узбекистан, 000000, г. Ташкент, Мирабадский район, БАРОТХЎЖА МФЙ, КУЙЛИК КЎЧАСИ,  uy:10</v>
      </c>
      <c r="H712" s="191">
        <f>VLOOKUP($A712,'Реестр на 3 дня'!$C$2:$AA$1000,4)</f>
        <v>15</v>
      </c>
      <c r="I712" s="170">
        <f t="shared" si="60"/>
        <v>100</v>
      </c>
      <c r="J712" s="187">
        <f t="shared" si="61"/>
        <v>1500</v>
      </c>
      <c r="K712" s="41">
        <f t="shared" si="62"/>
        <v>0</v>
      </c>
      <c r="L712" s="188">
        <f t="shared" si="63"/>
        <v>1500</v>
      </c>
      <c r="M712" s="171" t="s">
        <v>1897</v>
      </c>
    </row>
    <row r="713" spans="1:13" ht="51">
      <c r="A713" s="179">
        <f t="shared" si="64"/>
        <v>695</v>
      </c>
      <c r="B713" s="189" t="str">
        <f>VLOOKUP($A713,'Реестр на 3 дня'!$C$2:$AA$1000,3)</f>
        <v>TURG‘UNOV JAXONGIR AXADJONOVICH</v>
      </c>
      <c r="C713" s="167" t="str">
        <f>VLOOKUP($A713,'Реестр на 3 дня'!$C$2:$AA$1000,12)</f>
        <v>AD</v>
      </c>
      <c r="D713" s="167" t="str">
        <f>VLOOKUP($A713,'Реестр на 3 дня'!$C$2:$AA$1000,13)</f>
        <v>3416692</v>
      </c>
      <c r="E713" s="190" t="str">
        <f>VLOOKUP($A713,'Реестр на 3 дня'!$C$2:$AA$1000,14)</f>
        <v>24.05.2023</v>
      </c>
      <c r="F713" s="168" t="str">
        <f>VLOOKUP($A713,'Реестр на 3 дня'!$C$2:$AA$1000,15)</f>
        <v/>
      </c>
      <c r="G713" s="166" t="str">
        <f>VLOOKUP($A713,'Реестр на 3 дня'!$C$2:$AA$1000,17)</f>
        <v>Узбекистан, 000000, г. Ташкент, Шайхантахурский район, Шайхонтохур МФЙ, Лабзак мавзеси, 33-уй, 48-хонадон</v>
      </c>
      <c r="H713" s="191">
        <f>VLOOKUP($A713,'Реестр на 3 дня'!$C$2:$AA$1000,4)</f>
        <v>595</v>
      </c>
      <c r="I713" s="170">
        <f t="shared" si="60"/>
        <v>100</v>
      </c>
      <c r="J713" s="187">
        <f t="shared" si="61"/>
        <v>59500</v>
      </c>
      <c r="K713" s="41">
        <f t="shared" si="62"/>
        <v>0</v>
      </c>
      <c r="L713" s="188">
        <f t="shared" si="63"/>
        <v>59500</v>
      </c>
      <c r="M713" s="171" t="s">
        <v>1897</v>
      </c>
    </row>
    <row r="714" spans="1:13" ht="25.5">
      <c r="A714" s="179">
        <f t="shared" si="64"/>
        <v>696</v>
      </c>
      <c r="B714" s="189" t="str">
        <f>VLOOKUP($A714,'Реестр на 3 дня'!$C$2:$AA$1000,3)</f>
        <v>TURKMANOV ISLOM SHOVKIDIN O‘G‘LI</v>
      </c>
      <c r="C714" s="167" t="str">
        <f>VLOOKUP($A714,'Реестр на 3 дня'!$C$2:$AA$1000,12)</f>
        <v>AB</v>
      </c>
      <c r="D714" s="167" t="str">
        <f>VLOOKUP($A714,'Реестр на 3 дня'!$C$2:$AA$1000,13)</f>
        <v>5810736</v>
      </c>
      <c r="E714" s="190" t="str">
        <f>VLOOKUP($A714,'Реестр на 3 дня'!$C$2:$AA$1000,14)</f>
        <v>01.02.2017</v>
      </c>
      <c r="F714" s="168" t="str">
        <f>VLOOKUP($A714,'Реестр на 3 дня'!$C$2:$AA$1000,15)</f>
        <v/>
      </c>
      <c r="G714" s="166" t="str">
        <f>VLOOKUP($A714,'Реестр на 3 дня'!$C$2:$AA$1000,17)</f>
        <v>Узбекистан, 000000, г. Ташкент, г. Ташкент, б/н</v>
      </c>
      <c r="H714" s="191">
        <f>VLOOKUP($A714,'Реестр на 3 дня'!$C$2:$AA$1000,4)</f>
        <v>26</v>
      </c>
      <c r="I714" s="170">
        <f t="shared" si="60"/>
        <v>100</v>
      </c>
      <c r="J714" s="187">
        <f t="shared" si="61"/>
        <v>2600</v>
      </c>
      <c r="K714" s="41">
        <f t="shared" si="62"/>
        <v>0</v>
      </c>
      <c r="L714" s="188">
        <f t="shared" si="63"/>
        <v>2600</v>
      </c>
      <c r="M714" s="171" t="s">
        <v>1897</v>
      </c>
    </row>
    <row r="715" spans="1:13" ht="51">
      <c r="A715" s="179">
        <f t="shared" si="64"/>
        <v>697</v>
      </c>
      <c r="B715" s="189" t="str">
        <f>VLOOKUP($A715,'Реестр на 3 дня'!$C$2:$AA$1000,3)</f>
        <v>TURSUNBAYEV MIRZAXOL XOLMAXAMATOVICH</v>
      </c>
      <c r="C715" s="167" t="str">
        <f>VLOOKUP($A715,'Реестр на 3 дня'!$C$2:$AA$1000,12)</f>
        <v>AB</v>
      </c>
      <c r="D715" s="167" t="str">
        <f>VLOOKUP($A715,'Реестр на 3 дня'!$C$2:$AA$1000,13)</f>
        <v>8618727</v>
      </c>
      <c r="E715" s="190" t="str">
        <f>VLOOKUP($A715,'Реестр на 3 дня'!$C$2:$AA$1000,14)</f>
        <v>05.01.2018</v>
      </c>
      <c r="F715" s="168" t="str">
        <f>VLOOKUP($A715,'Реестр на 3 дня'!$C$2:$AA$1000,15)</f>
        <v>Toshkent viloyati Yangiyul tumani IIB</v>
      </c>
      <c r="G715" s="166" t="str">
        <f>VLOOKUP($A715,'Реестр на 3 дня'!$C$2:$AA$1000,17)</f>
        <v>Узбекистан, 110814, Ташкентская область, Янгиюльский район, НИЯЗБАШ НИЁЗБОШ Ш.РАШИДОВ Д.27 КВ.</v>
      </c>
      <c r="H715" s="191">
        <f>VLOOKUP($A715,'Реестр на 3 дня'!$C$2:$AA$1000,4)</f>
        <v>1920</v>
      </c>
      <c r="I715" s="170">
        <f t="shared" si="60"/>
        <v>100</v>
      </c>
      <c r="J715" s="187">
        <f t="shared" si="61"/>
        <v>192000</v>
      </c>
      <c r="K715" s="41">
        <f t="shared" si="62"/>
        <v>0</v>
      </c>
      <c r="L715" s="188">
        <f t="shared" si="63"/>
        <v>192000</v>
      </c>
      <c r="M715" s="171" t="s">
        <v>1897</v>
      </c>
    </row>
    <row r="716" spans="1:13" ht="51">
      <c r="A716" s="179">
        <f t="shared" si="64"/>
        <v>698</v>
      </c>
      <c r="B716" s="189" t="str">
        <f>VLOOKUP($A716,'Реестр на 3 дня'!$C$2:$AA$1000,3)</f>
        <v>TURSUNNIYOZOV NURMUHAMMAD JAMSHID O‘G‘LI</v>
      </c>
      <c r="C716" s="167" t="str">
        <f>VLOOKUP($A716,'Реестр на 3 дня'!$C$2:$AA$1000,12)</f>
        <v>AE</v>
      </c>
      <c r="D716" s="167" t="str">
        <f>VLOOKUP($A716,'Реестр на 3 дня'!$C$2:$AA$1000,13)</f>
        <v>5164895</v>
      </c>
      <c r="E716" s="190" t="str">
        <f>VLOOKUP($A716,'Реестр на 3 дня'!$C$2:$AA$1000,14)</f>
        <v>24.11.2025</v>
      </c>
      <c r="F716" s="168" t="str">
        <f>VLOOKUP($A716,'Реестр на 3 дня'!$C$2:$AA$1000,15)</f>
        <v/>
      </c>
      <c r="G716" s="166" t="str">
        <f>VLOOKUP($A716,'Реестр на 3 дня'!$C$2:$AA$1000,17)</f>
        <v>Узбекистан, 000000, Кашкадарьинская область, Каршинский район, Қуйи Бешкент МФЙ, Қуйи Бешкент қишлоғи, 6-уй</v>
      </c>
      <c r="H716" s="191">
        <f>VLOOKUP($A716,'Реестр на 3 дня'!$C$2:$AA$1000,4)</f>
        <v>1</v>
      </c>
      <c r="I716" s="170">
        <f t="shared" si="60"/>
        <v>100</v>
      </c>
      <c r="J716" s="187">
        <f t="shared" si="61"/>
        <v>100</v>
      </c>
      <c r="K716" s="41">
        <f t="shared" si="62"/>
        <v>0</v>
      </c>
      <c r="L716" s="188">
        <f t="shared" si="63"/>
        <v>100</v>
      </c>
      <c r="M716" s="171" t="s">
        <v>1897</v>
      </c>
    </row>
    <row r="717" spans="1:13" ht="38.25">
      <c r="A717" s="179">
        <f t="shared" si="64"/>
        <v>699</v>
      </c>
      <c r="B717" s="189" t="str">
        <f>VLOOKUP($A717,'Реестр на 3 дня'!$C$2:$AA$1000,3)</f>
        <v>TURSUNOV TEMUR SHAVKAT O‘G‘LI</v>
      </c>
      <c r="C717" s="167" t="str">
        <f>VLOOKUP($A717,'Реестр на 3 дня'!$C$2:$AA$1000,12)</f>
        <v>AB</v>
      </c>
      <c r="D717" s="167" t="str">
        <f>VLOOKUP($A717,'Реестр на 3 дня'!$C$2:$AA$1000,13)</f>
        <v>6110642</v>
      </c>
      <c r="E717" s="190" t="str">
        <f>VLOOKUP($A717,'Реестр на 3 дня'!$C$2:$AA$1000,14)</f>
        <v>03.03.2017</v>
      </c>
      <c r="F717" s="168" t="str">
        <f>VLOOKUP($A717,'Реестр на 3 дня'!$C$2:$AA$1000,15)</f>
        <v/>
      </c>
      <c r="G717" s="166" t="str">
        <f>VLOOKUP($A717,'Реестр на 3 дня'!$C$2:$AA$1000,17)</f>
        <v>Узбекистан, 000000, г. Ташкент,      , ЯНГИ ХАЁТ МФЙ, 12 МАВЗЕ,  uy:34 xonadon:17</v>
      </c>
      <c r="H717" s="191">
        <f>VLOOKUP($A717,'Реестр на 3 дня'!$C$2:$AA$1000,4)</f>
        <v>2</v>
      </c>
      <c r="I717" s="170">
        <f t="shared" si="60"/>
        <v>100</v>
      </c>
      <c r="J717" s="187">
        <f t="shared" si="61"/>
        <v>200</v>
      </c>
      <c r="K717" s="41">
        <f t="shared" si="62"/>
        <v>0</v>
      </c>
      <c r="L717" s="188">
        <f t="shared" si="63"/>
        <v>200</v>
      </c>
      <c r="M717" s="171" t="s">
        <v>1897</v>
      </c>
    </row>
    <row r="718" spans="1:13" ht="38.25">
      <c r="A718" s="179">
        <f t="shared" si="64"/>
        <v>700</v>
      </c>
      <c r="B718" s="189" t="str">
        <f>VLOOKUP($A718,'Реестр на 3 дня'!$C$2:$AA$1000,3)</f>
        <v>TUXTAROV NORMAT XOLMATOVICH</v>
      </c>
      <c r="C718" s="167" t="str">
        <f>VLOOKUP($A718,'Реестр на 3 дня'!$C$2:$AA$1000,12)</f>
        <v>AD</v>
      </c>
      <c r="D718" s="167" t="str">
        <f>VLOOKUP($A718,'Реестр на 3 дня'!$C$2:$AA$1000,13)</f>
        <v>2153367</v>
      </c>
      <c r="E718" s="190" t="str">
        <f>VLOOKUP($A718,'Реестр на 3 дня'!$C$2:$AA$1000,14)</f>
        <v>10.12.2022</v>
      </c>
      <c r="F718" s="168" t="str">
        <f>VLOOKUP($A718,'Реестр на 3 дня'!$C$2:$AA$1000,15)</f>
        <v/>
      </c>
      <c r="G718" s="166" t="str">
        <f>VLOOKUP($A718,'Реестр на 3 дня'!$C$2:$AA$1000,17)</f>
        <v>Узбекистан, 000000, Ташкентская область, Янгиюльский район, Дехконобод МФЙ Адолат 213</v>
      </c>
      <c r="H718" s="191">
        <f>VLOOKUP($A718,'Реестр на 3 дня'!$C$2:$AA$1000,4)</f>
        <v>160</v>
      </c>
      <c r="I718" s="170">
        <f t="shared" si="60"/>
        <v>100</v>
      </c>
      <c r="J718" s="187">
        <f t="shared" si="61"/>
        <v>16000</v>
      </c>
      <c r="K718" s="41">
        <f t="shared" si="62"/>
        <v>0</v>
      </c>
      <c r="L718" s="188">
        <f t="shared" si="63"/>
        <v>16000</v>
      </c>
      <c r="M718" s="171" t="s">
        <v>1897</v>
      </c>
    </row>
    <row r="719" spans="1:13" ht="38.25">
      <c r="A719" s="179">
        <f t="shared" si="64"/>
        <v>701</v>
      </c>
      <c r="B719" s="189" t="str">
        <f>VLOOKUP($A719,'Реестр на 3 дня'!$C$2:$AA$1000,3)</f>
        <v>TUYCHIBAYEV KAMOLIDDIN SHAXRAMBOYEVICH</v>
      </c>
      <c r="C719" s="167" t="str">
        <f>VLOOKUP($A719,'Реестр на 3 дня'!$C$2:$AA$1000,12)</f>
        <v>AB</v>
      </c>
      <c r="D719" s="167" t="str">
        <f>VLOOKUP($A719,'Реестр на 3 дня'!$C$2:$AA$1000,13)</f>
        <v>2853846</v>
      </c>
      <c r="E719" s="190" t="str">
        <f>VLOOKUP($A719,'Реестр на 3 дня'!$C$2:$AA$1000,14)</f>
        <v>02.02.2016</v>
      </c>
      <c r="F719" s="168" t="str">
        <f>VLOOKUP($A719,'Реестр на 3 дня'!$C$2:$AA$1000,15)</f>
        <v/>
      </c>
      <c r="G719" s="166" t="str">
        <f>VLOOKUP($A719,'Реестр на 3 дня'!$C$2:$AA$1000,17)</f>
        <v>Узбекистан, 112000, Ташкентская область, Янгиюльский район, УЛ. ЖАМБУЛ Д.112</v>
      </c>
      <c r="H719" s="191">
        <f>VLOOKUP($A719,'Реестр на 3 дня'!$C$2:$AA$1000,4)</f>
        <v>2240</v>
      </c>
      <c r="I719" s="170">
        <f t="shared" si="60"/>
        <v>100</v>
      </c>
      <c r="J719" s="187">
        <f t="shared" si="61"/>
        <v>224000</v>
      </c>
      <c r="K719" s="41">
        <f t="shared" si="62"/>
        <v>0</v>
      </c>
      <c r="L719" s="188">
        <f t="shared" si="63"/>
        <v>224000</v>
      </c>
      <c r="M719" s="171" t="s">
        <v>1897</v>
      </c>
    </row>
    <row r="720" spans="1:13" ht="38.25">
      <c r="A720" s="179">
        <f t="shared" si="64"/>
        <v>702</v>
      </c>
      <c r="B720" s="189" t="str">
        <f>VLOOKUP($A720,'Реестр на 3 дня'!$C$2:$AA$1000,3)</f>
        <v>TUYCHIYEV BEKZOD TAIROVICH</v>
      </c>
      <c r="C720" s="167" t="str">
        <f>VLOOKUP($A720,'Реестр на 3 дня'!$C$2:$AA$1000,12)</f>
        <v>AD</v>
      </c>
      <c r="D720" s="167" t="str">
        <f>VLOOKUP($A720,'Реестр на 3 дня'!$C$2:$AA$1000,13)</f>
        <v>3755573</v>
      </c>
      <c r="E720" s="190" t="str">
        <f>VLOOKUP($A720,'Реестр на 3 дня'!$C$2:$AA$1000,14)</f>
        <v>24.06.2023</v>
      </c>
      <c r="F720" s="168" t="str">
        <f>VLOOKUP($A720,'Реестр на 3 дня'!$C$2:$AA$1000,15)</f>
        <v/>
      </c>
      <c r="G720" s="166" t="str">
        <f>VLOOKUP($A720,'Реестр на 3 дня'!$C$2:$AA$1000,17)</f>
        <v>Узбекистан, 000000, Ташкентская область, г. Чирчик, Маърифат МФЙ, Муканна кучаси, 14-уй</v>
      </c>
      <c r="H720" s="191">
        <f>VLOOKUP($A720,'Реестр на 3 дня'!$C$2:$AA$1000,4)</f>
        <v>1</v>
      </c>
      <c r="I720" s="170">
        <f t="shared" si="60"/>
        <v>100</v>
      </c>
      <c r="J720" s="187">
        <f t="shared" si="61"/>
        <v>100</v>
      </c>
      <c r="K720" s="41">
        <f t="shared" si="62"/>
        <v>0</v>
      </c>
      <c r="L720" s="188">
        <f t="shared" si="63"/>
        <v>100</v>
      </c>
      <c r="M720" s="171" t="s">
        <v>1897</v>
      </c>
    </row>
    <row r="721" spans="1:13" ht="51">
      <c r="A721" s="179">
        <f t="shared" si="64"/>
        <v>703</v>
      </c>
      <c r="B721" s="189" t="str">
        <f>VLOOKUP($A721,'Реестр на 3 дня'!$C$2:$AA$1000,3)</f>
        <v>UBAYDULLAYEV OXUNJON IBADULLOYEVICH</v>
      </c>
      <c r="C721" s="167" t="str">
        <f>VLOOKUP($A721,'Реестр на 3 дня'!$C$2:$AA$1000,12)</f>
        <v>AD</v>
      </c>
      <c r="D721" s="167" t="str">
        <f>VLOOKUP($A721,'Реестр на 3 дня'!$C$2:$AA$1000,13)</f>
        <v>0868484</v>
      </c>
      <c r="E721" s="190" t="str">
        <f>VLOOKUP($A721,'Реестр на 3 дня'!$C$2:$AA$1000,14)</f>
        <v>30.11.2021</v>
      </c>
      <c r="F721" s="168" t="str">
        <f>VLOOKUP($A721,'Реестр на 3 дня'!$C$2:$AA$1000,15)</f>
        <v/>
      </c>
      <c r="G721" s="166" t="str">
        <f>VLOOKUP($A721,'Реестр на 3 дня'!$C$2:$AA$1000,17)</f>
        <v>Узбекистан, 000000, Бухарская область, Каганский район, БУХОРО ВИЛОЯТИ, КОГОН ТУМАНИ, ХУЖА-ЯКШАБА МФЙ, ХУЖА ЯКШАБА,  uy:Р/С</v>
      </c>
      <c r="H721" s="191">
        <f>VLOOKUP($A721,'Реестр на 3 дня'!$C$2:$AA$1000,4)</f>
        <v>39</v>
      </c>
      <c r="I721" s="170">
        <f t="shared" si="60"/>
        <v>100</v>
      </c>
      <c r="J721" s="187">
        <f t="shared" si="61"/>
        <v>3900</v>
      </c>
      <c r="K721" s="41">
        <f t="shared" si="62"/>
        <v>0</v>
      </c>
      <c r="L721" s="188">
        <f t="shared" si="63"/>
        <v>3900</v>
      </c>
      <c r="M721" s="171" t="s">
        <v>1897</v>
      </c>
    </row>
    <row r="722" spans="1:13" ht="51">
      <c r="A722" s="179">
        <f t="shared" si="64"/>
        <v>704</v>
      </c>
      <c r="B722" s="189" t="str">
        <f>VLOOKUP($A722,'Реестр на 3 дня'!$C$2:$AA$1000,3)</f>
        <v>UMAROV ABDUSALAM VAXITOVICH</v>
      </c>
      <c r="C722" s="167" t="str">
        <f>VLOOKUP($A722,'Реестр на 3 дня'!$C$2:$AA$1000,12)</f>
        <v>AD</v>
      </c>
      <c r="D722" s="167" t="str">
        <f>VLOOKUP($A722,'Реестр на 3 дня'!$C$2:$AA$1000,13)</f>
        <v>2257901</v>
      </c>
      <c r="E722" s="190" t="str">
        <f>VLOOKUP($A722,'Реестр на 3 дня'!$C$2:$AA$1000,14)</f>
        <v>27.12.2022</v>
      </c>
      <c r="F722" s="168" t="str">
        <f>VLOOKUP($A722,'Реестр на 3 дня'!$C$2:$AA$1000,15)</f>
        <v>УЧТЕПИНСКИЙ РУВД ГОРОДА ТАШКЕНТА</v>
      </c>
      <c r="G722" s="166" t="str">
        <f>VLOOKUP($A722,'Реестр на 3 дня'!$C$2:$AA$1000,17)</f>
        <v>Узбекистан, 000000, г. Ташкент, Сергелийский район, ЭЗГУЛИК МФЙ, СЕРГЕЛИ 8А МАВЗЕСИ,  uy:11 xonadon:42</v>
      </c>
      <c r="H722" s="191">
        <f>VLOOKUP($A722,'Реестр на 3 дня'!$C$2:$AA$1000,4)</f>
        <v>2400</v>
      </c>
      <c r="I722" s="170">
        <f t="shared" si="60"/>
        <v>100</v>
      </c>
      <c r="J722" s="187">
        <f t="shared" si="61"/>
        <v>240000</v>
      </c>
      <c r="K722" s="41">
        <f t="shared" si="62"/>
        <v>0</v>
      </c>
      <c r="L722" s="188">
        <f t="shared" si="63"/>
        <v>240000</v>
      </c>
      <c r="M722" s="171" t="s">
        <v>1897</v>
      </c>
    </row>
    <row r="723" spans="1:13" ht="51">
      <c r="A723" s="179">
        <f t="shared" si="64"/>
        <v>705</v>
      </c>
      <c r="B723" s="189" t="str">
        <f>VLOOKUP($A723,'Реестр на 3 дня'!$C$2:$AA$1000,3)</f>
        <v>UMAROV BOBIRJON ORIFJON O'G'LI</v>
      </c>
      <c r="C723" s="167" t="str">
        <f>VLOOKUP($A723,'Реестр на 3 дня'!$C$2:$AA$1000,12)</f>
        <v>AB</v>
      </c>
      <c r="D723" s="167" t="str">
        <f>VLOOKUP($A723,'Реестр на 3 дня'!$C$2:$AA$1000,13)</f>
        <v>3926578</v>
      </c>
      <c r="E723" s="190" t="str">
        <f>VLOOKUP($A723,'Реестр на 3 дня'!$C$2:$AA$1000,14)</f>
        <v>15.05.2016</v>
      </c>
      <c r="F723" s="168" t="str">
        <f>VLOOKUP($A723,'Реестр на 3 дня'!$C$2:$AA$1000,15)</f>
        <v/>
      </c>
      <c r="G723" s="166" t="str">
        <f>VLOOKUP($A723,'Реестр на 3 дня'!$C$2:$AA$1000,17)</f>
        <v>Узбекистан, 000000, Наманганская область, Чустский район, ШЎРКЕНТ ШФЙ ТЕПАҚЎРҒОН МФЙ БУЛОҚБОШИ КЎЧАСИ  uy:26</v>
      </c>
      <c r="H723" s="191">
        <f>VLOOKUP($A723,'Реестр на 3 дня'!$C$2:$AA$1000,4)</f>
        <v>2</v>
      </c>
      <c r="I723" s="170">
        <f t="shared" si="60"/>
        <v>100</v>
      </c>
      <c r="J723" s="187">
        <f t="shared" si="61"/>
        <v>200</v>
      </c>
      <c r="K723" s="41">
        <f t="shared" si="62"/>
        <v>0</v>
      </c>
      <c r="L723" s="188">
        <f t="shared" si="63"/>
        <v>200</v>
      </c>
      <c r="M723" s="171" t="s">
        <v>1897</v>
      </c>
    </row>
    <row r="724" spans="1:13" ht="38.25">
      <c r="A724" s="179">
        <f t="shared" si="64"/>
        <v>706</v>
      </c>
      <c r="B724" s="189" t="str">
        <f>VLOOKUP($A724,'Реестр на 3 дня'!$C$2:$AA$1000,3)</f>
        <v>UMAROV XAKIM SUNATULLAYEVICH</v>
      </c>
      <c r="C724" s="167" t="str">
        <f>VLOOKUP($A724,'Реестр на 3 дня'!$C$2:$AA$1000,12)</f>
        <v>AD</v>
      </c>
      <c r="D724" s="167" t="str">
        <f>VLOOKUP($A724,'Реестр на 3 дня'!$C$2:$AA$1000,13)</f>
        <v>3146449</v>
      </c>
      <c r="E724" s="190" t="str">
        <f>VLOOKUP($A724,'Реестр на 3 дня'!$C$2:$AA$1000,14)</f>
        <v>28.04.2023</v>
      </c>
      <c r="F724" s="168" t="str">
        <f>VLOOKUP($A724,'Реестр на 3 дня'!$C$2:$AA$1000,15)</f>
        <v/>
      </c>
      <c r="G724" s="166" t="str">
        <f>VLOOKUP($A724,'Реестр на 3 дня'!$C$2:$AA$1000,17)</f>
        <v>Узбекистан, 000000, г. Ташкент, Учтепинский район, ИБРАТ МФЙ, КУРУВЧИ КЎЧАСИ,  uy:13</v>
      </c>
      <c r="H724" s="191">
        <f>VLOOKUP($A724,'Реестр на 3 дня'!$C$2:$AA$1000,4)</f>
        <v>125</v>
      </c>
      <c r="I724" s="170">
        <f t="shared" si="60"/>
        <v>100</v>
      </c>
      <c r="J724" s="187">
        <f t="shared" si="61"/>
        <v>12500</v>
      </c>
      <c r="K724" s="41">
        <f t="shared" si="62"/>
        <v>0</v>
      </c>
      <c r="L724" s="188">
        <f t="shared" si="63"/>
        <v>12500</v>
      </c>
      <c r="M724" s="171" t="s">
        <v>1897</v>
      </c>
    </row>
    <row r="725" spans="1:13" ht="51">
      <c r="A725" s="179">
        <f t="shared" si="64"/>
        <v>707</v>
      </c>
      <c r="B725" s="189" t="str">
        <f>VLOOKUP($A725,'Реестр на 3 дня'!$C$2:$AA$1000,3)</f>
        <v>UMAROVA XADICHA ASKAROVNA</v>
      </c>
      <c r="C725" s="167" t="str">
        <f>VLOOKUP($A725,'Реестр на 3 дня'!$C$2:$AA$1000,12)</f>
        <v>AA</v>
      </c>
      <c r="D725" s="167" t="str">
        <f>VLOOKUP($A725,'Реестр на 3 дня'!$C$2:$AA$1000,13)</f>
        <v>4781945</v>
      </c>
      <c r="E725" s="190" t="str">
        <f>VLOOKUP($A725,'Реестр на 3 дня'!$C$2:$AA$1000,14)</f>
        <v>20.03.2014</v>
      </c>
      <c r="F725" s="168" t="str">
        <f>VLOOKUP($A725,'Реестр на 3 дня'!$C$2:$AA$1000,15)</f>
        <v>Toshkent shahar Sirg'ali tumani IIB</v>
      </c>
      <c r="G725" s="166" t="str">
        <f>VLOOKUP($A725,'Реестр на 3 дня'!$C$2:$AA$1000,17)</f>
        <v>Узбекистан, 000000, г. Ташкент, Сергелийский район, СЕРГЕЛИЙСКИЙ РАЙОН СЕРГЕЛИ 8А БЕЗ УЛИЦ СЕРГЕЛИ 8А Д.11  КВ.42</v>
      </c>
      <c r="H725" s="191">
        <f>VLOOKUP($A725,'Реестр на 3 дня'!$C$2:$AA$1000,4)</f>
        <v>3200</v>
      </c>
      <c r="I725" s="170">
        <f t="shared" si="60"/>
        <v>100</v>
      </c>
      <c r="J725" s="187">
        <f t="shared" si="61"/>
        <v>320000</v>
      </c>
      <c r="K725" s="41">
        <f t="shared" si="62"/>
        <v>0</v>
      </c>
      <c r="L725" s="188">
        <f t="shared" si="63"/>
        <v>320000</v>
      </c>
      <c r="M725" s="171" t="s">
        <v>1897</v>
      </c>
    </row>
    <row r="726" spans="1:13" ht="51">
      <c r="A726" s="179">
        <f t="shared" si="64"/>
        <v>708</v>
      </c>
      <c r="B726" s="189" t="str">
        <f>VLOOKUP($A726,'Реестр на 3 дня'!$C$2:$AA$1000,3)</f>
        <v>UMBARQULOV ABDULLOX O‘TKIR O‘G‘LI</v>
      </c>
      <c r="C726" s="167" t="str">
        <f>VLOOKUP($A726,'Реестр на 3 дня'!$C$2:$AA$1000,12)</f>
        <v>AD</v>
      </c>
      <c r="D726" s="167" t="str">
        <f>VLOOKUP($A726,'Реестр на 3 дня'!$C$2:$AA$1000,13)</f>
        <v>0576433</v>
      </c>
      <c r="E726" s="190" t="str">
        <f>VLOOKUP($A726,'Реестр на 3 дня'!$C$2:$AA$1000,14)</f>
        <v>17.08.2021</v>
      </c>
      <c r="F726" s="168" t="str">
        <f>VLOOKUP($A726,'Реестр на 3 дня'!$C$2:$AA$1000,15)</f>
        <v/>
      </c>
      <c r="G726" s="166" t="str">
        <f>VLOOKUP($A726,'Реестр на 3 дня'!$C$2:$AA$1000,17)</f>
        <v>Узбекистан, 000000, г. Ташкент, Учтепинский район, г. Ташкент, Учтепинский район, кв. 30, Алихонтура Согуний МСГ, 32- Дом, 23- Квартира</v>
      </c>
      <c r="H726" s="191">
        <f>VLOOKUP($A726,'Реестр на 3 дня'!$C$2:$AA$1000,4)</f>
        <v>42</v>
      </c>
      <c r="I726" s="170">
        <f t="shared" si="60"/>
        <v>100</v>
      </c>
      <c r="J726" s="187">
        <f t="shared" si="61"/>
        <v>4200</v>
      </c>
      <c r="K726" s="41">
        <f t="shared" si="62"/>
        <v>0</v>
      </c>
      <c r="L726" s="188">
        <f t="shared" si="63"/>
        <v>4200</v>
      </c>
      <c r="M726" s="171" t="s">
        <v>1897</v>
      </c>
    </row>
    <row r="727" spans="1:13" ht="38.25">
      <c r="A727" s="179">
        <f t="shared" si="64"/>
        <v>709</v>
      </c>
      <c r="B727" s="189" t="str">
        <f>VLOOKUP($A727,'Реестр на 3 дня'!$C$2:$AA$1000,3)</f>
        <v>UMERKAYEV BAXTIYER SHUXRATOVICH</v>
      </c>
      <c r="C727" s="167" t="str">
        <f>VLOOKUP($A727,'Реестр на 3 дня'!$C$2:$AA$1000,12)</f>
        <v>AD</v>
      </c>
      <c r="D727" s="167" t="str">
        <f>VLOOKUP($A727,'Реестр на 3 дня'!$C$2:$AA$1000,13)</f>
        <v>4222707</v>
      </c>
      <c r="E727" s="190" t="str">
        <f>VLOOKUP($A727,'Реестр на 3 дня'!$C$2:$AA$1000,14)</f>
        <v>08.08.2023</v>
      </c>
      <c r="F727" s="168" t="str">
        <f>VLOOKUP($A727,'Реестр на 3 дня'!$C$2:$AA$1000,15)</f>
        <v/>
      </c>
      <c r="G727" s="166" t="str">
        <f>VLOOKUP($A727,'Реестр на 3 дня'!$C$2:$AA$1000,17)</f>
        <v>Узбекистан, 000000, г. Ташкент, Юнусабадский район, СОБИРОБОД МФЙ, 9 МАВЗЕ,  uy:10 xonadon:56</v>
      </c>
      <c r="H727" s="191">
        <f>VLOOKUP($A727,'Реестр на 3 дня'!$C$2:$AA$1000,4)</f>
        <v>319</v>
      </c>
      <c r="I727" s="170">
        <f t="shared" si="60"/>
        <v>100</v>
      </c>
      <c r="J727" s="187">
        <f t="shared" si="61"/>
        <v>31900</v>
      </c>
      <c r="K727" s="41">
        <f t="shared" si="62"/>
        <v>0</v>
      </c>
      <c r="L727" s="188">
        <f t="shared" si="63"/>
        <v>31900</v>
      </c>
      <c r="M727" s="171" t="s">
        <v>1897</v>
      </c>
    </row>
    <row r="728" spans="1:13" ht="63.75">
      <c r="A728" s="179">
        <f t="shared" si="64"/>
        <v>710</v>
      </c>
      <c r="B728" s="189" t="str">
        <f>VLOOKUP($A728,'Реестр на 3 дня'!$C$2:$AA$1000,3)</f>
        <v>UMMATOV MIRZAJON RAXMATOVICH</v>
      </c>
      <c r="C728" s="167" t="str">
        <f>VLOOKUP($A728,'Реестр на 3 дня'!$C$2:$AA$1000,12)</f>
        <v>AB</v>
      </c>
      <c r="D728" s="167" t="str">
        <f>VLOOKUP($A728,'Реестр на 3 дня'!$C$2:$AA$1000,13)</f>
        <v>3789152</v>
      </c>
      <c r="E728" s="190" t="str">
        <f>VLOOKUP($A728,'Реестр на 3 дня'!$C$2:$AA$1000,14)</f>
        <v>02.05.2016</v>
      </c>
      <c r="F728" s="168" t="str">
        <f>VLOOKUP($A728,'Реестр на 3 дня'!$C$2:$AA$1000,15)</f>
        <v>ГУЛБАХАРСКИЙ ПОМ ЯНГИЮЛЬСКОГО РОВД ТАШКЕНТСКОЙ ОБЛАСТИ</v>
      </c>
      <c r="G728" s="166" t="str">
        <f>VLOOKUP($A728,'Реестр на 3 дня'!$C$2:$AA$1000,17)</f>
        <v>Узбекистан, 000000, Ташкентская область, Янгиюльский район, ГУЛЬБАХОР ГУЛБАХОР МАХАЛЛАСИ ГУЛБАХОР КУЧАСИ  Д.47 КВ.20</v>
      </c>
      <c r="H728" s="191">
        <f>VLOOKUP($A728,'Реестр на 3 дня'!$C$2:$AA$1000,4)</f>
        <v>13280</v>
      </c>
      <c r="I728" s="170">
        <f t="shared" si="60"/>
        <v>100</v>
      </c>
      <c r="J728" s="187">
        <f t="shared" si="61"/>
        <v>1328000</v>
      </c>
      <c r="K728" s="41">
        <f t="shared" si="62"/>
        <v>0</v>
      </c>
      <c r="L728" s="188">
        <f t="shared" si="63"/>
        <v>1328000</v>
      </c>
      <c r="M728" s="171" t="s">
        <v>1897</v>
      </c>
    </row>
    <row r="729" spans="1:13" ht="51">
      <c r="A729" s="179">
        <f t="shared" si="64"/>
        <v>711</v>
      </c>
      <c r="B729" s="189" t="str">
        <f>VLOOKUP($A729,'Реестр на 3 дня'!$C$2:$AA$1000,3)</f>
        <v>UNGAROV ERKINBOY SOBIROVICH</v>
      </c>
      <c r="C729" s="167" t="str">
        <f>VLOOKUP($A729,'Реестр на 3 дня'!$C$2:$AA$1000,12)</f>
        <v>CB</v>
      </c>
      <c r="D729" s="167" t="str">
        <f>VLOOKUP($A729,'Реестр на 3 дня'!$C$2:$AA$1000,13)</f>
        <v>0408788</v>
      </c>
      <c r="E729" s="190" t="str">
        <f>VLOOKUP($A729,'Реестр на 3 дня'!$C$2:$AA$1000,14)</f>
        <v>19.07.1996</v>
      </c>
      <c r="F729" s="168" t="str">
        <f>VLOOKUP($A729,'Реестр на 3 дня'!$C$2:$AA$1000,15)</f>
        <v>Янгиюльским ОВД</v>
      </c>
      <c r="G729" s="166" t="str">
        <f>VLOOKUP($A729,'Реестр на 3 дня'!$C$2:$AA$1000,17)</f>
        <v>Узбекистан, 000000, Ташкентская область, Янгиюльский район, НИЯЗБАШ ОЙБЕК МАХАЛЛАСИ ФУРКАТ КУЧАСИ Д.11</v>
      </c>
      <c r="H729" s="191">
        <f>VLOOKUP($A729,'Реестр на 3 дня'!$C$2:$AA$1000,4)</f>
        <v>480</v>
      </c>
      <c r="I729" s="170">
        <f t="shared" si="60"/>
        <v>100</v>
      </c>
      <c r="J729" s="187">
        <f t="shared" si="61"/>
        <v>48000</v>
      </c>
      <c r="K729" s="41">
        <f t="shared" si="62"/>
        <v>0</v>
      </c>
      <c r="L729" s="188">
        <f t="shared" si="63"/>
        <v>48000</v>
      </c>
      <c r="M729" s="171" t="s">
        <v>1897</v>
      </c>
    </row>
    <row r="730" spans="1:13" ht="38.25">
      <c r="A730" s="179">
        <f t="shared" si="64"/>
        <v>712</v>
      </c>
      <c r="B730" s="189" t="str">
        <f>VLOOKUP($A730,'Реестр на 3 дня'!$C$2:$AA$1000,3)</f>
        <v>URAYEV RAFXAT ENVEROVICH</v>
      </c>
      <c r="C730" s="167" t="str">
        <f>VLOOKUP($A730,'Реестр на 3 дня'!$C$2:$AA$1000,12)</f>
        <v>AE</v>
      </c>
      <c r="D730" s="167" t="str">
        <f>VLOOKUP($A730,'Реестр на 3 дня'!$C$2:$AA$1000,13)</f>
        <v>2550245</v>
      </c>
      <c r="E730" s="190" t="str">
        <f>VLOOKUP($A730,'Реестр на 3 дня'!$C$2:$AA$1000,14)</f>
        <v>05.05.2025</v>
      </c>
      <c r="F730" s="168" t="str">
        <f>VLOOKUP($A730,'Реестр на 3 дня'!$C$2:$AA$1000,15)</f>
        <v/>
      </c>
      <c r="G730" s="166" t="str">
        <f>VLOOKUP($A730,'Реестр на 3 дня'!$C$2:$AA$1000,17)</f>
        <v>Узбекистан, 100100, г. Ташкент, Яккасарайский район, Extirom ko'cha, 13 uy</v>
      </c>
      <c r="H730" s="191">
        <f>VLOOKUP($A730,'Реестр на 3 дня'!$C$2:$AA$1000,4)</f>
        <v>7163</v>
      </c>
      <c r="I730" s="170">
        <f t="shared" si="60"/>
        <v>100</v>
      </c>
      <c r="J730" s="187">
        <f t="shared" si="61"/>
        <v>716300</v>
      </c>
      <c r="K730" s="41">
        <f t="shared" si="62"/>
        <v>0</v>
      </c>
      <c r="L730" s="188">
        <f t="shared" si="63"/>
        <v>716300</v>
      </c>
      <c r="M730" s="171" t="s">
        <v>1897</v>
      </c>
    </row>
    <row r="731" spans="1:13" ht="38.25">
      <c r="A731" s="179">
        <f t="shared" si="64"/>
        <v>713</v>
      </c>
      <c r="B731" s="189" t="str">
        <f>VLOOKUP($A731,'Реестр на 3 дня'!$C$2:$AA$1000,3)</f>
        <v>URAZOVA GULSARA BURIBAYEVNA</v>
      </c>
      <c r="C731" s="167" t="str">
        <f>VLOOKUP($A731,'Реестр на 3 дня'!$C$2:$AA$1000,12)</f>
        <v>AD</v>
      </c>
      <c r="D731" s="167" t="str">
        <f>VLOOKUP($A731,'Реестр на 3 дня'!$C$2:$AA$1000,13)</f>
        <v>7707708</v>
      </c>
      <c r="E731" s="190" t="str">
        <f>VLOOKUP($A731,'Реестр на 3 дня'!$C$2:$AA$1000,14)</f>
        <v>02.07.2024</v>
      </c>
      <c r="F731" s="168" t="str">
        <f>VLOOKUP($A731,'Реестр на 3 дня'!$C$2:$AA$1000,15)</f>
        <v/>
      </c>
      <c r="G731" s="166" t="str">
        <f>VLOOKUP($A731,'Реестр на 3 дня'!$C$2:$AA$1000,17)</f>
        <v>Узбекистан, 000000, Ташкентская область, Янгиюльский район, УЛ. ГУЛБАХАР Д.11А КВ.30</v>
      </c>
      <c r="H731" s="191">
        <f>VLOOKUP($A731,'Реестр на 3 дня'!$C$2:$AA$1000,4)</f>
        <v>320</v>
      </c>
      <c r="I731" s="170">
        <f t="shared" si="60"/>
        <v>100</v>
      </c>
      <c r="J731" s="187">
        <f t="shared" si="61"/>
        <v>32000</v>
      </c>
      <c r="K731" s="41">
        <f t="shared" si="62"/>
        <v>0</v>
      </c>
      <c r="L731" s="188">
        <f t="shared" si="63"/>
        <v>32000</v>
      </c>
      <c r="M731" s="171" t="s">
        <v>1897</v>
      </c>
    </row>
    <row r="732" spans="1:13" ht="38.25">
      <c r="A732" s="179">
        <f t="shared" si="64"/>
        <v>714</v>
      </c>
      <c r="B732" s="189" t="str">
        <f>VLOOKUP($A732,'Реестр на 3 дня'!$C$2:$AA$1000,3)</f>
        <v>USAROV BAXTIYOR ABDUJALILOVICH</v>
      </c>
      <c r="C732" s="167" t="str">
        <f>VLOOKUP($A732,'Реестр на 3 дня'!$C$2:$AA$1000,12)</f>
        <v>AD</v>
      </c>
      <c r="D732" s="167" t="str">
        <f>VLOOKUP($A732,'Реестр на 3 дня'!$C$2:$AA$1000,13)</f>
        <v>7734940</v>
      </c>
      <c r="E732" s="190" t="str">
        <f>VLOOKUP($A732,'Реестр на 3 дня'!$C$2:$AA$1000,14)</f>
        <v>04.07.2024</v>
      </c>
      <c r="F732" s="168" t="str">
        <f>VLOOKUP($A732,'Реестр на 3 дня'!$C$2:$AA$1000,15)</f>
        <v/>
      </c>
      <c r="G732" s="166" t="str">
        <f>VLOOKUP($A732,'Реестр на 3 дня'!$C$2:$AA$1000,17)</f>
        <v>Узбекистан, 000000, Ташкентская область, Янгиюльский район, Ниязбаш МФЙ ул. Гулзор, 74</v>
      </c>
      <c r="H732" s="191">
        <f>VLOOKUP($A732,'Реестр на 3 дня'!$C$2:$AA$1000,4)</f>
        <v>160</v>
      </c>
      <c r="I732" s="170">
        <f t="shared" ref="I732:I795" si="65">$I$12</f>
        <v>100</v>
      </c>
      <c r="J732" s="187">
        <f t="shared" ref="J732:J795" si="66">H732*I732</f>
        <v>16000</v>
      </c>
      <c r="K732" s="41">
        <f t="shared" ref="K732:K795" si="67">J732*0</f>
        <v>0</v>
      </c>
      <c r="L732" s="188">
        <f t="shared" ref="L732:L795" si="68">J732-K732</f>
        <v>16000</v>
      </c>
      <c r="M732" s="171" t="s">
        <v>1897</v>
      </c>
    </row>
    <row r="733" spans="1:13" ht="51">
      <c r="A733" s="179">
        <f t="shared" si="64"/>
        <v>715</v>
      </c>
      <c r="B733" s="189" t="str">
        <f>VLOOKUP($A733,'Реестр на 3 дня'!$C$2:$AA$1000,3)</f>
        <v>USAROV ISLAMJAN ABDUJALILOVICH</v>
      </c>
      <c r="C733" s="167" t="str">
        <f>VLOOKUP($A733,'Реестр на 3 дня'!$C$2:$AA$1000,12)</f>
        <v/>
      </c>
      <c r="D733" s="167" t="str">
        <f>VLOOKUP($A733,'Реестр на 3 дня'!$C$2:$AA$1000,13)</f>
        <v>AE5812126</v>
      </c>
      <c r="E733" s="190" t="str">
        <f>VLOOKUP($A733,'Реестр на 3 дня'!$C$2:$AA$1000,14)</f>
        <v>12.01.2026</v>
      </c>
      <c r="F733" s="168" t="str">
        <f>VLOOKUP($A733,'Реестр на 3 дня'!$C$2:$AA$1000,15)</f>
        <v>ЯНГИЮЛЬСКИЙ РОВД ТАШКЕНТСКОЙ ОБЛАСТИ</v>
      </c>
      <c r="G733" s="166" t="str">
        <f>VLOOKUP($A733,'Реестр на 3 дня'!$C$2:$AA$1000,17)</f>
        <v>Узбекистан, 000000, Ташкентская область, Янгиюльский район, НИЁЗБОШ КФЙ, БИНОКОР МФЙ, uy:Р/Й</v>
      </c>
      <c r="H733" s="191">
        <f>VLOOKUP($A733,'Реестр на 3 дня'!$C$2:$AA$1000,4)</f>
        <v>1600</v>
      </c>
      <c r="I733" s="170">
        <f t="shared" si="65"/>
        <v>100</v>
      </c>
      <c r="J733" s="187">
        <f t="shared" si="66"/>
        <v>160000</v>
      </c>
      <c r="K733" s="41">
        <f t="shared" si="67"/>
        <v>0</v>
      </c>
      <c r="L733" s="188">
        <f t="shared" si="68"/>
        <v>160000</v>
      </c>
      <c r="M733" s="171" t="s">
        <v>1897</v>
      </c>
    </row>
    <row r="734" spans="1:13" ht="51">
      <c r="A734" s="179">
        <f t="shared" ref="A734" si="69">A733+1</f>
        <v>716</v>
      </c>
      <c r="B734" s="189" t="str">
        <f>VLOOKUP($A734,'Реестр на 3 дня'!$C$2:$AA$1000,3)</f>
        <v>USAROV OYBEK INAK-O'G'LI</v>
      </c>
      <c r="C734" s="167" t="str">
        <f>VLOOKUP($A734,'Реестр на 3 дня'!$C$2:$AA$1000,12)</f>
        <v>AA</v>
      </c>
      <c r="D734" s="167" t="str">
        <f>VLOOKUP($A734,'Реестр на 3 дня'!$C$2:$AA$1000,13)</f>
        <v>7816115</v>
      </c>
      <c r="E734" s="190" t="str">
        <f>VLOOKUP($A734,'Реестр на 3 дня'!$C$2:$AA$1000,14)</f>
        <v>04.12.2014</v>
      </c>
      <c r="F734" s="168" t="str">
        <f>VLOOKUP($A734,'Реестр на 3 дня'!$C$2:$AA$1000,15)</f>
        <v/>
      </c>
      <c r="G734" s="166" t="str">
        <f>VLOOKUP($A734,'Реестр на 3 дня'!$C$2:$AA$1000,17)</f>
        <v>Узбекистан, 000000, Ферганская область, Дангаринский район, НАЙМАНЧА ҚФЙ ЧОМОЧ ҚИШЛОҒИ  uy:0</v>
      </c>
      <c r="H734" s="191">
        <f>VLOOKUP($A734,'Реестр на 3 дня'!$C$2:$AA$1000,4)</f>
        <v>5</v>
      </c>
      <c r="I734" s="170">
        <f t="shared" si="65"/>
        <v>100</v>
      </c>
      <c r="J734" s="187">
        <f t="shared" si="66"/>
        <v>500</v>
      </c>
      <c r="K734" s="41">
        <f t="shared" si="67"/>
        <v>0</v>
      </c>
      <c r="L734" s="188">
        <f t="shared" si="68"/>
        <v>500</v>
      </c>
      <c r="M734" s="171" t="s">
        <v>1897</v>
      </c>
    </row>
    <row r="735" spans="1:13" ht="38.25">
      <c r="A735" s="179">
        <f t="shared" si="64"/>
        <v>717</v>
      </c>
      <c r="B735" s="189" t="str">
        <f>VLOOKUP($A735,'Реестр на 3 дня'!$C$2:$AA$1000,3)</f>
        <v>USMANOV KOMOLIDDIN YULDASHBAYEVICH</v>
      </c>
      <c r="C735" s="167" t="str">
        <f>VLOOKUP($A735,'Реестр на 3 дня'!$C$2:$AA$1000,12)</f>
        <v>AD</v>
      </c>
      <c r="D735" s="167" t="str">
        <f>VLOOKUP($A735,'Реестр на 3 дня'!$C$2:$AA$1000,13)</f>
        <v>5622857</v>
      </c>
      <c r="E735" s="190" t="str">
        <f>VLOOKUP($A735,'Реестр на 3 дня'!$C$2:$AA$1000,14)</f>
        <v>05.01.2024</v>
      </c>
      <c r="F735" s="168" t="str">
        <f>VLOOKUP($A735,'Реестр на 3 дня'!$C$2:$AA$1000,15)</f>
        <v/>
      </c>
      <c r="G735" s="166" t="str">
        <f>VLOOKUP($A735,'Реестр на 3 дня'!$C$2:$AA$1000,17)</f>
        <v>Узбекистан, 000000, Ташкентская область, Янгиюльский район, NAMUNA MFY TEZ ARIQ 221-UY</v>
      </c>
      <c r="H735" s="191">
        <f>VLOOKUP($A735,'Реестр на 3 дня'!$C$2:$AA$1000,4)</f>
        <v>2240</v>
      </c>
      <c r="I735" s="170">
        <f t="shared" si="65"/>
        <v>100</v>
      </c>
      <c r="J735" s="187">
        <f t="shared" si="66"/>
        <v>224000</v>
      </c>
      <c r="K735" s="41">
        <f t="shared" si="67"/>
        <v>0</v>
      </c>
      <c r="L735" s="188">
        <f t="shared" si="68"/>
        <v>224000</v>
      </c>
      <c r="M735" s="171" t="s">
        <v>1897</v>
      </c>
    </row>
    <row r="736" spans="1:13" ht="38.25">
      <c r="A736" s="179">
        <f t="shared" ref="A736:A754" si="70">A735+1</f>
        <v>718</v>
      </c>
      <c r="B736" s="189" t="str">
        <f>VLOOKUP($A736,'Реестр на 3 дня'!$C$2:$AA$1000,3)</f>
        <v>USMANOV KUCHKARALI MIRZAYEVICH</v>
      </c>
      <c r="C736" s="167" t="str">
        <f>VLOOKUP($A736,'Реестр на 3 дня'!$C$2:$AA$1000,12)</f>
        <v>AD</v>
      </c>
      <c r="D736" s="167" t="str">
        <f>VLOOKUP($A736,'Реестр на 3 дня'!$C$2:$AA$1000,13)</f>
        <v>8721227</v>
      </c>
      <c r="E736" s="190" t="str">
        <f>VLOOKUP($A736,'Реестр на 3 дня'!$C$2:$AA$1000,14)</f>
        <v>23.09.2024</v>
      </c>
      <c r="F736" s="168" t="str">
        <f>VLOOKUP($A736,'Реестр на 3 дня'!$C$2:$AA$1000,15)</f>
        <v>ЯНГИЮЛЬСКИЙ РОВД ТАШКЕНТСКОЙ ОБЛАСТИ</v>
      </c>
      <c r="G736" s="166" t="str">
        <f>VLOOKUP($A736,'Реестр на 3 дня'!$C$2:$AA$1000,17)</f>
        <v>Узбекистан, 110113, Ташкентская область, Янгиюльский район, Ниёзбош КФЙ, Гулбог МФЙ, ул. Лаззат, дом 272</v>
      </c>
      <c r="H736" s="191">
        <f>VLOOKUP($A736,'Реестр на 3 дня'!$C$2:$AA$1000,4)</f>
        <v>1120</v>
      </c>
      <c r="I736" s="170">
        <f t="shared" si="65"/>
        <v>100</v>
      </c>
      <c r="J736" s="187">
        <f t="shared" si="66"/>
        <v>112000</v>
      </c>
      <c r="K736" s="41">
        <f t="shared" si="67"/>
        <v>0</v>
      </c>
      <c r="L736" s="188">
        <f t="shared" si="68"/>
        <v>112000</v>
      </c>
      <c r="M736" s="171" t="s">
        <v>1897</v>
      </c>
    </row>
    <row r="737" spans="1:13" ht="38.25">
      <c r="A737" s="179">
        <f t="shared" si="70"/>
        <v>719</v>
      </c>
      <c r="B737" s="189" t="str">
        <f>VLOOKUP($A737,'Реестр на 3 дня'!$C$2:$AA$1000,3)</f>
        <v>USMANOV MAXMUDJAN NIYAZMAXAMATOVICH</v>
      </c>
      <c r="C737" s="167" t="str">
        <f>VLOOKUP($A737,'Реестр на 3 дня'!$C$2:$AA$1000,12)</f>
        <v>AB</v>
      </c>
      <c r="D737" s="167" t="str">
        <f>VLOOKUP($A737,'Реестр на 3 дня'!$C$2:$AA$1000,13)</f>
        <v>4280776</v>
      </c>
      <c r="E737" s="190" t="str">
        <f>VLOOKUP($A737,'Реестр на 3 дня'!$C$2:$AA$1000,14)</f>
        <v>27.06.2016</v>
      </c>
      <c r="F737" s="168" t="str">
        <f>VLOOKUP($A737,'Реестр на 3 дня'!$C$2:$AA$1000,15)</f>
        <v>Toshkent viloyati Yangiyul tumani IIB</v>
      </c>
      <c r="G737" s="166" t="str">
        <f>VLOOKUP($A737,'Реестр на 3 дня'!$C$2:$AA$1000,17)</f>
        <v>Узбекистан, 112000, Ташкентская область, г. Янгиюль, Мустакиллик МФЙ, Кимёгар кучаси, 19-уй</v>
      </c>
      <c r="H737" s="191">
        <f>VLOOKUP($A737,'Реестр на 3 дня'!$C$2:$AA$1000,4)</f>
        <v>800</v>
      </c>
      <c r="I737" s="170">
        <f t="shared" si="65"/>
        <v>100</v>
      </c>
      <c r="J737" s="187">
        <f t="shared" si="66"/>
        <v>80000</v>
      </c>
      <c r="K737" s="41">
        <f t="shared" si="67"/>
        <v>0</v>
      </c>
      <c r="L737" s="188">
        <f t="shared" si="68"/>
        <v>80000</v>
      </c>
      <c r="M737" s="171" t="s">
        <v>1897</v>
      </c>
    </row>
    <row r="738" spans="1:13" ht="51">
      <c r="A738" s="179">
        <f t="shared" si="70"/>
        <v>720</v>
      </c>
      <c r="B738" s="189" t="str">
        <f>VLOOKUP($A738,'Реестр на 3 дня'!$C$2:$AA$1000,3)</f>
        <v>USMANOV PIRMAXAMAT TADJIBAYEVICH</v>
      </c>
      <c r="C738" s="167" t="str">
        <f>VLOOKUP($A738,'Реестр на 3 дня'!$C$2:$AA$1000,12)</f>
        <v>AE</v>
      </c>
      <c r="D738" s="167" t="str">
        <f>VLOOKUP($A738,'Реестр на 3 дня'!$C$2:$AA$1000,13)</f>
        <v>3330846</v>
      </c>
      <c r="E738" s="190" t="str">
        <f>VLOOKUP($A738,'Реестр на 3 дня'!$C$2:$AA$1000,14)</f>
        <v>09.07.2025</v>
      </c>
      <c r="F738" s="168" t="str">
        <f>VLOOKUP($A738,'Реестр на 3 дня'!$C$2:$AA$1000,15)</f>
        <v/>
      </c>
      <c r="G738" s="166" t="str">
        <f>VLOOKUP($A738,'Реестр на 3 дня'!$C$2:$AA$1000,17)</f>
        <v>Узбекистан, 000000, Ташкентская область, Янгиюльский район, ЭСКИ КАВИНЧИ, БУНЁТКОР МФЙ, УЛ.ТУРОН Д.20</v>
      </c>
      <c r="H738" s="191">
        <f>VLOOKUP($A738,'Реестр на 3 дня'!$C$2:$AA$1000,4)</f>
        <v>4160</v>
      </c>
      <c r="I738" s="170">
        <f t="shared" si="65"/>
        <v>100</v>
      </c>
      <c r="J738" s="187">
        <f t="shared" si="66"/>
        <v>416000</v>
      </c>
      <c r="K738" s="41">
        <f t="shared" si="67"/>
        <v>0</v>
      </c>
      <c r="L738" s="188">
        <f t="shared" si="68"/>
        <v>416000</v>
      </c>
      <c r="M738" s="171" t="s">
        <v>1897</v>
      </c>
    </row>
    <row r="739" spans="1:13" ht="51">
      <c r="A739" s="179">
        <f t="shared" si="70"/>
        <v>721</v>
      </c>
      <c r="B739" s="189" t="str">
        <f>VLOOKUP($A739,'Реестр на 3 дня'!$C$2:$AA$1000,3)</f>
        <v>USMANOV SANJAR RAVSHAN O'G'LI</v>
      </c>
      <c r="C739" s="167" t="str">
        <f>VLOOKUP($A739,'Реестр на 3 дня'!$C$2:$AA$1000,12)</f>
        <v>AA</v>
      </c>
      <c r="D739" s="167" t="str">
        <f>VLOOKUP($A739,'Реестр на 3 дня'!$C$2:$AA$1000,13)</f>
        <v>2925222</v>
      </c>
      <c r="E739" s="190" t="str">
        <f>VLOOKUP($A739,'Реестр на 3 дня'!$C$2:$AA$1000,14)</f>
        <v>10.09.2013</v>
      </c>
      <c r="F739" s="168" t="str">
        <f>VLOOKUP($A739,'Реестр на 3 дня'!$C$2:$AA$1000,15)</f>
        <v/>
      </c>
      <c r="G739" s="166" t="str">
        <f>VLOOKUP($A739,'Реестр на 3 дня'!$C$2:$AA$1000,17)</f>
        <v>Узбекистан, 000000, Ташкентская область, Ташкентская область, г.Алмалык, Фуркат МСГ, ул.3 Кушбой кизи, 45 Дом, 9 Квартира</v>
      </c>
      <c r="H739" s="191">
        <f>VLOOKUP($A739,'Реестр на 3 дня'!$C$2:$AA$1000,4)</f>
        <v>49</v>
      </c>
      <c r="I739" s="170">
        <f t="shared" si="65"/>
        <v>100</v>
      </c>
      <c r="J739" s="187">
        <f t="shared" si="66"/>
        <v>4900</v>
      </c>
      <c r="K739" s="41">
        <f t="shared" si="67"/>
        <v>0</v>
      </c>
      <c r="L739" s="188">
        <f t="shared" si="68"/>
        <v>4900</v>
      </c>
      <c r="M739" s="171" t="s">
        <v>1897</v>
      </c>
    </row>
    <row r="740" spans="1:13" ht="51">
      <c r="A740" s="179">
        <f t="shared" si="70"/>
        <v>722</v>
      </c>
      <c r="B740" s="189" t="str">
        <f>VLOOKUP($A740,'Реестр на 3 дня'!$C$2:$AA$1000,3)</f>
        <v>USMANOV SHERMAXAMAT TADJIBAYEVICH</v>
      </c>
      <c r="C740" s="167" t="str">
        <f>VLOOKUP($A740,'Реестр на 3 дня'!$C$2:$AA$1000,12)</f>
        <v>AB</v>
      </c>
      <c r="D740" s="167" t="str">
        <f>VLOOKUP($A740,'Реестр на 3 дня'!$C$2:$AA$1000,13)</f>
        <v>5009233</v>
      </c>
      <c r="E740" s="190" t="str">
        <f>VLOOKUP($A740,'Реестр на 3 дня'!$C$2:$AA$1000,14)</f>
        <v>11.09.2016</v>
      </c>
      <c r="F740" s="168" t="str">
        <f>VLOOKUP($A740,'Реестр на 3 дня'!$C$2:$AA$1000,15)</f>
        <v>Toshkent viloyati Yangiyul tumani IIB</v>
      </c>
      <c r="G740" s="166" t="str">
        <f>VLOOKUP($A740,'Реестр на 3 дня'!$C$2:$AA$1000,17)</f>
        <v>Узбекистан, 110807, Ташкентская область, Янгиюльский район, Йугонтепа КФЙ, Қирариқ МФЙ, Йугонтепа КФЙ, Чорток МФЙ, дом 462</v>
      </c>
      <c r="H740" s="191">
        <f>VLOOKUP($A740,'Реестр на 3 дня'!$C$2:$AA$1000,4)</f>
        <v>960</v>
      </c>
      <c r="I740" s="170">
        <f t="shared" si="65"/>
        <v>100</v>
      </c>
      <c r="J740" s="187">
        <f t="shared" si="66"/>
        <v>96000</v>
      </c>
      <c r="K740" s="41">
        <f t="shared" si="67"/>
        <v>0</v>
      </c>
      <c r="L740" s="188">
        <f t="shared" si="68"/>
        <v>96000</v>
      </c>
      <c r="M740" s="171" t="s">
        <v>1897</v>
      </c>
    </row>
    <row r="741" spans="1:13" ht="38.25">
      <c r="A741" s="179">
        <f t="shared" si="70"/>
        <v>723</v>
      </c>
      <c r="B741" s="189" t="str">
        <f>VLOOKUP($A741,'Реестр на 3 дня'!$C$2:$AA$1000,3)</f>
        <v>USMANOVA MAXMUDA NIYAZMAXMATOVNA</v>
      </c>
      <c r="C741" s="167" t="str">
        <f>VLOOKUP($A741,'Реестр на 3 дня'!$C$2:$AA$1000,12)</f>
        <v>AD</v>
      </c>
      <c r="D741" s="167" t="str">
        <f>VLOOKUP($A741,'Реестр на 3 дня'!$C$2:$AA$1000,13)</f>
        <v>1794107</v>
      </c>
      <c r="E741" s="190" t="str">
        <f>VLOOKUP($A741,'Реестр на 3 дня'!$C$2:$AA$1000,14)</f>
        <v>23.09.2022</v>
      </c>
      <c r="F741" s="168" t="str">
        <f>VLOOKUP($A741,'Реестр на 3 дня'!$C$2:$AA$1000,15)</f>
        <v/>
      </c>
      <c r="G741" s="166" t="str">
        <f>VLOOKUP($A741,'Реестр на 3 дня'!$C$2:$AA$1000,17)</f>
        <v>Узбекистан, 000000, Ташкентская область, г. Янгиюль, г.Туркистон МФЙ, Кукаламзор 1 кучаси, 2-уй</v>
      </c>
      <c r="H741" s="191">
        <f>VLOOKUP($A741,'Реестр на 3 дня'!$C$2:$AA$1000,4)</f>
        <v>3200</v>
      </c>
      <c r="I741" s="170">
        <f t="shared" si="65"/>
        <v>100</v>
      </c>
      <c r="J741" s="187">
        <f t="shared" si="66"/>
        <v>320000</v>
      </c>
      <c r="K741" s="41">
        <f t="shared" si="67"/>
        <v>0</v>
      </c>
      <c r="L741" s="188">
        <f t="shared" si="68"/>
        <v>320000</v>
      </c>
      <c r="M741" s="171" t="s">
        <v>1897</v>
      </c>
    </row>
    <row r="742" spans="1:13" ht="38.25">
      <c r="A742" s="179">
        <f t="shared" si="70"/>
        <v>724</v>
      </c>
      <c r="B742" s="189" t="str">
        <f>VLOOKUP($A742,'Реестр на 3 дня'!$C$2:$AA$1000,3)</f>
        <v>USMANXODJAYEVA GULNARA MAXAMATOVNA</v>
      </c>
      <c r="C742" s="167" t="str">
        <f>VLOOKUP($A742,'Реестр на 3 дня'!$C$2:$AA$1000,12)</f>
        <v>AD</v>
      </c>
      <c r="D742" s="167" t="str">
        <f>VLOOKUP($A742,'Реестр на 3 дня'!$C$2:$AA$1000,13)</f>
        <v>8482196</v>
      </c>
      <c r="E742" s="190" t="str">
        <f>VLOOKUP($A742,'Реестр на 3 дня'!$C$2:$AA$1000,14)</f>
        <v>05.09.2024</v>
      </c>
      <c r="F742" s="168" t="str">
        <f>VLOOKUP($A742,'Реестр на 3 дня'!$C$2:$AA$1000,15)</f>
        <v>ЯНГИЮЛЬСКИЙ РОВД ТАШКЕНТСКОЙ ОБЛАСТИ</v>
      </c>
      <c r="G742" s="166" t="str">
        <f>VLOOKUP($A742,'Реестр на 3 дня'!$C$2:$AA$1000,17)</f>
        <v>Узбекистан, 000000, Ташкентская область, Янгиюльский район, с/с Ниязбаш Ок олтин, бр.10</v>
      </c>
      <c r="H742" s="191">
        <f>VLOOKUP($A742,'Реестр на 3 дня'!$C$2:$AA$1000,4)</f>
        <v>800</v>
      </c>
      <c r="I742" s="170">
        <f t="shared" si="65"/>
        <v>100</v>
      </c>
      <c r="J742" s="187">
        <f t="shared" si="66"/>
        <v>80000</v>
      </c>
      <c r="K742" s="41">
        <f t="shared" si="67"/>
        <v>0</v>
      </c>
      <c r="L742" s="188">
        <f t="shared" si="68"/>
        <v>80000</v>
      </c>
      <c r="M742" s="171" t="s">
        <v>1897</v>
      </c>
    </row>
    <row r="743" spans="1:13" ht="51">
      <c r="A743" s="179">
        <f t="shared" si="70"/>
        <v>725</v>
      </c>
      <c r="B743" s="189" t="str">
        <f>VLOOKUP($A743,'Реестр на 3 дня'!$C$2:$AA$1000,3)</f>
        <v>USMONOV ERGASH DILMUROD O‘G‘LI</v>
      </c>
      <c r="C743" s="167" t="str">
        <f>VLOOKUP($A743,'Реестр на 3 дня'!$C$2:$AA$1000,12)</f>
        <v>AD</v>
      </c>
      <c r="D743" s="167" t="str">
        <f>VLOOKUP($A743,'Реестр на 3 дня'!$C$2:$AA$1000,13)</f>
        <v>1183419</v>
      </c>
      <c r="E743" s="190" t="str">
        <f>VLOOKUP($A743,'Реестр на 3 дня'!$C$2:$AA$1000,14)</f>
        <v>17.03.2022</v>
      </c>
      <c r="F743" s="168" t="str">
        <f>VLOOKUP($A743,'Реестр на 3 дня'!$C$2:$AA$1000,15)</f>
        <v/>
      </c>
      <c r="G743" s="166" t="str">
        <f>VLOOKUP($A743,'Реестр на 3 дня'!$C$2:$AA$1000,17)</f>
        <v>Узбекистан, 000000, г. Ташкент, Учтепинский район, г. Ташкент, Учтепинский район, кв. 31, Янгийул МСГ, 45- Дом, 215- Квартира</v>
      </c>
      <c r="H743" s="191">
        <f>VLOOKUP($A743,'Реестр на 3 дня'!$C$2:$AA$1000,4)</f>
        <v>6</v>
      </c>
      <c r="I743" s="170">
        <f t="shared" si="65"/>
        <v>100</v>
      </c>
      <c r="J743" s="187">
        <f t="shared" si="66"/>
        <v>600</v>
      </c>
      <c r="K743" s="41">
        <f t="shared" si="67"/>
        <v>0</v>
      </c>
      <c r="L743" s="188">
        <f t="shared" si="68"/>
        <v>600</v>
      </c>
      <c r="M743" s="171" t="s">
        <v>1897</v>
      </c>
    </row>
    <row r="744" spans="1:13" ht="51">
      <c r="A744" s="179">
        <f t="shared" si="70"/>
        <v>726</v>
      </c>
      <c r="B744" s="189" t="str">
        <f>VLOOKUP($A744,'Реестр на 3 дня'!$C$2:$AA$1000,3)</f>
        <v>USMONOV G'AYRATJON G'OFURJONOVICH</v>
      </c>
      <c r="C744" s="167" t="str">
        <f>VLOOKUP($A744,'Реестр на 3 дня'!$C$2:$AA$1000,12)</f>
        <v/>
      </c>
      <c r="D744" s="167" t="str">
        <f>VLOOKUP($A744,'Реестр на 3 дня'!$C$2:$AA$1000,13)</f>
        <v>AE5727771</v>
      </c>
      <c r="E744" s="190" t="str">
        <f>VLOOKUP($A744,'Реестр на 3 дня'!$C$2:$AA$1000,14)</f>
        <v>07.01.2026</v>
      </c>
      <c r="F744" s="168" t="str">
        <f>VLOOKUP($A744,'Реестр на 3 дня'!$C$2:$AA$1000,15)</f>
        <v>ТУРАКУРГАНСКИЙ РОВД НАМАНГАНСКОЙ ОБЛАСТИ</v>
      </c>
      <c r="G744" s="166" t="str">
        <f>VLOOKUP($A744,'Реестр на 3 дня'!$C$2:$AA$1000,17)</f>
        <v>Узбекистан, 000000, Наманганская область, Туракурганский район, КАТАГОН САРОЙ ҚФЙ, ШОВОН ҚФЙ,  uy:Р/С</v>
      </c>
      <c r="H744" s="191">
        <f>VLOOKUP($A744,'Реестр на 3 дня'!$C$2:$AA$1000,4)</f>
        <v>1</v>
      </c>
      <c r="I744" s="170">
        <f t="shared" si="65"/>
        <v>100</v>
      </c>
      <c r="J744" s="187">
        <f t="shared" si="66"/>
        <v>100</v>
      </c>
      <c r="K744" s="41">
        <f t="shared" si="67"/>
        <v>0</v>
      </c>
      <c r="L744" s="188">
        <f t="shared" si="68"/>
        <v>100</v>
      </c>
      <c r="M744" s="171" t="s">
        <v>1897</v>
      </c>
    </row>
    <row r="745" spans="1:13" ht="51">
      <c r="A745" s="179">
        <f t="shared" si="70"/>
        <v>727</v>
      </c>
      <c r="B745" s="189" t="str">
        <f>VLOOKUP($A745,'Реестр на 3 дня'!$C$2:$AA$1000,3)</f>
        <v>USMONOV MA’RUFJON NOSIRJON O‘G‘LI</v>
      </c>
      <c r="C745" s="167" t="str">
        <f>VLOOKUP($A745,'Реестр на 3 дня'!$C$2:$AA$1000,12)</f>
        <v>FA</v>
      </c>
      <c r="D745" s="167" t="str">
        <f>VLOOKUP($A745,'Реестр на 3 дня'!$C$2:$AA$1000,13)</f>
        <v>6363019</v>
      </c>
      <c r="E745" s="190" t="str">
        <f>VLOOKUP($A745,'Реестр на 3 дня'!$C$2:$AA$1000,14)</f>
        <v>16.09.2022</v>
      </c>
      <c r="F745" s="168" t="str">
        <f>VLOOKUP($A745,'Реестр на 3 дня'!$C$2:$AA$1000,15)</f>
        <v/>
      </c>
      <c r="G745" s="166" t="str">
        <f>VLOOKUP($A745,'Реестр на 3 дня'!$C$2:$AA$1000,17)</f>
        <v>Узбекистан, 000000, Наманганская область, Чустский район, ЧУСТ ШФЙ, ДЎСТЛИК МФЙ, ЁШЛИК КЎЧАСИ,  uy:0</v>
      </c>
      <c r="H745" s="191">
        <f>VLOOKUP($A745,'Реестр на 3 дня'!$C$2:$AA$1000,4)</f>
        <v>10</v>
      </c>
      <c r="I745" s="170">
        <f t="shared" si="65"/>
        <v>100</v>
      </c>
      <c r="J745" s="187">
        <f t="shared" si="66"/>
        <v>1000</v>
      </c>
      <c r="K745" s="41">
        <f t="shared" si="67"/>
        <v>0</v>
      </c>
      <c r="L745" s="188">
        <f t="shared" si="68"/>
        <v>1000</v>
      </c>
      <c r="M745" s="171" t="s">
        <v>1897</v>
      </c>
    </row>
    <row r="746" spans="1:13" ht="38.25">
      <c r="A746" s="179">
        <f t="shared" si="70"/>
        <v>728</v>
      </c>
      <c r="B746" s="189" t="str">
        <f>VLOOKUP($A746,'Реестр на 3 дня'!$C$2:$AA$1000,3)</f>
        <v>USMONOV MUHAMMAD RAVSHAN O'G'LI</v>
      </c>
      <c r="C746" s="167" t="str">
        <f>VLOOKUP($A746,'Реестр на 3 дня'!$C$2:$AA$1000,12)</f>
        <v>AD</v>
      </c>
      <c r="D746" s="167" t="str">
        <f>VLOOKUP($A746,'Реестр на 3 дня'!$C$2:$AA$1000,13)</f>
        <v>4617423</v>
      </c>
      <c r="E746" s="190" t="str">
        <f>VLOOKUP($A746,'Реестр на 3 дня'!$C$2:$AA$1000,14)</f>
        <v>16.09.2023</v>
      </c>
      <c r="F746" s="168" t="str">
        <f>VLOOKUP($A746,'Реестр на 3 дня'!$C$2:$AA$1000,15)</f>
        <v/>
      </c>
      <c r="G746" s="166" t="str">
        <f>VLOOKUP($A746,'Реестр на 3 дня'!$C$2:$AA$1000,17)</f>
        <v>Узбекистан, 000000, г. Ташкент, Учтепинский район, Урикзор МФЙ, Нурафшон кучаси, 10-11-уй</v>
      </c>
      <c r="H746" s="191">
        <f>VLOOKUP($A746,'Реестр на 3 дня'!$C$2:$AA$1000,4)</f>
        <v>5</v>
      </c>
      <c r="I746" s="170">
        <f t="shared" si="65"/>
        <v>100</v>
      </c>
      <c r="J746" s="187">
        <f t="shared" si="66"/>
        <v>500</v>
      </c>
      <c r="K746" s="41">
        <f t="shared" si="67"/>
        <v>0</v>
      </c>
      <c r="L746" s="188">
        <f t="shared" si="68"/>
        <v>500</v>
      </c>
      <c r="M746" s="171" t="s">
        <v>1897</v>
      </c>
    </row>
    <row r="747" spans="1:13" ht="38.25">
      <c r="A747" s="179">
        <f t="shared" si="70"/>
        <v>729</v>
      </c>
      <c r="B747" s="189" t="str">
        <f>VLOOKUP($A747,'Реестр на 3 дня'!$C$2:$AA$1000,3)</f>
        <v>VAHOBOV SHAHOB ZARIF O'G'LI</v>
      </c>
      <c r="C747" s="167" t="str">
        <f>VLOOKUP($A747,'Реестр на 3 дня'!$C$2:$AA$1000,12)</f>
        <v>AD</v>
      </c>
      <c r="D747" s="167" t="str">
        <f>VLOOKUP($A747,'Реестр на 3 дня'!$C$2:$AA$1000,13)</f>
        <v>1810810</v>
      </c>
      <c r="E747" s="190" t="str">
        <f>VLOOKUP($A747,'Реестр на 3 дня'!$C$2:$AA$1000,14)</f>
        <v>28.09.2022</v>
      </c>
      <c r="F747" s="168" t="str">
        <f>VLOOKUP($A747,'Реестр на 3 дня'!$C$2:$AA$1000,15)</f>
        <v/>
      </c>
      <c r="G747" s="166" t="str">
        <f>VLOOKUP($A747,'Реестр на 3 дня'!$C$2:$AA$1000,17)</f>
        <v>Узбекистан, 000000, Самаркандская область, г. Самарканд, Урикзор МФЙ, Туркистон кучаси, 62а-уй, 18-хонадон</v>
      </c>
      <c r="H747" s="191">
        <f>VLOOKUP($A747,'Реестр на 3 дня'!$C$2:$AA$1000,4)</f>
        <v>1</v>
      </c>
      <c r="I747" s="170">
        <f t="shared" si="65"/>
        <v>100</v>
      </c>
      <c r="J747" s="187">
        <f t="shared" si="66"/>
        <v>100</v>
      </c>
      <c r="K747" s="41">
        <f t="shared" si="67"/>
        <v>0</v>
      </c>
      <c r="L747" s="188">
        <f t="shared" si="68"/>
        <v>100</v>
      </c>
      <c r="M747" s="171" t="s">
        <v>1897</v>
      </c>
    </row>
    <row r="748" spans="1:13" ht="38.25">
      <c r="A748" s="179">
        <f t="shared" si="70"/>
        <v>730</v>
      </c>
      <c r="B748" s="189" t="str">
        <f>VLOOKUP($A748,'Реестр на 3 дня'!$C$2:$AA$1000,3)</f>
        <v>VALEREVNA OLGA MOROZ</v>
      </c>
      <c r="C748" s="167" t="str">
        <f>VLOOKUP($A748,'Реестр на 3 дня'!$C$2:$AA$1000,12)</f>
        <v>CB</v>
      </c>
      <c r="D748" s="167" t="str">
        <f>VLOOKUP($A748,'Реестр на 3 дня'!$C$2:$AA$1000,13)</f>
        <v>0079267</v>
      </c>
      <c r="E748" s="190" t="str">
        <f>VLOOKUP($A748,'Реестр на 3 дня'!$C$2:$AA$1000,14)</f>
        <v>18.07.1995</v>
      </c>
      <c r="F748" s="168" t="str">
        <f>VLOOKUP($A748,'Реестр на 3 дня'!$C$2:$AA$1000,15)</f>
        <v>Янгиюльским ГОВД</v>
      </c>
      <c r="G748" s="166" t="str">
        <f>VLOOKUP($A748,'Реестр на 3 дня'!$C$2:$AA$1000,17)</f>
        <v>Узбекистан, 000000, Ташкентская область, г. Янгиюль, туп.Гидролизный д.12</v>
      </c>
      <c r="H748" s="191">
        <f>VLOOKUP($A748,'Реестр на 3 дня'!$C$2:$AA$1000,4)</f>
        <v>640</v>
      </c>
      <c r="I748" s="170">
        <f t="shared" si="65"/>
        <v>100</v>
      </c>
      <c r="J748" s="187">
        <f t="shared" si="66"/>
        <v>64000</v>
      </c>
      <c r="K748" s="41">
        <f t="shared" si="67"/>
        <v>0</v>
      </c>
      <c r="L748" s="188">
        <f t="shared" si="68"/>
        <v>64000</v>
      </c>
      <c r="M748" s="171" t="s">
        <v>1897</v>
      </c>
    </row>
    <row r="749" spans="1:13" ht="51">
      <c r="A749" s="179">
        <f t="shared" si="70"/>
        <v>731</v>
      </c>
      <c r="B749" s="189" t="str">
        <f>VLOOKUP($A749,'Реестр на 3 дня'!$C$2:$AA$1000,3)</f>
        <v>VALEYEVA SONIYA ABDULOVNA</v>
      </c>
      <c r="C749" s="167" t="str">
        <f>VLOOKUP($A749,'Реестр на 3 дня'!$C$2:$AA$1000,12)</f>
        <v>CB</v>
      </c>
      <c r="D749" s="167" t="str">
        <f>VLOOKUP($A749,'Реестр на 3 дня'!$C$2:$AA$1000,13)</f>
        <v>0148943</v>
      </c>
      <c r="E749" s="190" t="str">
        <f>VLOOKUP($A749,'Реестр на 3 дня'!$C$2:$AA$1000,14)</f>
        <v>20.10.1995</v>
      </c>
      <c r="F749" s="168" t="str">
        <f>VLOOKUP($A749,'Реестр на 3 дня'!$C$2:$AA$1000,15)</f>
        <v>Янгиюльским ГОВД</v>
      </c>
      <c r="G749" s="166" t="str">
        <f>VLOOKUP($A749,'Реестр на 3 дня'!$C$2:$AA$1000,17)</f>
        <v>Узбекистан, 000000, Ташкентская область, г. Янгиюль, ЯНГИЮЛЬСКИЙ РАЙОН ОЛТИНОБОД МАХАЛЛАСИ МАЪРИФАТ Д.105</v>
      </c>
      <c r="H749" s="191">
        <f>VLOOKUP($A749,'Реестр на 3 дня'!$C$2:$AA$1000,4)</f>
        <v>640</v>
      </c>
      <c r="I749" s="170">
        <f t="shared" si="65"/>
        <v>100</v>
      </c>
      <c r="J749" s="187">
        <f t="shared" si="66"/>
        <v>64000</v>
      </c>
      <c r="K749" s="41">
        <f t="shared" si="67"/>
        <v>0</v>
      </c>
      <c r="L749" s="188">
        <f t="shared" si="68"/>
        <v>64000</v>
      </c>
      <c r="M749" s="171" t="s">
        <v>1897</v>
      </c>
    </row>
    <row r="750" spans="1:13" ht="51">
      <c r="A750" s="179">
        <f t="shared" si="70"/>
        <v>732</v>
      </c>
      <c r="B750" s="189" t="str">
        <f>VLOOKUP($A750,'Реестр на 3 дня'!$C$2:$AA$1000,3)</f>
        <v>VALIYEVA SAFIYA AXMATOVNA</v>
      </c>
      <c r="C750" s="167" t="str">
        <f>VLOOKUP($A750,'Реестр на 3 дня'!$C$2:$AA$1000,12)</f>
        <v>AA</v>
      </c>
      <c r="D750" s="167" t="str">
        <f>VLOOKUP($A750,'Реестр на 3 дня'!$C$2:$AA$1000,13)</f>
        <v>0542737</v>
      </c>
      <c r="E750" s="190" t="str">
        <f>VLOOKUP($A750,'Реестр на 3 дня'!$C$2:$AA$1000,14)</f>
        <v>17.12.2012</v>
      </c>
      <c r="F750" s="168" t="str">
        <f>VLOOKUP($A750,'Реестр на 3 дня'!$C$2:$AA$1000,15)</f>
        <v>Yangiyul tum.IIB</v>
      </c>
      <c r="G750" s="166" t="str">
        <f>VLOOKUP($A750,'Реестр на 3 дня'!$C$2:$AA$1000,17)</f>
        <v>Узбекистан, 000000, Ташкентская область, г. Янгиюль, ЯНГИЮЛЬСКИЙ РАЙОН МУСТАКИЛЛИК МАХАЛЛАСИ УЗУМЗОР Д.61 КВ.69</v>
      </c>
      <c r="H750" s="191">
        <f>VLOOKUP($A750,'Реестр на 3 дня'!$C$2:$AA$1000,4)</f>
        <v>1600</v>
      </c>
      <c r="I750" s="170">
        <f t="shared" si="65"/>
        <v>100</v>
      </c>
      <c r="J750" s="187">
        <f t="shared" si="66"/>
        <v>160000</v>
      </c>
      <c r="K750" s="41">
        <f t="shared" si="67"/>
        <v>0</v>
      </c>
      <c r="L750" s="188">
        <f t="shared" si="68"/>
        <v>160000</v>
      </c>
      <c r="M750" s="171" t="s">
        <v>1897</v>
      </c>
    </row>
    <row r="751" spans="1:13" ht="38.25">
      <c r="A751" s="179">
        <f t="shared" si="70"/>
        <v>733</v>
      </c>
      <c r="B751" s="189" t="str">
        <f>VLOOKUP($A751,'Реестр на 3 дня'!$C$2:$AA$1000,3)</f>
        <v>VAXIDOV BAXTIYOR BOZAROVICH</v>
      </c>
      <c r="C751" s="167" t="str">
        <f>VLOOKUP($A751,'Реестр на 3 дня'!$C$2:$AA$1000,12)</f>
        <v>AD</v>
      </c>
      <c r="D751" s="167" t="str">
        <f>VLOOKUP($A751,'Реестр на 3 дня'!$C$2:$AA$1000,13)</f>
        <v>9771660</v>
      </c>
      <c r="E751" s="190" t="str">
        <f>VLOOKUP($A751,'Реестр на 3 дня'!$C$2:$AA$1000,14)</f>
        <v>11.12.2024</v>
      </c>
      <c r="F751" s="168" t="str">
        <f>VLOOKUP($A751,'Реестр на 3 дня'!$C$2:$AA$1000,15)</f>
        <v/>
      </c>
      <c r="G751" s="166" t="str">
        <f>VLOOKUP($A751,'Реестр на 3 дня'!$C$2:$AA$1000,17)</f>
        <v>Узбекистан, 000000, Кашкадарьинская область, г. Шахрисабз, САРИОСИЁ МФЙ, САРИОСИЁ КЎЧАСИ,  uy:15</v>
      </c>
      <c r="H751" s="191">
        <f>VLOOKUP($A751,'Реестр на 3 дня'!$C$2:$AA$1000,4)</f>
        <v>17</v>
      </c>
      <c r="I751" s="170">
        <f t="shared" si="65"/>
        <v>100</v>
      </c>
      <c r="J751" s="187">
        <f t="shared" si="66"/>
        <v>1700</v>
      </c>
      <c r="K751" s="41">
        <f t="shared" si="67"/>
        <v>0</v>
      </c>
      <c r="L751" s="188">
        <f t="shared" si="68"/>
        <v>1700</v>
      </c>
      <c r="M751" s="171" t="s">
        <v>1897</v>
      </c>
    </row>
    <row r="752" spans="1:13" ht="51">
      <c r="A752" s="179">
        <f t="shared" si="70"/>
        <v>734</v>
      </c>
      <c r="B752" s="189" t="str">
        <f>VLOOKUP($A752,'Реестр на 3 дня'!$C$2:$AA$1000,3)</f>
        <v>VAXITOV IGOR RASULEVICH</v>
      </c>
      <c r="C752" s="167" t="str">
        <f>VLOOKUP($A752,'Реестр на 3 дня'!$C$2:$AA$1000,12)</f>
        <v>CB</v>
      </c>
      <c r="D752" s="167" t="str">
        <f>VLOOKUP($A752,'Реестр на 3 дня'!$C$2:$AA$1000,13)</f>
        <v>1162996</v>
      </c>
      <c r="E752" s="190" t="str">
        <f>VLOOKUP($A752,'Реестр на 3 дня'!$C$2:$AA$1000,14)</f>
        <v>12.03.1999</v>
      </c>
      <c r="F752" s="168" t="str">
        <f>VLOOKUP($A752,'Реестр на 3 дня'!$C$2:$AA$1000,15)</f>
        <v>Янгиюльским ГОВД</v>
      </c>
      <c r="G752" s="166" t="str">
        <f>VLOOKUP($A752,'Реестр на 3 дня'!$C$2:$AA$1000,17)</f>
        <v>Узбекистан, 000000, Ташкентская область, г. Янгиюль, Г. ЯНГИЮЛЬ ОЛТИНОБОД ОЛЧАЗОР (ВИШНЕВАЯ) Д.76 КВ.156</v>
      </c>
      <c r="H752" s="191">
        <f>VLOOKUP($A752,'Реестр на 3 дня'!$C$2:$AA$1000,4)</f>
        <v>320</v>
      </c>
      <c r="I752" s="170">
        <f t="shared" si="65"/>
        <v>100</v>
      </c>
      <c r="J752" s="187">
        <f t="shared" si="66"/>
        <v>32000</v>
      </c>
      <c r="K752" s="41">
        <f t="shared" si="67"/>
        <v>0</v>
      </c>
      <c r="L752" s="188">
        <f t="shared" si="68"/>
        <v>32000</v>
      </c>
      <c r="M752" s="171" t="s">
        <v>1897</v>
      </c>
    </row>
    <row r="753" spans="1:13" ht="38.25">
      <c r="A753" s="179">
        <f t="shared" si="70"/>
        <v>735</v>
      </c>
      <c r="B753" s="189" t="str">
        <f>VLOOKUP($A753,'Реестр на 3 дня'!$C$2:$AA$1000,3)</f>
        <v>VDOVKIN ARNOLD ALEKSEYEVICH</v>
      </c>
      <c r="C753" s="167" t="str">
        <f>VLOOKUP($A753,'Реестр на 3 дня'!$C$2:$AA$1000,12)</f>
        <v/>
      </c>
      <c r="D753" s="167" t="str">
        <f>VLOOKUP($A753,'Реестр на 3 дня'!$C$2:$AA$1000,13)</f>
        <v>AE3572866</v>
      </c>
      <c r="E753" s="190" t="str">
        <f>VLOOKUP($A753,'Реестр на 3 дня'!$C$2:$AA$1000,14)</f>
        <v>30.07.2025</v>
      </c>
      <c r="F753" s="168" t="str">
        <f>VLOOKUP($A753,'Реестр на 3 дня'!$C$2:$AA$1000,15)</f>
        <v>IIV 26291</v>
      </c>
      <c r="G753" s="166" t="str">
        <f>VLOOKUP($A753,'Реестр на 3 дня'!$C$2:$AA$1000,17)</f>
        <v>Узбекистан, 000000, г. Ташкент, Яшнободский район, Парвоз МФЙ, 1-Авиасозлар мавзеси, 61-уй, 66-хонадон</v>
      </c>
      <c r="H753" s="191">
        <f>VLOOKUP($A753,'Реестр на 3 дня'!$C$2:$AA$1000,4)</f>
        <v>19</v>
      </c>
      <c r="I753" s="170">
        <f t="shared" si="65"/>
        <v>100</v>
      </c>
      <c r="J753" s="187">
        <f t="shared" si="66"/>
        <v>1900</v>
      </c>
      <c r="K753" s="41">
        <f t="shared" si="67"/>
        <v>0</v>
      </c>
      <c r="L753" s="188">
        <f t="shared" si="68"/>
        <v>1900</v>
      </c>
      <c r="M753" s="171" t="s">
        <v>1897</v>
      </c>
    </row>
    <row r="754" spans="1:13" ht="38.25">
      <c r="A754" s="179">
        <f t="shared" si="70"/>
        <v>736</v>
      </c>
      <c r="B754" s="189" t="str">
        <f>VLOOKUP($A754,'Реестр на 3 дня'!$C$2:$AA$1000,3)</f>
        <v>VELIULLAYEV TEMUR EDEMOVICH</v>
      </c>
      <c r="C754" s="167" t="str">
        <f>VLOOKUP($A754,'Реестр на 3 дня'!$C$2:$AA$1000,12)</f>
        <v>CB</v>
      </c>
      <c r="D754" s="167" t="str">
        <f>VLOOKUP($A754,'Реестр на 3 дня'!$C$2:$AA$1000,13)</f>
        <v>0494169</v>
      </c>
      <c r="E754" s="190" t="str">
        <f>VLOOKUP($A754,'Реестр на 3 дня'!$C$2:$AA$1000,14)</f>
        <v>04.12.1996</v>
      </c>
      <c r="F754" s="168" t="str">
        <f>VLOOKUP($A754,'Реестр на 3 дня'!$C$2:$AA$1000,15)</f>
        <v>Янгиюльским ОВД</v>
      </c>
      <c r="G754" s="166" t="str">
        <f>VLOOKUP($A754,'Реестр на 3 дня'!$C$2:$AA$1000,17)</f>
        <v>Узбекистан, 000000, Ташкентская область, Янгиюльский район, г. Янгиюль ул.Янги-Хаят д.99</v>
      </c>
      <c r="H754" s="191">
        <f>VLOOKUP($A754,'Реестр на 3 дня'!$C$2:$AA$1000,4)</f>
        <v>320</v>
      </c>
      <c r="I754" s="170">
        <f t="shared" si="65"/>
        <v>100</v>
      </c>
      <c r="J754" s="187">
        <f t="shared" si="66"/>
        <v>32000</v>
      </c>
      <c r="K754" s="41">
        <f t="shared" si="67"/>
        <v>0</v>
      </c>
      <c r="L754" s="188">
        <f t="shared" si="68"/>
        <v>32000</v>
      </c>
      <c r="M754" s="171" t="s">
        <v>1897</v>
      </c>
    </row>
    <row r="755" spans="1:13" ht="63.75">
      <c r="A755" s="179">
        <f t="shared" ref="A755:A818" si="71">A754+1</f>
        <v>737</v>
      </c>
      <c r="B755" s="189" t="str">
        <f>VLOOKUP($A755,'Реестр на 3 дня'!$C$2:$AA$1000,3)</f>
        <v>VERBITSKAYA LYUDMILA YAKOVLEVNA</v>
      </c>
      <c r="C755" s="167" t="str">
        <f>VLOOKUP($A755,'Реестр на 3 дня'!$C$2:$AA$1000,12)</f>
        <v>AA</v>
      </c>
      <c r="D755" s="167" t="str">
        <f>VLOOKUP($A755,'Реестр на 3 дня'!$C$2:$AA$1000,13)</f>
        <v>5607073</v>
      </c>
      <c r="E755" s="190" t="str">
        <f>VLOOKUP($A755,'Реестр на 3 дня'!$C$2:$AA$1000,14)</f>
        <v>01.06.2014</v>
      </c>
      <c r="F755" s="168" t="str">
        <f>VLOOKUP($A755,'Реестр на 3 дня'!$C$2:$AA$1000,15)</f>
        <v>Toshkent.vil Yangiyul.tum IIB</v>
      </c>
      <c r="G755" s="166" t="str">
        <f>VLOOKUP($A755,'Реестр на 3 дня'!$C$2:$AA$1000,17)</f>
        <v>Узбекистан, 000000, Ташкентская область, Янгиюльский район, ГУЛЬБАХОР ГУЛБАХОР МАХАЛЛАСИ ГУЛБАХОР КУЧАСИ Д.11 А КВ.17</v>
      </c>
      <c r="H755" s="191">
        <f>VLOOKUP($A755,'Реестр на 3 дня'!$C$2:$AA$1000,4)</f>
        <v>3200</v>
      </c>
      <c r="I755" s="170">
        <f t="shared" si="65"/>
        <v>100</v>
      </c>
      <c r="J755" s="187">
        <f t="shared" si="66"/>
        <v>320000</v>
      </c>
      <c r="K755" s="41">
        <f t="shared" si="67"/>
        <v>0</v>
      </c>
      <c r="L755" s="188">
        <f t="shared" si="68"/>
        <v>320000</v>
      </c>
      <c r="M755" s="171" t="s">
        <v>1897</v>
      </c>
    </row>
    <row r="756" spans="1:13" ht="38.25">
      <c r="A756" s="179">
        <f t="shared" si="71"/>
        <v>738</v>
      </c>
      <c r="B756" s="189" t="str">
        <f>VLOOKUP($A756,'Реестр на 3 дня'!$C$2:$AA$1000,3)</f>
        <v>VINOKUROV ALEKSANDR YEGOROVICH</v>
      </c>
      <c r="C756" s="167" t="str">
        <f>VLOOKUP($A756,'Реестр на 3 дня'!$C$2:$AA$1000,12)</f>
        <v>AD</v>
      </c>
      <c r="D756" s="167" t="str">
        <f>VLOOKUP($A756,'Реестр на 3 дня'!$C$2:$AA$1000,13)</f>
        <v>1351644</v>
      </c>
      <c r="E756" s="190" t="str">
        <f>VLOOKUP($A756,'Реестр на 3 дня'!$C$2:$AA$1000,14)</f>
        <v>16.05.2022</v>
      </c>
      <c r="F756" s="168" t="str">
        <f>VLOOKUP($A756,'Реестр на 3 дня'!$C$2:$AA$1000,15)</f>
        <v>IIV</v>
      </c>
      <c r="G756" s="166" t="str">
        <f>VLOOKUP($A756,'Реестр на 3 дня'!$C$2:$AA$1000,17)</f>
        <v>Узбекистан, 000000, г. Ташкент, Юнусабадский район, ТУРКИСТОН МФЙ, 6 МАВЗЕ,  uy:5 xonadon:2</v>
      </c>
      <c r="H756" s="191">
        <f>VLOOKUP($A756,'Реестр на 3 дня'!$C$2:$AA$1000,4)</f>
        <v>80</v>
      </c>
      <c r="I756" s="170">
        <f t="shared" si="65"/>
        <v>100</v>
      </c>
      <c r="J756" s="187">
        <f t="shared" si="66"/>
        <v>8000</v>
      </c>
      <c r="K756" s="41">
        <f t="shared" si="67"/>
        <v>0</v>
      </c>
      <c r="L756" s="188">
        <f t="shared" si="68"/>
        <v>8000</v>
      </c>
      <c r="M756" s="171" t="s">
        <v>1897</v>
      </c>
    </row>
    <row r="757" spans="1:13" ht="38.25">
      <c r="A757" s="179">
        <f t="shared" si="71"/>
        <v>739</v>
      </c>
      <c r="B757" s="189" t="str">
        <f>VLOOKUP($A757,'Реестр на 3 дня'!$C$2:$AA$1000,3)</f>
        <v>XABIBRAXMONOV RAFAEL TOXIROVICH</v>
      </c>
      <c r="C757" s="167" t="str">
        <f>VLOOKUP($A757,'Реестр на 3 дня'!$C$2:$AA$1000,12)</f>
        <v/>
      </c>
      <c r="D757" s="167" t="str">
        <f>VLOOKUP($A757,'Реестр на 3 дня'!$C$2:$AA$1000,13)</f>
        <v>AD6951591</v>
      </c>
      <c r="E757" s="190" t="str">
        <f>VLOOKUP($A757,'Реестр на 3 дня'!$C$2:$AA$1000,14)</f>
        <v>25.04.2024</v>
      </c>
      <c r="F757" s="168" t="str">
        <f>VLOOKUP($A757,'Реестр на 3 дня'!$C$2:$AA$1000,15)</f>
        <v>Toshkent shahar Shayhantoxur tumani IIB</v>
      </c>
      <c r="G757" s="166" t="str">
        <f>VLOOKUP($A757,'Реестр на 3 дня'!$C$2:$AA$1000,17)</f>
        <v>Узбекистан, 000000, г. Ташкент, Шайхантахурский район, мр-н Октепа, Чархновза МСГ, 22- Дом, 31- Квартира</v>
      </c>
      <c r="H757" s="191">
        <f>VLOOKUP($A757,'Реестр на 3 дня'!$C$2:$AA$1000,4)</f>
        <v>160</v>
      </c>
      <c r="I757" s="170">
        <f t="shared" si="65"/>
        <v>100</v>
      </c>
      <c r="J757" s="187">
        <f t="shared" si="66"/>
        <v>16000</v>
      </c>
      <c r="K757" s="41">
        <f t="shared" si="67"/>
        <v>0</v>
      </c>
      <c r="L757" s="188">
        <f t="shared" si="68"/>
        <v>16000</v>
      </c>
      <c r="M757" s="171" t="s">
        <v>1897</v>
      </c>
    </row>
    <row r="758" spans="1:13" ht="63.75">
      <c r="A758" s="179">
        <f t="shared" si="71"/>
        <v>740</v>
      </c>
      <c r="B758" s="189" t="str">
        <f>VLOOKUP($A758,'Реестр на 3 дня'!$C$2:$AA$1000,3)</f>
        <v>XABIBULLAYEV XOJIAKBAR KARIM O‘G‘LI</v>
      </c>
      <c r="C758" s="167" t="str">
        <f>VLOOKUP($A758,'Реестр на 3 дня'!$C$2:$AA$1000,12)</f>
        <v>AD</v>
      </c>
      <c r="D758" s="167" t="str">
        <f>VLOOKUP($A758,'Реестр на 3 дня'!$C$2:$AA$1000,13)</f>
        <v>0881703</v>
      </c>
      <c r="E758" s="190" t="str">
        <f>VLOOKUP($A758,'Реестр на 3 дня'!$C$2:$AA$1000,14)</f>
        <v>03.12.2021</v>
      </c>
      <c r="F758" s="168" t="str">
        <f>VLOOKUP($A758,'Реестр на 3 дня'!$C$2:$AA$1000,15)</f>
        <v/>
      </c>
      <c r="G758" s="166" t="str">
        <f>VLOOKUP($A758,'Реестр на 3 дня'!$C$2:$AA$1000,17)</f>
        <v>Узбекистан, 000000, Самаркандская область, Булунгурский район, Самаркандский область, Булунгурский район, Булунгур г., Булунгур шахарчаси, Фурка</v>
      </c>
      <c r="H758" s="191">
        <f>VLOOKUP($A758,'Реестр на 3 дня'!$C$2:$AA$1000,4)</f>
        <v>2</v>
      </c>
      <c r="I758" s="170">
        <f t="shared" si="65"/>
        <v>100</v>
      </c>
      <c r="J758" s="187">
        <f t="shared" si="66"/>
        <v>200</v>
      </c>
      <c r="K758" s="41">
        <f t="shared" si="67"/>
        <v>0</v>
      </c>
      <c r="L758" s="188">
        <f t="shared" si="68"/>
        <v>200</v>
      </c>
      <c r="M758" s="171" t="s">
        <v>1897</v>
      </c>
    </row>
    <row r="759" spans="1:13" ht="38.25">
      <c r="A759" s="179">
        <f t="shared" si="71"/>
        <v>741</v>
      </c>
      <c r="B759" s="189" t="str">
        <f>VLOOKUP($A759,'Реестр на 3 дня'!$C$2:$AA$1000,3)</f>
        <v>XADIMETOV ALISHER AXMATBOY O‘G‘LI</v>
      </c>
      <c r="C759" s="167" t="str">
        <f>VLOOKUP($A759,'Реестр на 3 дня'!$C$2:$AA$1000,12)</f>
        <v>AE</v>
      </c>
      <c r="D759" s="167" t="str">
        <f>VLOOKUP($A759,'Реестр на 3 дня'!$C$2:$AA$1000,13)</f>
        <v>3094575</v>
      </c>
      <c r="E759" s="190" t="str">
        <f>VLOOKUP($A759,'Реестр на 3 дня'!$C$2:$AA$1000,14)</f>
        <v>19.06.2025</v>
      </c>
      <c r="F759" s="168" t="str">
        <f>VLOOKUP($A759,'Реестр на 3 дня'!$C$2:$AA$1000,15)</f>
        <v>IIV 26263</v>
      </c>
      <c r="G759" s="166" t="str">
        <f>VLOOKUP($A759,'Реестр на 3 дня'!$C$2:$AA$1000,17)</f>
        <v>Узбекистан, 000000, г. Ташкент, Учтепинский район, АҲИЛЛИК МФЙ, ТТЗ-2 ДАХАСИ,  uy:57 xonadon:14</v>
      </c>
      <c r="H759" s="191">
        <f>VLOOKUP($A759,'Реестр на 3 дня'!$C$2:$AA$1000,4)</f>
        <v>5</v>
      </c>
      <c r="I759" s="170">
        <f t="shared" si="65"/>
        <v>100</v>
      </c>
      <c r="J759" s="187">
        <f t="shared" si="66"/>
        <v>500</v>
      </c>
      <c r="K759" s="41">
        <f t="shared" si="67"/>
        <v>0</v>
      </c>
      <c r="L759" s="188">
        <f t="shared" si="68"/>
        <v>500</v>
      </c>
      <c r="M759" s="171" t="s">
        <v>1897</v>
      </c>
    </row>
    <row r="760" spans="1:13" ht="38.25">
      <c r="A760" s="179">
        <f t="shared" si="71"/>
        <v>742</v>
      </c>
      <c r="B760" s="189" t="str">
        <f>VLOOKUP($A760,'Реестр на 3 дня'!$C$2:$AA$1000,3)</f>
        <v>XADJIKARIMOVA SHARIFA KUCHKAROVNA</v>
      </c>
      <c r="C760" s="167" t="str">
        <f>VLOOKUP($A760,'Реестр на 3 дня'!$C$2:$AA$1000,12)</f>
        <v/>
      </c>
      <c r="D760" s="167" t="str">
        <f>VLOOKUP($A760,'Реестр на 3 дня'!$C$2:$AA$1000,13)</f>
        <v>AE4979352</v>
      </c>
      <c r="E760" s="190" t="str">
        <f>VLOOKUP($A760,'Реестр на 3 дня'!$C$2:$AA$1000,14)</f>
        <v>11.11.2025</v>
      </c>
      <c r="F760" s="168" t="str">
        <f>VLOOKUP($A760,'Реестр на 3 дня'!$C$2:$AA$1000,15)</f>
        <v>ЯНГИЮЛЬСКИЙ РОВД ТАШКЕНТСКОЙ ОБЛАСТИ</v>
      </c>
      <c r="G760" s="166" t="str">
        <f>VLOOKUP($A760,'Реестр на 3 дня'!$C$2:$AA$1000,17)</f>
        <v>Узбекистан, 112000, Ташкентская область, Янгиюльский район, Куш тепа МФЙ, М.Абдазов кучаси, 42-уй</v>
      </c>
      <c r="H760" s="191">
        <f>VLOOKUP($A760,'Реестр на 3 дня'!$C$2:$AA$1000,4)</f>
        <v>960</v>
      </c>
      <c r="I760" s="170">
        <f t="shared" si="65"/>
        <v>100</v>
      </c>
      <c r="J760" s="187">
        <f t="shared" si="66"/>
        <v>96000</v>
      </c>
      <c r="K760" s="41">
        <f t="shared" si="67"/>
        <v>0</v>
      </c>
      <c r="L760" s="188">
        <f t="shared" si="68"/>
        <v>96000</v>
      </c>
      <c r="M760" s="171" t="s">
        <v>1897</v>
      </c>
    </row>
    <row r="761" spans="1:13" ht="38.25">
      <c r="A761" s="179">
        <f t="shared" si="71"/>
        <v>743</v>
      </c>
      <c r="B761" s="189" t="str">
        <f>VLOOKUP($A761,'Реестр на 3 дня'!$C$2:$AA$1000,3)</f>
        <v>XAKIMDJANOVA SAMIRA SHUXRATOVNA</v>
      </c>
      <c r="C761" s="167" t="str">
        <f>VLOOKUP($A761,'Реестр на 3 дня'!$C$2:$AA$1000,12)</f>
        <v>AB</v>
      </c>
      <c r="D761" s="167" t="str">
        <f>VLOOKUP($A761,'Реестр на 3 дня'!$C$2:$AA$1000,13)</f>
        <v>3877758</v>
      </c>
      <c r="E761" s="190" t="str">
        <f>VLOOKUP($A761,'Реестр на 3 дня'!$C$2:$AA$1000,14)</f>
        <v>10.05.2016</v>
      </c>
      <c r="F761" s="168" t="str">
        <f>VLOOKUP($A761,'Реестр на 3 дня'!$C$2:$AA$1000,15)</f>
        <v>Toshkent shahar Yunusobod tumani IIB</v>
      </c>
      <c r="G761" s="166" t="str">
        <f>VLOOKUP($A761,'Реестр на 3 дня'!$C$2:$AA$1000,17)</f>
        <v>Узбекистан, 000000, г. Ташкент, Юнусабадский район, Марказ 6,  дом 111, кв.5</v>
      </c>
      <c r="H761" s="191">
        <f>VLOOKUP($A761,'Реестр на 3 дня'!$C$2:$AA$1000,4)</f>
        <v>100</v>
      </c>
      <c r="I761" s="170">
        <f t="shared" si="65"/>
        <v>100</v>
      </c>
      <c r="J761" s="187">
        <f t="shared" si="66"/>
        <v>10000</v>
      </c>
      <c r="K761" s="41">
        <f t="shared" si="67"/>
        <v>0</v>
      </c>
      <c r="L761" s="188">
        <f t="shared" si="68"/>
        <v>10000</v>
      </c>
      <c r="M761" s="171" t="s">
        <v>1897</v>
      </c>
    </row>
    <row r="762" spans="1:13" ht="51">
      <c r="A762" s="179">
        <f t="shared" si="71"/>
        <v>744</v>
      </c>
      <c r="B762" s="189" t="str">
        <f>VLOOKUP($A762,'Реестр на 3 дня'!$C$2:$AA$1000,3)</f>
        <v>XAKIMJANOV DILSHOD RUSTAM O‘G‘LI</v>
      </c>
      <c r="C762" s="167" t="str">
        <f>VLOOKUP($A762,'Реестр на 3 дня'!$C$2:$AA$1000,12)</f>
        <v>AC</v>
      </c>
      <c r="D762" s="167" t="str">
        <f>VLOOKUP($A762,'Реестр на 3 дня'!$C$2:$AA$1000,13)</f>
        <v>1956800</v>
      </c>
      <c r="E762" s="190" t="str">
        <f>VLOOKUP($A762,'Реестр на 3 дня'!$C$2:$AA$1000,14)</f>
        <v>04.06.2019</v>
      </c>
      <c r="F762" s="168" t="str">
        <f>VLOOKUP($A762,'Реестр на 3 дня'!$C$2:$AA$1000,15)</f>
        <v/>
      </c>
      <c r="G762" s="166" t="str">
        <f>VLOOKUP($A762,'Реестр на 3 дня'!$C$2:$AA$1000,17)</f>
        <v>Узбекистан, 000000, Наманганская область, г. Наманган, Наманганская область, Наманган г., ул. Нуриддин Убайдуллаев, дом 62</v>
      </c>
      <c r="H762" s="191">
        <f>VLOOKUP($A762,'Реестр на 3 дня'!$C$2:$AA$1000,4)</f>
        <v>1</v>
      </c>
      <c r="I762" s="170">
        <f t="shared" si="65"/>
        <v>100</v>
      </c>
      <c r="J762" s="187">
        <f t="shared" si="66"/>
        <v>100</v>
      </c>
      <c r="K762" s="41">
        <f t="shared" si="67"/>
        <v>0</v>
      </c>
      <c r="L762" s="188">
        <f t="shared" si="68"/>
        <v>100</v>
      </c>
      <c r="M762" s="171" t="s">
        <v>1897</v>
      </c>
    </row>
    <row r="763" spans="1:13" ht="38.25">
      <c r="A763" s="179">
        <f t="shared" si="71"/>
        <v>745</v>
      </c>
      <c r="B763" s="189" t="str">
        <f>VLOOKUP($A763,'Реестр на 3 дня'!$C$2:$AA$1000,3)</f>
        <v>XAKIMOV ABDUKAXAR ABDULLAYEVICH</v>
      </c>
      <c r="C763" s="167" t="str">
        <f>VLOOKUP($A763,'Реестр на 3 дня'!$C$2:$AA$1000,12)</f>
        <v>AB</v>
      </c>
      <c r="D763" s="167" t="str">
        <f>VLOOKUP($A763,'Реестр на 3 дня'!$C$2:$AA$1000,13)</f>
        <v>2853978</v>
      </c>
      <c r="E763" s="190" t="str">
        <f>VLOOKUP($A763,'Реестр на 3 дня'!$C$2:$AA$1000,14)</f>
        <v>02.02.2016</v>
      </c>
      <c r="F763" s="168" t="str">
        <f>VLOOKUP($A763,'Реестр на 3 дня'!$C$2:$AA$1000,15)</f>
        <v>Toshkent viloyati Yangiyul tumani IIB</v>
      </c>
      <c r="G763" s="166" t="str">
        <f>VLOOKUP($A763,'Реестр на 3 дня'!$C$2:$AA$1000,17)</f>
        <v>Узбекистан, 110814, Ташкентская область, Янгиюльский район, Намуна МФЙ, Янги хаёт кучаси, 20-уй</v>
      </c>
      <c r="H763" s="191">
        <f>VLOOKUP($A763,'Реестр на 3 дня'!$C$2:$AA$1000,4)</f>
        <v>640</v>
      </c>
      <c r="I763" s="170">
        <f t="shared" si="65"/>
        <v>100</v>
      </c>
      <c r="J763" s="187">
        <f t="shared" si="66"/>
        <v>64000</v>
      </c>
      <c r="K763" s="41">
        <f t="shared" si="67"/>
        <v>0</v>
      </c>
      <c r="L763" s="188">
        <f t="shared" si="68"/>
        <v>64000</v>
      </c>
      <c r="M763" s="171" t="s">
        <v>1897</v>
      </c>
    </row>
    <row r="764" spans="1:13" ht="51">
      <c r="A764" s="179">
        <f t="shared" si="71"/>
        <v>746</v>
      </c>
      <c r="B764" s="189" t="str">
        <f>VLOOKUP($A764,'Реестр на 3 дня'!$C$2:$AA$1000,3)</f>
        <v>XAKIMOV MIRZARAXIM ABDURAXMANOVICH</v>
      </c>
      <c r="C764" s="167" t="str">
        <f>VLOOKUP($A764,'Реестр на 3 дня'!$C$2:$AA$1000,12)</f>
        <v>AA</v>
      </c>
      <c r="D764" s="167" t="str">
        <f>VLOOKUP($A764,'Реестр на 3 дня'!$C$2:$AA$1000,13)</f>
        <v>4078316</v>
      </c>
      <c r="E764" s="190" t="str">
        <f>VLOOKUP($A764,'Реестр на 3 дня'!$C$2:$AA$1000,14)</f>
        <v>29.01.2014</v>
      </c>
      <c r="F764" s="168" t="str">
        <f>VLOOKUP($A764,'Реестр на 3 дня'!$C$2:$AA$1000,15)</f>
        <v>Yangiyul T IIB</v>
      </c>
      <c r="G764" s="166" t="str">
        <f>VLOOKUP($A764,'Реестр на 3 дня'!$C$2:$AA$1000,17)</f>
        <v>Узбекистан, 000000, Ташкентская область, Янгиюльский район, НИЯЗБАШ НИАЗБОШ ТЕЗ-АРИК Д.115 КВ.0</v>
      </c>
      <c r="H764" s="191">
        <f>VLOOKUP($A764,'Реестр на 3 дня'!$C$2:$AA$1000,4)</f>
        <v>7040</v>
      </c>
      <c r="I764" s="170">
        <f t="shared" si="65"/>
        <v>100</v>
      </c>
      <c r="J764" s="187">
        <f t="shared" si="66"/>
        <v>704000</v>
      </c>
      <c r="K764" s="41">
        <f t="shared" si="67"/>
        <v>0</v>
      </c>
      <c r="L764" s="188">
        <f t="shared" si="68"/>
        <v>704000</v>
      </c>
      <c r="M764" s="171" t="s">
        <v>1897</v>
      </c>
    </row>
    <row r="765" spans="1:13" ht="51">
      <c r="A765" s="179">
        <f t="shared" si="71"/>
        <v>747</v>
      </c>
      <c r="B765" s="189" t="str">
        <f>VLOOKUP($A765,'Реестр на 3 дня'!$C$2:$AA$1000,3)</f>
        <v>XAKIMOV SHAVKAT KUCHKAROVICH</v>
      </c>
      <c r="C765" s="167" t="str">
        <f>VLOOKUP($A765,'Реестр на 3 дня'!$C$2:$AA$1000,12)</f>
        <v>AE</v>
      </c>
      <c r="D765" s="167" t="str">
        <f>VLOOKUP($A765,'Реестр на 3 дня'!$C$2:$AA$1000,13)</f>
        <v>3029431</v>
      </c>
      <c r="E765" s="190" t="str">
        <f>VLOOKUP($A765,'Реестр на 3 дня'!$C$2:$AA$1000,14)</f>
        <v>14.06.2025</v>
      </c>
      <c r="F765" s="168" t="str">
        <f>VLOOKUP($A765,'Реестр на 3 дня'!$C$2:$AA$1000,15)</f>
        <v/>
      </c>
      <c r="G765" s="166" t="str">
        <f>VLOOKUP($A765,'Реестр на 3 дня'!$C$2:$AA$1000,17)</f>
        <v>Узбекистан, 110814, Ташкентская область, Янгиюльский район, НИЯЗБАШ ПАХТА МАХАЛЛАСИ Б.МИРЗАХМЕДОВ КУЧАСИ  Д.0 КВ.</v>
      </c>
      <c r="H765" s="191">
        <f>VLOOKUP($A765,'Реестр на 3 дня'!$C$2:$AA$1000,4)</f>
        <v>960</v>
      </c>
      <c r="I765" s="170">
        <f t="shared" si="65"/>
        <v>100</v>
      </c>
      <c r="J765" s="187">
        <f t="shared" si="66"/>
        <v>96000</v>
      </c>
      <c r="K765" s="41">
        <f t="shared" si="67"/>
        <v>0</v>
      </c>
      <c r="L765" s="188">
        <f t="shared" si="68"/>
        <v>96000</v>
      </c>
      <c r="M765" s="171" t="s">
        <v>1897</v>
      </c>
    </row>
    <row r="766" spans="1:13">
      <c r="A766" s="179">
        <f t="shared" si="71"/>
        <v>748</v>
      </c>
      <c r="B766" s="189" t="str">
        <f>VLOOKUP($A766,'Реестр на 3 дня'!$C$2:$AA$1000,3)</f>
        <v>XAKIMOV SHOXRUX SALOXIDDIN O‘G‘LI</v>
      </c>
      <c r="C766" s="167" t="str">
        <f>VLOOKUP($A766,'Реестр на 3 дня'!$C$2:$AA$1000,12)</f>
        <v>AD</v>
      </c>
      <c r="D766" s="167" t="str">
        <f>VLOOKUP($A766,'Реестр на 3 дня'!$C$2:$AA$1000,13)</f>
        <v>2654121</v>
      </c>
      <c r="E766" s="190" t="str">
        <f>VLOOKUP($A766,'Реестр на 3 дня'!$C$2:$AA$1000,14)</f>
        <v>22.02.2023</v>
      </c>
      <c r="F766" s="168" t="str">
        <f>VLOOKUP($A766,'Реестр на 3 дня'!$C$2:$AA$1000,15)</f>
        <v/>
      </c>
      <c r="G766" s="166" t="str">
        <f>VLOOKUP($A766,'Реестр на 3 дня'!$C$2:$AA$1000,17)</f>
        <v/>
      </c>
      <c r="H766" s="191">
        <f>VLOOKUP($A766,'Реестр на 3 дня'!$C$2:$AA$1000,4)</f>
        <v>15</v>
      </c>
      <c r="I766" s="170">
        <f t="shared" si="65"/>
        <v>100</v>
      </c>
      <c r="J766" s="187">
        <f t="shared" si="66"/>
        <v>1500</v>
      </c>
      <c r="K766" s="41">
        <f t="shared" si="67"/>
        <v>0</v>
      </c>
      <c r="L766" s="188">
        <f t="shared" si="68"/>
        <v>1500</v>
      </c>
      <c r="M766" s="171" t="s">
        <v>1897</v>
      </c>
    </row>
    <row r="767" spans="1:13" ht="38.25">
      <c r="A767" s="179">
        <f t="shared" si="71"/>
        <v>749</v>
      </c>
      <c r="B767" s="189" t="str">
        <f>VLOOKUP($A767,'Реестр на 3 дня'!$C$2:$AA$1000,3)</f>
        <v>XAKIMOV UMIDJON KOZIMJON O‘G‘LI</v>
      </c>
      <c r="C767" s="167" t="str">
        <f>VLOOKUP($A767,'Реестр на 3 дня'!$C$2:$AA$1000,12)</f>
        <v>AA</v>
      </c>
      <c r="D767" s="167" t="str">
        <f>VLOOKUP($A767,'Реестр на 3 дня'!$C$2:$AA$1000,13)</f>
        <v>4410027</v>
      </c>
      <c r="E767" s="190" t="str">
        <f>VLOOKUP($A767,'Реестр на 3 дня'!$C$2:$AA$1000,14)</f>
        <v>25.02.2014</v>
      </c>
      <c r="F767" s="168" t="str">
        <f>VLOOKUP($A767,'Реестр на 3 дня'!$C$2:$AA$1000,15)</f>
        <v/>
      </c>
      <c r="G767" s="166" t="str">
        <f>VLOOKUP($A767,'Реестр на 3 дня'!$C$2:$AA$1000,17)</f>
        <v>Узбекистан, 000000, Андижанская область, Асакинский район, Ободлик ҚФЙ, Дўрмон МФЙ, Чек, дом 31</v>
      </c>
      <c r="H767" s="191">
        <f>VLOOKUP($A767,'Реестр на 3 дня'!$C$2:$AA$1000,4)</f>
        <v>2</v>
      </c>
      <c r="I767" s="170">
        <f t="shared" si="65"/>
        <v>100</v>
      </c>
      <c r="J767" s="187">
        <f t="shared" si="66"/>
        <v>200</v>
      </c>
      <c r="K767" s="41">
        <f t="shared" si="67"/>
        <v>0</v>
      </c>
      <c r="L767" s="188">
        <f t="shared" si="68"/>
        <v>200</v>
      </c>
      <c r="M767" s="171" t="s">
        <v>1897</v>
      </c>
    </row>
    <row r="768" spans="1:13" ht="38.25">
      <c r="A768" s="179">
        <f t="shared" si="71"/>
        <v>750</v>
      </c>
      <c r="B768" s="189" t="str">
        <f>VLOOKUP($A768,'Реестр на 3 дня'!$C$2:$AA$1000,3)</f>
        <v>XAKIMOVA NAZIRA XXX</v>
      </c>
      <c r="C768" s="167" t="str">
        <f>VLOOKUP($A768,'Реестр на 3 дня'!$C$2:$AA$1000,12)</f>
        <v>AA</v>
      </c>
      <c r="D768" s="167" t="str">
        <f>VLOOKUP($A768,'Реестр на 3 дня'!$C$2:$AA$1000,13)</f>
        <v>3688722</v>
      </c>
      <c r="E768" s="190" t="str">
        <f>VLOOKUP($A768,'Реестр на 3 дня'!$C$2:$AA$1000,14)</f>
        <v>19.12.2013</v>
      </c>
      <c r="F768" s="168" t="str">
        <f>VLOOKUP($A768,'Реестр на 3 дня'!$C$2:$AA$1000,15)</f>
        <v>Toshkent viloyati Yangiyul tumani IIB</v>
      </c>
      <c r="G768" s="166" t="str">
        <f>VLOOKUP($A768,'Реестр на 3 дня'!$C$2:$AA$1000,17)</f>
        <v>Узбекистан, 112009, Ташкентская область, г. Янгиюль, Г. ЯНГИЮЛЬ ФАЙЗОБОД УЛУГБЕК Д.41 КВ.</v>
      </c>
      <c r="H768" s="191">
        <f>VLOOKUP($A768,'Реестр на 3 дня'!$C$2:$AA$1000,4)</f>
        <v>6400</v>
      </c>
      <c r="I768" s="170">
        <f t="shared" si="65"/>
        <v>100</v>
      </c>
      <c r="J768" s="187">
        <f t="shared" si="66"/>
        <v>640000</v>
      </c>
      <c r="K768" s="41">
        <f t="shared" si="67"/>
        <v>0</v>
      </c>
      <c r="L768" s="188">
        <f t="shared" si="68"/>
        <v>640000</v>
      </c>
      <c r="M768" s="171" t="s">
        <v>1897</v>
      </c>
    </row>
    <row r="769" spans="1:13" ht="38.25">
      <c r="A769" s="179">
        <f t="shared" si="71"/>
        <v>751</v>
      </c>
      <c r="B769" s="189" t="str">
        <f>VLOOKUP($A769,'Реестр на 3 дня'!$C$2:$AA$1000,3)</f>
        <v>XALDAROV ALISHER DJAXBAROVICH</v>
      </c>
      <c r="C769" s="167" t="str">
        <f>VLOOKUP($A769,'Реестр на 3 дня'!$C$2:$AA$1000,12)</f>
        <v>AD</v>
      </c>
      <c r="D769" s="167" t="str">
        <f>VLOOKUP($A769,'Реестр на 3 дня'!$C$2:$AA$1000,13)</f>
        <v>4045681</v>
      </c>
      <c r="E769" s="190" t="str">
        <f>VLOOKUP($A769,'Реестр на 3 дня'!$C$2:$AA$1000,14)</f>
        <v>24.07.2023</v>
      </c>
      <c r="F769" s="168" t="str">
        <f>VLOOKUP($A769,'Реестр на 3 дня'!$C$2:$AA$1000,15)</f>
        <v/>
      </c>
      <c r="G769" s="166" t="str">
        <f>VLOOKUP($A769,'Реестр на 3 дня'!$C$2:$AA$1000,17)</f>
        <v>Узбекистан, 000000, Ташкентская область, Янгиюльский район, ГУЛИСТОН МФЙ МУКУМИЙ 40</v>
      </c>
      <c r="H769" s="191">
        <f>VLOOKUP($A769,'Реестр на 3 дня'!$C$2:$AA$1000,4)</f>
        <v>20</v>
      </c>
      <c r="I769" s="170">
        <f t="shared" si="65"/>
        <v>100</v>
      </c>
      <c r="J769" s="187">
        <f t="shared" si="66"/>
        <v>2000</v>
      </c>
      <c r="K769" s="41">
        <f t="shared" si="67"/>
        <v>0</v>
      </c>
      <c r="L769" s="188">
        <f t="shared" si="68"/>
        <v>2000</v>
      </c>
      <c r="M769" s="171" t="s">
        <v>1897</v>
      </c>
    </row>
    <row r="770" spans="1:13" ht="38.25">
      <c r="A770" s="179">
        <f t="shared" si="71"/>
        <v>752</v>
      </c>
      <c r="B770" s="189" t="str">
        <f>VLOOKUP($A770,'Реестр на 3 дня'!$C$2:$AA$1000,3)</f>
        <v>XALIKOVA MAVLUDA TURSUNBAYEVNA</v>
      </c>
      <c r="C770" s="167" t="str">
        <f>VLOOKUP($A770,'Реестр на 3 дня'!$C$2:$AA$1000,12)</f>
        <v>AE</v>
      </c>
      <c r="D770" s="167" t="str">
        <f>VLOOKUP($A770,'Реестр на 3 дня'!$C$2:$AA$1000,13)</f>
        <v>5439930</v>
      </c>
      <c r="E770" s="190" t="str">
        <f>VLOOKUP($A770,'Реестр на 3 дня'!$C$2:$AA$1000,14)</f>
        <v>15.12.2025</v>
      </c>
      <c r="F770" s="168" t="str">
        <f>VLOOKUP($A770,'Реестр на 3 дня'!$C$2:$AA$1000,15)</f>
        <v/>
      </c>
      <c r="G770" s="166" t="str">
        <f>VLOOKUP($A770,'Реестр на 3 дня'!$C$2:$AA$1000,17)</f>
        <v>Узбекистан, 000000, г. Ташкент, Юнусабадский район, УСТА ШИРИН МФЙ, УСТА-ШИРИН КЎЧАСИ, uy:18</v>
      </c>
      <c r="H770" s="191">
        <f>VLOOKUP($A770,'Реестр на 3 дня'!$C$2:$AA$1000,4)</f>
        <v>6880</v>
      </c>
      <c r="I770" s="170">
        <f t="shared" si="65"/>
        <v>100</v>
      </c>
      <c r="J770" s="187">
        <f t="shared" si="66"/>
        <v>688000</v>
      </c>
      <c r="K770" s="41">
        <f t="shared" si="67"/>
        <v>0</v>
      </c>
      <c r="L770" s="188">
        <f t="shared" si="68"/>
        <v>688000</v>
      </c>
      <c r="M770" s="171" t="s">
        <v>1897</v>
      </c>
    </row>
    <row r="771" spans="1:13" ht="38.25">
      <c r="A771" s="179">
        <f t="shared" si="71"/>
        <v>753</v>
      </c>
      <c r="B771" s="189" t="str">
        <f>VLOOKUP($A771,'Реестр на 3 дня'!$C$2:$AA$1000,3)</f>
        <v>XALILOV AKBAR NAZIRJANOVICH</v>
      </c>
      <c r="C771" s="167" t="str">
        <f>VLOOKUP($A771,'Реестр на 3 дня'!$C$2:$AA$1000,12)</f>
        <v>AE</v>
      </c>
      <c r="D771" s="167" t="str">
        <f>VLOOKUP($A771,'Реестр на 3 дня'!$C$2:$AA$1000,13)</f>
        <v>6623422</v>
      </c>
      <c r="E771" s="190" t="str">
        <f>VLOOKUP($A771,'Реестр на 3 дня'!$C$2:$AA$1000,14)</f>
        <v>10.03.2026</v>
      </c>
      <c r="F771" s="168" t="str">
        <f>VLOOKUP($A771,'Реестр на 3 дня'!$C$2:$AA$1000,15)</f>
        <v/>
      </c>
      <c r="G771" s="166" t="str">
        <f>VLOOKUP($A771,'Реестр на 3 дня'!$C$2:$AA$1000,17)</f>
        <v>Узбекистан, 00000, Ташкентская область, г. Янгиюль, УЛ. НУРОНИЙ Д.21</v>
      </c>
      <c r="H771" s="191">
        <f>VLOOKUP($A771,'Реестр на 3 дня'!$C$2:$AA$1000,4)</f>
        <v>1600</v>
      </c>
      <c r="I771" s="170">
        <f t="shared" si="65"/>
        <v>100</v>
      </c>
      <c r="J771" s="187">
        <f t="shared" si="66"/>
        <v>160000</v>
      </c>
      <c r="K771" s="41">
        <f t="shared" si="67"/>
        <v>0</v>
      </c>
      <c r="L771" s="188">
        <f t="shared" si="68"/>
        <v>160000</v>
      </c>
      <c r="M771" s="171" t="s">
        <v>1897</v>
      </c>
    </row>
    <row r="772" spans="1:13" ht="38.25">
      <c r="A772" s="179">
        <f t="shared" si="71"/>
        <v>754</v>
      </c>
      <c r="B772" s="189" t="str">
        <f>VLOOKUP($A772,'Реестр на 3 дня'!$C$2:$AA$1000,3)</f>
        <v>XALILOV ASILBEK HOMIDOVICH</v>
      </c>
      <c r="C772" s="167" t="str">
        <f>VLOOKUP($A772,'Реестр на 3 дня'!$C$2:$AA$1000,12)</f>
        <v/>
      </c>
      <c r="D772" s="167" t="str">
        <f>VLOOKUP($A772,'Реестр на 3 дня'!$C$2:$AA$1000,13)</f>
        <v>AE6015601</v>
      </c>
      <c r="E772" s="190" t="str">
        <f>VLOOKUP($A772,'Реестр на 3 дня'!$C$2:$AA$1000,14)</f>
        <v>23.01.2026</v>
      </c>
      <c r="F772" s="168" t="str">
        <f>VLOOKUP($A772,'Реестр на 3 дня'!$C$2:$AA$1000,15)</f>
        <v>АЛМАЗАРСКИЙ РУВД ГОРОДА ТАШКЕНТА</v>
      </c>
      <c r="G772" s="166" t="str">
        <f>VLOOKUP($A772,'Реестр на 3 дня'!$C$2:$AA$1000,17)</f>
        <v>Узбекистан, 000000, Навоийская область, г. Зарафшан, Тараккиёт МФЙ, МКАД кучаси, 19в-уй, 8-хонадон</v>
      </c>
      <c r="H772" s="191">
        <f>VLOOKUP($A772,'Реестр на 3 дня'!$C$2:$AA$1000,4)</f>
        <v>2</v>
      </c>
      <c r="I772" s="170">
        <f t="shared" si="65"/>
        <v>100</v>
      </c>
      <c r="J772" s="187">
        <f t="shared" si="66"/>
        <v>200</v>
      </c>
      <c r="K772" s="41">
        <f t="shared" si="67"/>
        <v>0</v>
      </c>
      <c r="L772" s="188">
        <f t="shared" si="68"/>
        <v>200</v>
      </c>
      <c r="M772" s="171" t="s">
        <v>1897</v>
      </c>
    </row>
    <row r="773" spans="1:13" ht="38.25">
      <c r="A773" s="179">
        <f t="shared" si="71"/>
        <v>755</v>
      </c>
      <c r="B773" s="189" t="str">
        <f>VLOOKUP($A773,'Реестр на 3 дня'!$C$2:$AA$1000,3)</f>
        <v>XALILOV FAYZULLO INOMJONOVICH</v>
      </c>
      <c r="C773" s="167" t="str">
        <f>VLOOKUP($A773,'Реестр на 3 дня'!$C$2:$AA$1000,12)</f>
        <v>AD</v>
      </c>
      <c r="D773" s="167" t="str">
        <f>VLOOKUP($A773,'Реестр на 3 дня'!$C$2:$AA$1000,13)</f>
        <v>5511816</v>
      </c>
      <c r="E773" s="190" t="str">
        <f>VLOOKUP($A773,'Реестр на 3 дня'!$C$2:$AA$1000,14)</f>
        <v>22.12.2023</v>
      </c>
      <c r="F773" s="168" t="str">
        <f>VLOOKUP($A773,'Реестр на 3 дня'!$C$2:$AA$1000,15)</f>
        <v/>
      </c>
      <c r="G773" s="166" t="str">
        <f>VLOOKUP($A773,'Реестр на 3 дня'!$C$2:$AA$1000,17)</f>
        <v>Узбекистан, 000000, Ферганская область, г. Кувасай, АРСИФ МФЙ, СИХАТГОХ КЎЧАСИ,  uy:209</v>
      </c>
      <c r="H773" s="191">
        <f>VLOOKUP($A773,'Реестр на 3 дня'!$C$2:$AA$1000,4)</f>
        <v>7</v>
      </c>
      <c r="I773" s="170">
        <f t="shared" si="65"/>
        <v>100</v>
      </c>
      <c r="J773" s="187">
        <f t="shared" si="66"/>
        <v>700</v>
      </c>
      <c r="K773" s="41">
        <f t="shared" si="67"/>
        <v>0</v>
      </c>
      <c r="L773" s="188">
        <f t="shared" si="68"/>
        <v>700</v>
      </c>
      <c r="M773" s="171" t="s">
        <v>1897</v>
      </c>
    </row>
    <row r="774" spans="1:13" ht="63.75">
      <c r="A774" s="179">
        <f t="shared" si="71"/>
        <v>756</v>
      </c>
      <c r="B774" s="189" t="str">
        <f>VLOOKUP($A774,'Реестр на 3 дня'!$C$2:$AA$1000,3)</f>
        <v>XALILOVA MOAZAM</v>
      </c>
      <c r="C774" s="167" t="str">
        <f>VLOOKUP($A774,'Реестр на 3 дня'!$C$2:$AA$1000,12)</f>
        <v>AA</v>
      </c>
      <c r="D774" s="167" t="str">
        <f>VLOOKUP($A774,'Реестр на 3 дня'!$C$2:$AA$1000,13)</f>
        <v>2326925</v>
      </c>
      <c r="E774" s="190" t="str">
        <f>VLOOKUP($A774,'Реестр на 3 дня'!$C$2:$AA$1000,14)</f>
        <v>31.07.2013</v>
      </c>
      <c r="F774" s="168" t="str">
        <f>VLOOKUP($A774,'Реестр на 3 дня'!$C$2:$AA$1000,15)</f>
        <v>Toshkent viloyati Yangiyul tumani IIB</v>
      </c>
      <c r="G774" s="166" t="str">
        <f>VLOOKUP($A774,'Реестр на 3 дня'!$C$2:$AA$1000,17)</f>
        <v>Узбекистан, 112000, Ташкентская область, Янгиюльский район, ГУЛЬБАХОР НАВРУЗ МАХАЛЛАСИ ГУЛБАХОР МФЙ ГАГАРИН КУЧАСИ Д.4</v>
      </c>
      <c r="H774" s="191">
        <f>VLOOKUP($A774,'Реестр на 3 дня'!$C$2:$AA$1000,4)</f>
        <v>800</v>
      </c>
      <c r="I774" s="170">
        <f t="shared" si="65"/>
        <v>100</v>
      </c>
      <c r="J774" s="187">
        <f t="shared" si="66"/>
        <v>80000</v>
      </c>
      <c r="K774" s="41">
        <f t="shared" si="67"/>
        <v>0</v>
      </c>
      <c r="L774" s="188">
        <f t="shared" si="68"/>
        <v>80000</v>
      </c>
      <c r="M774" s="171" t="s">
        <v>1897</v>
      </c>
    </row>
    <row r="775" spans="1:13" ht="51">
      <c r="A775" s="179">
        <f t="shared" si="71"/>
        <v>757</v>
      </c>
      <c r="B775" s="189" t="str">
        <f>VLOOKUP($A775,'Реестр на 3 дня'!$C$2:$AA$1000,3)</f>
        <v>XALMURATOVA RAYXAN XXX</v>
      </c>
      <c r="C775" s="167" t="str">
        <f>VLOOKUP($A775,'Реестр на 3 дня'!$C$2:$AA$1000,12)</f>
        <v>CB</v>
      </c>
      <c r="D775" s="167" t="str">
        <f>VLOOKUP($A775,'Реестр на 3 дня'!$C$2:$AA$1000,13)</f>
        <v>0148938</v>
      </c>
      <c r="E775" s="190" t="str">
        <f>VLOOKUP($A775,'Реестр на 3 дня'!$C$2:$AA$1000,14)</f>
        <v>20.10.1995</v>
      </c>
      <c r="F775" s="168" t="str">
        <f>VLOOKUP($A775,'Реестр на 3 дня'!$C$2:$AA$1000,15)</f>
        <v>Янгийул ш.ИИБ</v>
      </c>
      <c r="G775" s="166" t="str">
        <f>VLOOKUP($A775,'Реестр на 3 дня'!$C$2:$AA$1000,17)</f>
        <v>Узбекистан, 000000, Ташкентская область, Куйичирчикский район, КЕТМЕНТЕПА КЕТМАНТЕПИНСКИЙ КС МИНГ ЧИНОР Д.0 КВ.</v>
      </c>
      <c r="H775" s="191">
        <f>VLOOKUP($A775,'Реестр на 3 дня'!$C$2:$AA$1000,4)</f>
        <v>320</v>
      </c>
      <c r="I775" s="170">
        <f t="shared" si="65"/>
        <v>100</v>
      </c>
      <c r="J775" s="187">
        <f t="shared" si="66"/>
        <v>32000</v>
      </c>
      <c r="K775" s="41">
        <f t="shared" si="67"/>
        <v>0</v>
      </c>
      <c r="L775" s="188">
        <f t="shared" si="68"/>
        <v>32000</v>
      </c>
      <c r="M775" s="171" t="s">
        <v>1897</v>
      </c>
    </row>
    <row r="776" spans="1:13" ht="51">
      <c r="A776" s="179">
        <f t="shared" si="71"/>
        <v>758</v>
      </c>
      <c r="B776" s="189" t="str">
        <f>VLOOKUP($A776,'Реестр на 3 дня'!$C$2:$AA$1000,3)</f>
        <v>XALMUXAMMEDOV PIRMAXAMAT XXX</v>
      </c>
      <c r="C776" s="167" t="str">
        <f>VLOOKUP($A776,'Реестр на 3 дня'!$C$2:$AA$1000,12)</f>
        <v>AD</v>
      </c>
      <c r="D776" s="167" t="str">
        <f>VLOOKUP($A776,'Реестр на 3 дня'!$C$2:$AA$1000,13)</f>
        <v>9737296</v>
      </c>
      <c r="E776" s="190" t="str">
        <f>VLOOKUP($A776,'Реестр на 3 дня'!$C$2:$AA$1000,14)</f>
        <v>10.12.2024</v>
      </c>
      <c r="F776" s="168" t="str">
        <f>VLOOKUP($A776,'Реестр на 3 дня'!$C$2:$AA$1000,15)</f>
        <v/>
      </c>
      <c r="G776" s="166" t="str">
        <f>VLOOKUP($A776,'Реестр на 3 дня'!$C$2:$AA$1000,17)</f>
        <v>Узбекистан, 110813, Ташкентская область, Янгиюльский район, НИЯЗБАШ ИТТИФОК МАХАЛЛАСИ ЯНГИ АРИК КУЧАСИ Д.20</v>
      </c>
      <c r="H776" s="191">
        <f>VLOOKUP($A776,'Реестр на 3 дня'!$C$2:$AA$1000,4)</f>
        <v>1920</v>
      </c>
      <c r="I776" s="170">
        <f t="shared" si="65"/>
        <v>100</v>
      </c>
      <c r="J776" s="187">
        <f t="shared" si="66"/>
        <v>192000</v>
      </c>
      <c r="K776" s="41">
        <f t="shared" si="67"/>
        <v>0</v>
      </c>
      <c r="L776" s="188">
        <f t="shared" si="68"/>
        <v>192000</v>
      </c>
      <c r="M776" s="171" t="s">
        <v>1897</v>
      </c>
    </row>
    <row r="777" spans="1:13" ht="51">
      <c r="A777" s="179">
        <f t="shared" si="71"/>
        <v>759</v>
      </c>
      <c r="B777" s="189" t="str">
        <f>VLOOKUP($A777,'Реестр на 3 дня'!$C$2:$AA$1000,3)</f>
        <v>XAMIDULLIN RASHID ZOKIROVICH</v>
      </c>
      <c r="C777" s="167" t="str">
        <f>VLOOKUP($A777,'Реестр на 3 дня'!$C$2:$AA$1000,12)</f>
        <v>AA</v>
      </c>
      <c r="D777" s="167" t="str">
        <f>VLOOKUP($A777,'Реестр на 3 дня'!$C$2:$AA$1000,13)</f>
        <v>5652052</v>
      </c>
      <c r="E777" s="190" t="str">
        <f>VLOOKUP($A777,'Реестр на 3 дня'!$C$2:$AA$1000,14)</f>
        <v>09.06.2014</v>
      </c>
      <c r="F777" s="168" t="str">
        <f>VLOOKUP($A777,'Реестр на 3 дня'!$C$2:$AA$1000,15)</f>
        <v/>
      </c>
      <c r="G777" s="166" t="str">
        <f>VLOOKUP($A777,'Реестр на 3 дня'!$C$2:$AA$1000,17)</f>
        <v>Узбекистан, 000000, г. Ташкент, Бектемирский район, МИРИШКОР МФЙ, ВОДНИК ДАХАСИ,  uy:36 xonadon:31</v>
      </c>
      <c r="H777" s="191">
        <f>VLOOKUP($A777,'Реестр на 3 дня'!$C$2:$AA$1000,4)</f>
        <v>2</v>
      </c>
      <c r="I777" s="170">
        <f t="shared" si="65"/>
        <v>100</v>
      </c>
      <c r="J777" s="187">
        <f t="shared" si="66"/>
        <v>200</v>
      </c>
      <c r="K777" s="41">
        <f t="shared" si="67"/>
        <v>0</v>
      </c>
      <c r="L777" s="188">
        <f t="shared" si="68"/>
        <v>200</v>
      </c>
      <c r="M777" s="171" t="s">
        <v>1897</v>
      </c>
    </row>
    <row r="778" spans="1:13" ht="51">
      <c r="A778" s="179">
        <f t="shared" si="71"/>
        <v>760</v>
      </c>
      <c r="B778" s="189" t="str">
        <f>VLOOKUP($A778,'Реестр на 3 дня'!$C$2:$AA$1000,3)</f>
        <v>XAN SERGEY VLADIMIROVICH</v>
      </c>
      <c r="C778" s="167" t="str">
        <f>VLOOKUP($A778,'Реестр на 3 дня'!$C$2:$AA$1000,12)</f>
        <v>AD</v>
      </c>
      <c r="D778" s="167" t="str">
        <f>VLOOKUP($A778,'Реестр на 3 дня'!$C$2:$AA$1000,13)</f>
        <v>1634569</v>
      </c>
      <c r="E778" s="190" t="str">
        <f>VLOOKUP($A778,'Реестр на 3 дня'!$C$2:$AA$1000,14)</f>
        <v>09.08.2022</v>
      </c>
      <c r="F778" s="168" t="str">
        <f>VLOOKUP($A778,'Реестр на 3 дня'!$C$2:$AA$1000,15)</f>
        <v/>
      </c>
      <c r="G778" s="166" t="str">
        <f>VLOOKUP($A778,'Реестр на 3 дня'!$C$2:$AA$1000,17)</f>
        <v>Узбекистан, 000000, г. Ташкент, Сергелийский район, ХАБИБИЙ МФЙ, СЕРГЕЛИ 5 МАВЗЕСИ,  uy:23 xonadon:21</v>
      </c>
      <c r="H778" s="191">
        <f>VLOOKUP($A778,'Реестр на 3 дня'!$C$2:$AA$1000,4)</f>
        <v>1</v>
      </c>
      <c r="I778" s="170">
        <f t="shared" si="65"/>
        <v>100</v>
      </c>
      <c r="J778" s="187">
        <f t="shared" si="66"/>
        <v>100</v>
      </c>
      <c r="K778" s="41">
        <f t="shared" si="67"/>
        <v>0</v>
      </c>
      <c r="L778" s="188">
        <f t="shared" si="68"/>
        <v>100</v>
      </c>
      <c r="M778" s="171" t="s">
        <v>1897</v>
      </c>
    </row>
    <row r="779" spans="1:13" ht="38.25">
      <c r="A779" s="179">
        <f t="shared" si="71"/>
        <v>761</v>
      </c>
      <c r="B779" s="189" t="str">
        <f>VLOOKUP($A779,'Реестр на 3 дня'!$C$2:$AA$1000,3)</f>
        <v>XANEYEV ANSAR ILMARSOVICH</v>
      </c>
      <c r="C779" s="167" t="str">
        <f>VLOOKUP($A779,'Реестр на 3 дня'!$C$2:$AA$1000,12)</f>
        <v>AD</v>
      </c>
      <c r="D779" s="167" t="str">
        <f>VLOOKUP($A779,'Реестр на 3 дня'!$C$2:$AA$1000,13)</f>
        <v>6839352</v>
      </c>
      <c r="E779" s="190" t="str">
        <f>VLOOKUP($A779,'Реестр на 3 дня'!$C$2:$AA$1000,14)</f>
        <v>16.04.2024</v>
      </c>
      <c r="F779" s="168" t="str">
        <f>VLOOKUP($A779,'Реестр на 3 дня'!$C$2:$AA$1000,15)</f>
        <v/>
      </c>
      <c r="G779" s="166" t="str">
        <f>VLOOKUP($A779,'Реестр на 3 дня'!$C$2:$AA$1000,17)</f>
        <v>Узбекистан, 000000, г. Ташкент, Алмазарский район, МОЙАРИК МФЙ, ИЛДАМ КЎЧАСИ,  uy:7</v>
      </c>
      <c r="H779" s="191">
        <f>VLOOKUP($A779,'Реестр на 3 дня'!$C$2:$AA$1000,4)</f>
        <v>61</v>
      </c>
      <c r="I779" s="170">
        <f t="shared" si="65"/>
        <v>100</v>
      </c>
      <c r="J779" s="187">
        <f t="shared" si="66"/>
        <v>6100</v>
      </c>
      <c r="K779" s="41">
        <f t="shared" si="67"/>
        <v>0</v>
      </c>
      <c r="L779" s="188">
        <f t="shared" si="68"/>
        <v>6100</v>
      </c>
      <c r="M779" s="171" t="s">
        <v>1897</v>
      </c>
    </row>
    <row r="780" spans="1:13" ht="51">
      <c r="A780" s="179">
        <f t="shared" si="71"/>
        <v>762</v>
      </c>
      <c r="B780" s="189" t="str">
        <f>VLOOKUP($A780,'Реестр на 3 дня'!$C$2:$AA$1000,3)</f>
        <v>XASANBAYEV ALISHER NA’MATILLAYEVICH</v>
      </c>
      <c r="C780" s="167" t="str">
        <f>VLOOKUP($A780,'Реестр на 3 дня'!$C$2:$AA$1000,12)</f>
        <v>AD</v>
      </c>
      <c r="D780" s="167" t="str">
        <f>VLOOKUP($A780,'Реестр на 3 дня'!$C$2:$AA$1000,13)</f>
        <v>6084267</v>
      </c>
      <c r="E780" s="190" t="str">
        <f>VLOOKUP($A780,'Реестр на 3 дня'!$C$2:$AA$1000,14)</f>
        <v>09.02.2024</v>
      </c>
      <c r="F780" s="168" t="str">
        <f>VLOOKUP($A780,'Реестр на 3 дня'!$C$2:$AA$1000,15)</f>
        <v>ЯНГИЮЛЬСКИЙ РОВД ТАШКЕНТСКОЙ ОБЛАСТИ</v>
      </c>
      <c r="G780" s="166" t="str">
        <f>VLOOKUP($A780,'Реестр на 3 дня'!$C$2:$AA$1000,17)</f>
        <v>Узбекистан, 000000, Ташкентская область, Янгиюльский район, НИЯЗБАШ НИЁЗБОШ_1 Ш.РАШИДОВ Д.0</v>
      </c>
      <c r="H780" s="191">
        <f>VLOOKUP($A780,'Реестр на 3 дня'!$C$2:$AA$1000,4)</f>
        <v>320</v>
      </c>
      <c r="I780" s="170">
        <f t="shared" si="65"/>
        <v>100</v>
      </c>
      <c r="J780" s="187">
        <f t="shared" si="66"/>
        <v>32000</v>
      </c>
      <c r="K780" s="41">
        <f t="shared" si="67"/>
        <v>0</v>
      </c>
      <c r="L780" s="188">
        <f t="shared" si="68"/>
        <v>32000</v>
      </c>
      <c r="M780" s="171" t="s">
        <v>1897</v>
      </c>
    </row>
    <row r="781" spans="1:13" ht="38.25">
      <c r="A781" s="179">
        <f t="shared" si="71"/>
        <v>763</v>
      </c>
      <c r="B781" s="189" t="str">
        <f>VLOOKUP($A781,'Реестр на 3 дня'!$C$2:$AA$1000,3)</f>
        <v>XASANBAYEV ISLAMJAN MUXITDINOVICH</v>
      </c>
      <c r="C781" s="167" t="str">
        <f>VLOOKUP($A781,'Реестр на 3 дня'!$C$2:$AA$1000,12)</f>
        <v>AD</v>
      </c>
      <c r="D781" s="167" t="str">
        <f>VLOOKUP($A781,'Реестр на 3 дня'!$C$2:$AA$1000,13)</f>
        <v>2186133</v>
      </c>
      <c r="E781" s="190" t="str">
        <f>VLOOKUP($A781,'Реестр на 3 дня'!$C$2:$AA$1000,14)</f>
        <v>15.12.2022</v>
      </c>
      <c r="F781" s="168" t="str">
        <f>VLOOKUP($A781,'Реестр на 3 дня'!$C$2:$AA$1000,15)</f>
        <v/>
      </c>
      <c r="G781" s="166" t="str">
        <f>VLOOKUP($A781,'Реестр на 3 дня'!$C$2:$AA$1000,17)</f>
        <v>Узбекистан, 000000, Ташкентская область, Янгиюльский район, Фаровон МФЙ О.Кучкоров 169</v>
      </c>
      <c r="H781" s="191">
        <f>VLOOKUP($A781,'Реестр на 3 дня'!$C$2:$AA$1000,4)</f>
        <v>960</v>
      </c>
      <c r="I781" s="170">
        <f t="shared" si="65"/>
        <v>100</v>
      </c>
      <c r="J781" s="187">
        <f t="shared" si="66"/>
        <v>96000</v>
      </c>
      <c r="K781" s="41">
        <f t="shared" si="67"/>
        <v>0</v>
      </c>
      <c r="L781" s="188">
        <f t="shared" si="68"/>
        <v>96000</v>
      </c>
      <c r="M781" s="171" t="s">
        <v>1897</v>
      </c>
    </row>
    <row r="782" spans="1:13" ht="38.25">
      <c r="A782" s="179">
        <f t="shared" si="71"/>
        <v>764</v>
      </c>
      <c r="B782" s="189" t="str">
        <f>VLOOKUP($A782,'Реестр на 3 дня'!$C$2:$AA$1000,3)</f>
        <v>XASANBAYEV UTKIR MELIBAYEVICH</v>
      </c>
      <c r="C782" s="167" t="str">
        <f>VLOOKUP($A782,'Реестр на 3 дня'!$C$2:$AA$1000,12)</f>
        <v>AD</v>
      </c>
      <c r="D782" s="167" t="str">
        <f>VLOOKUP($A782,'Реестр на 3 дня'!$C$2:$AA$1000,13)</f>
        <v>8974935</v>
      </c>
      <c r="E782" s="190" t="str">
        <f>VLOOKUP($A782,'Реестр на 3 дня'!$C$2:$AA$1000,14)</f>
        <v>11.10.2024</v>
      </c>
      <c r="F782" s="168" t="str">
        <f>VLOOKUP($A782,'Реестр на 3 дня'!$C$2:$AA$1000,15)</f>
        <v/>
      </c>
      <c r="G782" s="166" t="str">
        <f>VLOOKUP($A782,'Реестр на 3 дня'!$C$2:$AA$1000,17)</f>
        <v>Узбекистан, 000000, Ташкентская область, Янгиюльский район, YOSHLIK KO'CHASI UY;13</v>
      </c>
      <c r="H782" s="191">
        <f>VLOOKUP($A782,'Реестр на 3 дня'!$C$2:$AA$1000,4)</f>
        <v>800</v>
      </c>
      <c r="I782" s="170">
        <f t="shared" si="65"/>
        <v>100</v>
      </c>
      <c r="J782" s="187">
        <f t="shared" si="66"/>
        <v>80000</v>
      </c>
      <c r="K782" s="41">
        <f t="shared" si="67"/>
        <v>0</v>
      </c>
      <c r="L782" s="188">
        <f t="shared" si="68"/>
        <v>80000</v>
      </c>
      <c r="M782" s="171" t="s">
        <v>1897</v>
      </c>
    </row>
    <row r="783" spans="1:13" ht="51">
      <c r="A783" s="179">
        <f t="shared" si="71"/>
        <v>765</v>
      </c>
      <c r="B783" s="189" t="str">
        <f>VLOOKUP($A783,'Реестр на 3 дня'!$C$2:$AA$1000,3)</f>
        <v>XASANBAYEVA MAVJUDA DJUMADILLAYEVNA</v>
      </c>
      <c r="C783" s="167" t="str">
        <f>VLOOKUP($A783,'Реестр на 3 дня'!$C$2:$AA$1000,12)</f>
        <v>AB</v>
      </c>
      <c r="D783" s="167" t="str">
        <f>VLOOKUP($A783,'Реестр на 3 дня'!$C$2:$AA$1000,13)</f>
        <v>7045996</v>
      </c>
      <c r="E783" s="190" t="str">
        <f>VLOOKUP($A783,'Реестр на 3 дня'!$C$2:$AA$1000,14)</f>
        <v>25.06.2017</v>
      </c>
      <c r="F783" s="168" t="str">
        <f>VLOOKUP($A783,'Реестр на 3 дня'!$C$2:$AA$1000,15)</f>
        <v>Toshkent viloyati Yangiyul tumani IIB</v>
      </c>
      <c r="G783" s="166" t="str">
        <f>VLOOKUP($A783,'Реестр на 3 дня'!$C$2:$AA$1000,17)</f>
        <v>Узбекистан, 000000, Ташкентская область, г. Янгиюль, Г. ЯНГИЮЛЬ МУСТАКИЛЛИК МАХАЛЛАСИ ЯНГИ-ХАЕТ Д.57</v>
      </c>
      <c r="H783" s="191">
        <f>VLOOKUP($A783,'Реестр на 3 дня'!$C$2:$AA$1000,4)</f>
        <v>1280</v>
      </c>
      <c r="I783" s="170">
        <f t="shared" si="65"/>
        <v>100</v>
      </c>
      <c r="J783" s="187">
        <f t="shared" si="66"/>
        <v>128000</v>
      </c>
      <c r="K783" s="41">
        <f t="shared" si="67"/>
        <v>0</v>
      </c>
      <c r="L783" s="188">
        <f t="shared" si="68"/>
        <v>128000</v>
      </c>
      <c r="M783" s="171" t="s">
        <v>1897</v>
      </c>
    </row>
    <row r="784" spans="1:13" ht="38.25">
      <c r="A784" s="179">
        <f t="shared" si="71"/>
        <v>766</v>
      </c>
      <c r="B784" s="189" t="str">
        <f>VLOOKUP($A784,'Реестр на 3 дня'!$C$2:$AA$1000,3)</f>
        <v>XASANOV AKBAR MAXMUDOVICH</v>
      </c>
      <c r="C784" s="167" t="str">
        <f>VLOOKUP($A784,'Реестр на 3 дня'!$C$2:$AA$1000,12)</f>
        <v>AD</v>
      </c>
      <c r="D784" s="167" t="str">
        <f>VLOOKUP($A784,'Реестр на 3 дня'!$C$2:$AA$1000,13)</f>
        <v>6542060</v>
      </c>
      <c r="E784" s="190" t="str">
        <f>VLOOKUP($A784,'Реестр на 3 дня'!$C$2:$AA$1000,14)</f>
        <v>19.03.2024</v>
      </c>
      <c r="F784" s="168" t="str">
        <f>VLOOKUP($A784,'Реестр на 3 дня'!$C$2:$AA$1000,15)</f>
        <v/>
      </c>
      <c r="G784" s="166" t="str">
        <f>VLOOKUP($A784,'Реестр на 3 дня'!$C$2:$AA$1000,17)</f>
        <v>Узбекистан, 000000, Самаркандская область, Ургутский район, Узун МФЙ, Узун кучаси, 11-уй</v>
      </c>
      <c r="H784" s="191">
        <f>VLOOKUP($A784,'Реестр на 3 дня'!$C$2:$AA$1000,4)</f>
        <v>10</v>
      </c>
      <c r="I784" s="170">
        <f t="shared" si="65"/>
        <v>100</v>
      </c>
      <c r="J784" s="187">
        <f t="shared" si="66"/>
        <v>1000</v>
      </c>
      <c r="K784" s="41">
        <f t="shared" si="67"/>
        <v>0</v>
      </c>
      <c r="L784" s="188">
        <f t="shared" si="68"/>
        <v>1000</v>
      </c>
      <c r="M784" s="171" t="s">
        <v>1897</v>
      </c>
    </row>
    <row r="785" spans="1:13" ht="51">
      <c r="A785" s="179">
        <f t="shared" si="71"/>
        <v>767</v>
      </c>
      <c r="B785" s="189" t="str">
        <f>VLOOKUP($A785,'Реестр на 3 дня'!$C$2:$AA$1000,3)</f>
        <v>XASANOV RAVSHAN XUSNIDDIN O‘G‘LI</v>
      </c>
      <c r="C785" s="167" t="str">
        <f>VLOOKUP($A785,'Реестр на 3 дня'!$C$2:$AA$1000,12)</f>
        <v/>
      </c>
      <c r="D785" s="167" t="str">
        <f>VLOOKUP($A785,'Реестр на 3 дня'!$C$2:$AA$1000,13)</f>
        <v>AE3802068</v>
      </c>
      <c r="E785" s="190" t="str">
        <f>VLOOKUP($A785,'Реестр на 3 дня'!$C$2:$AA$1000,14)</f>
        <v>16.08.2025</v>
      </c>
      <c r="F785" s="168" t="str">
        <f>VLOOKUP($A785,'Реестр на 3 дня'!$C$2:$AA$1000,15)</f>
        <v>ЮНУСАБАДСКИЙ РУВД ГОРОДА ТАШКЕНТА</v>
      </c>
      <c r="G785" s="166" t="str">
        <f>VLOOKUP($A785,'Реестр на 3 дня'!$C$2:$AA$1000,17)</f>
        <v>Узбекистан, 000000, г. Ташкент, Юнусабадский район, кв. 15, Узбекистон Мустакиллиги МСГ, 63- Дом, 40- Квартира</v>
      </c>
      <c r="H785" s="191">
        <f>VLOOKUP($A785,'Реестр на 3 дня'!$C$2:$AA$1000,4)</f>
        <v>1</v>
      </c>
      <c r="I785" s="170">
        <f t="shared" si="65"/>
        <v>100</v>
      </c>
      <c r="J785" s="187">
        <f t="shared" si="66"/>
        <v>100</v>
      </c>
      <c r="K785" s="41">
        <f t="shared" si="67"/>
        <v>0</v>
      </c>
      <c r="L785" s="188">
        <f t="shared" si="68"/>
        <v>100</v>
      </c>
      <c r="M785" s="171" t="s">
        <v>1897</v>
      </c>
    </row>
    <row r="786" spans="1:13" ht="51">
      <c r="A786" s="179">
        <f t="shared" si="71"/>
        <v>768</v>
      </c>
      <c r="B786" s="189" t="str">
        <f>VLOOKUP($A786,'Реестр на 3 дня'!$C$2:$AA$1000,3)</f>
        <v>XASANOVA MAXSUMA TURAYEVNA</v>
      </c>
      <c r="C786" s="167" t="str">
        <f>VLOOKUP($A786,'Реестр на 3 дня'!$C$2:$AA$1000,12)</f>
        <v>AD</v>
      </c>
      <c r="D786" s="167" t="str">
        <f>VLOOKUP($A786,'Реестр на 3 дня'!$C$2:$AA$1000,13)</f>
        <v>3485151</v>
      </c>
      <c r="E786" s="190" t="str">
        <f>VLOOKUP($A786,'Реестр на 3 дня'!$C$2:$AA$1000,14)</f>
        <v>31.05.2023</v>
      </c>
      <c r="F786" s="168" t="str">
        <f>VLOOKUP($A786,'Реестр на 3 дня'!$C$2:$AA$1000,15)</f>
        <v/>
      </c>
      <c r="G786" s="166" t="str">
        <f>VLOOKUP($A786,'Реестр на 3 дня'!$C$2:$AA$1000,17)</f>
        <v>Узбекистан, 000000, Бухарская область, г. Бухара, Бехиштиён МФЙ, Хофиз Таниш Бухорий кучаси, 36-уй, 7-хонадон</v>
      </c>
      <c r="H786" s="191">
        <f>VLOOKUP($A786,'Реестр на 3 дня'!$C$2:$AA$1000,4)</f>
        <v>21</v>
      </c>
      <c r="I786" s="170">
        <f t="shared" si="65"/>
        <v>100</v>
      </c>
      <c r="J786" s="187">
        <f t="shared" si="66"/>
        <v>2100</v>
      </c>
      <c r="K786" s="41">
        <f t="shared" si="67"/>
        <v>0</v>
      </c>
      <c r="L786" s="188">
        <f t="shared" si="68"/>
        <v>2100</v>
      </c>
      <c r="M786" s="171" t="s">
        <v>1897</v>
      </c>
    </row>
    <row r="787" spans="1:13" ht="38.25">
      <c r="A787" s="179">
        <f t="shared" si="71"/>
        <v>769</v>
      </c>
      <c r="B787" s="189" t="str">
        <f>VLOOKUP($A787,'Реестр на 3 дня'!$C$2:$AA$1000,3)</f>
        <v>XATIPOVA ALBINA VALENTINOVNA</v>
      </c>
      <c r="C787" s="167" t="str">
        <f>VLOOKUP($A787,'Реестр на 3 дня'!$C$2:$AA$1000,12)</f>
        <v>AD</v>
      </c>
      <c r="D787" s="167" t="str">
        <f>VLOOKUP($A787,'Реестр на 3 дня'!$C$2:$AA$1000,13)</f>
        <v>9100036</v>
      </c>
      <c r="E787" s="190" t="str">
        <f>VLOOKUP($A787,'Реестр на 3 дня'!$C$2:$AA$1000,14)</f>
        <v>22.10.2024</v>
      </c>
      <c r="F787" s="168" t="str">
        <f>VLOOKUP($A787,'Реестр на 3 дня'!$C$2:$AA$1000,15)</f>
        <v>ЧИЛАНЗАРСКИЙ РУВД ГОРОДА ТАШКЕНТА</v>
      </c>
      <c r="G787" s="166" t="str">
        <f>VLOOKUP($A787,'Реестр на 3 дня'!$C$2:$AA$1000,17)</f>
        <v>Узбекистан, 100115, г. Ташкент, Чиланзарский район, ОҚТЕПА МФЙ, 7 МАВЗЕ, uy:3 xonadon:59</v>
      </c>
      <c r="H787" s="191">
        <f>VLOOKUP($A787,'Реестр на 3 дня'!$C$2:$AA$1000,4)</f>
        <v>320</v>
      </c>
      <c r="I787" s="170">
        <f t="shared" si="65"/>
        <v>100</v>
      </c>
      <c r="J787" s="187">
        <f t="shared" si="66"/>
        <v>32000</v>
      </c>
      <c r="K787" s="41">
        <f t="shared" si="67"/>
        <v>0</v>
      </c>
      <c r="L787" s="188">
        <f t="shared" si="68"/>
        <v>32000</v>
      </c>
      <c r="M787" s="171" t="s">
        <v>1897</v>
      </c>
    </row>
    <row r="788" spans="1:13" ht="51">
      <c r="A788" s="179">
        <f t="shared" si="71"/>
        <v>770</v>
      </c>
      <c r="B788" s="189" t="str">
        <f>VLOOKUP($A788,'Реестр на 3 дня'!$C$2:$AA$1000,3)</f>
        <v>XAYATOVA OKSANA ALEKSANDROVNA</v>
      </c>
      <c r="C788" s="167" t="str">
        <f>VLOOKUP($A788,'Реестр на 3 дня'!$C$2:$AA$1000,12)</f>
        <v>AD</v>
      </c>
      <c r="D788" s="167" t="str">
        <f>VLOOKUP($A788,'Реестр на 3 дня'!$C$2:$AA$1000,13)</f>
        <v>6174448</v>
      </c>
      <c r="E788" s="190" t="str">
        <f>VLOOKUP($A788,'Реестр на 3 дня'!$C$2:$AA$1000,14)</f>
        <v>16.02.2024</v>
      </c>
      <c r="F788" s="168" t="str">
        <f>VLOOKUP($A788,'Реестр на 3 дня'!$C$2:$AA$1000,15)</f>
        <v/>
      </c>
      <c r="G788" s="166" t="str">
        <f>VLOOKUP($A788,'Реестр на 3 дня'!$C$2:$AA$1000,17)</f>
        <v>Узбекистан, 000000, г. Ташкент, Чиланзарский район, г. Ташкент, Чиланзарский район, кв. 8, Нафосат МСГ, 2а- Дом, 21- Квартира</v>
      </c>
      <c r="H788" s="191">
        <f>VLOOKUP($A788,'Реестр на 3 дня'!$C$2:$AA$1000,4)</f>
        <v>30</v>
      </c>
      <c r="I788" s="170">
        <f t="shared" si="65"/>
        <v>100</v>
      </c>
      <c r="J788" s="187">
        <f t="shared" si="66"/>
        <v>3000</v>
      </c>
      <c r="K788" s="41">
        <f t="shared" si="67"/>
        <v>0</v>
      </c>
      <c r="L788" s="188">
        <f t="shared" si="68"/>
        <v>3000</v>
      </c>
      <c r="M788" s="171" t="s">
        <v>1897</v>
      </c>
    </row>
    <row r="789" spans="1:13" ht="51">
      <c r="A789" s="179">
        <f t="shared" si="71"/>
        <v>771</v>
      </c>
      <c r="B789" s="189" t="str">
        <f>VLOOKUP($A789,'Реестр на 3 дня'!$C$2:$AA$1000,3)</f>
        <v>XAYDAROV SAIDKAMOL SAIDIBRAGIMOVICH</v>
      </c>
      <c r="C789" s="167" t="str">
        <f>VLOOKUP($A789,'Реестр на 3 дня'!$C$2:$AA$1000,12)</f>
        <v>AA</v>
      </c>
      <c r="D789" s="167" t="str">
        <f>VLOOKUP($A789,'Реестр на 3 дня'!$C$2:$AA$1000,13)</f>
        <v>6276824</v>
      </c>
      <c r="E789" s="190" t="str">
        <f>VLOOKUP($A789,'Реестр на 3 дня'!$C$2:$AA$1000,14)</f>
        <v>24.07.2014</v>
      </c>
      <c r="F789" s="168" t="str">
        <f>VLOOKUP($A789,'Реестр на 3 дня'!$C$2:$AA$1000,15)</f>
        <v>Toshkent viloyati Quyichirchiq tumani IIB</v>
      </c>
      <c r="G789" s="166" t="str">
        <f>VLOOKUP($A789,'Реестр на 3 дня'!$C$2:$AA$1000,17)</f>
        <v>Узбекистан, 110913, Ташкентская область, Куйичирчикский район, КЕТМЕНТЕПА ХУЖА МФЙ БЕШОВУЛ Д.18</v>
      </c>
      <c r="H789" s="191">
        <f>VLOOKUP($A789,'Реестр на 3 дня'!$C$2:$AA$1000,4)</f>
        <v>160</v>
      </c>
      <c r="I789" s="170">
        <f t="shared" si="65"/>
        <v>100</v>
      </c>
      <c r="J789" s="187">
        <f t="shared" si="66"/>
        <v>16000</v>
      </c>
      <c r="K789" s="41">
        <f t="shared" si="67"/>
        <v>0</v>
      </c>
      <c r="L789" s="188">
        <f t="shared" si="68"/>
        <v>16000</v>
      </c>
      <c r="M789" s="171" t="s">
        <v>1897</v>
      </c>
    </row>
    <row r="790" spans="1:13" ht="38.25">
      <c r="A790" s="179">
        <f t="shared" si="71"/>
        <v>772</v>
      </c>
      <c r="B790" s="189" t="str">
        <f>VLOOKUP($A790,'Реестр на 3 дня'!$C$2:$AA$1000,3)</f>
        <v>XAYDAROV UBAYDULLA ABDULAYEVICH</v>
      </c>
      <c r="C790" s="167" t="str">
        <f>VLOOKUP($A790,'Реестр на 3 дня'!$C$2:$AA$1000,12)</f>
        <v>AD</v>
      </c>
      <c r="D790" s="167" t="str">
        <f>VLOOKUP($A790,'Реестр на 3 дня'!$C$2:$AA$1000,13)</f>
        <v>1115852</v>
      </c>
      <c r="E790" s="190" t="str">
        <f>VLOOKUP($A790,'Реестр на 3 дня'!$C$2:$AA$1000,14)</f>
        <v>22.02.2022</v>
      </c>
      <c r="F790" s="168" t="str">
        <f>VLOOKUP($A790,'Реестр на 3 дня'!$C$2:$AA$1000,15)</f>
        <v/>
      </c>
      <c r="G790" s="166" t="str">
        <f>VLOOKUP($A790,'Реестр на 3 дня'!$C$2:$AA$1000,17)</f>
        <v>Узбекистан, 000000, г. Ташкент, Юнусабадский район, БИЛЛУР МФЙ, 4 МАВЗЕ, uy:77 xonadon:14</v>
      </c>
      <c r="H790" s="191">
        <f>VLOOKUP($A790,'Реестр на 3 дня'!$C$2:$AA$1000,4)</f>
        <v>128000</v>
      </c>
      <c r="I790" s="170">
        <f t="shared" si="65"/>
        <v>100</v>
      </c>
      <c r="J790" s="187">
        <f t="shared" si="66"/>
        <v>12800000</v>
      </c>
      <c r="K790" s="41">
        <f t="shared" si="67"/>
        <v>0</v>
      </c>
      <c r="L790" s="188">
        <f t="shared" si="68"/>
        <v>12800000</v>
      </c>
      <c r="M790" s="171" t="s">
        <v>1897</v>
      </c>
    </row>
    <row r="791" spans="1:13" ht="51">
      <c r="A791" s="179">
        <f t="shared" si="71"/>
        <v>773</v>
      </c>
      <c r="B791" s="189" t="str">
        <f>VLOOKUP($A791,'Реестр на 3 дня'!$C$2:$AA$1000,3)</f>
        <v>XAYITBAYEV SAYDALI ABDUGANIYEVICH</v>
      </c>
      <c r="C791" s="167" t="str">
        <f>VLOOKUP($A791,'Реестр на 3 дня'!$C$2:$AA$1000,12)</f>
        <v>AD</v>
      </c>
      <c r="D791" s="167" t="str">
        <f>VLOOKUP($A791,'Реестр на 3 дня'!$C$2:$AA$1000,13)</f>
        <v>3189001</v>
      </c>
      <c r="E791" s="190" t="str">
        <f>VLOOKUP($A791,'Реестр на 3 дня'!$C$2:$AA$1000,14)</f>
        <v>03.05.2023</v>
      </c>
      <c r="F791" s="168" t="str">
        <f>VLOOKUP($A791,'Реестр на 3 дня'!$C$2:$AA$1000,15)</f>
        <v/>
      </c>
      <c r="G791" s="166" t="str">
        <f>VLOOKUP($A791,'Реестр на 3 дня'!$C$2:$AA$1000,17)</f>
        <v>Узбекистан, 110813, Ташкентская область, Янгиюльский район, НИЯЗБАШ ГУЛБОГ МАХАЛЛАСИ ТИНЧЛИК КУЧАСИ Д.67</v>
      </c>
      <c r="H791" s="191">
        <f>VLOOKUP($A791,'Реестр на 3 дня'!$C$2:$AA$1000,4)</f>
        <v>1920</v>
      </c>
      <c r="I791" s="170">
        <f t="shared" si="65"/>
        <v>100</v>
      </c>
      <c r="J791" s="187">
        <f t="shared" si="66"/>
        <v>192000</v>
      </c>
      <c r="K791" s="41">
        <f t="shared" si="67"/>
        <v>0</v>
      </c>
      <c r="L791" s="188">
        <f t="shared" si="68"/>
        <v>192000</v>
      </c>
      <c r="M791" s="171" t="s">
        <v>1897</v>
      </c>
    </row>
    <row r="792" spans="1:13" ht="51">
      <c r="A792" s="179">
        <f t="shared" si="71"/>
        <v>774</v>
      </c>
      <c r="B792" s="189" t="str">
        <f>VLOOKUP($A792,'Реестр на 3 дня'!$C$2:$AA$1000,3)</f>
        <v>XIDIROV XUSANBAY KAMILOVICH</v>
      </c>
      <c r="C792" s="167" t="str">
        <f>VLOOKUP($A792,'Реестр на 3 дня'!$C$2:$AA$1000,12)</f>
        <v>AD</v>
      </c>
      <c r="D792" s="167" t="str">
        <f>VLOOKUP($A792,'Реестр на 3 дня'!$C$2:$AA$1000,13)</f>
        <v>7852962</v>
      </c>
      <c r="E792" s="190" t="str">
        <f>VLOOKUP($A792,'Реестр на 3 дня'!$C$2:$AA$1000,14)</f>
        <v>12.07.2024</v>
      </c>
      <c r="F792" s="168" t="str">
        <f>VLOOKUP($A792,'Реестр на 3 дня'!$C$2:$AA$1000,15)</f>
        <v>ЯНГИЮЛЬСКИЙ РОВД ТАШКЕНТСКОЙ ОБЛАСТИ</v>
      </c>
      <c r="G792" s="166" t="str">
        <f>VLOOKUP($A792,'Реестр на 3 дня'!$C$2:$AA$1000,17)</f>
        <v>Узбекистан, 110814, Ташкентская область, Янгиюльский район, ЯНГИЮЛЬСКИЙ РАЙОН НИЁЗБОШ_1 ГУЛБОГ Д.54</v>
      </c>
      <c r="H792" s="191">
        <f>VLOOKUP($A792,'Реестр на 3 дня'!$C$2:$AA$1000,4)</f>
        <v>160</v>
      </c>
      <c r="I792" s="170">
        <f t="shared" si="65"/>
        <v>100</v>
      </c>
      <c r="J792" s="187">
        <f t="shared" si="66"/>
        <v>16000</v>
      </c>
      <c r="K792" s="41">
        <f t="shared" si="67"/>
        <v>0</v>
      </c>
      <c r="L792" s="188">
        <f t="shared" si="68"/>
        <v>16000</v>
      </c>
      <c r="M792" s="171" t="s">
        <v>1897</v>
      </c>
    </row>
    <row r="793" spans="1:13" ht="38.25">
      <c r="A793" s="179">
        <f t="shared" si="71"/>
        <v>775</v>
      </c>
      <c r="B793" s="189" t="str">
        <f>VLOOKUP($A793,'Реестр на 3 дня'!$C$2:$AA$1000,3)</f>
        <v>XISAMOVA ALFIYA RAVELEVNA</v>
      </c>
      <c r="C793" s="167" t="str">
        <f>VLOOKUP($A793,'Реестр на 3 дня'!$C$2:$AA$1000,12)</f>
        <v>AD</v>
      </c>
      <c r="D793" s="167" t="str">
        <f>VLOOKUP($A793,'Реестр на 3 дня'!$C$2:$AA$1000,13)</f>
        <v>5950767</v>
      </c>
      <c r="E793" s="190" t="str">
        <f>VLOOKUP($A793,'Реестр на 3 дня'!$C$2:$AA$1000,14)</f>
        <v>08.01.2014</v>
      </c>
      <c r="F793" s="168" t="str">
        <f>VLOOKUP($A793,'Реестр на 3 дня'!$C$2:$AA$1000,15)</f>
        <v/>
      </c>
      <c r="G793" s="166" t="str">
        <f>VLOOKUP($A793,'Реестр на 3 дня'!$C$2:$AA$1000,17)</f>
        <v>Узбекистан, 110800, Ташкентская область, Янгиюльский район, КУКАЛАМЗОР МФЙ БАХОР Д.9 КВ.26</v>
      </c>
      <c r="H793" s="191">
        <f>VLOOKUP($A793,'Реестр на 3 дня'!$C$2:$AA$1000,4)</f>
        <v>10400</v>
      </c>
      <c r="I793" s="170">
        <f t="shared" si="65"/>
        <v>100</v>
      </c>
      <c r="J793" s="187">
        <f t="shared" si="66"/>
        <v>1040000</v>
      </c>
      <c r="K793" s="41">
        <f t="shared" si="67"/>
        <v>0</v>
      </c>
      <c r="L793" s="188">
        <f t="shared" si="68"/>
        <v>1040000</v>
      </c>
      <c r="M793" s="171" t="s">
        <v>1897</v>
      </c>
    </row>
    <row r="794" spans="1:13" ht="51">
      <c r="A794" s="179">
        <f t="shared" si="71"/>
        <v>776</v>
      </c>
      <c r="B794" s="189" t="str">
        <f>VLOOKUP($A794,'Реестр на 3 дня'!$C$2:$AA$1000,3)</f>
        <v>XODIXODJAYEV MURATXODJA JURAYEVICH</v>
      </c>
      <c r="C794" s="167" t="str">
        <f>VLOOKUP($A794,'Реестр на 3 дня'!$C$2:$AA$1000,12)</f>
        <v>AA</v>
      </c>
      <c r="D794" s="167" t="str">
        <f>VLOOKUP($A794,'Реестр на 3 дня'!$C$2:$AA$1000,13)</f>
        <v>0314319</v>
      </c>
      <c r="E794" s="190" t="str">
        <f>VLOOKUP($A794,'Реестр на 3 дня'!$C$2:$AA$1000,14)</f>
        <v>18.10.2012</v>
      </c>
      <c r="F794" s="168" t="str">
        <f>VLOOKUP($A794,'Реестр на 3 дня'!$C$2:$AA$1000,15)</f>
        <v>Toshkent viloyati Yangiyul tumani IIB</v>
      </c>
      <c r="G794" s="166" t="str">
        <f>VLOOKUP($A794,'Реестр на 3 дня'!$C$2:$AA$1000,17)</f>
        <v>Узбекистан, 000000, Ташкентская область, Янгиюльский район, ИМ. АРТЫКОВА А. А.ОРТИКОВ  УЗБЕКИСТОН Д.0</v>
      </c>
      <c r="H794" s="191">
        <f>VLOOKUP($A794,'Реестр на 3 дня'!$C$2:$AA$1000,4)</f>
        <v>960</v>
      </c>
      <c r="I794" s="170">
        <f t="shared" si="65"/>
        <v>100</v>
      </c>
      <c r="J794" s="187">
        <f t="shared" si="66"/>
        <v>96000</v>
      </c>
      <c r="K794" s="41">
        <f t="shared" si="67"/>
        <v>0</v>
      </c>
      <c r="L794" s="188">
        <f t="shared" si="68"/>
        <v>96000</v>
      </c>
      <c r="M794" s="171" t="s">
        <v>1897</v>
      </c>
    </row>
    <row r="795" spans="1:13" ht="63.75">
      <c r="A795" s="179">
        <f t="shared" si="71"/>
        <v>777</v>
      </c>
      <c r="B795" s="189" t="str">
        <f>VLOOKUP($A795,'Реестр на 3 дня'!$C$2:$AA$1000,3)</f>
        <v>XODJAYEV BOBUR BATIROVICH</v>
      </c>
      <c r="C795" s="167" t="str">
        <f>VLOOKUP($A795,'Реестр на 3 дня'!$C$2:$AA$1000,12)</f>
        <v>AB</v>
      </c>
      <c r="D795" s="167" t="str">
        <f>VLOOKUP($A795,'Реестр на 3 дня'!$C$2:$AA$1000,13)</f>
        <v>9868526</v>
      </c>
      <c r="E795" s="190" t="str">
        <f>VLOOKUP($A795,'Реестр на 3 дня'!$C$2:$AA$1000,14)</f>
        <v>13.06.2018</v>
      </c>
      <c r="F795" s="168" t="str">
        <f>VLOOKUP($A795,'Реестр на 3 дня'!$C$2:$AA$1000,15)</f>
        <v>Toshkent shahar Yakkasaroy tumani IIB</v>
      </c>
      <c r="G795" s="166" t="str">
        <f>VLOOKUP($A795,'Реестр на 3 дня'!$C$2:$AA$1000,17)</f>
        <v>Узбекистан, 000000, г. Ташкент, Яккасарайский район, г. Ташкент, Яккасарайский район, ул. Юнус Ражаби, Юнус Ражабий МСГ, 64а- Дом, 3- Кварти</v>
      </c>
      <c r="H795" s="191">
        <f>VLOOKUP($A795,'Реестр на 3 дня'!$C$2:$AA$1000,4)</f>
        <v>100</v>
      </c>
      <c r="I795" s="170">
        <f t="shared" si="65"/>
        <v>100</v>
      </c>
      <c r="J795" s="187">
        <f t="shared" si="66"/>
        <v>10000</v>
      </c>
      <c r="K795" s="41">
        <f t="shared" si="67"/>
        <v>0</v>
      </c>
      <c r="L795" s="188">
        <f t="shared" si="68"/>
        <v>10000</v>
      </c>
      <c r="M795" s="171" t="s">
        <v>1897</v>
      </c>
    </row>
    <row r="796" spans="1:13" ht="51">
      <c r="A796" s="179">
        <f t="shared" si="71"/>
        <v>778</v>
      </c>
      <c r="B796" s="189" t="str">
        <f>VLOOKUP($A796,'Реестр на 3 дня'!$C$2:$AA$1000,3)</f>
        <v>XODJAYEVA VENERA ERKINOVNA</v>
      </c>
      <c r="C796" s="167" t="str">
        <f>VLOOKUP($A796,'Реестр на 3 дня'!$C$2:$AA$1000,12)</f>
        <v>AA</v>
      </c>
      <c r="D796" s="167" t="str">
        <f>VLOOKUP($A796,'Реестр на 3 дня'!$C$2:$AA$1000,13)</f>
        <v>1256852</v>
      </c>
      <c r="E796" s="190" t="str">
        <f>VLOOKUP($A796,'Реестр на 3 дня'!$C$2:$AA$1000,14)</f>
        <v>16.04.2013</v>
      </c>
      <c r="F796" s="168" t="str">
        <f>VLOOKUP($A796,'Реестр на 3 дня'!$C$2:$AA$1000,15)</f>
        <v>Toshkent viloyati Yangiyul tumani IIB</v>
      </c>
      <c r="G796" s="166" t="str">
        <f>VLOOKUP($A796,'Реестр на 3 дня'!$C$2:$AA$1000,17)</f>
        <v>Узбекистан, 000000, Ташкентская область, Янгиюльский район, ЭСКИ-КАУНЧИ КИРСАДОК МАХАЛЛАСИ ЭКСКАВАТОРНАЯ КУЧАСИ Д.0</v>
      </c>
      <c r="H796" s="191">
        <f>VLOOKUP($A796,'Реестр на 3 дня'!$C$2:$AA$1000,4)</f>
        <v>800</v>
      </c>
      <c r="I796" s="170">
        <f t="shared" ref="I796:I859" si="72">$I$12</f>
        <v>100</v>
      </c>
      <c r="J796" s="187">
        <f t="shared" ref="J796:J859" si="73">H796*I796</f>
        <v>80000</v>
      </c>
      <c r="K796" s="41">
        <f t="shared" ref="K796:K859" si="74">J796*0</f>
        <v>0</v>
      </c>
      <c r="L796" s="188">
        <f t="shared" ref="L796:L859" si="75">J796-K796</f>
        <v>80000</v>
      </c>
      <c r="M796" s="171" t="s">
        <v>1897</v>
      </c>
    </row>
    <row r="797" spans="1:13" ht="38.25">
      <c r="A797" s="179">
        <f t="shared" si="71"/>
        <v>779</v>
      </c>
      <c r="B797" s="189" t="str">
        <f>VLOOKUP($A797,'Реестр на 3 дня'!$C$2:$AA$1000,3)</f>
        <v>XODJIBAYEVA LOLA AKBAROVNA</v>
      </c>
      <c r="C797" s="167" t="str">
        <f>VLOOKUP($A797,'Реестр на 3 дня'!$C$2:$AA$1000,12)</f>
        <v>AD</v>
      </c>
      <c r="D797" s="167" t="str">
        <f>VLOOKUP($A797,'Реестр на 3 дня'!$C$2:$AA$1000,13)</f>
        <v>8595407</v>
      </c>
      <c r="E797" s="190" t="str">
        <f>VLOOKUP($A797,'Реестр на 3 дня'!$C$2:$AA$1000,14)</f>
        <v>12.09.2024</v>
      </c>
      <c r="F797" s="168" t="str">
        <f>VLOOKUP($A797,'Реестр на 3 дня'!$C$2:$AA$1000,15)</f>
        <v/>
      </c>
      <c r="G797" s="166" t="str">
        <f>VLOOKUP($A797,'Реестр на 3 дня'!$C$2:$AA$1000,17)</f>
        <v>Узбекистан, 000000, Ташкентская область, г. Янгиюль, РАМАДАН МФЙ, М-С НАВРУЗ Д.14  КВ.17</v>
      </c>
      <c r="H797" s="191">
        <f>VLOOKUP($A797,'Реестр на 3 дня'!$C$2:$AA$1000,4)</f>
        <v>3200</v>
      </c>
      <c r="I797" s="170">
        <f t="shared" si="72"/>
        <v>100</v>
      </c>
      <c r="J797" s="187">
        <f t="shared" si="73"/>
        <v>320000</v>
      </c>
      <c r="K797" s="41">
        <f t="shared" si="74"/>
        <v>0</v>
      </c>
      <c r="L797" s="188">
        <f t="shared" si="75"/>
        <v>320000</v>
      </c>
      <c r="M797" s="171" t="s">
        <v>1897</v>
      </c>
    </row>
    <row r="798" spans="1:13" ht="51">
      <c r="A798" s="179">
        <f t="shared" si="71"/>
        <v>780</v>
      </c>
      <c r="B798" s="189" t="str">
        <f>VLOOKUP($A798,'Реестр на 3 дня'!$C$2:$AA$1000,3)</f>
        <v>XOLBOYEV SANJAR BATIRJONOVICH</v>
      </c>
      <c r="C798" s="167" t="str">
        <f>VLOOKUP($A798,'Реестр на 3 дня'!$C$2:$AA$1000,12)</f>
        <v>AD</v>
      </c>
      <c r="D798" s="167" t="str">
        <f>VLOOKUP($A798,'Реестр на 3 дня'!$C$2:$AA$1000,13)</f>
        <v>1352174</v>
      </c>
      <c r="E798" s="190" t="str">
        <f>VLOOKUP($A798,'Реестр на 3 дня'!$C$2:$AA$1000,14)</f>
        <v>16.05.2022</v>
      </c>
      <c r="F798" s="168" t="str">
        <f>VLOOKUP($A798,'Реестр на 3 дня'!$C$2:$AA$1000,15)</f>
        <v/>
      </c>
      <c r="G798" s="166" t="str">
        <f>VLOOKUP($A798,'Реестр на 3 дня'!$C$2:$AA$1000,17)</f>
        <v>Узбекистан, 000000, г. Ташкент, Мирзо-Улугбекский район, ул. Буюк Ипак Йули, Подшобог МСГ, 59- Дом, 29- Квартира</v>
      </c>
      <c r="H798" s="191">
        <f>VLOOKUP($A798,'Реестр на 3 дня'!$C$2:$AA$1000,4)</f>
        <v>4</v>
      </c>
      <c r="I798" s="170">
        <f t="shared" si="72"/>
        <v>100</v>
      </c>
      <c r="J798" s="187">
        <f t="shared" si="73"/>
        <v>400</v>
      </c>
      <c r="K798" s="41">
        <f t="shared" si="74"/>
        <v>0</v>
      </c>
      <c r="L798" s="188">
        <f t="shared" si="75"/>
        <v>400</v>
      </c>
      <c r="M798" s="171" t="s">
        <v>1897</v>
      </c>
    </row>
    <row r="799" spans="1:13" ht="51">
      <c r="A799" s="179">
        <f t="shared" si="71"/>
        <v>781</v>
      </c>
      <c r="B799" s="189" t="str">
        <f>VLOOKUP($A799,'Реестр на 3 дня'!$C$2:$AA$1000,3)</f>
        <v>XOLIKBERDIYEV SINDOR JURABEK O'G'LI</v>
      </c>
      <c r="C799" s="167" t="str">
        <f>VLOOKUP($A799,'Реестр на 3 дня'!$C$2:$AA$1000,12)</f>
        <v>AC</v>
      </c>
      <c r="D799" s="167" t="str">
        <f>VLOOKUP($A799,'Реестр на 3 дня'!$C$2:$AA$1000,13)</f>
        <v>1315074</v>
      </c>
      <c r="E799" s="190" t="str">
        <f>VLOOKUP($A799,'Реестр на 3 дня'!$C$2:$AA$1000,14)</f>
        <v>19.10.2018</v>
      </c>
      <c r="F799" s="168" t="str">
        <f>VLOOKUP($A799,'Реестр на 3 дня'!$C$2:$AA$1000,15)</f>
        <v/>
      </c>
      <c r="G799" s="166" t="str">
        <f>VLOOKUP($A799,'Реестр на 3 дня'!$C$2:$AA$1000,17)</f>
        <v>Узбекистан, 000000, Самаркандская область, Тайлякский район, АДАС КФЙ, ЯСТЕПА МФЙ, ЯСТЕПА КИШЛОГИ,  uy:Р/С /</v>
      </c>
      <c r="H799" s="191">
        <f>VLOOKUP($A799,'Реестр на 3 дня'!$C$2:$AA$1000,4)</f>
        <v>1</v>
      </c>
      <c r="I799" s="170">
        <f t="shared" si="72"/>
        <v>100</v>
      </c>
      <c r="J799" s="187">
        <f t="shared" si="73"/>
        <v>100</v>
      </c>
      <c r="K799" s="41">
        <f t="shared" si="74"/>
        <v>0</v>
      </c>
      <c r="L799" s="188">
        <f t="shared" si="75"/>
        <v>100</v>
      </c>
      <c r="M799" s="171" t="s">
        <v>1897</v>
      </c>
    </row>
    <row r="800" spans="1:13" ht="63.75">
      <c r="A800" s="179">
        <f t="shared" si="71"/>
        <v>782</v>
      </c>
      <c r="B800" s="189" t="str">
        <f>VLOOKUP($A800,'Реестр на 3 дня'!$C$2:$AA$1000,3)</f>
        <v>XOLMANOV ZAFAR ISAMAXAMATOVICH</v>
      </c>
      <c r="C800" s="167" t="str">
        <f>VLOOKUP($A800,'Реестр на 3 дня'!$C$2:$AA$1000,12)</f>
        <v>AD</v>
      </c>
      <c r="D800" s="167" t="str">
        <f>VLOOKUP($A800,'Реестр на 3 дня'!$C$2:$AA$1000,13)</f>
        <v>1180424</v>
      </c>
      <c r="E800" s="190" t="str">
        <f>VLOOKUP($A800,'Реестр на 3 дня'!$C$2:$AA$1000,14)</f>
        <v>16.03.2022</v>
      </c>
      <c r="F800" s="168" t="str">
        <f>VLOOKUP($A800,'Реестр на 3 дня'!$C$2:$AA$1000,15)</f>
        <v/>
      </c>
      <c r="G800" s="166" t="str">
        <f>VLOOKUP($A800,'Реестр на 3 дня'!$C$2:$AA$1000,17)</f>
        <v>Узбекистан, 110813, Ташкентская область, Янгиюльский район, НИЁЗБОШ КФЙ, ПАХТА МФЙ, НИЁЗБОШ КФЙ, ПАХТА МФЙ, НАВОИЙ, uy:47</v>
      </c>
      <c r="H800" s="191">
        <f>VLOOKUP($A800,'Реестр на 3 дня'!$C$2:$AA$1000,4)</f>
        <v>1920</v>
      </c>
      <c r="I800" s="170">
        <f t="shared" si="72"/>
        <v>100</v>
      </c>
      <c r="J800" s="187">
        <f t="shared" si="73"/>
        <v>192000</v>
      </c>
      <c r="K800" s="41">
        <f t="shared" si="74"/>
        <v>0</v>
      </c>
      <c r="L800" s="188">
        <f t="shared" si="75"/>
        <v>192000</v>
      </c>
      <c r="M800" s="171" t="s">
        <v>1897</v>
      </c>
    </row>
    <row r="801" spans="1:13" ht="38.25">
      <c r="A801" s="179">
        <f t="shared" si="71"/>
        <v>783</v>
      </c>
      <c r="B801" s="189" t="str">
        <f>VLOOKUP($A801,'Реестр на 3 дня'!$C$2:$AA$1000,3)</f>
        <v>XOLMATOV KOMIL XAYITBOYEVICH</v>
      </c>
      <c r="C801" s="167" t="str">
        <f>VLOOKUP($A801,'Реестр на 3 дня'!$C$2:$AA$1000,12)</f>
        <v>AA</v>
      </c>
      <c r="D801" s="167" t="str">
        <f>VLOOKUP($A801,'Реестр на 3 дня'!$C$2:$AA$1000,13)</f>
        <v>2246014</v>
      </c>
      <c r="E801" s="190" t="str">
        <f>VLOOKUP($A801,'Реестр на 3 дня'!$C$2:$AA$1000,14)</f>
        <v>21.07.2013</v>
      </c>
      <c r="F801" s="168" t="str">
        <f>VLOOKUP($A801,'Реестр на 3 дня'!$C$2:$AA$1000,15)</f>
        <v>Toshkent viloyati Yangiyul tumani IIB</v>
      </c>
      <c r="G801" s="166" t="str">
        <f>VLOOKUP($A801,'Реестр на 3 дня'!$C$2:$AA$1000,17)</f>
        <v>Узбекистан, 110814, Ташкентская область, Янгиюльский район, Ниёзбош КФЙ, Пахта МСГ, ул. Пахта, дом 5а</v>
      </c>
      <c r="H801" s="191">
        <f>VLOOKUP($A801,'Реестр на 3 дня'!$C$2:$AA$1000,4)</f>
        <v>2560</v>
      </c>
      <c r="I801" s="170">
        <f t="shared" si="72"/>
        <v>100</v>
      </c>
      <c r="J801" s="187">
        <f t="shared" si="73"/>
        <v>256000</v>
      </c>
      <c r="K801" s="41">
        <f t="shared" si="74"/>
        <v>0</v>
      </c>
      <c r="L801" s="188">
        <f t="shared" si="75"/>
        <v>256000</v>
      </c>
      <c r="M801" s="171" t="s">
        <v>1897</v>
      </c>
    </row>
    <row r="802" spans="1:13" ht="63.75">
      <c r="A802" s="179">
        <f t="shared" si="71"/>
        <v>784</v>
      </c>
      <c r="B802" s="189" t="str">
        <f>VLOOKUP($A802,'Реестр на 3 дня'!$C$2:$AA$1000,3)</f>
        <v>XOLMAXAMEDOV SHERMIRZA PIRMAXAMEDOVICH</v>
      </c>
      <c r="C802" s="167" t="str">
        <f>VLOOKUP($A802,'Реестр на 3 дня'!$C$2:$AA$1000,12)</f>
        <v>AD</v>
      </c>
      <c r="D802" s="167" t="str">
        <f>VLOOKUP($A802,'Реестр на 3 дня'!$C$2:$AA$1000,13)</f>
        <v>9734311</v>
      </c>
      <c r="E802" s="190" t="str">
        <f>VLOOKUP($A802,'Реестр на 3 дня'!$C$2:$AA$1000,14)</f>
        <v>10.12.2024</v>
      </c>
      <c r="F802" s="168" t="str">
        <f>VLOOKUP($A802,'Реестр на 3 дня'!$C$2:$AA$1000,15)</f>
        <v/>
      </c>
      <c r="G802" s="166" t="str">
        <f>VLOOKUP($A802,'Реестр на 3 дня'!$C$2:$AA$1000,17)</f>
        <v>Узбекистан, 110813, Ташкентская область, Янгиюльский район, НИЁЗБОШ КФЙ, БИНОКОР МФЙ, НИЁЗБОШ КФЙ, БИНОКОР МФЙ, ИБРАТЛИК, uy:Р/Й</v>
      </c>
      <c r="H802" s="191">
        <f>VLOOKUP($A802,'Реестр на 3 дня'!$C$2:$AA$1000,4)</f>
        <v>160</v>
      </c>
      <c r="I802" s="170">
        <f t="shared" si="72"/>
        <v>100</v>
      </c>
      <c r="J802" s="187">
        <f t="shared" si="73"/>
        <v>16000</v>
      </c>
      <c r="K802" s="41">
        <f t="shared" si="74"/>
        <v>0</v>
      </c>
      <c r="L802" s="188">
        <f t="shared" si="75"/>
        <v>16000</v>
      </c>
      <c r="M802" s="171" t="s">
        <v>1897</v>
      </c>
    </row>
    <row r="803" spans="1:13" ht="63.75">
      <c r="A803" s="179">
        <f t="shared" si="71"/>
        <v>785</v>
      </c>
      <c r="B803" s="189" t="str">
        <f>VLOOKUP($A803,'Реестр на 3 дня'!$C$2:$AA$1000,3)</f>
        <v>XOLMIRZAYEV FAXRIDDIN QO‘CHQOROVICH</v>
      </c>
      <c r="C803" s="167" t="str">
        <f>VLOOKUP($A803,'Реестр на 3 дня'!$C$2:$AA$1000,12)</f>
        <v>AD</v>
      </c>
      <c r="D803" s="167" t="str">
        <f>VLOOKUP($A803,'Реестр на 3 дня'!$C$2:$AA$1000,13)</f>
        <v>3785387</v>
      </c>
      <c r="E803" s="190" t="str">
        <f>VLOOKUP($A803,'Реестр на 3 дня'!$C$2:$AA$1000,14)</f>
        <v>12.01.1998</v>
      </c>
      <c r="F803" s="168" t="str">
        <f>VLOOKUP($A803,'Реестр на 3 дня'!$C$2:$AA$1000,15)</f>
        <v/>
      </c>
      <c r="G803" s="166" t="str">
        <f>VLOOKUP($A803,'Реестр на 3 дня'!$C$2:$AA$1000,17)</f>
        <v>Узбекистан, 000000, Ташкентская область, Янгиюльский район, ЯНГИЙЎЛ ШАРИ ЯНГИЙЎЛ Ш., МУСТАИЛЛИК МФЙ, ЯНГИХАЁТ КЎЧАСИ,  uy:3 xonadon:18</v>
      </c>
      <c r="H803" s="191">
        <f>VLOOKUP($A803,'Реестр на 3 дня'!$C$2:$AA$1000,4)</f>
        <v>1600</v>
      </c>
      <c r="I803" s="170">
        <f t="shared" si="72"/>
        <v>100</v>
      </c>
      <c r="J803" s="187">
        <f t="shared" si="73"/>
        <v>160000</v>
      </c>
      <c r="K803" s="41">
        <f t="shared" si="74"/>
        <v>0</v>
      </c>
      <c r="L803" s="188">
        <f t="shared" si="75"/>
        <v>160000</v>
      </c>
      <c r="M803" s="171" t="s">
        <v>1897</v>
      </c>
    </row>
    <row r="804" spans="1:13" ht="38.25">
      <c r="A804" s="179">
        <f t="shared" si="71"/>
        <v>786</v>
      </c>
      <c r="B804" s="189" t="str">
        <f>VLOOKUP($A804,'Реестр на 3 дня'!$C$2:$AA$1000,3)</f>
        <v>XOLMIRZAYEVA NARGIZA SABIRJANOVNA</v>
      </c>
      <c r="C804" s="167" t="str">
        <f>VLOOKUP($A804,'Реестр на 3 дня'!$C$2:$AA$1000,12)</f>
        <v>AD</v>
      </c>
      <c r="D804" s="167" t="str">
        <f>VLOOKUP($A804,'Реестр на 3 дня'!$C$2:$AA$1000,13)</f>
        <v>4694099</v>
      </c>
      <c r="E804" s="190" t="str">
        <f>VLOOKUP($A804,'Реестр на 3 дня'!$C$2:$AA$1000,14)</f>
        <v>25.09.2023</v>
      </c>
      <c r="F804" s="168" t="str">
        <f>VLOOKUP($A804,'Реестр на 3 дня'!$C$2:$AA$1000,15)</f>
        <v/>
      </c>
      <c r="G804" s="166" t="str">
        <f>VLOOKUP($A804,'Реестр на 3 дня'!$C$2:$AA$1000,17)</f>
        <v>Узбекистан, 000000, г. Ташкент, Сергелийский район, СПУТНИК-16 Д.52 КВ.16А</v>
      </c>
      <c r="H804" s="191">
        <f>VLOOKUP($A804,'Реестр на 3 дня'!$C$2:$AA$1000,4)</f>
        <v>2560</v>
      </c>
      <c r="I804" s="170">
        <f t="shared" si="72"/>
        <v>100</v>
      </c>
      <c r="J804" s="187">
        <f t="shared" si="73"/>
        <v>256000</v>
      </c>
      <c r="K804" s="41">
        <f t="shared" si="74"/>
        <v>0</v>
      </c>
      <c r="L804" s="188">
        <f t="shared" si="75"/>
        <v>256000</v>
      </c>
      <c r="M804" s="171" t="s">
        <v>1897</v>
      </c>
    </row>
    <row r="805" spans="1:13" ht="51">
      <c r="A805" s="179">
        <f t="shared" si="71"/>
        <v>787</v>
      </c>
      <c r="B805" s="189" t="str">
        <f>VLOOKUP($A805,'Реестр на 3 дня'!$C$2:$AA$1000,3)</f>
        <v>XOLMURATOV MUXAMMADI ESHMUROTOVICH</v>
      </c>
      <c r="C805" s="167" t="str">
        <f>VLOOKUP($A805,'Реестр на 3 дня'!$C$2:$AA$1000,12)</f>
        <v>AB</v>
      </c>
      <c r="D805" s="167" t="str">
        <f>VLOOKUP($A805,'Реестр на 3 дня'!$C$2:$AA$1000,13)</f>
        <v>5168698</v>
      </c>
      <c r="E805" s="190" t="str">
        <f>VLOOKUP($A805,'Реестр на 3 дня'!$C$2:$AA$1000,14)</f>
        <v>01.10.2016</v>
      </c>
      <c r="F805" s="168" t="str">
        <f>VLOOKUP($A805,'Реестр на 3 дня'!$C$2:$AA$1000,15)</f>
        <v/>
      </c>
      <c r="G805" s="166" t="str">
        <f>VLOOKUP($A805,'Реестр на 3 дня'!$C$2:$AA$1000,17)</f>
        <v>Узбекистан, 000000, Сурхандарьинская область, Джаркурганский район, ДЕҲҚОНОБОД ҚФЙ ГУЛИСТОН МФЙ МУСТАҚИЛЛИК  uy:0</v>
      </c>
      <c r="H805" s="191">
        <f>VLOOKUP($A805,'Реестр на 3 дня'!$C$2:$AA$1000,4)</f>
        <v>10</v>
      </c>
      <c r="I805" s="170">
        <f t="shared" si="72"/>
        <v>100</v>
      </c>
      <c r="J805" s="187">
        <f t="shared" si="73"/>
        <v>1000</v>
      </c>
      <c r="K805" s="41">
        <f t="shared" si="74"/>
        <v>0</v>
      </c>
      <c r="L805" s="188">
        <f t="shared" si="75"/>
        <v>1000</v>
      </c>
      <c r="M805" s="171" t="s">
        <v>1897</v>
      </c>
    </row>
    <row r="806" spans="1:13" ht="38.25">
      <c r="A806" s="179">
        <f t="shared" si="71"/>
        <v>788</v>
      </c>
      <c r="B806" s="189" t="str">
        <f>VLOOKUP($A806,'Реестр на 3 дня'!$C$2:$AA$1000,3)</f>
        <v>XOLMUXAMEDOV ILXOM PIRMUXAMEDOVICH</v>
      </c>
      <c r="C806" s="167" t="str">
        <f>VLOOKUP($A806,'Реестр на 3 дня'!$C$2:$AA$1000,12)</f>
        <v>AD</v>
      </c>
      <c r="D806" s="167" t="str">
        <f>VLOOKUP($A806,'Реестр на 3 дня'!$C$2:$AA$1000,13)</f>
        <v>2189245</v>
      </c>
      <c r="E806" s="190" t="str">
        <f>VLOOKUP($A806,'Реестр на 3 дня'!$C$2:$AA$1000,14)</f>
        <v>16.12.2022</v>
      </c>
      <c r="F806" s="168" t="str">
        <f>VLOOKUP($A806,'Реестр на 3 дня'!$C$2:$AA$1000,15)</f>
        <v/>
      </c>
      <c r="G806" s="166" t="str">
        <f>VLOOKUP($A806,'Реестр на 3 дня'!$C$2:$AA$1000,17)</f>
        <v>Узбекистан, 000000, Ташкентская область, Янгиюльский район, НИЯЗБАШ КФЙ, БИНОКОР МФЙ</v>
      </c>
      <c r="H806" s="191">
        <f>VLOOKUP($A806,'Реестр на 3 дня'!$C$2:$AA$1000,4)</f>
        <v>160</v>
      </c>
      <c r="I806" s="170">
        <f t="shared" si="72"/>
        <v>100</v>
      </c>
      <c r="J806" s="187">
        <f t="shared" si="73"/>
        <v>16000</v>
      </c>
      <c r="K806" s="41">
        <f t="shared" si="74"/>
        <v>0</v>
      </c>
      <c r="L806" s="188">
        <f t="shared" si="75"/>
        <v>16000</v>
      </c>
      <c r="M806" s="171" t="s">
        <v>1897</v>
      </c>
    </row>
    <row r="807" spans="1:13" ht="51">
      <c r="A807" s="179">
        <f t="shared" si="71"/>
        <v>789</v>
      </c>
      <c r="B807" s="189" t="str">
        <f>VLOOKUP($A807,'Реестр на 3 дня'!$C$2:$AA$1000,3)</f>
        <v>XOLOV RUSTAM VALEREVICH</v>
      </c>
      <c r="C807" s="167" t="str">
        <f>VLOOKUP($A807,'Реестр на 3 дня'!$C$2:$AA$1000,12)</f>
        <v>AD</v>
      </c>
      <c r="D807" s="167" t="str">
        <f>VLOOKUP($A807,'Реестр на 3 дня'!$C$2:$AA$1000,13)</f>
        <v>2696829</v>
      </c>
      <c r="E807" s="190" t="str">
        <f>VLOOKUP($A807,'Реестр на 3 дня'!$C$2:$AA$1000,14)</f>
        <v>28.02.2023</v>
      </c>
      <c r="F807" s="168" t="str">
        <f>VLOOKUP($A807,'Реестр на 3 дня'!$C$2:$AA$1000,15)</f>
        <v/>
      </c>
      <c r="G807" s="166" t="str">
        <f>VLOOKUP($A807,'Реестр на 3 дня'!$C$2:$AA$1000,17)</f>
        <v>Узбекистан, 000000, Бухарская область, г. Бухара, 1-СОН МУХАММАД НАРШАХИЙ НОМЛИ МФЙ, ФИТРАТ КУЧАСИ 2 ПРОЕЪЗД,  uy:2ПР8</v>
      </c>
      <c r="H807" s="191">
        <f>VLOOKUP($A807,'Реестр на 3 дня'!$C$2:$AA$1000,4)</f>
        <v>5</v>
      </c>
      <c r="I807" s="170">
        <f t="shared" si="72"/>
        <v>100</v>
      </c>
      <c r="J807" s="187">
        <f t="shared" si="73"/>
        <v>500</v>
      </c>
      <c r="K807" s="41">
        <f t="shared" si="74"/>
        <v>0</v>
      </c>
      <c r="L807" s="188">
        <f t="shared" si="75"/>
        <v>500</v>
      </c>
      <c r="M807" s="171" t="s">
        <v>1897</v>
      </c>
    </row>
    <row r="808" spans="1:13" ht="51">
      <c r="A808" s="179">
        <f t="shared" si="71"/>
        <v>790</v>
      </c>
      <c r="B808" s="189" t="str">
        <f>VLOOKUP($A808,'Реестр на 3 дня'!$C$2:$AA$1000,3)</f>
        <v>XOMIDOV DOSTONBEK ALISHER O‘G‘LI</v>
      </c>
      <c r="C808" s="167" t="str">
        <f>VLOOKUP($A808,'Реестр на 3 дня'!$C$2:$AA$1000,12)</f>
        <v>AB</v>
      </c>
      <c r="D808" s="167" t="str">
        <f>VLOOKUP($A808,'Реестр на 3 дня'!$C$2:$AA$1000,13)</f>
        <v>9466372</v>
      </c>
      <c r="E808" s="190" t="str">
        <f>VLOOKUP($A808,'Реестр на 3 дня'!$C$2:$AA$1000,14)</f>
        <v>27.04.2018</v>
      </c>
      <c r="F808" s="168" t="str">
        <f>VLOOKUP($A808,'Реестр на 3 дня'!$C$2:$AA$1000,15)</f>
        <v>Namangan viloyati Chust tumani IIB</v>
      </c>
      <c r="G808" s="166" t="str">
        <f>VLOOKUP($A808,'Реестр на 3 дня'!$C$2:$AA$1000,17)</f>
        <v>Узбекистан, 000000, г. Ташкент, Яшнободский район, Бойкурган ул., Бойкургон МСГ, 11/1- Дом, 35- Квартира</v>
      </c>
      <c r="H808" s="191">
        <f>VLOOKUP($A808,'Реестр на 3 дня'!$C$2:$AA$1000,4)</f>
        <v>16</v>
      </c>
      <c r="I808" s="170">
        <f t="shared" si="72"/>
        <v>100</v>
      </c>
      <c r="J808" s="187">
        <f t="shared" si="73"/>
        <v>1600</v>
      </c>
      <c r="K808" s="41">
        <f t="shared" si="74"/>
        <v>0</v>
      </c>
      <c r="L808" s="188">
        <f t="shared" si="75"/>
        <v>1600</v>
      </c>
      <c r="M808" s="171" t="s">
        <v>1897</v>
      </c>
    </row>
    <row r="809" spans="1:13" ht="38.25">
      <c r="A809" s="179">
        <f t="shared" si="71"/>
        <v>791</v>
      </c>
      <c r="B809" s="189" t="str">
        <f>VLOOKUP($A809,'Реестр на 3 дня'!$C$2:$AA$1000,3)</f>
        <v>XOSHIMOV SANJAR UMRZOQ O'G'LI</v>
      </c>
      <c r="C809" s="167" t="str">
        <f>VLOOKUP($A809,'Реестр на 3 дня'!$C$2:$AA$1000,12)</f>
        <v>AE</v>
      </c>
      <c r="D809" s="167" t="str">
        <f>VLOOKUP($A809,'Реестр на 3 дня'!$C$2:$AA$1000,13)</f>
        <v>1351399</v>
      </c>
      <c r="E809" s="190" t="str">
        <f>VLOOKUP($A809,'Реестр на 3 дня'!$C$2:$AA$1000,14)</f>
        <v>24.01.2025</v>
      </c>
      <c r="F809" s="168" t="str">
        <f>VLOOKUP($A809,'Реестр на 3 дня'!$C$2:$AA$1000,15)</f>
        <v/>
      </c>
      <c r="G809" s="166" t="str">
        <f>VLOOKUP($A809,'Реестр на 3 дня'!$C$2:$AA$1000,17)</f>
        <v>Узбекистан, 000000, Навоийская область, Карманинский район, Кухна Кургон МФЙ, Бенафша кучаси, 43-уй</v>
      </c>
      <c r="H809" s="191">
        <f>VLOOKUP($A809,'Реестр на 3 дня'!$C$2:$AA$1000,4)</f>
        <v>3</v>
      </c>
      <c r="I809" s="170">
        <f t="shared" si="72"/>
        <v>100</v>
      </c>
      <c r="J809" s="187">
        <f t="shared" si="73"/>
        <v>300</v>
      </c>
      <c r="K809" s="41">
        <f t="shared" si="74"/>
        <v>0</v>
      </c>
      <c r="L809" s="188">
        <f t="shared" si="75"/>
        <v>300</v>
      </c>
      <c r="M809" s="171" t="s">
        <v>1897</v>
      </c>
    </row>
    <row r="810" spans="1:13" ht="38.25">
      <c r="A810" s="179">
        <f t="shared" si="71"/>
        <v>792</v>
      </c>
      <c r="B810" s="189" t="str">
        <f>VLOOKUP($A810,'Реестр на 3 дня'!$C$2:$AA$1000,3)</f>
        <v>XO‘JAYEV SHAROFADDIN BATIRBOYEVICH</v>
      </c>
      <c r="C810" s="167" t="str">
        <f>VLOOKUP($A810,'Реестр на 3 дня'!$C$2:$AA$1000,12)</f>
        <v>AD</v>
      </c>
      <c r="D810" s="167" t="str">
        <f>VLOOKUP($A810,'Реестр на 3 дня'!$C$2:$AA$1000,13)</f>
        <v>0821198</v>
      </c>
      <c r="E810" s="190" t="str">
        <f>VLOOKUP($A810,'Реестр на 3 дня'!$C$2:$AA$1000,14)</f>
        <v>17.11.2021</v>
      </c>
      <c r="F810" s="168" t="str">
        <f>VLOOKUP($A810,'Реестр на 3 дня'!$C$2:$AA$1000,15)</f>
        <v/>
      </c>
      <c r="G810" s="166" t="str">
        <f>VLOOKUP($A810,'Реестр на 3 дня'!$C$2:$AA$1000,17)</f>
        <v>Узбекистан, 000000, Хорезмская область, г. Ургенч, Умид МФЙ, Зарбулок кучаси, 55/4-уй, 9-хонадон</v>
      </c>
      <c r="H810" s="191">
        <f>VLOOKUP($A810,'Реестр на 3 дня'!$C$2:$AA$1000,4)</f>
        <v>1</v>
      </c>
      <c r="I810" s="170">
        <f t="shared" si="72"/>
        <v>100</v>
      </c>
      <c r="J810" s="187">
        <f t="shared" si="73"/>
        <v>100</v>
      </c>
      <c r="K810" s="41">
        <f t="shared" si="74"/>
        <v>0</v>
      </c>
      <c r="L810" s="188">
        <f t="shared" si="75"/>
        <v>100</v>
      </c>
      <c r="M810" s="171" t="s">
        <v>1897</v>
      </c>
    </row>
    <row r="811" spans="1:13" ht="38.25">
      <c r="A811" s="179">
        <f t="shared" si="71"/>
        <v>793</v>
      </c>
      <c r="B811" s="189" t="str">
        <f>VLOOKUP($A811,'Реестр на 3 дня'!$C$2:$AA$1000,3)</f>
        <v>XUDAYKULOV SHUXRAT XOJAKBAROVICH</v>
      </c>
      <c r="C811" s="167" t="str">
        <f>VLOOKUP($A811,'Реестр на 3 дня'!$C$2:$AA$1000,12)</f>
        <v>AD</v>
      </c>
      <c r="D811" s="167" t="str">
        <f>VLOOKUP($A811,'Реестр на 3 дня'!$C$2:$AA$1000,13)</f>
        <v>3002627</v>
      </c>
      <c r="E811" s="190" t="str">
        <f>VLOOKUP($A811,'Реестр на 3 дня'!$C$2:$AA$1000,14)</f>
        <v>10.04.2023</v>
      </c>
      <c r="F811" s="168" t="str">
        <f>VLOOKUP($A811,'Реестр на 3 дня'!$C$2:$AA$1000,15)</f>
        <v/>
      </c>
      <c r="G811" s="166" t="str">
        <f>VLOOKUP($A811,'Реестр на 3 дня'!$C$2:$AA$1000,17)</f>
        <v>Узбекистан, 112000, Ташкентская область, Янгиюльский район, Бинокор МФЙ Т.Азимов 27</v>
      </c>
      <c r="H811" s="191">
        <f>VLOOKUP($A811,'Реестр на 3 дня'!$C$2:$AA$1000,4)</f>
        <v>960</v>
      </c>
      <c r="I811" s="170">
        <f t="shared" si="72"/>
        <v>100</v>
      </c>
      <c r="J811" s="187">
        <f t="shared" si="73"/>
        <v>96000</v>
      </c>
      <c r="K811" s="41">
        <f t="shared" si="74"/>
        <v>0</v>
      </c>
      <c r="L811" s="188">
        <f t="shared" si="75"/>
        <v>96000</v>
      </c>
      <c r="M811" s="171" t="s">
        <v>1897</v>
      </c>
    </row>
    <row r="812" spans="1:13" ht="63.75">
      <c r="A812" s="179">
        <f t="shared" si="71"/>
        <v>794</v>
      </c>
      <c r="B812" s="189" t="str">
        <f>VLOOKUP($A812,'Реестр на 3 дня'!$C$2:$AA$1000,3)</f>
        <v>XUDOYBERDIYEV ABROR ABDUHOSHIM O'G'LI</v>
      </c>
      <c r="C812" s="167" t="str">
        <f>VLOOKUP($A812,'Реестр на 3 дня'!$C$2:$AA$1000,12)</f>
        <v>AE</v>
      </c>
      <c r="D812" s="167" t="str">
        <f>VLOOKUP($A812,'Реестр на 3 дня'!$C$2:$AA$1000,13)</f>
        <v>2383459</v>
      </c>
      <c r="E812" s="190" t="str">
        <f>VLOOKUP($A812,'Реестр на 3 дня'!$C$2:$AA$1000,14)</f>
        <v>18.04.2025</v>
      </c>
      <c r="F812" s="168" t="str">
        <f>VLOOKUP($A812,'Реестр на 3 дня'!$C$2:$AA$1000,15)</f>
        <v/>
      </c>
      <c r="G812" s="166" t="str">
        <f>VLOOKUP($A812,'Реестр на 3 дня'!$C$2:$AA$1000,17)</f>
        <v>Узбекистан, 000000, Джизакская область, Фаришский район, КОРАОБДОЛ ҚФЙ, ЙУЛЛИСОЙ ҚИШЛОҒИ, ЛОЙИХАДАГИ КЎЧА,  uy:РАКАМСИЗ</v>
      </c>
      <c r="H812" s="191">
        <f>VLOOKUP($A812,'Реестр на 3 дня'!$C$2:$AA$1000,4)</f>
        <v>2</v>
      </c>
      <c r="I812" s="170">
        <f t="shared" si="72"/>
        <v>100</v>
      </c>
      <c r="J812" s="187">
        <f t="shared" si="73"/>
        <v>200</v>
      </c>
      <c r="K812" s="41">
        <f t="shared" si="74"/>
        <v>0</v>
      </c>
      <c r="L812" s="188">
        <f t="shared" si="75"/>
        <v>200</v>
      </c>
      <c r="M812" s="171" t="s">
        <v>1897</v>
      </c>
    </row>
    <row r="813" spans="1:13" ht="38.25">
      <c r="A813" s="179">
        <f t="shared" si="71"/>
        <v>795</v>
      </c>
      <c r="B813" s="189" t="str">
        <f>VLOOKUP($A813,'Реестр на 3 дня'!$C$2:$AA$1000,3)</f>
        <v>XUDOYBERDIYEV ASROR KOMILOVICH</v>
      </c>
      <c r="C813" s="167" t="str">
        <f>VLOOKUP($A813,'Реестр на 3 дня'!$C$2:$AA$1000,12)</f>
        <v>AD</v>
      </c>
      <c r="D813" s="167" t="str">
        <f>VLOOKUP($A813,'Реестр на 3 дня'!$C$2:$AA$1000,13)</f>
        <v>1499842</v>
      </c>
      <c r="E813" s="190" t="str">
        <f>VLOOKUP($A813,'Реестр на 3 дня'!$C$2:$AA$1000,14)</f>
        <v>27.06.2022</v>
      </c>
      <c r="F813" s="168" t="str">
        <f>VLOOKUP($A813,'Реестр на 3 дня'!$C$2:$AA$1000,15)</f>
        <v/>
      </c>
      <c r="G813" s="166" t="str">
        <f>VLOOKUP($A813,'Реестр на 3 дня'!$C$2:$AA$1000,17)</f>
        <v>Узбекистан, 000000, г. Ташкент, Янгихаетский район, Йулдош МФЙ, Спутник-12 мавзеси, 99а-уй</v>
      </c>
      <c r="H813" s="191">
        <f>VLOOKUP($A813,'Реестр на 3 дня'!$C$2:$AA$1000,4)</f>
        <v>2</v>
      </c>
      <c r="I813" s="170">
        <f t="shared" si="72"/>
        <v>100</v>
      </c>
      <c r="J813" s="187">
        <f t="shared" si="73"/>
        <v>200</v>
      </c>
      <c r="K813" s="41">
        <f t="shared" si="74"/>
        <v>0</v>
      </c>
      <c r="L813" s="188">
        <f t="shared" si="75"/>
        <v>200</v>
      </c>
      <c r="M813" s="171" t="s">
        <v>1897</v>
      </c>
    </row>
    <row r="814" spans="1:13" ht="38.25">
      <c r="A814" s="179">
        <f t="shared" si="71"/>
        <v>796</v>
      </c>
      <c r="B814" s="189" t="str">
        <f>VLOOKUP($A814,'Реестр на 3 дня'!$C$2:$AA$1000,3)</f>
        <v>XUDOYKULOV DONIYOR MUSAQUL O‘G‘LI</v>
      </c>
      <c r="C814" s="167" t="str">
        <f>VLOOKUP($A814,'Реестр на 3 дня'!$C$2:$AA$1000,12)</f>
        <v>AD</v>
      </c>
      <c r="D814" s="167" t="str">
        <f>VLOOKUP($A814,'Реестр на 3 дня'!$C$2:$AA$1000,13)</f>
        <v>3966309</v>
      </c>
      <c r="E814" s="190" t="str">
        <f>VLOOKUP($A814,'Реестр на 3 дня'!$C$2:$AA$1000,14)</f>
        <v>17.07.2023</v>
      </c>
      <c r="F814" s="168" t="str">
        <f>VLOOKUP($A814,'Реестр на 3 дня'!$C$2:$AA$1000,15)</f>
        <v/>
      </c>
      <c r="G814" s="166" t="str">
        <f>VLOOKUP($A814,'Реестр на 3 дня'!$C$2:$AA$1000,17)</f>
        <v>Узбекистан, 000000, Самаркандская область, Булунгурский район, Истиклол МФЙ, Чиннигул кучаси, 27-уй</v>
      </c>
      <c r="H814" s="191">
        <f>VLOOKUP($A814,'Реестр на 3 дня'!$C$2:$AA$1000,4)</f>
        <v>1</v>
      </c>
      <c r="I814" s="170">
        <f t="shared" si="72"/>
        <v>100</v>
      </c>
      <c r="J814" s="187">
        <f t="shared" si="73"/>
        <v>100</v>
      </c>
      <c r="K814" s="41">
        <f t="shared" si="74"/>
        <v>0</v>
      </c>
      <c r="L814" s="188">
        <f t="shared" si="75"/>
        <v>100</v>
      </c>
      <c r="M814" s="171" t="s">
        <v>1897</v>
      </c>
    </row>
    <row r="815" spans="1:13" ht="38.25">
      <c r="A815" s="179">
        <f t="shared" si="71"/>
        <v>797</v>
      </c>
      <c r="B815" s="189" t="str">
        <f>VLOOKUP($A815,'Реестр на 3 дня'!$C$2:$AA$1000,3)</f>
        <v>XUSANBAYEV RAVSHAN XXX</v>
      </c>
      <c r="C815" s="167" t="str">
        <f>VLOOKUP($A815,'Реестр на 3 дня'!$C$2:$AA$1000,12)</f>
        <v>AB</v>
      </c>
      <c r="D815" s="167" t="str">
        <f>VLOOKUP($A815,'Реестр на 3 дня'!$C$2:$AA$1000,13)</f>
        <v>9812307</v>
      </c>
      <c r="E815" s="190" t="str">
        <f>VLOOKUP($A815,'Реестр на 3 дня'!$C$2:$AA$1000,14)</f>
        <v>08.06.2018</v>
      </c>
      <c r="F815" s="168" t="str">
        <f>VLOOKUP($A815,'Реестр на 3 дня'!$C$2:$AA$1000,15)</f>
        <v/>
      </c>
      <c r="G815" s="166" t="str">
        <f>VLOOKUP($A815,'Реестр на 3 дня'!$C$2:$AA$1000,17)</f>
        <v>Узбекистан, 000000, Ташкентская область, Янгиюльский район, NIYOZBOSH MFY GULBOG'</v>
      </c>
      <c r="H815" s="191">
        <f>VLOOKUP($A815,'Реестр на 3 дня'!$C$2:$AA$1000,4)</f>
        <v>100</v>
      </c>
      <c r="I815" s="170">
        <f t="shared" si="72"/>
        <v>100</v>
      </c>
      <c r="J815" s="187">
        <f t="shared" si="73"/>
        <v>10000</v>
      </c>
      <c r="K815" s="41">
        <f t="shared" si="74"/>
        <v>0</v>
      </c>
      <c r="L815" s="188">
        <f t="shared" si="75"/>
        <v>10000</v>
      </c>
      <c r="M815" s="171" t="s">
        <v>1897</v>
      </c>
    </row>
    <row r="816" spans="1:13" ht="51">
      <c r="A816" s="179">
        <f t="shared" si="71"/>
        <v>798</v>
      </c>
      <c r="B816" s="189" t="str">
        <f>VLOOKUP($A816,'Реестр на 3 дня'!$C$2:$AA$1000,3)</f>
        <v>XUSANBAYEVA RA’NO SHAKIROVNA</v>
      </c>
      <c r="C816" s="167" t="str">
        <f>VLOOKUP($A816,'Реестр на 3 дня'!$C$2:$AA$1000,12)</f>
        <v>CB</v>
      </c>
      <c r="D816" s="167" t="str">
        <f>VLOOKUP($A816,'Реестр на 3 дня'!$C$2:$AA$1000,13)</f>
        <v>2267325</v>
      </c>
      <c r="E816" s="190" t="str">
        <f>VLOOKUP($A816,'Реестр на 3 дня'!$C$2:$AA$1000,14)</f>
        <v>25.05.2006</v>
      </c>
      <c r="F816" s="168" t="str">
        <f>VLOOKUP($A816,'Реестр на 3 дня'!$C$2:$AA$1000,15)</f>
        <v>ИИБ Янгиюльс. р-н Таш.обл.</v>
      </c>
      <c r="G816" s="166" t="str">
        <f>VLOOKUP($A816,'Реестр на 3 дня'!$C$2:$AA$1000,17)</f>
        <v>Узбекистан, 000000, Ташкентская область, Янгиюльский район, ГУЛЬБАХОР АХИЛ МАХАЛЛАСИ САМАРКАНД КУЧАСИ Д.49 КВ.12</v>
      </c>
      <c r="H816" s="191">
        <f>VLOOKUP($A816,'Реестр на 3 дня'!$C$2:$AA$1000,4)</f>
        <v>8000</v>
      </c>
      <c r="I816" s="170">
        <f t="shared" si="72"/>
        <v>100</v>
      </c>
      <c r="J816" s="187">
        <f t="shared" si="73"/>
        <v>800000</v>
      </c>
      <c r="K816" s="41">
        <f t="shared" si="74"/>
        <v>0</v>
      </c>
      <c r="L816" s="188">
        <f t="shared" si="75"/>
        <v>800000</v>
      </c>
      <c r="M816" s="171" t="s">
        <v>1897</v>
      </c>
    </row>
    <row r="817" spans="1:13" ht="63.75">
      <c r="A817" s="179">
        <f t="shared" si="71"/>
        <v>799</v>
      </c>
      <c r="B817" s="189" t="str">
        <f>VLOOKUP($A817,'Реестр на 3 дня'!$C$2:$AA$1000,3)</f>
        <v>XUSANOV ERGASHVAY ABDUKARIMOVICH</v>
      </c>
      <c r="C817" s="167" t="str">
        <f>VLOOKUP($A817,'Реестр на 3 дня'!$C$2:$AA$1000,12)</f>
        <v>AE</v>
      </c>
      <c r="D817" s="167" t="str">
        <f>VLOOKUP($A817,'Реестр на 3 дня'!$C$2:$AA$1000,13)</f>
        <v>2390246</v>
      </c>
      <c r="E817" s="190" t="str">
        <f>VLOOKUP($A817,'Реестр на 3 дня'!$C$2:$AA$1000,14)</f>
        <v>18.04.2025</v>
      </c>
      <c r="F817" s="168" t="str">
        <f>VLOOKUP($A817,'Реестр на 3 дня'!$C$2:$AA$1000,15)</f>
        <v/>
      </c>
      <c r="G817" s="166" t="str">
        <f>VLOOKUP($A817,'Реестр на 3 дня'!$C$2:$AA$1000,17)</f>
        <v>Узбекистан, 000000, Ташкентская область, Янгиюльский район, ГУЛБАХОР КФЙ, ГУЛБАХОР МФЙ, ГУЛБАХОР КФЙ, ГУЛБАХОР МФЙ, ГУЛБАХОР, uy:31 xonadon:33</v>
      </c>
      <c r="H817" s="191">
        <f>VLOOKUP($A817,'Реестр на 3 дня'!$C$2:$AA$1000,4)</f>
        <v>1600</v>
      </c>
      <c r="I817" s="170">
        <f t="shared" si="72"/>
        <v>100</v>
      </c>
      <c r="J817" s="187">
        <f t="shared" si="73"/>
        <v>160000</v>
      </c>
      <c r="K817" s="41">
        <f t="shared" si="74"/>
        <v>0</v>
      </c>
      <c r="L817" s="188">
        <f t="shared" si="75"/>
        <v>160000</v>
      </c>
      <c r="M817" s="171" t="s">
        <v>1897</v>
      </c>
    </row>
    <row r="818" spans="1:13" ht="38.25">
      <c r="A818" s="179">
        <f t="shared" si="71"/>
        <v>800</v>
      </c>
      <c r="B818" s="189" t="str">
        <f>VLOOKUP($A818,'Реестр на 3 дня'!$C$2:$AA$1000,3)</f>
        <v>XUSNETDINOV SALAVAT SAMATOVICH</v>
      </c>
      <c r="C818" s="167" t="str">
        <f>VLOOKUP($A818,'Реестр на 3 дня'!$C$2:$AA$1000,12)</f>
        <v>AD</v>
      </c>
      <c r="D818" s="167" t="str">
        <f>VLOOKUP($A818,'Реестр на 3 дня'!$C$2:$AA$1000,13)</f>
        <v>3632743</v>
      </c>
      <c r="E818" s="190" t="str">
        <f>VLOOKUP($A818,'Реестр на 3 дня'!$C$2:$AA$1000,14)</f>
        <v>13.06.2023</v>
      </c>
      <c r="F818" s="168" t="str">
        <f>VLOOKUP($A818,'Реестр на 3 дня'!$C$2:$AA$1000,15)</f>
        <v/>
      </c>
      <c r="G818" s="166" t="str">
        <f>VLOOKUP($A818,'Реестр на 3 дня'!$C$2:$AA$1000,17)</f>
        <v>Узбекистан, 000000, Самаркандская область, г. Самарканд, ул. Беруний, дом 33, кв 42</v>
      </c>
      <c r="H818" s="191">
        <f>VLOOKUP($A818,'Реестр на 3 дня'!$C$2:$AA$1000,4)</f>
        <v>18</v>
      </c>
      <c r="I818" s="170">
        <f t="shared" si="72"/>
        <v>100</v>
      </c>
      <c r="J818" s="187">
        <f t="shared" si="73"/>
        <v>1800</v>
      </c>
      <c r="K818" s="41">
        <f t="shared" si="74"/>
        <v>0</v>
      </c>
      <c r="L818" s="188">
        <f t="shared" si="75"/>
        <v>1800</v>
      </c>
      <c r="M818" s="171" t="s">
        <v>1897</v>
      </c>
    </row>
    <row r="819" spans="1:13" ht="38.25">
      <c r="A819" s="179">
        <f t="shared" ref="A819:A882" si="76">A818+1</f>
        <v>801</v>
      </c>
      <c r="B819" s="189" t="str">
        <f>VLOOKUP($A819,'Реестр на 3 дня'!$C$2:$AA$1000,3)</f>
        <v>XVAN NATALYA NIKOLAYEVNA</v>
      </c>
      <c r="C819" s="167" t="str">
        <f>VLOOKUP($A819,'Реестр на 3 дня'!$C$2:$AA$1000,12)</f>
        <v>AD</v>
      </c>
      <c r="D819" s="167" t="str">
        <f>VLOOKUP($A819,'Реестр на 3 дня'!$C$2:$AA$1000,13)</f>
        <v>2055810</v>
      </c>
      <c r="E819" s="190" t="str">
        <f>VLOOKUP($A819,'Реестр на 3 дня'!$C$2:$AA$1000,14)</f>
        <v>21.11.2022</v>
      </c>
      <c r="F819" s="168" t="str">
        <f>VLOOKUP($A819,'Реестр на 3 дня'!$C$2:$AA$1000,15)</f>
        <v/>
      </c>
      <c r="G819" s="166" t="str">
        <f>VLOOKUP($A819,'Реестр на 3 дня'!$C$2:$AA$1000,17)</f>
        <v>Узбекистан, 000000, Ташкентская область, Янгиюльский район, Kimyogar tup 19-1</v>
      </c>
      <c r="H819" s="191">
        <f>VLOOKUP($A819,'Реестр на 3 дня'!$C$2:$AA$1000,4)</f>
        <v>6400</v>
      </c>
      <c r="I819" s="170">
        <f t="shared" si="72"/>
        <v>100</v>
      </c>
      <c r="J819" s="187">
        <f t="shared" si="73"/>
        <v>640000</v>
      </c>
      <c r="K819" s="41">
        <f t="shared" si="74"/>
        <v>0</v>
      </c>
      <c r="L819" s="188">
        <f t="shared" si="75"/>
        <v>640000</v>
      </c>
      <c r="M819" s="171" t="s">
        <v>1897</v>
      </c>
    </row>
    <row r="820" spans="1:13" ht="38.25">
      <c r="A820" s="179">
        <f t="shared" si="76"/>
        <v>802</v>
      </c>
      <c r="B820" s="189" t="str">
        <f>VLOOKUP($A820,'Реестр на 3 дня'!$C$2:$AA$1000,3)</f>
        <v>YAKUBOV ABDUGAFFAR ABDUVAXABEVICH</v>
      </c>
      <c r="C820" s="167" t="str">
        <f>VLOOKUP($A820,'Реестр на 3 дня'!$C$2:$AA$1000,12)</f>
        <v>AB</v>
      </c>
      <c r="D820" s="167" t="str">
        <f>VLOOKUP($A820,'Реестр на 3 дня'!$C$2:$AA$1000,13)</f>
        <v>9927926</v>
      </c>
      <c r="E820" s="190" t="str">
        <f>VLOOKUP($A820,'Реестр на 3 дня'!$C$2:$AA$1000,14)</f>
        <v>18.06.2018</v>
      </c>
      <c r="F820" s="168" t="str">
        <f>VLOOKUP($A820,'Реестр на 3 дня'!$C$2:$AA$1000,15)</f>
        <v/>
      </c>
      <c r="G820" s="166" t="str">
        <f>VLOOKUP($A820,'Реестр на 3 дня'!$C$2:$AA$1000,17)</f>
        <v>Узбекистан, 000000, г. Ташкент, Юнусабадский район, A.Raxmat ko’cha, 16a uy</v>
      </c>
      <c r="H820" s="191">
        <f>VLOOKUP($A820,'Реестр на 3 дня'!$C$2:$AA$1000,4)</f>
        <v>6</v>
      </c>
      <c r="I820" s="170">
        <f t="shared" si="72"/>
        <v>100</v>
      </c>
      <c r="J820" s="187">
        <f t="shared" si="73"/>
        <v>600</v>
      </c>
      <c r="K820" s="41">
        <f t="shared" si="74"/>
        <v>0</v>
      </c>
      <c r="L820" s="188">
        <f t="shared" si="75"/>
        <v>600</v>
      </c>
      <c r="M820" s="171" t="s">
        <v>1897</v>
      </c>
    </row>
    <row r="821" spans="1:13" ht="76.5">
      <c r="A821" s="179">
        <f t="shared" si="76"/>
        <v>803</v>
      </c>
      <c r="B821" s="189" t="str">
        <f>VLOOKUP($A821,'Реестр на 3 дня'!$C$2:$AA$1000,3)</f>
        <v>YAKUBOV MUXIDDIN RUXIDDINOVICH</v>
      </c>
      <c r="C821" s="167" t="str">
        <f>VLOOKUP($A821,'Реестр на 3 дня'!$C$2:$AA$1000,12)</f>
        <v/>
      </c>
      <c r="D821" s="167" t="str">
        <f>VLOOKUP($A821,'Реестр на 3 дня'!$C$2:$AA$1000,13)</f>
        <v>AE4923577</v>
      </c>
      <c r="E821" s="190" t="str">
        <f>VLOOKUP($A821,'Реестр на 3 дня'!$C$2:$AA$1000,14)</f>
        <v>06.11.2025</v>
      </c>
      <c r="F821" s="168" t="str">
        <f>VLOOKUP($A821,'Реестр на 3 дня'!$C$2:$AA$1000,15)</f>
        <v>ЦЕНТР ГОСУДАРСТВЕННЫХ УСЛУГ ЧИЛАНЗАРСКОГО РАЙОНА Г. ТАШКЕНТА</v>
      </c>
      <c r="G821" s="166" t="str">
        <f>VLOOKUP($A821,'Реестр на 3 дня'!$C$2:$AA$1000,17)</f>
        <v>Узбекистан, 000000, г. Ташкент, Шайхантахурский район, ЯНГИ КАМОЛОН МФЙ, БЕШ ЁҒОЧ ДАХАСИ,  uy:14 xonadon:35</v>
      </c>
      <c r="H821" s="191">
        <f>VLOOKUP($A821,'Реестр на 3 дня'!$C$2:$AA$1000,4)</f>
        <v>800</v>
      </c>
      <c r="I821" s="170">
        <f t="shared" si="72"/>
        <v>100</v>
      </c>
      <c r="J821" s="187">
        <f t="shared" si="73"/>
        <v>80000</v>
      </c>
      <c r="K821" s="41">
        <f t="shared" si="74"/>
        <v>0</v>
      </c>
      <c r="L821" s="188">
        <f t="shared" si="75"/>
        <v>80000</v>
      </c>
      <c r="M821" s="171" t="s">
        <v>1897</v>
      </c>
    </row>
    <row r="822" spans="1:13" ht="76.5">
      <c r="A822" s="179">
        <f t="shared" si="76"/>
        <v>804</v>
      </c>
      <c r="B822" s="189" t="str">
        <f>VLOOKUP($A822,'Реестр на 3 дня'!$C$2:$AA$1000,3)</f>
        <v>YAKUBOVA MAFRAT KUCHKAROVNA</v>
      </c>
      <c r="C822" s="167" t="str">
        <f>VLOOKUP($A822,'Реестр на 3 дня'!$C$2:$AA$1000,12)</f>
        <v/>
      </c>
      <c r="D822" s="167" t="str">
        <f>VLOOKUP($A822,'Реестр на 3 дня'!$C$2:$AA$1000,13)</f>
        <v>AE5080726</v>
      </c>
      <c r="E822" s="190" t="str">
        <f>VLOOKUP($A822,'Реестр на 3 дня'!$C$2:$AA$1000,14)</f>
        <v>18.11.2025</v>
      </c>
      <c r="F822" s="168" t="str">
        <f>VLOOKUP($A822,'Реестр на 3 дня'!$C$2:$AA$1000,15)</f>
        <v>ЦЕНТР ГОСУДАРСТВЕННЫХ УСЛУГ ЧИЛАНЗАРСКОГО РАЙОНА Г. ТАШКЕНТА</v>
      </c>
      <c r="G822" s="166" t="str">
        <f>VLOOKUP($A822,'Реестр на 3 дня'!$C$2:$AA$1000,17)</f>
        <v>Узбекистан, 000000, г. Ташкент, Шайхантахурский район, ЯНГИ КАМОЛОН МФЙ, БЕШ ЁҒОЧ ДАХАСИ, uy:14 xonadon:39</v>
      </c>
      <c r="H822" s="191">
        <f>VLOOKUP($A822,'Реестр на 3 дня'!$C$2:$AA$1000,4)</f>
        <v>800</v>
      </c>
      <c r="I822" s="170">
        <f t="shared" si="72"/>
        <v>100</v>
      </c>
      <c r="J822" s="187">
        <f t="shared" si="73"/>
        <v>80000</v>
      </c>
      <c r="K822" s="41">
        <f t="shared" si="74"/>
        <v>0</v>
      </c>
      <c r="L822" s="188">
        <f t="shared" si="75"/>
        <v>80000</v>
      </c>
      <c r="M822" s="171" t="s">
        <v>1897</v>
      </c>
    </row>
    <row r="823" spans="1:13" ht="38.25">
      <c r="A823" s="179">
        <f t="shared" si="76"/>
        <v>805</v>
      </c>
      <c r="B823" s="189" t="str">
        <f>VLOOKUP($A823,'Реестр на 3 дня'!$C$2:$AA$1000,3)</f>
        <v>YAKUSHKINA NATALYA VALEREVNA</v>
      </c>
      <c r="C823" s="167" t="str">
        <f>VLOOKUP($A823,'Реестр на 3 дня'!$C$2:$AA$1000,12)</f>
        <v>AB</v>
      </c>
      <c r="D823" s="167" t="str">
        <f>VLOOKUP($A823,'Реестр на 3 дня'!$C$2:$AA$1000,13)</f>
        <v>3803370</v>
      </c>
      <c r="E823" s="190" t="str">
        <f>VLOOKUP($A823,'Реестр на 3 дня'!$C$2:$AA$1000,14)</f>
        <v>30.04.2016</v>
      </c>
      <c r="F823" s="168" t="str">
        <f>VLOOKUP($A823,'Реестр на 3 дня'!$C$2:$AA$1000,15)</f>
        <v/>
      </c>
      <c r="G823" s="166" t="str">
        <f>VLOOKUP($A823,'Реестр на 3 дня'!$C$2:$AA$1000,17)</f>
        <v>Узбекистан, 000000, г. Ташкент, Яккасарайский район, SHOXJAXON 4A-31</v>
      </c>
      <c r="H823" s="191">
        <f>VLOOKUP($A823,'Реестр на 3 дня'!$C$2:$AA$1000,4)</f>
        <v>1600</v>
      </c>
      <c r="I823" s="170">
        <f t="shared" si="72"/>
        <v>100</v>
      </c>
      <c r="J823" s="187">
        <f t="shared" si="73"/>
        <v>160000</v>
      </c>
      <c r="K823" s="41">
        <f t="shared" si="74"/>
        <v>0</v>
      </c>
      <c r="L823" s="188">
        <f t="shared" si="75"/>
        <v>160000</v>
      </c>
      <c r="M823" s="171" t="s">
        <v>1897</v>
      </c>
    </row>
    <row r="824" spans="1:13" ht="38.25">
      <c r="A824" s="179">
        <f t="shared" si="76"/>
        <v>806</v>
      </c>
      <c r="B824" s="189" t="str">
        <f>VLOOKUP($A824,'Реестр на 3 дня'!$C$2:$AA$1000,3)</f>
        <v>YARASHEV FAZLIDDIN BAXSHILLOYEVICH</v>
      </c>
      <c r="C824" s="167" t="str">
        <f>VLOOKUP($A824,'Реестр на 3 дня'!$C$2:$AA$1000,12)</f>
        <v>AD</v>
      </c>
      <c r="D824" s="167" t="str">
        <f>VLOOKUP($A824,'Реестр на 3 дня'!$C$2:$AA$1000,13)</f>
        <v>7054557</v>
      </c>
      <c r="E824" s="190" t="str">
        <f>VLOOKUP($A824,'Реестр на 3 дня'!$C$2:$AA$1000,14)</f>
        <v>06.05.2024</v>
      </c>
      <c r="F824" s="168" t="str">
        <f>VLOOKUP($A824,'Реестр на 3 дня'!$C$2:$AA$1000,15)</f>
        <v/>
      </c>
      <c r="G824" s="166" t="str">
        <f>VLOOKUP($A824,'Реестр на 3 дня'!$C$2:$AA$1000,17)</f>
        <v>Узбекистан, 000000, Бухарская область, Пешкунский район, Камолот МФЙ Юкори Чоробод кучаси 100-уй</v>
      </c>
      <c r="H824" s="191">
        <f>VLOOKUP($A824,'Реестр на 3 дня'!$C$2:$AA$1000,4)</f>
        <v>4</v>
      </c>
      <c r="I824" s="170">
        <f t="shared" si="72"/>
        <v>100</v>
      </c>
      <c r="J824" s="187">
        <f t="shared" si="73"/>
        <v>400</v>
      </c>
      <c r="K824" s="41">
        <f t="shared" si="74"/>
        <v>0</v>
      </c>
      <c r="L824" s="188">
        <f t="shared" si="75"/>
        <v>400</v>
      </c>
      <c r="M824" s="171" t="s">
        <v>1897</v>
      </c>
    </row>
    <row r="825" spans="1:13" ht="51">
      <c r="A825" s="179">
        <f t="shared" si="76"/>
        <v>807</v>
      </c>
      <c r="B825" s="189" t="str">
        <f>VLOOKUP($A825,'Реестр на 3 дня'!$C$2:$AA$1000,3)</f>
        <v>YAXYAYEV SALIMXON ISROFILOVICH</v>
      </c>
      <c r="C825" s="167" t="str">
        <f>VLOOKUP($A825,'Реестр на 3 дня'!$C$2:$AA$1000,12)</f>
        <v>AD</v>
      </c>
      <c r="D825" s="167" t="str">
        <f>VLOOKUP($A825,'Реестр на 3 дня'!$C$2:$AA$1000,13)</f>
        <v>1687099</v>
      </c>
      <c r="E825" s="190" t="str">
        <f>VLOOKUP($A825,'Реестр на 3 дня'!$C$2:$AA$1000,14)</f>
        <v>23.08.2022</v>
      </c>
      <c r="F825" s="168" t="str">
        <f>VLOOKUP($A825,'Реестр на 3 дня'!$C$2:$AA$1000,15)</f>
        <v/>
      </c>
      <c r="G825" s="166" t="str">
        <f>VLOOKUP($A825,'Реестр на 3 дня'!$C$2:$AA$1000,17)</f>
        <v>Узбекистан, 000000, Самаркандская область, Самаркандский район, Сулфакабутак МФЙ, Боғи Нур кучаси, 502-уй</v>
      </c>
      <c r="H825" s="191">
        <f>VLOOKUP($A825,'Реестр на 3 дня'!$C$2:$AA$1000,4)</f>
        <v>1</v>
      </c>
      <c r="I825" s="170">
        <f t="shared" si="72"/>
        <v>100</v>
      </c>
      <c r="J825" s="187">
        <f t="shared" si="73"/>
        <v>100</v>
      </c>
      <c r="K825" s="41">
        <f t="shared" si="74"/>
        <v>0</v>
      </c>
      <c r="L825" s="188">
        <f t="shared" si="75"/>
        <v>100</v>
      </c>
      <c r="M825" s="171" t="s">
        <v>1897</v>
      </c>
    </row>
    <row r="826" spans="1:13" ht="38.25">
      <c r="A826" s="179">
        <f t="shared" si="76"/>
        <v>808</v>
      </c>
      <c r="B826" s="189" t="str">
        <f>VLOOKUP($A826,'Реестр на 3 дня'!$C$2:$AA$1000,3)</f>
        <v>YENIKEYEVA FANIYA NIZAMUTDINOVNA</v>
      </c>
      <c r="C826" s="167" t="str">
        <f>VLOOKUP($A826,'Реестр на 3 дня'!$C$2:$AA$1000,12)</f>
        <v>AA</v>
      </c>
      <c r="D826" s="167" t="str">
        <f>VLOOKUP($A826,'Реестр на 3 дня'!$C$2:$AA$1000,13)</f>
        <v>9727178</v>
      </c>
      <c r="E826" s="190" t="str">
        <f>VLOOKUP($A826,'Реестр на 3 дня'!$C$2:$AA$1000,14)</f>
        <v>19.05.2015</v>
      </c>
      <c r="F826" s="168" t="str">
        <f>VLOOKUP($A826,'Реестр на 3 дня'!$C$2:$AA$1000,15)</f>
        <v>Toshkent viloyati Yangiyul tumani IIB</v>
      </c>
      <c r="G826" s="166" t="str">
        <f>VLOOKUP($A826,'Реестр на 3 дня'!$C$2:$AA$1000,17)</f>
        <v>Узбекистан, 100013, Ташкентская область, г. Янгиюль, Мезон Бог хавли (Дачная) д.63А</v>
      </c>
      <c r="H826" s="191">
        <f>VLOOKUP($A826,'Реестр на 3 дня'!$C$2:$AA$1000,4)</f>
        <v>960</v>
      </c>
      <c r="I826" s="170">
        <f t="shared" si="72"/>
        <v>100</v>
      </c>
      <c r="J826" s="187">
        <f t="shared" si="73"/>
        <v>96000</v>
      </c>
      <c r="K826" s="41">
        <f t="shared" si="74"/>
        <v>0</v>
      </c>
      <c r="L826" s="188">
        <f t="shared" si="75"/>
        <v>96000</v>
      </c>
      <c r="M826" s="171" t="s">
        <v>1897</v>
      </c>
    </row>
    <row r="827" spans="1:13" ht="51">
      <c r="A827" s="179">
        <f t="shared" si="76"/>
        <v>809</v>
      </c>
      <c r="B827" s="189" t="str">
        <f>VLOOKUP($A827,'Реестр на 3 дня'!$C$2:$AA$1000,3)</f>
        <v>YERMAKOV ALEKSANDR VIKTOROVICH</v>
      </c>
      <c r="C827" s="167" t="str">
        <f>VLOOKUP($A827,'Реестр на 3 дня'!$C$2:$AA$1000,12)</f>
        <v>AD</v>
      </c>
      <c r="D827" s="167" t="str">
        <f>VLOOKUP($A827,'Реестр на 3 дня'!$C$2:$AA$1000,13)</f>
        <v>6461760</v>
      </c>
      <c r="E827" s="190" t="str">
        <f>VLOOKUP($A827,'Реестр на 3 дня'!$C$2:$AA$1000,14)</f>
        <v>13.03.2024</v>
      </c>
      <c r="F827" s="168" t="str">
        <f>VLOOKUP($A827,'Реестр на 3 дня'!$C$2:$AA$1000,15)</f>
        <v/>
      </c>
      <c r="G827" s="166" t="str">
        <f>VLOOKUP($A827,'Реестр на 3 дня'!$C$2:$AA$1000,17)</f>
        <v>Узбекистан, 112000, Ташкентская область, г. Янгиюль, ФАРОВОН МФЙ, А.АНАРҚУЛОВ КЎЧАСИ, uy:4 xonadon:5</v>
      </c>
      <c r="H827" s="191">
        <f>VLOOKUP($A827,'Реестр на 3 дня'!$C$2:$AA$1000,4)</f>
        <v>8640</v>
      </c>
      <c r="I827" s="170">
        <f t="shared" si="72"/>
        <v>100</v>
      </c>
      <c r="J827" s="187">
        <f t="shared" si="73"/>
        <v>864000</v>
      </c>
      <c r="K827" s="41">
        <f t="shared" si="74"/>
        <v>0</v>
      </c>
      <c r="L827" s="188">
        <f t="shared" si="75"/>
        <v>864000</v>
      </c>
      <c r="M827" s="171" t="s">
        <v>1897</v>
      </c>
    </row>
    <row r="828" spans="1:13" ht="38.25">
      <c r="A828" s="179">
        <f t="shared" si="76"/>
        <v>810</v>
      </c>
      <c r="B828" s="189" t="str">
        <f>VLOOKUP($A828,'Реестр на 3 дня'!$C$2:$AA$1000,3)</f>
        <v>YERMAKOV ALEKSANDR VIKTOROVICH</v>
      </c>
      <c r="C828" s="167" t="str">
        <f>VLOOKUP($A828,'Реестр на 3 дня'!$C$2:$AA$1000,12)</f>
        <v>AC</v>
      </c>
      <c r="D828" s="167" t="str">
        <f>VLOOKUP($A828,'Реестр на 3 дня'!$C$2:$AA$1000,13)</f>
        <v>0093015</v>
      </c>
      <c r="E828" s="190" t="str">
        <f>VLOOKUP($A828,'Реестр на 3 дня'!$C$2:$AA$1000,14)</f>
        <v>06.07.2018</v>
      </c>
      <c r="F828" s="168" t="str">
        <f>VLOOKUP($A828,'Реестр на 3 дня'!$C$2:$AA$1000,15)</f>
        <v/>
      </c>
      <c r="G828" s="166" t="str">
        <f>VLOOKUP($A828,'Реестр на 3 дня'!$C$2:$AA$1000,17)</f>
        <v>Узбекистан, 000000, г. Ташкент, Сергелийский район, ИТТИФО? МФЙ, СЕРГЕЛИ 2 МАВЗЕСИ,  uy:8 xonadon:60</v>
      </c>
      <c r="H828" s="191">
        <f>VLOOKUP($A828,'Реестр на 3 дня'!$C$2:$AA$1000,4)</f>
        <v>74</v>
      </c>
      <c r="I828" s="170">
        <f t="shared" si="72"/>
        <v>100</v>
      </c>
      <c r="J828" s="187">
        <f t="shared" si="73"/>
        <v>7400</v>
      </c>
      <c r="K828" s="41">
        <f t="shared" si="74"/>
        <v>0</v>
      </c>
      <c r="L828" s="188">
        <f t="shared" si="75"/>
        <v>7400</v>
      </c>
      <c r="M828" s="171" t="s">
        <v>1897</v>
      </c>
    </row>
    <row r="829" spans="1:13" ht="51">
      <c r="A829" s="179">
        <f t="shared" si="76"/>
        <v>811</v>
      </c>
      <c r="B829" s="189" t="str">
        <f>VLOOKUP($A829,'Реестр на 3 дня'!$C$2:$AA$1000,3)</f>
        <v>YERMAKOV VLADIMIR VIKTOROVICH</v>
      </c>
      <c r="C829" s="167" t="str">
        <f>VLOOKUP($A829,'Реестр на 3 дня'!$C$2:$AA$1000,12)</f>
        <v>AB</v>
      </c>
      <c r="D829" s="167" t="str">
        <f>VLOOKUP($A829,'Реестр на 3 дня'!$C$2:$AA$1000,13)</f>
        <v>2763858</v>
      </c>
      <c r="E829" s="190" t="str">
        <f>VLOOKUP($A829,'Реестр на 3 дня'!$C$2:$AA$1000,14)</f>
        <v>25.01.2016</v>
      </c>
      <c r="F829" s="168" t="str">
        <f>VLOOKUP($A829,'Реестр на 3 дня'!$C$2:$AA$1000,15)</f>
        <v/>
      </c>
      <c r="G829" s="166" t="str">
        <f>VLOOKUP($A829,'Реестр на 3 дня'!$C$2:$AA$1000,17)</f>
        <v>Узбекистан, 000000, г. Ташкент, Чиланзарский район, Чиланзарский, ул. Новза-Козиробод, Катта Домбробод МСГ, 9-1-хонадон- Дом, -</v>
      </c>
      <c r="H829" s="191">
        <f>VLOOKUP($A829,'Реестр на 3 дня'!$C$2:$AA$1000,4)</f>
        <v>8</v>
      </c>
      <c r="I829" s="170">
        <f t="shared" si="72"/>
        <v>100</v>
      </c>
      <c r="J829" s="187">
        <f t="shared" si="73"/>
        <v>800</v>
      </c>
      <c r="K829" s="41">
        <f t="shared" si="74"/>
        <v>0</v>
      </c>
      <c r="L829" s="188">
        <f t="shared" si="75"/>
        <v>800</v>
      </c>
      <c r="M829" s="171" t="s">
        <v>1897</v>
      </c>
    </row>
    <row r="830" spans="1:13" ht="51">
      <c r="A830" s="179">
        <f t="shared" si="76"/>
        <v>812</v>
      </c>
      <c r="B830" s="189" t="str">
        <f>VLOOKUP($A830,'Реестр на 3 дня'!$C$2:$AA$1000,3)</f>
        <v>YESHMANOVA KARASHASH ABDIMUXTAROVNA</v>
      </c>
      <c r="C830" s="167" t="str">
        <f>VLOOKUP($A830,'Реестр на 3 дня'!$C$2:$AA$1000,12)</f>
        <v>AD</v>
      </c>
      <c r="D830" s="167" t="str">
        <f>VLOOKUP($A830,'Реестр на 3 дня'!$C$2:$AA$1000,13)</f>
        <v>7641188</v>
      </c>
      <c r="E830" s="190" t="str">
        <f>VLOOKUP($A830,'Реестр на 3 дня'!$C$2:$AA$1000,14)</f>
        <v>26.06.2024</v>
      </c>
      <c r="F830" s="168" t="str">
        <f>VLOOKUP($A830,'Реестр на 3 дня'!$C$2:$AA$1000,15)</f>
        <v/>
      </c>
      <c r="G830" s="166" t="str">
        <f>VLOOKUP($A830,'Реестр на 3 дня'!$C$2:$AA$1000,17)</f>
        <v>Узбекистан, 000000, Ташкентская область, Юкоричирчикский район, Жамбул ССГ Зарафшон МСГ ул. Шарк дом 15</v>
      </c>
      <c r="H830" s="191">
        <f>VLOOKUP($A830,'Реестр на 3 дня'!$C$2:$AA$1000,4)</f>
        <v>20</v>
      </c>
      <c r="I830" s="170">
        <f t="shared" si="72"/>
        <v>100</v>
      </c>
      <c r="J830" s="187">
        <f t="shared" si="73"/>
        <v>2000</v>
      </c>
      <c r="K830" s="41">
        <f t="shared" si="74"/>
        <v>0</v>
      </c>
      <c r="L830" s="188">
        <f t="shared" si="75"/>
        <v>2000</v>
      </c>
      <c r="M830" s="171" t="s">
        <v>1897</v>
      </c>
    </row>
    <row r="831" spans="1:13" ht="38.25">
      <c r="A831" s="179">
        <f t="shared" si="76"/>
        <v>813</v>
      </c>
      <c r="B831" s="189" t="str">
        <f>VLOOKUP($A831,'Реестр на 3 дня'!$C$2:$AA$1000,3)</f>
        <v>YOQUBOV DONIYOR AKMAL O‘G‘LI</v>
      </c>
      <c r="C831" s="167" t="str">
        <f>VLOOKUP($A831,'Реестр на 3 дня'!$C$2:$AA$1000,12)</f>
        <v>AC</v>
      </c>
      <c r="D831" s="167" t="str">
        <f>VLOOKUP($A831,'Реестр на 3 дня'!$C$2:$AA$1000,13)</f>
        <v>2419410</v>
      </c>
      <c r="E831" s="190" t="str">
        <f>VLOOKUP($A831,'Реестр на 3 дня'!$C$2:$AA$1000,14)</f>
        <v>15.11.2019</v>
      </c>
      <c r="F831" s="168" t="str">
        <f>VLOOKUP($A831,'Реестр на 3 дня'!$C$2:$AA$1000,15)</f>
        <v/>
      </c>
      <c r="G831" s="166" t="str">
        <f>VLOOKUP($A831,'Реестр на 3 дня'!$C$2:$AA$1000,17)</f>
        <v>Узбекистан, 000000, Кашкадарьинская область, г. Шахрисабз, ЧОШТЕПА МФЙ, ЧОШТЕПА КЎЧАСИ,  uy:Р/З</v>
      </c>
      <c r="H831" s="191">
        <f>VLOOKUP($A831,'Реестр на 3 дня'!$C$2:$AA$1000,4)</f>
        <v>1</v>
      </c>
      <c r="I831" s="170">
        <f t="shared" si="72"/>
        <v>100</v>
      </c>
      <c r="J831" s="187">
        <f t="shared" si="73"/>
        <v>100</v>
      </c>
      <c r="K831" s="41">
        <f t="shared" si="74"/>
        <v>0</v>
      </c>
      <c r="L831" s="188">
        <f t="shared" si="75"/>
        <v>100</v>
      </c>
      <c r="M831" s="171" t="s">
        <v>1897</v>
      </c>
    </row>
    <row r="832" spans="1:13" ht="51">
      <c r="A832" s="179">
        <f t="shared" si="76"/>
        <v>814</v>
      </c>
      <c r="B832" s="189" t="str">
        <f>VLOOKUP($A832,'Реестр на 3 дня'!$C$2:$AA$1000,3)</f>
        <v>YO‘LDASHOV NURBEK QURAMBOY O‘G‘LI</v>
      </c>
      <c r="C832" s="167" t="str">
        <f>VLOOKUP($A832,'Реестр на 3 дня'!$C$2:$AA$1000,12)</f>
        <v>AB</v>
      </c>
      <c r="D832" s="167" t="str">
        <f>VLOOKUP($A832,'Реестр на 3 дня'!$C$2:$AA$1000,13)</f>
        <v>0127813</v>
      </c>
      <c r="E832" s="190" t="str">
        <f>VLOOKUP($A832,'Реестр на 3 дня'!$C$2:$AA$1000,14)</f>
        <v>22.08.2015</v>
      </c>
      <c r="F832" s="168" t="str">
        <f>VLOOKUP($A832,'Реестр на 3 дня'!$C$2:$AA$1000,15)</f>
        <v/>
      </c>
      <c r="G832" s="166" t="str">
        <f>VLOOKUP($A832,'Реестр на 3 дня'!$C$2:$AA$1000,17)</f>
        <v>Узбекистан, 000000, Хорезмская область, Ханкинский район, Ханкинский район, Томадургадик ССГ, Навруз МСГ, ул. Обод юрт, дом 47</v>
      </c>
      <c r="H832" s="191">
        <f>VLOOKUP($A832,'Реестр на 3 дня'!$C$2:$AA$1000,4)</f>
        <v>1</v>
      </c>
      <c r="I832" s="170">
        <f t="shared" si="72"/>
        <v>100</v>
      </c>
      <c r="J832" s="187">
        <f t="shared" si="73"/>
        <v>100</v>
      </c>
      <c r="K832" s="41">
        <f t="shared" si="74"/>
        <v>0</v>
      </c>
      <c r="L832" s="188">
        <f t="shared" si="75"/>
        <v>100</v>
      </c>
      <c r="M832" s="171" t="s">
        <v>1897</v>
      </c>
    </row>
    <row r="833" spans="1:13" ht="38.25">
      <c r="A833" s="179">
        <f t="shared" si="76"/>
        <v>815</v>
      </c>
      <c r="B833" s="189" t="str">
        <f>VLOOKUP($A833,'Реестр на 3 дня'!$C$2:$AA$1000,3)</f>
        <v>YULDASHEV BAXTIYOR NISHANBAYEVICH</v>
      </c>
      <c r="C833" s="167" t="str">
        <f>VLOOKUP($A833,'Реестр на 3 дня'!$C$2:$AA$1000,12)</f>
        <v>AD</v>
      </c>
      <c r="D833" s="167" t="str">
        <f>VLOOKUP($A833,'Реестр на 3 дня'!$C$2:$AA$1000,13)</f>
        <v>4257305</v>
      </c>
      <c r="E833" s="190" t="str">
        <f>VLOOKUP($A833,'Реестр на 3 дня'!$C$2:$AA$1000,14)</f>
        <v>11.08.2023</v>
      </c>
      <c r="F833" s="168" t="str">
        <f>VLOOKUP($A833,'Реестр на 3 дня'!$C$2:$AA$1000,15)</f>
        <v>ЯНГИЮЛЬСКИЙ РОВД ТАШКЕНТСКОЙ ОБЛАСТИ</v>
      </c>
      <c r="G833" s="166" t="str">
        <f>VLOOKUP($A833,'Реестр на 3 дня'!$C$2:$AA$1000,17)</f>
        <v>Узбекистан, 000000, Ташкентская область, Янгиюльский район, с\с Ниязбаш ул.Х.Алимджана д.3</v>
      </c>
      <c r="H833" s="191">
        <f>VLOOKUP($A833,'Реестр на 3 дня'!$C$2:$AA$1000,4)</f>
        <v>960</v>
      </c>
      <c r="I833" s="170">
        <f t="shared" si="72"/>
        <v>100</v>
      </c>
      <c r="J833" s="187">
        <f t="shared" si="73"/>
        <v>96000</v>
      </c>
      <c r="K833" s="41">
        <f t="shared" si="74"/>
        <v>0</v>
      </c>
      <c r="L833" s="188">
        <f t="shared" si="75"/>
        <v>96000</v>
      </c>
      <c r="M833" s="171" t="s">
        <v>1897</v>
      </c>
    </row>
    <row r="834" spans="1:13" ht="51">
      <c r="A834" s="179">
        <f t="shared" si="76"/>
        <v>816</v>
      </c>
      <c r="B834" s="189" t="str">
        <f>VLOOKUP($A834,'Реестр на 3 дня'!$C$2:$AA$1000,3)</f>
        <v>YULDASHEV TULKIN NISHANALIYEVICH</v>
      </c>
      <c r="C834" s="167" t="str">
        <f>VLOOKUP($A834,'Реестр на 3 дня'!$C$2:$AA$1000,12)</f>
        <v>AD</v>
      </c>
      <c r="D834" s="167" t="str">
        <f>VLOOKUP($A834,'Реестр на 3 дня'!$C$2:$AA$1000,13)</f>
        <v>5298412</v>
      </c>
      <c r="E834" s="190" t="str">
        <f>VLOOKUP($A834,'Реестр на 3 дня'!$C$2:$AA$1000,14)</f>
        <v>02.12.2023</v>
      </c>
      <c r="F834" s="168" t="str">
        <f>VLOOKUP($A834,'Реестр на 3 дня'!$C$2:$AA$1000,15)</f>
        <v/>
      </c>
      <c r="G834" s="166" t="str">
        <f>VLOOKUP($A834,'Реестр на 3 дня'!$C$2:$AA$1000,17)</f>
        <v>Узбекистан, 000000, Ташкентская область, Янгиюльский район, Куш ёгоч МФЙ, Захириддин Мухаммад Бобур кучаси, 6-уй</v>
      </c>
      <c r="H834" s="191">
        <f>VLOOKUP($A834,'Реестр на 3 дня'!$C$2:$AA$1000,4)</f>
        <v>320</v>
      </c>
      <c r="I834" s="170">
        <f t="shared" si="72"/>
        <v>100</v>
      </c>
      <c r="J834" s="187">
        <f t="shared" si="73"/>
        <v>32000</v>
      </c>
      <c r="K834" s="41">
        <f t="shared" si="74"/>
        <v>0</v>
      </c>
      <c r="L834" s="188">
        <f t="shared" si="75"/>
        <v>32000</v>
      </c>
      <c r="M834" s="171" t="s">
        <v>1897</v>
      </c>
    </row>
    <row r="835" spans="1:13" ht="51">
      <c r="A835" s="179">
        <f t="shared" si="76"/>
        <v>817</v>
      </c>
      <c r="B835" s="189" t="str">
        <f>VLOOKUP($A835,'Реестр на 3 дня'!$C$2:$AA$1000,3)</f>
        <v>YULDASHEV UMID ABDUMO‘MINOVICH</v>
      </c>
      <c r="C835" s="167" t="str">
        <f>VLOOKUP($A835,'Реестр на 3 дня'!$C$2:$AA$1000,12)</f>
        <v>AA</v>
      </c>
      <c r="D835" s="167" t="str">
        <f>VLOOKUP($A835,'Реестр на 3 дня'!$C$2:$AA$1000,13)</f>
        <v>5919146</v>
      </c>
      <c r="E835" s="190" t="str">
        <f>VLOOKUP($A835,'Реестр на 3 дня'!$C$2:$AA$1000,14)</f>
        <v>27.06.2014</v>
      </c>
      <c r="F835" s="168" t="str">
        <f>VLOOKUP($A835,'Реестр на 3 дня'!$C$2:$AA$1000,15)</f>
        <v/>
      </c>
      <c r="G835" s="166" t="str">
        <f>VLOOKUP($A835,'Реестр на 3 дня'!$C$2:$AA$1000,17)</f>
        <v>Узбекистан, 000000, г. Ташкент, Яшнободский район, ВАТАНДОШ МФЙ, 2-ТУЗЕЛ МАВЗЕСИ,  uy:1 xonadon:85</v>
      </c>
      <c r="H835" s="191">
        <f>VLOOKUP($A835,'Реестр на 3 дня'!$C$2:$AA$1000,4)</f>
        <v>2</v>
      </c>
      <c r="I835" s="170">
        <f t="shared" si="72"/>
        <v>100</v>
      </c>
      <c r="J835" s="187">
        <f t="shared" si="73"/>
        <v>200</v>
      </c>
      <c r="K835" s="41">
        <f t="shared" si="74"/>
        <v>0</v>
      </c>
      <c r="L835" s="188">
        <f t="shared" si="75"/>
        <v>200</v>
      </c>
      <c r="M835" s="171" t="s">
        <v>1897</v>
      </c>
    </row>
    <row r="836" spans="1:13" ht="38.25">
      <c r="A836" s="179">
        <f t="shared" si="76"/>
        <v>818</v>
      </c>
      <c r="B836" s="189" t="str">
        <f>VLOOKUP($A836,'Реестр на 3 дня'!$C$2:$AA$1000,3)</f>
        <v>YULDASHEV XUDAYBERGAN TASHTANBAYEVICH</v>
      </c>
      <c r="C836" s="167" t="str">
        <f>VLOOKUP($A836,'Реестр на 3 дня'!$C$2:$AA$1000,12)</f>
        <v>AE</v>
      </c>
      <c r="D836" s="167" t="str">
        <f>VLOOKUP($A836,'Реестр на 3 дня'!$C$2:$AA$1000,13)</f>
        <v>1775470</v>
      </c>
      <c r="E836" s="190" t="str">
        <f>VLOOKUP($A836,'Реестр на 3 дня'!$C$2:$AA$1000,14)</f>
        <v>27.02.2025</v>
      </c>
      <c r="F836" s="168" t="str">
        <f>VLOOKUP($A836,'Реестр на 3 дня'!$C$2:$AA$1000,15)</f>
        <v/>
      </c>
      <c r="G836" s="166" t="str">
        <f>VLOOKUP($A836,'Реестр на 3 дня'!$C$2:$AA$1000,17)</f>
        <v>Узбекистан, 000000, Ташкентская область, Янгиюльский район, НИЯЗБАШ НИЁЗБОШ_1 НАВОИ Д.41</v>
      </c>
      <c r="H836" s="191">
        <f>VLOOKUP($A836,'Реестр на 3 дня'!$C$2:$AA$1000,4)</f>
        <v>1920</v>
      </c>
      <c r="I836" s="170">
        <f t="shared" si="72"/>
        <v>100</v>
      </c>
      <c r="J836" s="187">
        <f t="shared" si="73"/>
        <v>192000</v>
      </c>
      <c r="K836" s="41">
        <f t="shared" si="74"/>
        <v>0</v>
      </c>
      <c r="L836" s="188">
        <f t="shared" si="75"/>
        <v>192000</v>
      </c>
      <c r="M836" s="171" t="s">
        <v>1897</v>
      </c>
    </row>
    <row r="837" spans="1:13" ht="38.25">
      <c r="A837" s="179">
        <f t="shared" si="76"/>
        <v>819</v>
      </c>
      <c r="B837" s="189" t="str">
        <f>VLOOKUP($A837,'Реестр на 3 дня'!$C$2:$AA$1000,3)</f>
        <v>YULDASHOV NISHANBOY TADJIBOYEVICH</v>
      </c>
      <c r="C837" s="167" t="str">
        <f>VLOOKUP($A837,'Реестр на 3 дня'!$C$2:$AA$1000,12)</f>
        <v>AE</v>
      </c>
      <c r="D837" s="167" t="str">
        <f>VLOOKUP($A837,'Реестр на 3 дня'!$C$2:$AA$1000,13)</f>
        <v>1834324</v>
      </c>
      <c r="E837" s="190" t="str">
        <f>VLOOKUP($A837,'Реестр на 3 дня'!$C$2:$AA$1000,14)</f>
        <v>05.03.2025</v>
      </c>
      <c r="F837" s="168" t="str">
        <f>VLOOKUP($A837,'Реестр на 3 дня'!$C$2:$AA$1000,15)</f>
        <v/>
      </c>
      <c r="G837" s="166" t="str">
        <f>VLOOKUP($A837,'Реестр на 3 дня'!$C$2:$AA$1000,17)</f>
        <v>Узбекистан, 000000, Ташкентская область, Янгиюльский район, Ниязбаш ул.Хамид Олимжон, д.51</v>
      </c>
      <c r="H837" s="191">
        <f>VLOOKUP($A837,'Реестр на 3 дня'!$C$2:$AA$1000,4)</f>
        <v>320</v>
      </c>
      <c r="I837" s="170">
        <f t="shared" si="72"/>
        <v>100</v>
      </c>
      <c r="J837" s="187">
        <f t="shared" si="73"/>
        <v>32000</v>
      </c>
      <c r="K837" s="41">
        <f t="shared" si="74"/>
        <v>0</v>
      </c>
      <c r="L837" s="188">
        <f t="shared" si="75"/>
        <v>32000</v>
      </c>
      <c r="M837" s="171" t="s">
        <v>1897</v>
      </c>
    </row>
    <row r="838" spans="1:13" ht="51">
      <c r="A838" s="179">
        <f t="shared" si="76"/>
        <v>820</v>
      </c>
      <c r="B838" s="189" t="str">
        <f>VLOOKUP($A838,'Реестр на 3 дня'!$C$2:$AA$1000,3)</f>
        <v>YULDASHOV QAXRAMON SHOKIRBAYEVICH</v>
      </c>
      <c r="C838" s="167" t="str">
        <f>VLOOKUP($A838,'Реестр на 3 дня'!$C$2:$AA$1000,12)</f>
        <v>AD</v>
      </c>
      <c r="D838" s="167" t="str">
        <f>VLOOKUP($A838,'Реестр на 3 дня'!$C$2:$AA$1000,13)</f>
        <v>2158454</v>
      </c>
      <c r="E838" s="190" t="str">
        <f>VLOOKUP($A838,'Реестр на 3 дня'!$C$2:$AA$1000,14)</f>
        <v>12.12.2022</v>
      </c>
      <c r="F838" s="168" t="str">
        <f>VLOOKUP($A838,'Реестр на 3 дня'!$C$2:$AA$1000,15)</f>
        <v/>
      </c>
      <c r="G838" s="166" t="str">
        <f>VLOOKUP($A838,'Реестр на 3 дня'!$C$2:$AA$1000,17)</f>
        <v>Узбекистан, 000000, Ташкентская область, Куйичирчикский район, Узбекистан 5 йиллиги КФЙ Сулейманов МФЙ Ш.Рашидов кучаси 25</v>
      </c>
      <c r="H838" s="191">
        <f>VLOOKUP($A838,'Реестр на 3 дня'!$C$2:$AA$1000,4)</f>
        <v>480</v>
      </c>
      <c r="I838" s="170">
        <f t="shared" si="72"/>
        <v>100</v>
      </c>
      <c r="J838" s="187">
        <f t="shared" si="73"/>
        <v>48000</v>
      </c>
      <c r="K838" s="41">
        <f t="shared" si="74"/>
        <v>0</v>
      </c>
      <c r="L838" s="188">
        <f t="shared" si="75"/>
        <v>48000</v>
      </c>
      <c r="M838" s="171" t="s">
        <v>1897</v>
      </c>
    </row>
    <row r="839" spans="1:13" ht="51">
      <c r="A839" s="179">
        <f t="shared" si="76"/>
        <v>821</v>
      </c>
      <c r="B839" s="189" t="str">
        <f>VLOOKUP($A839,'Реестр на 3 дня'!$C$2:$AA$1000,3)</f>
        <v>YULDASHOVA XAYRIBUVI XXX</v>
      </c>
      <c r="C839" s="167" t="str">
        <f>VLOOKUP($A839,'Реестр на 3 дня'!$C$2:$AA$1000,12)</f>
        <v>AB</v>
      </c>
      <c r="D839" s="167" t="str">
        <f>VLOOKUP($A839,'Реестр на 3 дня'!$C$2:$AA$1000,13)</f>
        <v>3789156</v>
      </c>
      <c r="E839" s="190" t="str">
        <f>VLOOKUP($A839,'Реестр на 3 дня'!$C$2:$AA$1000,14)</f>
        <v>02.05.2016</v>
      </c>
      <c r="F839" s="168" t="str">
        <f>VLOOKUP($A839,'Реестр на 3 дня'!$C$2:$AA$1000,15)</f>
        <v>Toshkent viloyati Yangiyul tumani IIB</v>
      </c>
      <c r="G839" s="166" t="str">
        <f>VLOOKUP($A839,'Реестр на 3 дня'!$C$2:$AA$1000,17)</f>
        <v>Узбекистан, 000000, Ташкентская область, Янгиюльский район, НИЯЗБАШ НИЁЗБОШ_1 ЗАРГАЛДОК Д.0</v>
      </c>
      <c r="H839" s="191">
        <f>VLOOKUP($A839,'Реестр на 3 дня'!$C$2:$AA$1000,4)</f>
        <v>2080</v>
      </c>
      <c r="I839" s="170">
        <f t="shared" si="72"/>
        <v>100</v>
      </c>
      <c r="J839" s="187">
        <f t="shared" si="73"/>
        <v>208000</v>
      </c>
      <c r="K839" s="41">
        <f t="shared" si="74"/>
        <v>0</v>
      </c>
      <c r="L839" s="188">
        <f t="shared" si="75"/>
        <v>208000</v>
      </c>
      <c r="M839" s="171" t="s">
        <v>1897</v>
      </c>
    </row>
    <row r="840" spans="1:13" ht="51">
      <c r="A840" s="179">
        <f t="shared" si="76"/>
        <v>822</v>
      </c>
      <c r="B840" s="189" t="str">
        <f>VLOOKUP($A840,'Реестр на 3 дня'!$C$2:$AA$1000,3)</f>
        <v>YUSIPOV MIRSAID MIRZAXITOVICH</v>
      </c>
      <c r="C840" s="167" t="str">
        <f>VLOOKUP($A840,'Реестр на 3 дня'!$C$2:$AA$1000,12)</f>
        <v>AD</v>
      </c>
      <c r="D840" s="167" t="str">
        <f>VLOOKUP($A840,'Реестр на 3 дня'!$C$2:$AA$1000,13)</f>
        <v>8524145</v>
      </c>
      <c r="E840" s="190" t="str">
        <f>VLOOKUP($A840,'Реестр на 3 дня'!$C$2:$AA$1000,14)</f>
        <v>07.09.2024</v>
      </c>
      <c r="F840" s="168" t="str">
        <f>VLOOKUP($A840,'Реестр на 3 дня'!$C$2:$AA$1000,15)</f>
        <v/>
      </c>
      <c r="G840" s="166" t="str">
        <f>VLOOKUP($A840,'Реестр на 3 дня'!$C$2:$AA$1000,17)</f>
        <v>Узбекистан, 000000, г. Ташкент, Чиланзарский район, ЧИЛАНЗАРСКИЙ РАЙОН 3-ЧАРХ-КОМОЛОН ХУШБАХТ Д.38 КВ.</v>
      </c>
      <c r="H840" s="191">
        <f>VLOOKUP($A840,'Реестр на 3 дня'!$C$2:$AA$1000,4)</f>
        <v>3200</v>
      </c>
      <c r="I840" s="170">
        <f t="shared" si="72"/>
        <v>100</v>
      </c>
      <c r="J840" s="187">
        <f t="shared" si="73"/>
        <v>320000</v>
      </c>
      <c r="K840" s="41">
        <f t="shared" si="74"/>
        <v>0</v>
      </c>
      <c r="L840" s="188">
        <f t="shared" si="75"/>
        <v>320000</v>
      </c>
      <c r="M840" s="171" t="s">
        <v>1897</v>
      </c>
    </row>
    <row r="841" spans="1:13" ht="38.25">
      <c r="A841" s="179">
        <f t="shared" si="76"/>
        <v>823</v>
      </c>
      <c r="B841" s="189" t="str">
        <f>VLOOKUP($A841,'Реестр на 3 дня'!$C$2:$AA$1000,3)</f>
        <v>YUSUPBEKOV NADIRBEK RUSTAMBEKOVICH</v>
      </c>
      <c r="C841" s="167" t="str">
        <f>VLOOKUP($A841,'Реестр на 3 дня'!$C$2:$AA$1000,12)</f>
        <v>AC</v>
      </c>
      <c r="D841" s="167" t="str">
        <f>VLOOKUP($A841,'Реестр на 3 дня'!$C$2:$AA$1000,13)</f>
        <v>0111122</v>
      </c>
      <c r="E841" s="190" t="str">
        <f>VLOOKUP($A841,'Реестр на 3 дня'!$C$2:$AA$1000,14)</f>
        <v>11.07.2018</v>
      </c>
      <c r="F841" s="168" t="str">
        <f>VLOOKUP($A841,'Реестр на 3 дня'!$C$2:$AA$1000,15)</f>
        <v/>
      </c>
      <c r="G841" s="166" t="str">
        <f>VLOOKUP($A841,'Реестр на 3 дня'!$C$2:$AA$1000,17)</f>
        <v>Узбекистан, 000000, г. Ташкент, Алмазарский район, БЕРУНИЙ МФЙ, ҚАМАРНИСО, 7 ТОР КЎЧАСИ,  uy:9/1</v>
      </c>
      <c r="H841" s="191">
        <f>VLOOKUP($A841,'Реестр на 3 дня'!$C$2:$AA$1000,4)</f>
        <v>48000</v>
      </c>
      <c r="I841" s="170">
        <f t="shared" si="72"/>
        <v>100</v>
      </c>
      <c r="J841" s="187">
        <f t="shared" si="73"/>
        <v>4800000</v>
      </c>
      <c r="K841" s="41">
        <f t="shared" si="74"/>
        <v>0</v>
      </c>
      <c r="L841" s="188">
        <f t="shared" si="75"/>
        <v>4800000</v>
      </c>
      <c r="M841" s="171" t="s">
        <v>1897</v>
      </c>
    </row>
    <row r="842" spans="1:13" ht="51">
      <c r="A842" s="179">
        <f t="shared" si="76"/>
        <v>824</v>
      </c>
      <c r="B842" s="189" t="str">
        <f>VLOOKUP($A842,'Реестр на 3 дня'!$C$2:$AA$1000,3)</f>
        <v>YUSUPOV MIRKAMIL ADILOVICH</v>
      </c>
      <c r="C842" s="167" t="str">
        <f>VLOOKUP($A842,'Реестр на 3 дня'!$C$2:$AA$1000,12)</f>
        <v>AD</v>
      </c>
      <c r="D842" s="167" t="str">
        <f>VLOOKUP($A842,'Реестр на 3 дня'!$C$2:$AA$1000,13)</f>
        <v>4981947</v>
      </c>
      <c r="E842" s="190" t="str">
        <f>VLOOKUP($A842,'Реестр на 3 дня'!$C$2:$AA$1000,14)</f>
        <v>28.10.2023</v>
      </c>
      <c r="F842" s="168" t="str">
        <f>VLOOKUP($A842,'Реестр на 3 дня'!$C$2:$AA$1000,15)</f>
        <v/>
      </c>
      <c r="G842" s="166" t="str">
        <f>VLOOKUP($A842,'Реестр на 3 дня'!$C$2:$AA$1000,17)</f>
        <v>Узбекистан, 000000, г. Ташкент, Алмазарский район, САБИР-РАХИМОВСКИЙ РАЙОН АЛИШЕР НАВОИЙ БЕРУНИЙ Д.13А КВ.18</v>
      </c>
      <c r="H842" s="191">
        <f>VLOOKUP($A842,'Реестр на 3 дня'!$C$2:$AA$1000,4)</f>
        <v>4800</v>
      </c>
      <c r="I842" s="170">
        <f t="shared" si="72"/>
        <v>100</v>
      </c>
      <c r="J842" s="187">
        <f t="shared" si="73"/>
        <v>480000</v>
      </c>
      <c r="K842" s="41">
        <f t="shared" si="74"/>
        <v>0</v>
      </c>
      <c r="L842" s="188">
        <f t="shared" si="75"/>
        <v>480000</v>
      </c>
      <c r="M842" s="171" t="s">
        <v>1897</v>
      </c>
    </row>
    <row r="843" spans="1:13" ht="51">
      <c r="A843" s="179">
        <f t="shared" si="76"/>
        <v>825</v>
      </c>
      <c r="B843" s="189" t="str">
        <f>VLOOKUP($A843,'Реестр на 3 дня'!$C$2:$AA$1000,3)</f>
        <v>YUSUPOV RUSTAM IBRAGIMOVICH</v>
      </c>
      <c r="C843" s="167" t="str">
        <f>VLOOKUP($A843,'Реестр на 3 дня'!$C$2:$AA$1000,12)</f>
        <v>AA</v>
      </c>
      <c r="D843" s="167" t="str">
        <f>VLOOKUP($A843,'Реестр на 3 дня'!$C$2:$AA$1000,13)</f>
        <v>4729186</v>
      </c>
      <c r="E843" s="190" t="str">
        <f>VLOOKUP($A843,'Реестр на 3 дня'!$C$2:$AA$1000,14)</f>
        <v>18.03.2014</v>
      </c>
      <c r="F843" s="168" t="str">
        <f>VLOOKUP($A843,'Реестр на 3 дня'!$C$2:$AA$1000,15)</f>
        <v>Toshkent shahar Yunusobod tumani  IIB</v>
      </c>
      <c r="G843" s="166" t="str">
        <f>VLOOKUP($A843,'Реестр на 3 дня'!$C$2:$AA$1000,17)</f>
        <v>Узбекистан, 000000, г. Ташкент, Яккасарайский район, г. Ташкент, Яккасарайский район, ул. А.Авлоний, 1 проезд, Ракатбоши МСГ, 3- Дом, -</v>
      </c>
      <c r="H843" s="191">
        <f>VLOOKUP($A843,'Реестр на 3 дня'!$C$2:$AA$1000,4)</f>
        <v>3360</v>
      </c>
      <c r="I843" s="170">
        <f t="shared" si="72"/>
        <v>100</v>
      </c>
      <c r="J843" s="187">
        <f t="shared" si="73"/>
        <v>336000</v>
      </c>
      <c r="K843" s="41">
        <f t="shared" si="74"/>
        <v>0</v>
      </c>
      <c r="L843" s="188">
        <f t="shared" si="75"/>
        <v>336000</v>
      </c>
      <c r="M843" s="171" t="s">
        <v>1897</v>
      </c>
    </row>
    <row r="844" spans="1:13" ht="51">
      <c r="A844" s="179">
        <f t="shared" si="76"/>
        <v>826</v>
      </c>
      <c r="B844" s="189" t="str">
        <f>VLOOKUP($A844,'Реестр на 3 дня'!$C$2:$AA$1000,3)</f>
        <v>YUSUPOV SHUXRAT PULATOVICH</v>
      </c>
      <c r="C844" s="167" t="str">
        <f>VLOOKUP($A844,'Реестр на 3 дня'!$C$2:$AA$1000,12)</f>
        <v>AB</v>
      </c>
      <c r="D844" s="167" t="str">
        <f>VLOOKUP($A844,'Реестр на 3 дня'!$C$2:$AA$1000,13)</f>
        <v>2539130</v>
      </c>
      <c r="E844" s="190" t="str">
        <f>VLOOKUP($A844,'Реестр на 3 дня'!$C$2:$AA$1000,14)</f>
        <v>09.01.2016</v>
      </c>
      <c r="F844" s="168" t="str">
        <f>VLOOKUP($A844,'Реестр на 3 дня'!$C$2:$AA$1000,15)</f>
        <v>Toshkent viloyati Chinoz tumani IIB</v>
      </c>
      <c r="G844" s="166" t="str">
        <f>VLOOKUP($A844,'Реестр на 3 дня'!$C$2:$AA$1000,17)</f>
        <v>Узбекистан, 111613, Ташкентская область, Чиназский район, ЭСКИ-ТАШКЕНТ ЭСК.УЧ.ЗАВОД С.РАХИМОВ Д.4 КВ.</v>
      </c>
      <c r="H844" s="191">
        <f>VLOOKUP($A844,'Реестр на 3 дня'!$C$2:$AA$1000,4)</f>
        <v>800</v>
      </c>
      <c r="I844" s="170">
        <f t="shared" si="72"/>
        <v>100</v>
      </c>
      <c r="J844" s="187">
        <f t="shared" si="73"/>
        <v>80000</v>
      </c>
      <c r="K844" s="41">
        <f t="shared" si="74"/>
        <v>0</v>
      </c>
      <c r="L844" s="188">
        <f t="shared" si="75"/>
        <v>80000</v>
      </c>
      <c r="M844" s="171" t="s">
        <v>1897</v>
      </c>
    </row>
    <row r="845" spans="1:13" ht="51">
      <c r="A845" s="179">
        <f t="shared" si="76"/>
        <v>827</v>
      </c>
      <c r="B845" s="189" t="str">
        <f>VLOOKUP($A845,'Реестр на 3 дня'!$C$2:$AA$1000,3)</f>
        <v>YUSUPOV SOXIBJON YUNUSALIYEVICH</v>
      </c>
      <c r="C845" s="167" t="str">
        <f>VLOOKUP($A845,'Реестр на 3 дня'!$C$2:$AA$1000,12)</f>
        <v>AD</v>
      </c>
      <c r="D845" s="167" t="str">
        <f>VLOOKUP($A845,'Реестр на 3 дня'!$C$2:$AA$1000,13)</f>
        <v>5736755</v>
      </c>
      <c r="E845" s="190" t="str">
        <f>VLOOKUP($A845,'Реестр на 3 дня'!$C$2:$AA$1000,14)</f>
        <v>12.01.2024</v>
      </c>
      <c r="F845" s="168" t="str">
        <f>VLOOKUP($A845,'Реестр на 3 дня'!$C$2:$AA$1000,15)</f>
        <v/>
      </c>
      <c r="G845" s="166" t="str">
        <f>VLOOKUP($A845,'Реестр на 3 дня'!$C$2:$AA$1000,17)</f>
        <v>Узбекистан, 000000, Ферганская область, Учкуприкский район, Ферганская область, Учкуприкский район, Буйрак МСГ, киш. Дона, дом 16</v>
      </c>
      <c r="H845" s="191">
        <f>VLOOKUP($A845,'Реестр на 3 дня'!$C$2:$AA$1000,4)</f>
        <v>61</v>
      </c>
      <c r="I845" s="170">
        <f t="shared" si="72"/>
        <v>100</v>
      </c>
      <c r="J845" s="187">
        <f t="shared" si="73"/>
        <v>6100</v>
      </c>
      <c r="K845" s="41">
        <f t="shared" si="74"/>
        <v>0</v>
      </c>
      <c r="L845" s="188">
        <f t="shared" si="75"/>
        <v>6100</v>
      </c>
      <c r="M845" s="171" t="s">
        <v>1897</v>
      </c>
    </row>
    <row r="846" spans="1:13" ht="63.75">
      <c r="A846" s="179">
        <f t="shared" si="76"/>
        <v>828</v>
      </c>
      <c r="B846" s="189" t="str">
        <f>VLOOKUP($A846,'Реестр на 3 дня'!$C$2:$AA$1000,3)</f>
        <v>ZABBAROVA LOLA YULDASHEVNA</v>
      </c>
      <c r="C846" s="167" t="str">
        <f>VLOOKUP($A846,'Реестр на 3 дня'!$C$2:$AA$1000,12)</f>
        <v>AA</v>
      </c>
      <c r="D846" s="167" t="str">
        <f>VLOOKUP($A846,'Реестр на 3 дня'!$C$2:$AA$1000,13)</f>
        <v>0414986</v>
      </c>
      <c r="E846" s="190" t="str">
        <f>VLOOKUP($A846,'Реестр на 3 дня'!$C$2:$AA$1000,14)</f>
        <v>21.11.2012</v>
      </c>
      <c r="F846" s="168" t="str">
        <f>VLOOKUP($A846,'Реестр на 3 дня'!$C$2:$AA$1000,15)</f>
        <v>Yangiyo'l tum.IIB</v>
      </c>
      <c r="G846" s="166" t="str">
        <f>VLOOKUP($A846,'Реестр на 3 дня'!$C$2:$AA$1000,17)</f>
        <v>Узбекистан, 000000, Ташкентская область, г. Янгиюль, ЯНГИЮЛЬСКИЙ РАЙОН МУСТАКИЛЛИК МАХАЛЛАСИ ТОШКЕНТ ШОХ (ЛЕНИН) Д.136  КВ.23</v>
      </c>
      <c r="H846" s="191">
        <f>VLOOKUP($A846,'Реестр на 3 дня'!$C$2:$AA$1000,4)</f>
        <v>1600</v>
      </c>
      <c r="I846" s="170">
        <f t="shared" si="72"/>
        <v>100</v>
      </c>
      <c r="J846" s="187">
        <f t="shared" si="73"/>
        <v>160000</v>
      </c>
      <c r="K846" s="41">
        <f t="shared" si="74"/>
        <v>0</v>
      </c>
      <c r="L846" s="188">
        <f t="shared" si="75"/>
        <v>160000</v>
      </c>
      <c r="M846" s="171" t="s">
        <v>1897</v>
      </c>
    </row>
    <row r="847" spans="1:13" ht="51">
      <c r="A847" s="179">
        <f t="shared" si="76"/>
        <v>829</v>
      </c>
      <c r="B847" s="189" t="str">
        <f>VLOOKUP($A847,'Реестр на 3 дня'!$C$2:$AA$1000,3)</f>
        <v>ZABIROV RUSTAM RUSLANOVICH</v>
      </c>
      <c r="C847" s="167" t="str">
        <f>VLOOKUP($A847,'Реестр на 3 дня'!$C$2:$AA$1000,12)</f>
        <v>AD</v>
      </c>
      <c r="D847" s="167" t="str">
        <f>VLOOKUP($A847,'Реестр на 3 дня'!$C$2:$AA$1000,13)</f>
        <v>0084337</v>
      </c>
      <c r="E847" s="190" t="str">
        <f>VLOOKUP($A847,'Реестр на 3 дня'!$C$2:$AA$1000,14)</f>
        <v>26.01.2021</v>
      </c>
      <c r="F847" s="168" t="str">
        <f>VLOOKUP($A847,'Реестр на 3 дня'!$C$2:$AA$1000,15)</f>
        <v/>
      </c>
      <c r="G847" s="166" t="str">
        <f>VLOOKUP($A847,'Реестр на 3 дня'!$C$2:$AA$1000,17)</f>
        <v>Узбекистан, 000000, г. Ташкент, Юнусабадский район, БуюкТурон МФЙ, Ниёзбек йули кучаси, 33-уй, 22-хонадон</v>
      </c>
      <c r="H847" s="191">
        <f>VLOOKUP($A847,'Реестр на 3 дня'!$C$2:$AA$1000,4)</f>
        <v>140</v>
      </c>
      <c r="I847" s="170">
        <f t="shared" si="72"/>
        <v>100</v>
      </c>
      <c r="J847" s="187">
        <f t="shared" si="73"/>
        <v>14000</v>
      </c>
      <c r="K847" s="41">
        <f t="shared" si="74"/>
        <v>0</v>
      </c>
      <c r="L847" s="188">
        <f t="shared" si="75"/>
        <v>14000</v>
      </c>
      <c r="M847" s="171" t="s">
        <v>1897</v>
      </c>
    </row>
    <row r="848" spans="1:13" ht="38.25">
      <c r="A848" s="179">
        <f t="shared" si="76"/>
        <v>830</v>
      </c>
      <c r="B848" s="189" t="str">
        <f>VLOOKUP($A848,'Реестр на 3 дня'!$C$2:$AA$1000,3)</f>
        <v>ZAGAYNOV NIKOLAY LEONIDOVICH</v>
      </c>
      <c r="C848" s="167" t="str">
        <f>VLOOKUP($A848,'Реестр на 3 дня'!$C$2:$AA$1000,12)</f>
        <v>AD</v>
      </c>
      <c r="D848" s="167" t="str">
        <f>VLOOKUP($A848,'Реестр на 3 дня'!$C$2:$AA$1000,13)</f>
        <v>6275458</v>
      </c>
      <c r="E848" s="190" t="str">
        <f>VLOOKUP($A848,'Реестр на 3 дня'!$C$2:$AA$1000,14)</f>
        <v>26.02.2024</v>
      </c>
      <c r="F848" s="168" t="str">
        <f>VLOOKUP($A848,'Реестр на 3 дня'!$C$2:$AA$1000,15)</f>
        <v/>
      </c>
      <c r="G848" s="166" t="str">
        <f>VLOOKUP($A848,'Реестр на 3 дня'!$C$2:$AA$1000,17)</f>
        <v>Узбекистан, 000000, г. Ташкент, Янгихаетский район, Ул. Сохил Бинокор МСГ дом-30</v>
      </c>
      <c r="H848" s="191">
        <f>VLOOKUP($A848,'Реестр на 3 дня'!$C$2:$AA$1000,4)</f>
        <v>35</v>
      </c>
      <c r="I848" s="170">
        <f t="shared" si="72"/>
        <v>100</v>
      </c>
      <c r="J848" s="187">
        <f t="shared" si="73"/>
        <v>3500</v>
      </c>
      <c r="K848" s="41">
        <f t="shared" si="74"/>
        <v>0</v>
      </c>
      <c r="L848" s="188">
        <f t="shared" si="75"/>
        <v>3500</v>
      </c>
      <c r="M848" s="171" t="s">
        <v>1897</v>
      </c>
    </row>
    <row r="849" spans="1:13" ht="38.25">
      <c r="A849" s="179">
        <f t="shared" si="76"/>
        <v>831</v>
      </c>
      <c r="B849" s="189" t="str">
        <f>VLOOKUP($A849,'Реестр на 3 дня'!$C$2:$AA$1000,3)</f>
        <v>ZAKIROV TOIR GULMIRZAYEVICH</v>
      </c>
      <c r="C849" s="167" t="str">
        <f>VLOOKUP($A849,'Реестр на 3 дня'!$C$2:$AA$1000,12)</f>
        <v>AE</v>
      </c>
      <c r="D849" s="167" t="str">
        <f>VLOOKUP($A849,'Реестр на 3 дня'!$C$2:$AA$1000,13)</f>
        <v>2957449</v>
      </c>
      <c r="E849" s="190" t="str">
        <f>VLOOKUP($A849,'Реестр на 3 дня'!$C$2:$AA$1000,14)</f>
        <v>10.06.2025</v>
      </c>
      <c r="F849" s="168" t="str">
        <f>VLOOKUP($A849,'Реестр на 3 дня'!$C$2:$AA$1000,15)</f>
        <v/>
      </c>
      <c r="G849" s="166" t="str">
        <f>VLOOKUP($A849,'Реестр на 3 дня'!$C$2:$AA$1000,17)</f>
        <v>Узбекистан, 000000, Ташкентская область, Янгиюльский район, ПАХТА МФЙ, УЛ. ИСТИКЛОЛ Д.28</v>
      </c>
      <c r="H849" s="191">
        <f>VLOOKUP($A849,'Реестр на 3 дня'!$C$2:$AA$1000,4)</f>
        <v>1600</v>
      </c>
      <c r="I849" s="170">
        <f t="shared" si="72"/>
        <v>100</v>
      </c>
      <c r="J849" s="187">
        <f t="shared" si="73"/>
        <v>160000</v>
      </c>
      <c r="K849" s="41">
        <f t="shared" si="74"/>
        <v>0</v>
      </c>
      <c r="L849" s="188">
        <f t="shared" si="75"/>
        <v>160000</v>
      </c>
      <c r="M849" s="171" t="s">
        <v>1897</v>
      </c>
    </row>
    <row r="850" spans="1:13" ht="51">
      <c r="A850" s="179">
        <f t="shared" si="76"/>
        <v>832</v>
      </c>
      <c r="B850" s="189" t="str">
        <f>VLOOKUP($A850,'Реестр на 3 дня'!$C$2:$AA$1000,3)</f>
        <v>ZAYNETDINOV MADAZIM ZINATOVICH</v>
      </c>
      <c r="C850" s="167" t="str">
        <f>VLOOKUP($A850,'Реестр на 3 дня'!$C$2:$AA$1000,12)</f>
        <v>AA</v>
      </c>
      <c r="D850" s="167" t="str">
        <f>VLOOKUP($A850,'Реестр на 3 дня'!$C$2:$AA$1000,13)</f>
        <v>8945059</v>
      </c>
      <c r="E850" s="190" t="str">
        <f>VLOOKUP($A850,'Реестр на 3 дня'!$C$2:$AA$1000,14)</f>
        <v>08.03.2015</v>
      </c>
      <c r="F850" s="168" t="str">
        <f>VLOOKUP($A850,'Реестр на 3 дня'!$C$2:$AA$1000,15)</f>
        <v>Toshkent shahar Mirzo-Ulug'bek tumani IIB</v>
      </c>
      <c r="G850" s="166" t="str">
        <f>VLOOKUP($A850,'Реестр на 3 дня'!$C$2:$AA$1000,17)</f>
        <v>Узбекистан, 000000, г. Ташкент, Мирзо-Улугбекский район, МИРЗО-УЛУГБЕКСКИЙ РАЙОН БАХОР БУЗ МАВЗЕСИ(ЧЕРДАНЦЕВА) Д.3 КВ.22</v>
      </c>
      <c r="H850" s="191">
        <f>VLOOKUP($A850,'Реестр на 3 дня'!$C$2:$AA$1000,4)</f>
        <v>100</v>
      </c>
      <c r="I850" s="170">
        <f t="shared" si="72"/>
        <v>100</v>
      </c>
      <c r="J850" s="187">
        <f t="shared" si="73"/>
        <v>10000</v>
      </c>
      <c r="K850" s="41">
        <f t="shared" si="74"/>
        <v>0</v>
      </c>
      <c r="L850" s="188">
        <f t="shared" si="75"/>
        <v>10000</v>
      </c>
      <c r="M850" s="171" t="s">
        <v>1897</v>
      </c>
    </row>
    <row r="851" spans="1:13" ht="51">
      <c r="A851" s="179">
        <f t="shared" si="76"/>
        <v>833</v>
      </c>
      <c r="B851" s="189" t="str">
        <f>VLOOKUP($A851,'Реестр на 3 дня'!$C$2:$AA$1000,3)</f>
        <v>ZAYNIDDINOVA SOXBUVI MUZAPBAROVNA</v>
      </c>
      <c r="C851" s="167" t="str">
        <f>VLOOKUP($A851,'Реестр на 3 дня'!$C$2:$AA$1000,12)</f>
        <v>AB</v>
      </c>
      <c r="D851" s="167" t="str">
        <f>VLOOKUP($A851,'Реестр на 3 дня'!$C$2:$AA$1000,13)</f>
        <v>9767383</v>
      </c>
      <c r="E851" s="190" t="str">
        <f>VLOOKUP($A851,'Реестр на 3 дня'!$C$2:$AA$1000,14)</f>
        <v>02.06.2018</v>
      </c>
      <c r="F851" s="168" t="str">
        <f>VLOOKUP($A851,'Реестр на 3 дня'!$C$2:$AA$1000,15)</f>
        <v>Toshkent viloyati Yangiyul tumani IIB</v>
      </c>
      <c r="G851" s="166" t="str">
        <f>VLOOKUP($A851,'Реестр на 3 дня'!$C$2:$AA$1000,17)</f>
        <v>Узбекистан, 112000, Ташкентская область, Янгиюльский район, ЯНГИЮЛЬСКИЙ РАЙОН НИЁЗБОШ_1 ЁШЛИК Д.0</v>
      </c>
      <c r="H851" s="191">
        <f>VLOOKUP($A851,'Реестр на 3 дня'!$C$2:$AA$1000,4)</f>
        <v>1920</v>
      </c>
      <c r="I851" s="170">
        <f t="shared" si="72"/>
        <v>100</v>
      </c>
      <c r="J851" s="187">
        <f t="shared" si="73"/>
        <v>192000</v>
      </c>
      <c r="K851" s="41">
        <f t="shared" si="74"/>
        <v>0</v>
      </c>
      <c r="L851" s="188">
        <f t="shared" si="75"/>
        <v>192000</v>
      </c>
      <c r="M851" s="171" t="s">
        <v>1897</v>
      </c>
    </row>
    <row r="852" spans="1:13" ht="38.25">
      <c r="A852" s="179">
        <f t="shared" si="76"/>
        <v>834</v>
      </c>
      <c r="B852" s="189" t="str">
        <f>VLOOKUP($A852,'Реестр на 3 дня'!$C$2:$AA$1000,3)</f>
        <v>ZELENSOVA OLGA GENNADEVNA</v>
      </c>
      <c r="C852" s="167" t="str">
        <f>VLOOKUP($A852,'Реестр на 3 дня'!$C$2:$AA$1000,12)</f>
        <v>AD</v>
      </c>
      <c r="D852" s="167" t="str">
        <f>VLOOKUP($A852,'Реестр на 3 дня'!$C$2:$AA$1000,13)</f>
        <v>0293095</v>
      </c>
      <c r="E852" s="190" t="str">
        <f>VLOOKUP($A852,'Реестр на 3 дня'!$C$2:$AA$1000,14)</f>
        <v>05.04.2021</v>
      </c>
      <c r="F852" s="168" t="str">
        <f>VLOOKUP($A852,'Реестр на 3 дня'!$C$2:$AA$1000,15)</f>
        <v/>
      </c>
      <c r="G852" s="166" t="str">
        <f>VLOOKUP($A852,'Реестр на 3 дня'!$C$2:$AA$1000,17)</f>
        <v>Узбекистан, 000000, г. Ташкент, Юнусабадский район, кв. 17, Кадрдон МСГ, 6- Дом, 49- Квартира</v>
      </c>
      <c r="H852" s="191">
        <f>VLOOKUP($A852,'Реестр на 3 дня'!$C$2:$AA$1000,4)</f>
        <v>40</v>
      </c>
      <c r="I852" s="170">
        <f t="shared" si="72"/>
        <v>100</v>
      </c>
      <c r="J852" s="187">
        <f t="shared" si="73"/>
        <v>4000</v>
      </c>
      <c r="K852" s="41">
        <f t="shared" si="74"/>
        <v>0</v>
      </c>
      <c r="L852" s="188">
        <f t="shared" si="75"/>
        <v>4000</v>
      </c>
      <c r="M852" s="171" t="s">
        <v>1897</v>
      </c>
    </row>
    <row r="853" spans="1:13" ht="51">
      <c r="A853" s="179">
        <f t="shared" si="76"/>
        <v>835</v>
      </c>
      <c r="B853" s="189" t="str">
        <f>VLOOKUP($A853,'Реестр на 3 дня'!$C$2:$AA$1000,3)</f>
        <v>ZIYAYEV RUSTAM URALBAY O‘G‘LI</v>
      </c>
      <c r="C853" s="167" t="str">
        <f>VLOOKUP($A853,'Реестр на 3 дня'!$C$2:$AA$1000,12)</f>
        <v>AD</v>
      </c>
      <c r="D853" s="167" t="str">
        <f>VLOOKUP($A853,'Реестр на 3 дня'!$C$2:$AA$1000,13)</f>
        <v>4152770</v>
      </c>
      <c r="E853" s="190" t="str">
        <f>VLOOKUP($A853,'Реестр на 3 дня'!$C$2:$AA$1000,14)</f>
        <v>03.08.2023</v>
      </c>
      <c r="F853" s="168" t="str">
        <f>VLOOKUP($A853,'Реестр на 3 дня'!$C$2:$AA$1000,15)</f>
        <v>IIV 27248</v>
      </c>
      <c r="G853" s="166" t="str">
        <f>VLOOKUP($A853,'Реестр на 3 дня'!$C$2:$AA$1000,17)</f>
        <v>Узбекистан, 000000, Ташкентская область, Ташкентская область, Qibray tumani ДУРМОН ҚФЙ, ЯНГИ АРҒИН МФЙ, МАРКАЗИЙ КЎЧАСИ,  uy:308</v>
      </c>
      <c r="H853" s="191">
        <f>VLOOKUP($A853,'Реестр на 3 дня'!$C$2:$AA$1000,4)</f>
        <v>99</v>
      </c>
      <c r="I853" s="170">
        <f t="shared" si="72"/>
        <v>100</v>
      </c>
      <c r="J853" s="187">
        <f t="shared" si="73"/>
        <v>9900</v>
      </c>
      <c r="K853" s="41">
        <f t="shared" si="74"/>
        <v>0</v>
      </c>
      <c r="L853" s="188">
        <f t="shared" si="75"/>
        <v>9900</v>
      </c>
      <c r="M853" s="171" t="s">
        <v>1897</v>
      </c>
    </row>
    <row r="854" spans="1:13" ht="38.25">
      <c r="A854" s="179">
        <f t="shared" si="76"/>
        <v>836</v>
      </c>
      <c r="B854" s="189" t="str">
        <f>VLOOKUP($A854,'Реестр на 3 дня'!$C$2:$AA$1000,3)</f>
        <v>ZOITOV KUDRAT ABROLBAYEVICH</v>
      </c>
      <c r="C854" s="167" t="str">
        <f>VLOOKUP($A854,'Реестр на 3 дня'!$C$2:$AA$1000,12)</f>
        <v>AD</v>
      </c>
      <c r="D854" s="167" t="str">
        <f>VLOOKUP($A854,'Реестр на 3 дня'!$C$2:$AA$1000,13)</f>
        <v>2885592</v>
      </c>
      <c r="E854" s="190" t="str">
        <f>VLOOKUP($A854,'Реестр на 3 дня'!$C$2:$AA$1000,14)</f>
        <v>28.03.2023</v>
      </c>
      <c r="F854" s="168" t="str">
        <f>VLOOKUP($A854,'Реестр на 3 дня'!$C$2:$AA$1000,15)</f>
        <v/>
      </c>
      <c r="G854" s="166" t="str">
        <f>VLOOKUP($A854,'Реестр на 3 дня'!$C$2:$AA$1000,17)</f>
        <v>Узбекистан, 000000, г. Ташкент, Алмазарский район, НАМУНА МФЙ ЧУВАЛАЧИ 95</v>
      </c>
      <c r="H854" s="191">
        <f>VLOOKUP($A854,'Реестр на 3 дня'!$C$2:$AA$1000,4)</f>
        <v>1280</v>
      </c>
      <c r="I854" s="170">
        <f t="shared" si="72"/>
        <v>100</v>
      </c>
      <c r="J854" s="187">
        <f t="shared" si="73"/>
        <v>128000</v>
      </c>
      <c r="K854" s="41">
        <f t="shared" si="74"/>
        <v>0</v>
      </c>
      <c r="L854" s="188">
        <f t="shared" si="75"/>
        <v>128000</v>
      </c>
      <c r="M854" s="171" t="s">
        <v>1897</v>
      </c>
    </row>
    <row r="855" spans="1:13" ht="38.25">
      <c r="A855" s="179">
        <f t="shared" si="76"/>
        <v>837</v>
      </c>
      <c r="B855" s="189" t="str">
        <f>VLOOKUP($A855,'Реестр на 3 дня'!$C$2:$AA$1000,3)</f>
        <v>ZOKIROV HOJIAKBAR YORQIN O'G'LI</v>
      </c>
      <c r="C855" s="167" t="str">
        <f>VLOOKUP($A855,'Реестр на 3 дня'!$C$2:$AA$1000,12)</f>
        <v>AD</v>
      </c>
      <c r="D855" s="167" t="str">
        <f>VLOOKUP($A855,'Реестр на 3 дня'!$C$2:$AA$1000,13)</f>
        <v>1881929</v>
      </c>
      <c r="E855" s="190" t="str">
        <f>VLOOKUP($A855,'Реестр на 3 дня'!$C$2:$AA$1000,14)</f>
        <v>15.10.2022</v>
      </c>
      <c r="F855" s="168" t="str">
        <f>VLOOKUP($A855,'Реестр на 3 дня'!$C$2:$AA$1000,15)</f>
        <v>ШАЙХАНТАУРСКИЙ РОВД ГОРОДА ТАШКЕНТА</v>
      </c>
      <c r="G855" s="166" t="str">
        <f>VLOOKUP($A855,'Реестр на 3 дня'!$C$2:$AA$1000,17)</f>
        <v>Узбекистан, 000000, г. Ташкент, Шайхантахурский район, Хадра МФЙ, Хадра мавзеси, 17-уй, 9-хонадон</v>
      </c>
      <c r="H855" s="191">
        <f>VLOOKUP($A855,'Реестр на 3 дня'!$C$2:$AA$1000,4)</f>
        <v>20</v>
      </c>
      <c r="I855" s="170">
        <f t="shared" si="72"/>
        <v>100</v>
      </c>
      <c r="J855" s="187">
        <f t="shared" si="73"/>
        <v>2000</v>
      </c>
      <c r="K855" s="41">
        <f t="shared" si="74"/>
        <v>0</v>
      </c>
      <c r="L855" s="188">
        <f t="shared" si="75"/>
        <v>2000</v>
      </c>
      <c r="M855" s="171" t="s">
        <v>1897</v>
      </c>
    </row>
    <row r="856" spans="1:13" ht="51">
      <c r="A856" s="179">
        <f t="shared" si="76"/>
        <v>838</v>
      </c>
      <c r="B856" s="189" t="str">
        <f>VLOOKUP($A856,'Реестр на 3 дня'!$C$2:$AA$1000,3)</f>
        <v>ZUKURBAYEVA BARNO RIXSITILLAYEVNA</v>
      </c>
      <c r="C856" s="167" t="str">
        <f>VLOOKUP($A856,'Реестр на 3 дня'!$C$2:$AA$1000,12)</f>
        <v>AB</v>
      </c>
      <c r="D856" s="167" t="str">
        <f>VLOOKUP($A856,'Реестр на 3 дня'!$C$2:$AA$1000,13)</f>
        <v>1372106</v>
      </c>
      <c r="E856" s="190" t="str">
        <f>VLOOKUP($A856,'Реестр на 3 дня'!$C$2:$AA$1000,14)</f>
        <v>05.10.2015</v>
      </c>
      <c r="F856" s="168" t="str">
        <f>VLOOKUP($A856,'Реестр на 3 дня'!$C$2:$AA$1000,15)</f>
        <v>Toshkent viloyati Yangiyul tumani IIB</v>
      </c>
      <c r="G856" s="166" t="str">
        <f>VLOOKUP($A856,'Реестр на 3 дня'!$C$2:$AA$1000,17)</f>
        <v>Узбекистан, 112000, Ташкентская область, Янгиюльский район, НИЯЗБАШ НИЁЗБОШ_1 ЗАРГАЛДОК Д.0</v>
      </c>
      <c r="H856" s="191">
        <f>VLOOKUP($A856,'Реестр на 3 дня'!$C$2:$AA$1000,4)</f>
        <v>1600</v>
      </c>
      <c r="I856" s="170">
        <f t="shared" si="72"/>
        <v>100</v>
      </c>
      <c r="J856" s="187">
        <f t="shared" si="73"/>
        <v>160000</v>
      </c>
      <c r="K856" s="41">
        <f t="shared" si="74"/>
        <v>0</v>
      </c>
      <c r="L856" s="188">
        <f t="shared" si="75"/>
        <v>160000</v>
      </c>
      <c r="M856" s="171" t="s">
        <v>1897</v>
      </c>
    </row>
    <row r="857" spans="1:13" ht="38.25">
      <c r="A857" s="179">
        <f t="shared" si="76"/>
        <v>839</v>
      </c>
      <c r="B857" s="189" t="str">
        <f>VLOOKUP($A857,'Реестр на 3 дня'!$C$2:$AA$1000,3)</f>
        <v>АМАНБАЕВА ЭЛЬЗА ХАМЗИЕВНА</v>
      </c>
      <c r="C857" s="167" t="str">
        <f>VLOOKUP($A857,'Реестр на 3 дня'!$C$2:$AA$1000,12)</f>
        <v>8013</v>
      </c>
      <c r="D857" s="167" t="str">
        <f>VLOOKUP($A857,'Реестр на 3 дня'!$C$2:$AA$1000,13)</f>
        <v>750439</v>
      </c>
      <c r="E857" s="190" t="str">
        <f>VLOOKUP($A857,'Реестр на 3 дня'!$C$2:$AA$1000,14)</f>
        <v>13.05.2013</v>
      </c>
      <c r="F857" s="168" t="str">
        <f>VLOOKUP($A857,'Реестр на 3 дня'!$C$2:$AA$1000,15)</f>
        <v>УФМС России по Респю Башкирия</v>
      </c>
      <c r="G857" s="166" t="str">
        <f>VLOOKUP($A857,'Реестр на 3 дня'!$C$2:$AA$1000,17)</f>
        <v>Российская Федерация, 452935, Г. МОСКВА УЛ. НЕДОРУБОВА Д.18 КОР-3 КВ.18</v>
      </c>
      <c r="H857" s="191">
        <f>VLOOKUP($A857,'Реестр на 3 дня'!$C$2:$AA$1000,4)</f>
        <v>3840</v>
      </c>
      <c r="I857" s="170">
        <f t="shared" si="72"/>
        <v>100</v>
      </c>
      <c r="J857" s="187">
        <f t="shared" si="73"/>
        <v>384000</v>
      </c>
      <c r="K857" s="41">
        <f t="shared" si="74"/>
        <v>0</v>
      </c>
      <c r="L857" s="188">
        <f t="shared" si="75"/>
        <v>384000</v>
      </c>
      <c r="M857" s="171" t="s">
        <v>1896</v>
      </c>
    </row>
    <row r="858" spans="1:13" ht="38.25">
      <c r="A858" s="179">
        <f t="shared" si="76"/>
        <v>840</v>
      </c>
      <c r="B858" s="189" t="str">
        <f>VLOOKUP($A858,'Реестр на 3 дня'!$C$2:$AA$1000,3)</f>
        <v>Абдужамилов Абдужаббар</v>
      </c>
      <c r="C858" s="167" t="str">
        <f>VLOOKUP($A858,'Реестр на 3 дня'!$C$2:$AA$1000,12)</f>
        <v>I-ЮС</v>
      </c>
      <c r="D858" s="167" t="str">
        <f>VLOOKUP($A858,'Реестр на 3 дня'!$C$2:$AA$1000,13)</f>
        <v>688343</v>
      </c>
      <c r="E858" s="190" t="str">
        <f>VLOOKUP($A858,'Реестр на 3 дня'!$C$2:$AA$1000,14)</f>
        <v>19.01.1976</v>
      </c>
      <c r="F858" s="168" t="str">
        <f>VLOOKUP($A858,'Реестр на 3 дня'!$C$2:$AA$1000,15)</f>
        <v>Нижне - Чирчикским</v>
      </c>
      <c r="G858" s="166" t="str">
        <f>VLOOKUP($A858,'Реестр на 3 дня'!$C$2:$AA$1000,17)</f>
        <v>Узбекистан, 000000, Ташкентская область, Янгиюльский район, п.Благовещенка бр. 1</v>
      </c>
      <c r="H858" s="191">
        <f>VLOOKUP($A858,'Реестр на 3 дня'!$C$2:$AA$1000,4)</f>
        <v>320</v>
      </c>
      <c r="I858" s="170">
        <f t="shared" si="72"/>
        <v>100</v>
      </c>
      <c r="J858" s="187">
        <f t="shared" si="73"/>
        <v>32000</v>
      </c>
      <c r="K858" s="41">
        <f t="shared" si="74"/>
        <v>0</v>
      </c>
      <c r="L858" s="188">
        <f t="shared" si="75"/>
        <v>32000</v>
      </c>
      <c r="M858" s="171" t="s">
        <v>1897</v>
      </c>
    </row>
    <row r="859" spans="1:13" ht="25.5">
      <c r="A859" s="179">
        <f t="shared" si="76"/>
        <v>841</v>
      </c>
      <c r="B859" s="189" t="str">
        <f>VLOOKUP($A859,'Реестр на 3 дня'!$C$2:$AA$1000,3)</f>
        <v>Абдумавлянов Шокиржан Сабурович</v>
      </c>
      <c r="C859" s="167" t="str">
        <f>VLOOKUP($A859,'Реестр на 3 дня'!$C$2:$AA$1000,12)</f>
        <v>XV-ЮС</v>
      </c>
      <c r="D859" s="167" t="str">
        <f>VLOOKUP($A859,'Реестр на 3 дня'!$C$2:$AA$1000,13)</f>
        <v>688825</v>
      </c>
      <c r="E859" s="190" t="str">
        <f>VLOOKUP($A859,'Реестр на 3 дня'!$C$2:$AA$1000,14)</f>
        <v>01.07.1992</v>
      </c>
      <c r="F859" s="168" t="str">
        <f>VLOOKUP($A859,'Реестр на 3 дня'!$C$2:$AA$1000,15)</f>
        <v>Янгиюльским ГОВД</v>
      </c>
      <c r="G859" s="166" t="str">
        <f>VLOOKUP($A859,'Реестр на 3 дня'!$C$2:$AA$1000,17)</f>
        <v>Узбекистан, 000000, Ташкентская область, г. Янгиюль, ул.Ким В. д. 2 кв.38</v>
      </c>
      <c r="H859" s="191">
        <f>VLOOKUP($A859,'Реестр на 3 дня'!$C$2:$AA$1000,4)</f>
        <v>160</v>
      </c>
      <c r="I859" s="170">
        <f t="shared" si="72"/>
        <v>100</v>
      </c>
      <c r="J859" s="187">
        <f t="shared" si="73"/>
        <v>16000</v>
      </c>
      <c r="K859" s="41">
        <f t="shared" si="74"/>
        <v>0</v>
      </c>
      <c r="L859" s="188">
        <f t="shared" si="75"/>
        <v>16000</v>
      </c>
      <c r="M859" s="171" t="s">
        <v>1897</v>
      </c>
    </row>
    <row r="860" spans="1:13" ht="38.25">
      <c r="A860" s="179">
        <f t="shared" si="76"/>
        <v>842</v>
      </c>
      <c r="B860" s="189" t="str">
        <f>VLOOKUP($A860,'Реестр на 3 дня'!$C$2:$AA$1000,3)</f>
        <v>Абдурахманов Гафар Аккулович</v>
      </c>
      <c r="C860" s="167" t="str">
        <f>VLOOKUP($A860,'Реестр на 3 дня'!$C$2:$AA$1000,12)</f>
        <v>XV-ЮС</v>
      </c>
      <c r="D860" s="167" t="str">
        <f>VLOOKUP($A860,'Реестр на 3 дня'!$C$2:$AA$1000,13)</f>
        <v>697743</v>
      </c>
      <c r="E860" s="190" t="str">
        <f>VLOOKUP($A860,'Реестр на 3 дня'!$C$2:$AA$1000,14)</f>
        <v>24.04.1992</v>
      </c>
      <c r="F860" s="168" t="str">
        <f>VLOOKUP($A860,'Реестр на 3 дня'!$C$2:$AA$1000,15)</f>
        <v>Галабинским РОВД</v>
      </c>
      <c r="G860" s="166" t="str">
        <f>VLOOKUP($A860,'Реестр на 3 дня'!$C$2:$AA$1000,17)</f>
        <v>Узбекистан, 000000, Ташкентская область, Янгиюльский район, п.Благовещенка ул.Гагарина д.1</v>
      </c>
      <c r="H860" s="191">
        <f>VLOOKUP($A860,'Реестр на 3 дня'!$C$2:$AA$1000,4)</f>
        <v>160</v>
      </c>
      <c r="I860" s="170">
        <f t="shared" ref="I860:I923" si="77">$I$12</f>
        <v>100</v>
      </c>
      <c r="J860" s="187">
        <f t="shared" ref="J860:J923" si="78">H860*I860</f>
        <v>16000</v>
      </c>
      <c r="K860" s="41">
        <f t="shared" ref="K860:K923" si="79">J860*0</f>
        <v>0</v>
      </c>
      <c r="L860" s="188">
        <f t="shared" ref="L860:L923" si="80">J860-K860</f>
        <v>16000</v>
      </c>
      <c r="M860" s="171" t="s">
        <v>1897</v>
      </c>
    </row>
    <row r="861" spans="1:13" ht="38.25">
      <c r="A861" s="179">
        <f t="shared" si="76"/>
        <v>843</v>
      </c>
      <c r="B861" s="189" t="str">
        <f>VLOOKUP($A861,'Реестр на 3 дня'!$C$2:$AA$1000,3)</f>
        <v>Азамов Одилжон Ибрахимджанович</v>
      </c>
      <c r="C861" s="167" t="str">
        <f>VLOOKUP($A861,'Реестр на 3 дня'!$C$2:$AA$1000,12)</f>
        <v>XVII-ЮС</v>
      </c>
      <c r="D861" s="167" t="str">
        <f>VLOOKUP($A861,'Реестр на 3 дня'!$C$2:$AA$1000,13)</f>
        <v>503102</v>
      </c>
      <c r="E861" s="190" t="str">
        <f>VLOOKUP($A861,'Реестр на 3 дня'!$C$2:$AA$1000,14)</f>
        <v>18.09.1993</v>
      </c>
      <c r="F861" s="168" t="str">
        <f>VLOOKUP($A861,'Реестр на 3 дня'!$C$2:$AA$1000,15)</f>
        <v>Янгиюльским ГОВД</v>
      </c>
      <c r="G861" s="166" t="str">
        <f>VLOOKUP($A861,'Реестр на 3 дня'!$C$2:$AA$1000,17)</f>
        <v>Узбекистан, 000000, Ташкентская область, Янгиюльский район, ул.Файзиабад, туп 3</v>
      </c>
      <c r="H861" s="191">
        <f>VLOOKUP($A861,'Реестр на 3 дня'!$C$2:$AA$1000,4)</f>
        <v>160</v>
      </c>
      <c r="I861" s="170">
        <f t="shared" si="77"/>
        <v>100</v>
      </c>
      <c r="J861" s="187">
        <f t="shared" si="78"/>
        <v>16000</v>
      </c>
      <c r="K861" s="41">
        <f t="shared" si="79"/>
        <v>0</v>
      </c>
      <c r="L861" s="188">
        <f t="shared" si="80"/>
        <v>16000</v>
      </c>
      <c r="M861" s="171" t="s">
        <v>1897</v>
      </c>
    </row>
    <row r="862" spans="1:13" ht="38.25">
      <c r="A862" s="179">
        <f t="shared" si="76"/>
        <v>844</v>
      </c>
      <c r="B862" s="189" t="str">
        <f>VLOOKUP($A862,'Реестр на 3 дня'!$C$2:$AA$1000,3)</f>
        <v>Аминов Исхак Рузимурадович</v>
      </c>
      <c r="C862" s="167" t="str">
        <f>VLOOKUP($A862,'Реестр на 3 дня'!$C$2:$AA$1000,12)</f>
        <v>IV-ЮС</v>
      </c>
      <c r="D862" s="167" t="str">
        <f>VLOOKUP($A862,'Реестр на 3 дня'!$C$2:$AA$1000,13)</f>
        <v>648114</v>
      </c>
      <c r="E862" s="190" t="str">
        <f>VLOOKUP($A862,'Реестр на 3 дня'!$C$2:$AA$1000,14)</f>
        <v>08.06.1978</v>
      </c>
      <c r="F862" s="168" t="str">
        <f>VLOOKUP($A862,'Реестр на 3 дня'!$C$2:$AA$1000,15)</f>
        <v>Янгиюльским ГОВД</v>
      </c>
      <c r="G862" s="166" t="str">
        <f>VLOOKUP($A862,'Реестр на 3 дня'!$C$2:$AA$1000,17)</f>
        <v>Узбекистан, 000000, Ташкентская область, Янгиюльский район, ул.Самаркандская  д.</v>
      </c>
      <c r="H862" s="191">
        <f>VLOOKUP($A862,'Реестр на 3 дня'!$C$2:$AA$1000,4)</f>
        <v>160</v>
      </c>
      <c r="I862" s="170">
        <f t="shared" si="77"/>
        <v>100</v>
      </c>
      <c r="J862" s="187">
        <f t="shared" si="78"/>
        <v>16000</v>
      </c>
      <c r="K862" s="41">
        <f t="shared" si="79"/>
        <v>0</v>
      </c>
      <c r="L862" s="188">
        <f t="shared" si="80"/>
        <v>16000</v>
      </c>
      <c r="M862" s="171" t="s">
        <v>1897</v>
      </c>
    </row>
    <row r="863" spans="1:13" ht="38.25">
      <c r="A863" s="179">
        <f t="shared" si="76"/>
        <v>845</v>
      </c>
      <c r="B863" s="189" t="str">
        <f>VLOOKUP($A863,'Реестр на 3 дня'!$C$2:$AA$1000,3)</f>
        <v>Арифов Зукурбай</v>
      </c>
      <c r="C863" s="167" t="str">
        <f>VLOOKUP($A863,'Реестр на 3 дня'!$C$2:$AA$1000,12)</f>
        <v>IV-ЮС</v>
      </c>
      <c r="D863" s="167" t="str">
        <f>VLOOKUP($A863,'Реестр на 3 дня'!$C$2:$AA$1000,13)</f>
        <v>591524</v>
      </c>
      <c r="E863" s="190" t="str">
        <f>VLOOKUP($A863,'Реестр на 3 дня'!$C$2:$AA$1000,14)</f>
        <v>26.05.1978</v>
      </c>
      <c r="F863" s="168" t="str">
        <f>VLOOKUP($A863,'Реестр на 3 дня'!$C$2:$AA$1000,15)</f>
        <v>Янгиюльским ГОВД</v>
      </c>
      <c r="G863" s="166" t="str">
        <f>VLOOKUP($A863,'Реестр на 3 дня'!$C$2:$AA$1000,17)</f>
        <v>Узбекистан, 000000, Ташкентская область, Янгиюльский район, с\с Ниязбаш бр. 5</v>
      </c>
      <c r="H863" s="191">
        <f>VLOOKUP($A863,'Реестр на 3 дня'!$C$2:$AA$1000,4)</f>
        <v>480</v>
      </c>
      <c r="I863" s="170">
        <f t="shared" si="77"/>
        <v>100</v>
      </c>
      <c r="J863" s="187">
        <f t="shared" si="78"/>
        <v>48000</v>
      </c>
      <c r="K863" s="41">
        <f t="shared" si="79"/>
        <v>0</v>
      </c>
      <c r="L863" s="188">
        <f t="shared" si="80"/>
        <v>48000</v>
      </c>
      <c r="M863" s="171" t="s">
        <v>1897</v>
      </c>
    </row>
    <row r="864" spans="1:13" ht="38.25">
      <c r="A864" s="179">
        <f t="shared" si="76"/>
        <v>846</v>
      </c>
      <c r="B864" s="189" t="str">
        <f>VLOOKUP($A864,'Реестр на 3 дня'!$C$2:$AA$1000,3)</f>
        <v>Артыков Баходыр</v>
      </c>
      <c r="C864" s="167" t="str">
        <f>VLOOKUP($A864,'Реестр на 3 дня'!$C$2:$AA$1000,12)</f>
        <v>XIII-ЮС</v>
      </c>
      <c r="D864" s="167" t="str">
        <f>VLOOKUP($A864,'Реестр на 3 дня'!$C$2:$AA$1000,13)</f>
        <v>649973</v>
      </c>
      <c r="E864" s="190" t="str">
        <f>VLOOKUP($A864,'Реестр на 3 дня'!$C$2:$AA$1000,14)</f>
        <v>08.10.1990</v>
      </c>
      <c r="F864" s="168" t="str">
        <f>VLOOKUP($A864,'Реестр на 3 дня'!$C$2:$AA$1000,15)</f>
        <v>Янгиюльским ГОВД</v>
      </c>
      <c r="G864" s="166" t="str">
        <f>VLOOKUP($A864,'Реестр на 3 дня'!$C$2:$AA$1000,17)</f>
        <v>Узбекистан, 000000, Ташкентская область, Янгиюльский район, ул.Беруни д.14 кв.23</v>
      </c>
      <c r="H864" s="191">
        <f>VLOOKUP($A864,'Реестр на 3 дня'!$C$2:$AA$1000,4)</f>
        <v>160</v>
      </c>
      <c r="I864" s="170">
        <f t="shared" si="77"/>
        <v>100</v>
      </c>
      <c r="J864" s="187">
        <f t="shared" si="78"/>
        <v>16000</v>
      </c>
      <c r="K864" s="41">
        <f t="shared" si="79"/>
        <v>0</v>
      </c>
      <c r="L864" s="188">
        <f t="shared" si="80"/>
        <v>16000</v>
      </c>
      <c r="M864" s="171" t="s">
        <v>1897</v>
      </c>
    </row>
    <row r="865" spans="1:13" ht="38.25">
      <c r="A865" s="179">
        <f t="shared" si="76"/>
        <v>847</v>
      </c>
      <c r="B865" s="189" t="str">
        <f>VLOOKUP($A865,'Реестр на 3 дня'!$C$2:$AA$1000,3)</f>
        <v>Ахмедов Кахрамон Тургунович</v>
      </c>
      <c r="C865" s="167" t="str">
        <f>VLOOKUP($A865,'Реестр на 3 дня'!$C$2:$AA$1000,12)</f>
        <v>XI-ЮС</v>
      </c>
      <c r="D865" s="167" t="str">
        <f>VLOOKUP($A865,'Реестр на 3 дня'!$C$2:$AA$1000,13)</f>
        <v>582588</v>
      </c>
      <c r="E865" s="190" t="str">
        <f>VLOOKUP($A865,'Реестр на 3 дня'!$C$2:$AA$1000,14)</f>
        <v>19.12.1985</v>
      </c>
      <c r="F865" s="168" t="str">
        <f>VLOOKUP($A865,'Реестр на 3 дня'!$C$2:$AA$1000,15)</f>
        <v>Янгиюльским ГОВД</v>
      </c>
      <c r="G865" s="166" t="str">
        <f>VLOOKUP($A865,'Реестр на 3 дня'!$C$2:$AA$1000,17)</f>
        <v>Узбекистан, 000000, Ташкентская область, Янгиюльский район, с/с Ниязбаш ул.Дружбы, 63</v>
      </c>
      <c r="H865" s="191">
        <f>VLOOKUP($A865,'Реестр на 3 дня'!$C$2:$AA$1000,4)</f>
        <v>800</v>
      </c>
      <c r="I865" s="170">
        <f t="shared" si="77"/>
        <v>100</v>
      </c>
      <c r="J865" s="187">
        <f t="shared" si="78"/>
        <v>80000</v>
      </c>
      <c r="K865" s="41">
        <f t="shared" si="79"/>
        <v>0</v>
      </c>
      <c r="L865" s="188">
        <f t="shared" si="80"/>
        <v>80000</v>
      </c>
      <c r="M865" s="171" t="s">
        <v>1897</v>
      </c>
    </row>
    <row r="866" spans="1:13" ht="25.5">
      <c r="A866" s="179">
        <f t="shared" si="76"/>
        <v>848</v>
      </c>
      <c r="B866" s="189" t="str">
        <f>VLOOKUP($A866,'Реестр на 3 дня'!$C$2:$AA$1000,3)</f>
        <v>Беляев Евгений Александрович</v>
      </c>
      <c r="C866" s="167" t="str">
        <f>VLOOKUP($A866,'Реестр на 3 дня'!$C$2:$AA$1000,12)</f>
        <v>46 08</v>
      </c>
      <c r="D866" s="167" t="str">
        <f>VLOOKUP($A866,'Реестр на 3 дня'!$C$2:$AA$1000,13)</f>
        <v>349895</v>
      </c>
      <c r="E866" s="190" t="str">
        <f>VLOOKUP($A866,'Реестр на 3 дня'!$C$2:$AA$1000,14)</f>
        <v>15.08.2008</v>
      </c>
      <c r="F866" s="168" t="str">
        <f>VLOOKUP($A866,'Реестр на 3 дня'!$C$2:$AA$1000,15)</f>
        <v>УФМС России Рязанской.обл</v>
      </c>
      <c r="G866" s="166" t="str">
        <f>VLOOKUP($A866,'Реестр на 3 дня'!$C$2:$AA$1000,17)</f>
        <v>Российская Федерация, 000000, РФ г.Рязань ул.Урицкого51</v>
      </c>
      <c r="H866" s="191">
        <f>VLOOKUP($A866,'Реестр на 3 дня'!$C$2:$AA$1000,4)</f>
        <v>1600</v>
      </c>
      <c r="I866" s="170">
        <f t="shared" si="77"/>
        <v>100</v>
      </c>
      <c r="J866" s="187">
        <f t="shared" si="78"/>
        <v>160000</v>
      </c>
      <c r="K866" s="41">
        <f t="shared" si="79"/>
        <v>0</v>
      </c>
      <c r="L866" s="188">
        <f t="shared" si="80"/>
        <v>160000</v>
      </c>
      <c r="M866" s="171" t="s">
        <v>1896</v>
      </c>
    </row>
    <row r="867" spans="1:13" ht="38.25">
      <c r="A867" s="179">
        <f t="shared" si="76"/>
        <v>849</v>
      </c>
      <c r="B867" s="189" t="str">
        <f>VLOOKUP($A867,'Реестр на 3 дня'!$C$2:$AA$1000,3)</f>
        <v>Болгабаев Абдурахман Тулкинбаевич</v>
      </c>
      <c r="C867" s="167" t="str">
        <f>VLOOKUP($A867,'Реестр на 3 дня'!$C$2:$AA$1000,12)</f>
        <v>I-ЮС</v>
      </c>
      <c r="D867" s="167" t="str">
        <f>VLOOKUP($A867,'Реестр на 3 дня'!$C$2:$AA$1000,13)</f>
        <v>688272</v>
      </c>
      <c r="E867" s="190" t="str">
        <f>VLOOKUP($A867,'Реестр на 3 дня'!$C$2:$AA$1000,14)</f>
        <v>15.10.1976</v>
      </c>
      <c r="F867" s="168" t="str">
        <f>VLOOKUP($A867,'Реестр на 3 дня'!$C$2:$AA$1000,15)</f>
        <v>Н-Чирчикским РОВД</v>
      </c>
      <c r="G867" s="166" t="str">
        <f>VLOOKUP($A867,'Реестр на 3 дня'!$C$2:$AA$1000,17)</f>
        <v>Узбекистан, 000000, Ташкентская область, Янгиюльский район, п.Благовещенка ул.Гагарина д.2</v>
      </c>
      <c r="H867" s="191">
        <f>VLOOKUP($A867,'Реестр на 3 дня'!$C$2:$AA$1000,4)</f>
        <v>800</v>
      </c>
      <c r="I867" s="170">
        <f t="shared" si="77"/>
        <v>100</v>
      </c>
      <c r="J867" s="187">
        <f t="shared" si="78"/>
        <v>80000</v>
      </c>
      <c r="K867" s="41">
        <f t="shared" si="79"/>
        <v>0</v>
      </c>
      <c r="L867" s="188">
        <f t="shared" si="80"/>
        <v>80000</v>
      </c>
      <c r="M867" s="171" t="s">
        <v>1897</v>
      </c>
    </row>
    <row r="868" spans="1:13" ht="38.25">
      <c r="A868" s="179">
        <f t="shared" si="76"/>
        <v>850</v>
      </c>
      <c r="B868" s="189" t="str">
        <f>VLOOKUP($A868,'Реестр на 3 дня'!$C$2:$AA$1000,3)</f>
        <v>Борискина Татьяна Владимировна</v>
      </c>
      <c r="C868" s="167" t="str">
        <f>VLOOKUP($A868,'Реестр на 3 дня'!$C$2:$AA$1000,12)</f>
        <v>ИР</v>
      </c>
      <c r="D868" s="167" t="str">
        <f>VLOOKUP($A868,'Реестр на 3 дня'!$C$2:$AA$1000,13)</f>
        <v>0078806</v>
      </c>
      <c r="E868" s="190" t="str">
        <f>VLOOKUP($A868,'Реестр на 3 дня'!$C$2:$AA$1000,14)</f>
        <v>07.08.2015</v>
      </c>
      <c r="F868" s="168" t="str">
        <f>VLOOKUP($A868,'Реестр на 3 дня'!$C$2:$AA$1000,15)</f>
        <v>ГОВД г. Янгиюль</v>
      </c>
      <c r="G868" s="166" t="str">
        <f>VLOOKUP($A868,'Реестр на 3 дня'!$C$2:$AA$1000,17)</f>
        <v>Узбекистан, 112008, Ташкентская область, Янгиюльский район, ул. Дехканская, 2</v>
      </c>
      <c r="H868" s="191">
        <f>VLOOKUP($A868,'Реестр на 3 дня'!$C$2:$AA$1000,4)</f>
        <v>800</v>
      </c>
      <c r="I868" s="170">
        <f t="shared" si="77"/>
        <v>100</v>
      </c>
      <c r="J868" s="187">
        <f t="shared" si="78"/>
        <v>80000</v>
      </c>
      <c r="K868" s="41">
        <f t="shared" si="79"/>
        <v>0</v>
      </c>
      <c r="L868" s="188">
        <f t="shared" si="80"/>
        <v>80000</v>
      </c>
      <c r="M868" s="171" t="s">
        <v>1897</v>
      </c>
    </row>
    <row r="869" spans="1:13" ht="38.25">
      <c r="A869" s="179">
        <f t="shared" si="76"/>
        <v>851</v>
      </c>
      <c r="B869" s="189" t="str">
        <f>VLOOKUP($A869,'Реестр на 3 дня'!$C$2:$AA$1000,3)</f>
        <v>Бутабаев Мурссатель</v>
      </c>
      <c r="C869" s="167" t="str">
        <f>VLOOKUP($A869,'Реестр на 3 дня'!$C$2:$AA$1000,12)</f>
        <v>X-ЮС</v>
      </c>
      <c r="D869" s="167" t="str">
        <f>VLOOKUP($A869,'Реестр на 3 дня'!$C$2:$AA$1000,13)</f>
        <v>589699</v>
      </c>
      <c r="E869" s="190" t="str">
        <f>VLOOKUP($A869,'Реестр на 3 дня'!$C$2:$AA$1000,14)</f>
        <v>12.02.1983</v>
      </c>
      <c r="F869" s="168" t="str">
        <f>VLOOKUP($A869,'Реестр на 3 дня'!$C$2:$AA$1000,15)</f>
        <v>Галабинским РОВД</v>
      </c>
      <c r="G869" s="166" t="str">
        <f>VLOOKUP($A869,'Реестр на 3 дня'!$C$2:$AA$1000,17)</f>
        <v>Узбекистан, 000000, Ташкентская область, Янгиюльский район, п.Благовещенка ул.Заводская 6</v>
      </c>
      <c r="H869" s="191">
        <f>VLOOKUP($A869,'Реестр на 3 дня'!$C$2:$AA$1000,4)</f>
        <v>160</v>
      </c>
      <c r="I869" s="170">
        <f t="shared" si="77"/>
        <v>100</v>
      </c>
      <c r="J869" s="187">
        <f t="shared" si="78"/>
        <v>16000</v>
      </c>
      <c r="K869" s="41">
        <f t="shared" si="79"/>
        <v>0</v>
      </c>
      <c r="L869" s="188">
        <f t="shared" si="80"/>
        <v>16000</v>
      </c>
      <c r="M869" s="171" t="s">
        <v>1897</v>
      </c>
    </row>
    <row r="870" spans="1:13" ht="38.25">
      <c r="A870" s="179">
        <f t="shared" si="76"/>
        <v>852</v>
      </c>
      <c r="B870" s="189" t="str">
        <f>VLOOKUP($A870,'Реестр на 3 дня'!$C$2:$AA$1000,3)</f>
        <v>Валитов Рифат Зифарович</v>
      </c>
      <c r="C870" s="167" t="str">
        <f>VLOOKUP($A870,'Реестр на 3 дня'!$C$2:$AA$1000,12)</f>
        <v>IV-АР</v>
      </c>
      <c r="D870" s="167" t="str">
        <f>VLOOKUP($A870,'Реестр на 3 дня'!$C$2:$AA$1000,13)</f>
        <v>555893</v>
      </c>
      <c r="E870" s="190" t="str">
        <f>VLOOKUP($A870,'Реестр на 3 дня'!$C$2:$AA$1000,14)</f>
        <v>20.07.1974</v>
      </c>
      <c r="F870" s="168" t="str">
        <f>VLOOKUP($A870,'Реестр на 3 дня'!$C$2:$AA$1000,15)</f>
        <v>Чекмагуд РОВД</v>
      </c>
      <c r="G870" s="166" t="str">
        <f>VLOOKUP($A870,'Реестр на 3 дня'!$C$2:$AA$1000,17)</f>
        <v>Узбекистан, 000000, Ташкентская область, Янгиюльский район, п.Благовещенка, 5 ул. Клубная 5</v>
      </c>
      <c r="H870" s="191">
        <f>VLOOKUP($A870,'Реестр на 3 дня'!$C$2:$AA$1000,4)</f>
        <v>160</v>
      </c>
      <c r="I870" s="170">
        <f t="shared" si="77"/>
        <v>100</v>
      </c>
      <c r="J870" s="187">
        <f t="shared" si="78"/>
        <v>16000</v>
      </c>
      <c r="K870" s="41">
        <f t="shared" si="79"/>
        <v>0</v>
      </c>
      <c r="L870" s="188">
        <f t="shared" si="80"/>
        <v>16000</v>
      </c>
      <c r="M870" s="171" t="s">
        <v>1897</v>
      </c>
    </row>
    <row r="871" spans="1:13" ht="25.5">
      <c r="A871" s="179">
        <f t="shared" si="76"/>
        <v>853</v>
      </c>
      <c r="B871" s="189" t="str">
        <f>VLOOKUP($A871,'Реестр на 3 дня'!$C$2:$AA$1000,3)</f>
        <v>Василькина Любовь Антоновна</v>
      </c>
      <c r="C871" s="167" t="str">
        <f>VLOOKUP($A871,'Реестр на 3 дня'!$C$2:$AA$1000,12)</f>
        <v>XVI-ЮС</v>
      </c>
      <c r="D871" s="167" t="str">
        <f>VLOOKUP($A871,'Реестр на 3 дня'!$C$2:$AA$1000,13)</f>
        <v>605190</v>
      </c>
      <c r="E871" s="190" t="str">
        <f>VLOOKUP($A871,'Реестр на 3 дня'!$C$2:$AA$1000,14)</f>
        <v>17.03.1993</v>
      </c>
      <c r="F871" s="168" t="str">
        <f>VLOOKUP($A871,'Реестр на 3 дня'!$C$2:$AA$1000,15)</f>
        <v>ГОВД г. Янгиюль</v>
      </c>
      <c r="G871" s="166" t="str">
        <f>VLOOKUP($A871,'Реестр на 3 дня'!$C$2:$AA$1000,17)</f>
        <v>Узбекистан, 000000, Ташкентская область, г. Янгиюль, ул.Янги Хаят, 49 / 5</v>
      </c>
      <c r="H871" s="191">
        <f>VLOOKUP($A871,'Реестр на 3 дня'!$C$2:$AA$1000,4)</f>
        <v>1600</v>
      </c>
      <c r="I871" s="170">
        <f t="shared" si="77"/>
        <v>100</v>
      </c>
      <c r="J871" s="187">
        <f t="shared" si="78"/>
        <v>160000</v>
      </c>
      <c r="K871" s="41">
        <f t="shared" si="79"/>
        <v>0</v>
      </c>
      <c r="L871" s="188">
        <f t="shared" si="80"/>
        <v>160000</v>
      </c>
      <c r="M871" s="171" t="s">
        <v>1897</v>
      </c>
    </row>
    <row r="872" spans="1:13" ht="38.25">
      <c r="A872" s="179">
        <f t="shared" si="76"/>
        <v>854</v>
      </c>
      <c r="B872" s="189" t="str">
        <f>VLOOKUP($A872,'Реестр на 3 дня'!$C$2:$AA$1000,3)</f>
        <v>ГИАЗДИНОВ АРСЕН ХАКИМОВИЧ</v>
      </c>
      <c r="C872" s="167" t="str">
        <f>VLOOKUP($A872,'Реестр на 3 дня'!$C$2:$AA$1000,12)</f>
        <v/>
      </c>
      <c r="D872" s="167" t="str">
        <f>VLOOKUP($A872,'Реестр на 3 дня'!$C$2:$AA$1000,13)</f>
        <v>045409351</v>
      </c>
      <c r="E872" s="190" t="str">
        <f>VLOOKUP($A872,'Реестр на 3 дня'!$C$2:$AA$1000,14)</f>
        <v>03.12.2019</v>
      </c>
      <c r="F872" s="168" t="str">
        <f>VLOOKUP($A872,'Реестр на 3 дня'!$C$2:$AA$1000,15)</f>
        <v/>
      </c>
      <c r="G872" s="166" t="str">
        <f>VLOOKUP($A872,'Реестр на 3 дня'!$C$2:$AA$1000,17)</f>
        <v>Казахстан, 000000, АЛМАТЫ, АЛАТАУСКИЙ Р-Н, МИКРАРАЙОН МАДЕНИЕТ УЛ. КИЕЛИ БУЛАК Д.56</v>
      </c>
      <c r="H872" s="191">
        <f>VLOOKUP($A872,'Реестр на 3 дня'!$C$2:$AA$1000,4)</f>
        <v>1920</v>
      </c>
      <c r="I872" s="170">
        <f t="shared" si="77"/>
        <v>100</v>
      </c>
      <c r="J872" s="187">
        <f t="shared" si="78"/>
        <v>192000</v>
      </c>
      <c r="K872" s="41">
        <f t="shared" si="79"/>
        <v>0</v>
      </c>
      <c r="L872" s="188">
        <f t="shared" si="80"/>
        <v>192000</v>
      </c>
      <c r="M872" s="171" t="s">
        <v>1896</v>
      </c>
    </row>
    <row r="873" spans="1:13" ht="25.5">
      <c r="A873" s="179">
        <f t="shared" si="76"/>
        <v>855</v>
      </c>
      <c r="B873" s="189" t="str">
        <f>VLOOKUP($A873,'Реестр на 3 дня'!$C$2:$AA$1000,3)</f>
        <v>ГОРЕМЫКИН ВЛАДИМИР ВИКТОРОВИЧ</v>
      </c>
      <c r="C873" s="167" t="str">
        <f>VLOOKUP($A873,'Реестр на 3 дня'!$C$2:$AA$1000,12)</f>
        <v>RUS</v>
      </c>
      <c r="D873" s="167" t="str">
        <f>VLOOKUP($A873,'Реестр на 3 дня'!$C$2:$AA$1000,13)</f>
        <v>756238270</v>
      </c>
      <c r="E873" s="190" t="str">
        <f>VLOOKUP($A873,'Реестр на 3 дня'!$C$2:$AA$1000,14)</f>
        <v>24.10.2017</v>
      </c>
      <c r="F873" s="168" t="str">
        <f>VLOOKUP($A873,'Реестр на 3 дня'!$C$2:$AA$1000,15)</f>
        <v/>
      </c>
      <c r="G873" s="166" t="str">
        <f>VLOOKUP($A873,'Реестр на 3 дня'!$C$2:$AA$1000,17)</f>
        <v>Российская Федерация, 000000, г.Москва, ул.2-Владимирская, 10/257</v>
      </c>
      <c r="H873" s="191">
        <f>VLOOKUP($A873,'Реестр на 3 дня'!$C$2:$AA$1000,4)</f>
        <v>204</v>
      </c>
      <c r="I873" s="170">
        <f t="shared" si="77"/>
        <v>100</v>
      </c>
      <c r="J873" s="187">
        <f t="shared" si="78"/>
        <v>20400</v>
      </c>
      <c r="K873" s="41">
        <f t="shared" si="79"/>
        <v>0</v>
      </c>
      <c r="L873" s="188">
        <f t="shared" si="80"/>
        <v>20400</v>
      </c>
      <c r="M873" s="171" t="s">
        <v>1896</v>
      </c>
    </row>
    <row r="874" spans="1:13" ht="38.25">
      <c r="A874" s="179">
        <f t="shared" si="76"/>
        <v>856</v>
      </c>
      <c r="B874" s="189" t="str">
        <f>VLOOKUP($A874,'Реестр на 3 дня'!$C$2:$AA$1000,3)</f>
        <v>Глазун Николай Иванович</v>
      </c>
      <c r="C874" s="167" t="str">
        <f>VLOOKUP($A874,'Реестр на 3 дня'!$C$2:$AA$1000,12)</f>
        <v>IV-ЮС</v>
      </c>
      <c r="D874" s="167" t="str">
        <f>VLOOKUP($A874,'Реестр на 3 дня'!$C$2:$AA$1000,13)</f>
        <v>523813</v>
      </c>
      <c r="E874" s="190" t="str">
        <f>VLOOKUP($A874,'Реестр на 3 дня'!$C$2:$AA$1000,14)</f>
        <v>20.12.1977</v>
      </c>
      <c r="F874" s="168" t="str">
        <f>VLOOKUP($A874,'Реестр на 3 дня'!$C$2:$AA$1000,15)</f>
        <v>Янгиюльским ГОВД</v>
      </c>
      <c r="G874" s="166" t="str">
        <f>VLOOKUP($A874,'Реестр на 3 дня'!$C$2:$AA$1000,17)</f>
        <v>Узбекистан, 000000, Ташкентская область, Янгиюльский район, ул.Артыкова д. 6 кв</v>
      </c>
      <c r="H874" s="191">
        <f>VLOOKUP($A874,'Реестр на 3 дня'!$C$2:$AA$1000,4)</f>
        <v>320</v>
      </c>
      <c r="I874" s="170">
        <f t="shared" si="77"/>
        <v>100</v>
      </c>
      <c r="J874" s="187">
        <f t="shared" si="78"/>
        <v>32000</v>
      </c>
      <c r="K874" s="41">
        <f t="shared" si="79"/>
        <v>0</v>
      </c>
      <c r="L874" s="188">
        <f t="shared" si="80"/>
        <v>32000</v>
      </c>
      <c r="M874" s="171" t="s">
        <v>1897</v>
      </c>
    </row>
    <row r="875" spans="1:13" ht="38.25">
      <c r="A875" s="179">
        <f t="shared" si="76"/>
        <v>857</v>
      </c>
      <c r="B875" s="189" t="str">
        <f>VLOOKUP($A875,'Реестр на 3 дня'!$C$2:$AA$1000,3)</f>
        <v>Давренов Марат</v>
      </c>
      <c r="C875" s="167" t="str">
        <f>VLOOKUP($A875,'Реестр на 3 дня'!$C$2:$AA$1000,12)</f>
        <v>XVI-ЮС</v>
      </c>
      <c r="D875" s="167" t="str">
        <f>VLOOKUP($A875,'Реестр на 3 дня'!$C$2:$AA$1000,13)</f>
        <v>542259</v>
      </c>
      <c r="E875" s="190" t="str">
        <f>VLOOKUP($A875,'Реестр на 3 дня'!$C$2:$AA$1000,14)</f>
        <v>07.02.1992</v>
      </c>
      <c r="F875" s="168" t="str">
        <f>VLOOKUP($A875,'Реестр на 3 дня'!$C$2:$AA$1000,15)</f>
        <v>ОВД Киров р-ма</v>
      </c>
      <c r="G875" s="166" t="str">
        <f>VLOOKUP($A875,'Реестр на 3 дня'!$C$2:$AA$1000,17)</f>
        <v>Узбекистан, 000000, г. Ташкент, Юнусабадский район, Юнус-Абад 19-1-71</v>
      </c>
      <c r="H875" s="191">
        <f>VLOOKUP($A875,'Реестр на 3 дня'!$C$2:$AA$1000,4)</f>
        <v>3200</v>
      </c>
      <c r="I875" s="170">
        <f t="shared" si="77"/>
        <v>100</v>
      </c>
      <c r="J875" s="187">
        <f t="shared" si="78"/>
        <v>320000</v>
      </c>
      <c r="K875" s="41">
        <f t="shared" si="79"/>
        <v>0</v>
      </c>
      <c r="L875" s="188">
        <f t="shared" si="80"/>
        <v>320000</v>
      </c>
      <c r="M875" s="171" t="s">
        <v>1897</v>
      </c>
    </row>
    <row r="876" spans="1:13" ht="25.5">
      <c r="A876" s="179">
        <f t="shared" si="76"/>
        <v>858</v>
      </c>
      <c r="B876" s="189" t="str">
        <f>VLOOKUP($A876,'Реестр на 3 дня'!$C$2:$AA$1000,3)</f>
        <v>Джахонгирова Дилбар Набиевна</v>
      </c>
      <c r="C876" s="167" t="str">
        <f>VLOOKUP($A876,'Реестр на 3 дня'!$C$2:$AA$1000,12)</f>
        <v>CA</v>
      </c>
      <c r="D876" s="167" t="str">
        <f>VLOOKUP($A876,'Реестр на 3 дня'!$C$2:$AA$1000,13)</f>
        <v>0458071</v>
      </c>
      <c r="E876" s="190" t="str">
        <f>VLOOKUP($A876,'Реестр на 3 дня'!$C$2:$AA$1000,14)</f>
        <v>07.09.1996</v>
      </c>
      <c r="F876" s="168" t="str">
        <f>VLOOKUP($A876,'Реестр на 3 дня'!$C$2:$AA$1000,15)</f>
        <v>Toshkent shahar Shayhantoxur tumani IIB</v>
      </c>
      <c r="G876" s="166" t="str">
        <f>VLOOKUP($A876,'Реестр на 3 дня'!$C$2:$AA$1000,17)</f>
        <v>Узбекистан, 000000, г. Ташкент, Шайхантахурский район, д-16, кв-46</v>
      </c>
      <c r="H876" s="191">
        <f>VLOOKUP($A876,'Реестр на 3 дня'!$C$2:$AA$1000,4)</f>
        <v>8000</v>
      </c>
      <c r="I876" s="170">
        <f t="shared" si="77"/>
        <v>100</v>
      </c>
      <c r="J876" s="187">
        <f t="shared" si="78"/>
        <v>800000</v>
      </c>
      <c r="K876" s="41">
        <f t="shared" si="79"/>
        <v>0</v>
      </c>
      <c r="L876" s="188">
        <f t="shared" si="80"/>
        <v>800000</v>
      </c>
      <c r="M876" s="171" t="s">
        <v>1897</v>
      </c>
    </row>
    <row r="877" spans="1:13" ht="38.25">
      <c r="A877" s="179">
        <f t="shared" si="76"/>
        <v>859</v>
      </c>
      <c r="B877" s="189" t="str">
        <f>VLOOKUP($A877,'Реестр на 3 дня'!$C$2:$AA$1000,3)</f>
        <v>Еникеев Ахат</v>
      </c>
      <c r="C877" s="167" t="str">
        <f>VLOOKUP($A877,'Реестр на 3 дня'!$C$2:$AA$1000,12)</f>
        <v>92 16</v>
      </c>
      <c r="D877" s="167" t="str">
        <f>VLOOKUP($A877,'Реестр на 3 дня'!$C$2:$AA$1000,13)</f>
        <v>089395</v>
      </c>
      <c r="E877" s="190" t="str">
        <f>VLOOKUP($A877,'Реестр на 3 дня'!$C$2:$AA$1000,14)</f>
        <v>16.07.2016</v>
      </c>
      <c r="F877" s="168" t="str">
        <f>VLOOKUP($A877,'Реестр на 3 дня'!$C$2:$AA$1000,15)</f>
        <v>УФМС России по Респ.Татарстан г.Казань</v>
      </c>
      <c r="G877" s="166" t="str">
        <f>VLOOKUP($A877,'Реестр на 3 дня'!$C$2:$AA$1000,17)</f>
        <v>Российская Федерация, 000000, Рес.Татаристан г.Казань ул.Добротная 9а</v>
      </c>
      <c r="H877" s="191">
        <f>VLOOKUP($A877,'Реестр на 3 дня'!$C$2:$AA$1000,4)</f>
        <v>4480</v>
      </c>
      <c r="I877" s="170">
        <f t="shared" si="77"/>
        <v>100</v>
      </c>
      <c r="J877" s="187">
        <f t="shared" si="78"/>
        <v>448000</v>
      </c>
      <c r="K877" s="41">
        <f t="shared" si="79"/>
        <v>0</v>
      </c>
      <c r="L877" s="188">
        <f t="shared" si="80"/>
        <v>448000</v>
      </c>
      <c r="M877" s="171" t="s">
        <v>1896</v>
      </c>
    </row>
    <row r="878" spans="1:13" ht="25.5">
      <c r="A878" s="179">
        <f t="shared" si="76"/>
        <v>860</v>
      </c>
      <c r="B878" s="189" t="str">
        <f>VLOOKUP($A878,'Реестр на 3 дня'!$C$2:$AA$1000,3)</f>
        <v>Еникеева Раиса Ахатовна</v>
      </c>
      <c r="C878" s="167" t="str">
        <f>VLOOKUP($A878,'Реестр на 3 дня'!$C$2:$AA$1000,12)</f>
        <v>92 19</v>
      </c>
      <c r="D878" s="167" t="str">
        <f>VLOOKUP($A878,'Реестр на 3 дня'!$C$2:$AA$1000,13)</f>
        <v>654980</v>
      </c>
      <c r="E878" s="190" t="str">
        <f>VLOOKUP($A878,'Реестр на 3 дня'!$C$2:$AA$1000,14)</f>
        <v>25.09.2019</v>
      </c>
      <c r="F878" s="168" t="str">
        <f>VLOOKUP($A878,'Реестр на 3 дня'!$C$2:$AA$1000,15)</f>
        <v>УФМС России по Респ.Татарсттан г.Казань</v>
      </c>
      <c r="G878" s="166" t="str">
        <f>VLOOKUP($A878,'Реестр на 3 дня'!$C$2:$AA$1000,17)</f>
        <v>Российская Федерация, 000000, Рес.Татаристан г.Казань ул.Доброт 9а</v>
      </c>
      <c r="H878" s="191">
        <f>VLOOKUP($A878,'Реестр на 3 дня'!$C$2:$AA$1000,4)</f>
        <v>480</v>
      </c>
      <c r="I878" s="170">
        <f t="shared" si="77"/>
        <v>100</v>
      </c>
      <c r="J878" s="187">
        <f t="shared" si="78"/>
        <v>48000</v>
      </c>
      <c r="K878" s="41">
        <f t="shared" si="79"/>
        <v>0</v>
      </c>
      <c r="L878" s="188">
        <f t="shared" si="80"/>
        <v>48000</v>
      </c>
      <c r="M878" s="171" t="s">
        <v>1896</v>
      </c>
    </row>
    <row r="879" spans="1:13" ht="38.25">
      <c r="A879" s="179">
        <f t="shared" si="76"/>
        <v>861</v>
      </c>
      <c r="B879" s="189" t="str">
        <f>VLOOKUP($A879,'Реестр на 3 дня'!$C$2:$AA$1000,3)</f>
        <v>Епанчинцева Евдокия Алексеевна</v>
      </c>
      <c r="C879" s="167" t="str">
        <f>VLOOKUP($A879,'Реестр на 3 дня'!$C$2:$AA$1000,12)</f>
        <v>IV-ЮС</v>
      </c>
      <c r="D879" s="167" t="str">
        <f>VLOOKUP($A879,'Реестр на 3 дня'!$C$2:$AA$1000,13)</f>
        <v>524755</v>
      </c>
      <c r="E879" s="190" t="str">
        <f>VLOOKUP($A879,'Реестр на 3 дня'!$C$2:$AA$1000,14)</f>
        <v>01.12.1977</v>
      </c>
      <c r="F879" s="168" t="str">
        <f>VLOOKUP($A879,'Реестр на 3 дня'!$C$2:$AA$1000,15)</f>
        <v>Янгиюльским ГОВД</v>
      </c>
      <c r="G879" s="166" t="str">
        <f>VLOOKUP($A879,'Реестр на 3 дня'!$C$2:$AA$1000,17)</f>
        <v>Узбекистан, 000000, Ташкентская область, Янгиюльский район, ул.Кирова д.26, кв</v>
      </c>
      <c r="H879" s="191">
        <f>VLOOKUP($A879,'Реестр на 3 дня'!$C$2:$AA$1000,4)</f>
        <v>2400</v>
      </c>
      <c r="I879" s="170">
        <f t="shared" si="77"/>
        <v>100</v>
      </c>
      <c r="J879" s="187">
        <f t="shared" si="78"/>
        <v>240000</v>
      </c>
      <c r="K879" s="41">
        <f t="shared" si="79"/>
        <v>0</v>
      </c>
      <c r="L879" s="188">
        <f t="shared" si="80"/>
        <v>240000</v>
      </c>
      <c r="M879" s="171" t="s">
        <v>1897</v>
      </c>
    </row>
    <row r="880" spans="1:13" ht="51">
      <c r="A880" s="179">
        <f t="shared" si="76"/>
        <v>862</v>
      </c>
      <c r="B880" s="189" t="str">
        <f>VLOOKUP($A880,'Реестр на 3 дня'!$C$2:$AA$1000,3)</f>
        <v>ЖУЙКОВ ДАНИЛ АНДРЕЕВИЧ</v>
      </c>
      <c r="C880" s="167" t="str">
        <f>VLOOKUP($A880,'Реестр на 3 дня'!$C$2:$AA$1000,12)</f>
        <v>75</v>
      </c>
      <c r="D880" s="167" t="str">
        <f>VLOOKUP($A880,'Реестр на 3 дня'!$C$2:$AA$1000,13)</f>
        <v>9195096</v>
      </c>
      <c r="E880" s="190" t="str">
        <f>VLOOKUP($A880,'Реестр на 3 дня'!$C$2:$AA$1000,14)</f>
        <v>05.09.2018</v>
      </c>
      <c r="F880" s="168" t="str">
        <f>VLOOKUP($A880,'Реестр на 3 дня'!$C$2:$AA$1000,15)</f>
        <v/>
      </c>
      <c r="G880" s="166" t="str">
        <f>VLOOKUP($A880,'Реестр на 3 дня'!$C$2:$AA$1000,17)</f>
        <v>Российская Федерация, 000000, г. Ташкент р-н. Яккасарайский Ракат МФЙ, ул. Имом Ат-Тармизи, дом 31, кв. 13</v>
      </c>
      <c r="H880" s="191">
        <f>VLOOKUP($A880,'Реестр на 3 дня'!$C$2:$AA$1000,4)</f>
        <v>95</v>
      </c>
      <c r="I880" s="170">
        <f t="shared" si="77"/>
        <v>100</v>
      </c>
      <c r="J880" s="187">
        <f t="shared" si="78"/>
        <v>9500</v>
      </c>
      <c r="K880" s="41">
        <f t="shared" si="79"/>
        <v>0</v>
      </c>
      <c r="L880" s="188">
        <f t="shared" si="80"/>
        <v>9500</v>
      </c>
      <c r="M880" s="171" t="s">
        <v>1896</v>
      </c>
    </row>
    <row r="881" spans="1:13" ht="38.25">
      <c r="A881" s="179">
        <f t="shared" si="76"/>
        <v>863</v>
      </c>
      <c r="B881" s="189" t="str">
        <f>VLOOKUP($A881,'Реестр на 3 дня'!$C$2:$AA$1000,3)</f>
        <v>Зайниддинов Фахритдин Убайдуллаевич</v>
      </c>
      <c r="C881" s="167" t="str">
        <f>VLOOKUP($A881,'Реестр на 3 дня'!$C$2:$AA$1000,12)</f>
        <v>XII-ЮС</v>
      </c>
      <c r="D881" s="167" t="str">
        <f>VLOOKUP($A881,'Реестр на 3 дня'!$C$2:$AA$1000,13)</f>
        <v>592218</v>
      </c>
      <c r="E881" s="190" t="str">
        <f>VLOOKUP($A881,'Реестр на 3 дня'!$C$2:$AA$1000,14)</f>
        <v>11.01.1988</v>
      </c>
      <c r="F881" s="168" t="str">
        <f>VLOOKUP($A881,'Реестр на 3 дня'!$C$2:$AA$1000,15)</f>
        <v>Янгиюльским ГОВД</v>
      </c>
      <c r="G881" s="166" t="str">
        <f>VLOOKUP($A881,'Реестр на 3 дня'!$C$2:$AA$1000,17)</f>
        <v>Узбекистан, 000000, Ташкентская область, Янгиюльский район, с/с Ниязбаш ул.Кадыри д.14</v>
      </c>
      <c r="H881" s="191">
        <f>VLOOKUP($A881,'Реестр на 3 дня'!$C$2:$AA$1000,4)</f>
        <v>320</v>
      </c>
      <c r="I881" s="170">
        <f t="shared" si="77"/>
        <v>100</v>
      </c>
      <c r="J881" s="187">
        <f t="shared" si="78"/>
        <v>32000</v>
      </c>
      <c r="K881" s="41">
        <f t="shared" si="79"/>
        <v>0</v>
      </c>
      <c r="L881" s="188">
        <f t="shared" si="80"/>
        <v>32000</v>
      </c>
      <c r="M881" s="171" t="s">
        <v>1897</v>
      </c>
    </row>
    <row r="882" spans="1:13" ht="38.25">
      <c r="A882" s="179">
        <f t="shared" si="76"/>
        <v>864</v>
      </c>
      <c r="B882" s="189" t="str">
        <f>VLOOKUP($A882,'Реестр на 3 дня'!$C$2:$AA$1000,3)</f>
        <v>Ибрагимов Альберт Энверович</v>
      </c>
      <c r="C882" s="167" t="str">
        <f>VLOOKUP($A882,'Реестр на 3 дня'!$C$2:$AA$1000,12)</f>
        <v>XII-ЮС</v>
      </c>
      <c r="D882" s="167" t="str">
        <f>VLOOKUP($A882,'Реестр на 3 дня'!$C$2:$AA$1000,13)</f>
        <v>744388</v>
      </c>
      <c r="E882" s="190" t="str">
        <f>VLOOKUP($A882,'Реестр на 3 дня'!$C$2:$AA$1000,14)</f>
        <v>26.05.1987</v>
      </c>
      <c r="F882" s="168" t="str">
        <f>VLOOKUP($A882,'Реестр на 3 дня'!$C$2:$AA$1000,15)</f>
        <v>Янгиюльским ГОВД</v>
      </c>
      <c r="G882" s="166" t="str">
        <f>VLOOKUP($A882,'Реестр на 3 дня'!$C$2:$AA$1000,17)</f>
        <v>Узбекистан, 000000, Ташкентская область, Янгиюльский район, п.Гульбахор ул.Навои, 18 / 1</v>
      </c>
      <c r="H882" s="191">
        <f>VLOOKUP($A882,'Реестр на 3 дня'!$C$2:$AA$1000,4)</f>
        <v>160</v>
      </c>
      <c r="I882" s="170">
        <f t="shared" si="77"/>
        <v>100</v>
      </c>
      <c r="J882" s="187">
        <f t="shared" si="78"/>
        <v>16000</v>
      </c>
      <c r="K882" s="41">
        <f t="shared" si="79"/>
        <v>0</v>
      </c>
      <c r="L882" s="188">
        <f t="shared" si="80"/>
        <v>16000</v>
      </c>
      <c r="M882" s="171" t="s">
        <v>1897</v>
      </c>
    </row>
    <row r="883" spans="1:13" ht="38.25">
      <c r="A883" s="179">
        <f t="shared" ref="A883:A946" si="81">A882+1</f>
        <v>865</v>
      </c>
      <c r="B883" s="189" t="str">
        <f>VLOOKUP($A883,'Реестр на 3 дня'!$C$2:$AA$1000,3)</f>
        <v>Исраилова Гульсара Тасмуратовна</v>
      </c>
      <c r="C883" s="167" t="str">
        <f>VLOOKUP($A883,'Реестр на 3 дня'!$C$2:$AA$1000,12)</f>
        <v>CB</v>
      </c>
      <c r="D883" s="167" t="str">
        <f>VLOOKUP($A883,'Реестр на 3 дня'!$C$2:$AA$1000,13)</f>
        <v>0494214</v>
      </c>
      <c r="E883" s="190" t="str">
        <f>VLOOKUP($A883,'Реестр на 3 дня'!$C$2:$AA$1000,14)</f>
        <v>06.12.1996</v>
      </c>
      <c r="F883" s="168" t="str">
        <f>VLOOKUP($A883,'Реестр на 3 дня'!$C$2:$AA$1000,15)</f>
        <v>Янгиюльским ГОВД</v>
      </c>
      <c r="G883" s="166" t="str">
        <f>VLOOKUP($A883,'Реестр на 3 дня'!$C$2:$AA$1000,17)</f>
        <v>Узбекистан, 000000, Ташкентская область, Янгиюльский район, г.Янгиюль пер.Каунчи тепа д</v>
      </c>
      <c r="H883" s="191">
        <f>VLOOKUP($A883,'Реестр на 3 дня'!$C$2:$AA$1000,4)</f>
        <v>160</v>
      </c>
      <c r="I883" s="170">
        <f t="shared" si="77"/>
        <v>100</v>
      </c>
      <c r="J883" s="187">
        <f t="shared" si="78"/>
        <v>16000</v>
      </c>
      <c r="K883" s="41">
        <f t="shared" si="79"/>
        <v>0</v>
      </c>
      <c r="L883" s="188">
        <f t="shared" si="80"/>
        <v>16000</v>
      </c>
      <c r="M883" s="171" t="s">
        <v>1897</v>
      </c>
    </row>
    <row r="884" spans="1:13" ht="38.25">
      <c r="A884" s="179">
        <f t="shared" si="81"/>
        <v>866</v>
      </c>
      <c r="B884" s="189" t="str">
        <f>VLOOKUP($A884,'Реестр на 3 дня'!$C$2:$AA$1000,3)</f>
        <v>Исроилов Тасмурат Султанбаевич</v>
      </c>
      <c r="C884" s="167" t="str">
        <f>VLOOKUP($A884,'Реестр на 3 дня'!$C$2:$AA$1000,12)</f>
        <v>III-ОГ</v>
      </c>
      <c r="D884" s="167" t="str">
        <f>VLOOKUP($A884,'Реестр на 3 дня'!$C$2:$AA$1000,13)</f>
        <v>640223</v>
      </c>
      <c r="E884" s="190" t="str">
        <f>VLOOKUP($A884,'Реестр на 3 дня'!$C$2:$AA$1000,14)</f>
        <v>07.02.1980</v>
      </c>
      <c r="F884" s="168" t="str">
        <f>VLOOKUP($A884,'Реестр на 3 дня'!$C$2:$AA$1000,15)</f>
        <v>выд.Тюлькубасским</v>
      </c>
      <c r="G884" s="166" t="str">
        <f>VLOOKUP($A884,'Реестр на 3 дня'!$C$2:$AA$1000,17)</f>
        <v>Узбекистан, 000000, Ташкентская область, Янгиюльский район, Янгиюль пер.Стекольный, д.2</v>
      </c>
      <c r="H884" s="191">
        <f>VLOOKUP($A884,'Реестр на 3 дня'!$C$2:$AA$1000,4)</f>
        <v>160</v>
      </c>
      <c r="I884" s="170">
        <f t="shared" si="77"/>
        <v>100</v>
      </c>
      <c r="J884" s="187">
        <f t="shared" si="78"/>
        <v>16000</v>
      </c>
      <c r="K884" s="41">
        <f t="shared" si="79"/>
        <v>0</v>
      </c>
      <c r="L884" s="188">
        <f t="shared" si="80"/>
        <v>16000</v>
      </c>
      <c r="M884" s="171" t="s">
        <v>1897</v>
      </c>
    </row>
    <row r="885" spans="1:13" ht="38.25">
      <c r="A885" s="179">
        <f t="shared" si="81"/>
        <v>867</v>
      </c>
      <c r="B885" s="189" t="str">
        <f>VLOOKUP($A885,'Реестр на 3 дня'!$C$2:$AA$1000,3)</f>
        <v>КРАВЧУК ПАВЕЛ ОЛЕГОВИЧ</v>
      </c>
      <c r="C885" s="167" t="str">
        <f>VLOOKUP($A885,'Реестр на 3 дня'!$C$2:$AA$1000,12)</f>
        <v/>
      </c>
      <c r="D885" s="167" t="str">
        <f>VLOOKUP($A885,'Реестр на 3 дня'!$C$2:$AA$1000,13)</f>
        <v>766175270</v>
      </c>
      <c r="E885" s="190" t="str">
        <f>VLOOKUP($A885,'Реестр на 3 дня'!$C$2:$AA$1000,14)</f>
        <v>15.12.2021</v>
      </c>
      <c r="F885" s="168" t="str">
        <f>VLOOKUP($A885,'Реестр на 3 дня'!$C$2:$AA$1000,15)</f>
        <v/>
      </c>
      <c r="G885" s="166" t="str">
        <f>VLOOKUP($A885,'Реестр на 3 дня'!$C$2:$AA$1000,17)</f>
        <v>Российская Федерация, 000000, г. Ташкент,Яккасарайский район,ул.Кулолтупрок д4/6</v>
      </c>
      <c r="H885" s="191">
        <f>VLOOKUP($A885,'Реестр на 3 дня'!$C$2:$AA$1000,4)</f>
        <v>122</v>
      </c>
      <c r="I885" s="170">
        <f t="shared" si="77"/>
        <v>100</v>
      </c>
      <c r="J885" s="187">
        <f t="shared" si="78"/>
        <v>12200</v>
      </c>
      <c r="K885" s="41">
        <f t="shared" si="79"/>
        <v>0</v>
      </c>
      <c r="L885" s="188">
        <f t="shared" si="80"/>
        <v>12200</v>
      </c>
      <c r="M885" s="171" t="s">
        <v>1896</v>
      </c>
    </row>
    <row r="886" spans="1:13" ht="38.25">
      <c r="A886" s="179">
        <f t="shared" si="81"/>
        <v>868</v>
      </c>
      <c r="B886" s="189" t="str">
        <f>VLOOKUP($A886,'Реестр на 3 дня'!$C$2:$AA$1000,3)</f>
        <v>КРЮКОВ ДМИТРИЙ АЛЕКСАНДРОВИЧ</v>
      </c>
      <c r="C886" s="167" t="str">
        <f>VLOOKUP($A886,'Реестр на 3 дня'!$C$2:$AA$1000,12)</f>
        <v>RUS</v>
      </c>
      <c r="D886" s="167" t="str">
        <f>VLOOKUP($A886,'Реестр на 3 дня'!$C$2:$AA$1000,13)</f>
        <v>767427597</v>
      </c>
      <c r="E886" s="190" t="str">
        <f>VLOOKUP($A886,'Реестр на 3 дня'!$C$2:$AA$1000,14)</f>
        <v>28.04.2022</v>
      </c>
      <c r="F886" s="168" t="str">
        <f>VLOOKUP($A886,'Реестр на 3 дня'!$C$2:$AA$1000,15)</f>
        <v/>
      </c>
      <c r="G886" s="166" t="str">
        <f>VLOOKUP($A886,'Реестр на 3 дня'!$C$2:$AA$1000,17)</f>
        <v>Российская Федерация, 000000, Московская обл.,г.Одинцово,р-он Д.Бузаево, д.70</v>
      </c>
      <c r="H886" s="191">
        <f>VLOOKUP($A886,'Реестр на 3 дня'!$C$2:$AA$1000,4)</f>
        <v>250</v>
      </c>
      <c r="I886" s="170">
        <f t="shared" si="77"/>
        <v>100</v>
      </c>
      <c r="J886" s="187">
        <f t="shared" si="78"/>
        <v>25000</v>
      </c>
      <c r="K886" s="41">
        <f t="shared" si="79"/>
        <v>0</v>
      </c>
      <c r="L886" s="188">
        <f t="shared" si="80"/>
        <v>25000</v>
      </c>
      <c r="M886" s="171" t="s">
        <v>1896</v>
      </c>
    </row>
    <row r="887" spans="1:13" ht="38.25">
      <c r="A887" s="179">
        <f t="shared" si="81"/>
        <v>869</v>
      </c>
      <c r="B887" s="189" t="str">
        <f>VLOOKUP($A887,'Реестр на 3 дня'!$C$2:$AA$1000,3)</f>
        <v>Казанцева Юлия Сергеевна</v>
      </c>
      <c r="C887" s="167" t="str">
        <f>VLOOKUP($A887,'Реестр на 3 дня'!$C$2:$AA$1000,12)</f>
        <v>CB</v>
      </c>
      <c r="D887" s="167" t="str">
        <f>VLOOKUP($A887,'Реестр на 3 дня'!$C$2:$AA$1000,13)</f>
        <v>0006608</v>
      </c>
      <c r="E887" s="190" t="str">
        <f>VLOOKUP($A887,'Реестр на 3 дня'!$C$2:$AA$1000,14)</f>
        <v>22.05.1995</v>
      </c>
      <c r="F887" s="168" t="str">
        <f>VLOOKUP($A887,'Реестр на 3 дня'!$C$2:$AA$1000,15)</f>
        <v>Янгиюльским ОВД</v>
      </c>
      <c r="G887" s="166" t="str">
        <f>VLOOKUP($A887,'Реестр на 3 дня'!$C$2:$AA$1000,17)</f>
        <v>Узбекистан, 000000, Ташкентская область, Янгиюльский район, ул. Нодирабегим, д</v>
      </c>
      <c r="H887" s="191">
        <f>VLOOKUP($A887,'Реестр на 3 дня'!$C$2:$AA$1000,4)</f>
        <v>160</v>
      </c>
      <c r="I887" s="170">
        <f t="shared" si="77"/>
        <v>100</v>
      </c>
      <c r="J887" s="187">
        <f t="shared" si="78"/>
        <v>16000</v>
      </c>
      <c r="K887" s="41">
        <f t="shared" si="79"/>
        <v>0</v>
      </c>
      <c r="L887" s="188">
        <f t="shared" si="80"/>
        <v>16000</v>
      </c>
      <c r="M887" s="171" t="s">
        <v>1897</v>
      </c>
    </row>
    <row r="888" spans="1:13" ht="38.25">
      <c r="A888" s="179">
        <f t="shared" si="81"/>
        <v>870</v>
      </c>
      <c r="B888" s="189" t="str">
        <f>VLOOKUP($A888,'Реестр на 3 дня'!$C$2:$AA$1000,3)</f>
        <v>Камалитдинов Алимджан</v>
      </c>
      <c r="C888" s="167" t="str">
        <f>VLOOKUP($A888,'Реестр на 3 дня'!$C$2:$AA$1000,12)</f>
        <v>CB</v>
      </c>
      <c r="D888" s="167" t="str">
        <f>VLOOKUP($A888,'Реестр на 3 дня'!$C$2:$AA$1000,13)</f>
        <v>0945242</v>
      </c>
      <c r="E888" s="190" t="str">
        <f>VLOOKUP($A888,'Реестр на 3 дня'!$C$2:$AA$1000,14)</f>
        <v>28.03.1998</v>
      </c>
      <c r="F888" s="168" t="str">
        <f>VLOOKUP($A888,'Реестр на 3 дня'!$C$2:$AA$1000,15)</f>
        <v>Янгиюльским ОВД</v>
      </c>
      <c r="G888" s="166" t="str">
        <f>VLOOKUP($A888,'Реестр на 3 дня'!$C$2:$AA$1000,17)</f>
        <v>Узбекистан, 000000, Ташкентская область, Янгиюльский район, ул. Узумзор д - 59</v>
      </c>
      <c r="H888" s="191">
        <f>VLOOKUP($A888,'Реестр на 3 дня'!$C$2:$AA$1000,4)</f>
        <v>320</v>
      </c>
      <c r="I888" s="170">
        <f t="shared" si="77"/>
        <v>100</v>
      </c>
      <c r="J888" s="187">
        <f t="shared" si="78"/>
        <v>32000</v>
      </c>
      <c r="K888" s="41">
        <f t="shared" si="79"/>
        <v>0</v>
      </c>
      <c r="L888" s="188">
        <f t="shared" si="80"/>
        <v>32000</v>
      </c>
      <c r="M888" s="171" t="s">
        <v>1897</v>
      </c>
    </row>
    <row r="889" spans="1:13" ht="38.25">
      <c r="A889" s="179">
        <f t="shared" si="81"/>
        <v>871</v>
      </c>
      <c r="B889" s="189" t="str">
        <f>VLOOKUP($A889,'Реестр на 3 дня'!$C$2:$AA$1000,3)</f>
        <v>Касымов Кахрамон Абдурамович</v>
      </c>
      <c r="C889" s="167" t="str">
        <f>VLOOKUP($A889,'Реестр на 3 дня'!$C$2:$AA$1000,12)</f>
        <v>XI-ЮС</v>
      </c>
      <c r="D889" s="167" t="str">
        <f>VLOOKUP($A889,'Реестр на 3 дня'!$C$2:$AA$1000,13)</f>
        <v>649175</v>
      </c>
      <c r="E889" s="190" t="str">
        <f>VLOOKUP($A889,'Реестр на 3 дня'!$C$2:$AA$1000,14)</f>
        <v>24.04.1986</v>
      </c>
      <c r="F889" s="168" t="str">
        <f>VLOOKUP($A889,'Реестр на 3 дня'!$C$2:$AA$1000,15)</f>
        <v>Янгиюльским ГОВД</v>
      </c>
      <c r="G889" s="166" t="str">
        <f>VLOOKUP($A889,'Реестр на 3 дня'!$C$2:$AA$1000,17)</f>
        <v>Узбекистан, 000000, Ташкентская область, Янгиюльский район, с/с Ниязбашуч.Пахта, бр.19</v>
      </c>
      <c r="H889" s="191">
        <f>VLOOKUP($A889,'Реестр на 3 дня'!$C$2:$AA$1000,4)</f>
        <v>160</v>
      </c>
      <c r="I889" s="170">
        <f t="shared" si="77"/>
        <v>100</v>
      </c>
      <c r="J889" s="187">
        <f t="shared" si="78"/>
        <v>16000</v>
      </c>
      <c r="K889" s="41">
        <f t="shared" si="79"/>
        <v>0</v>
      </c>
      <c r="L889" s="188">
        <f t="shared" si="80"/>
        <v>16000</v>
      </c>
      <c r="M889" s="171" t="s">
        <v>1897</v>
      </c>
    </row>
    <row r="890" spans="1:13" ht="38.25">
      <c r="A890" s="179">
        <f t="shared" si="81"/>
        <v>872</v>
      </c>
      <c r="B890" s="189" t="str">
        <f>VLOOKUP($A890,'Реестр на 3 дня'!$C$2:$AA$1000,3)</f>
        <v>Кашкина Тамара Ивановна</v>
      </c>
      <c r="C890" s="167" t="str">
        <f>VLOOKUP($A890,'Реестр на 3 дня'!$C$2:$AA$1000,12)</f>
        <v>V-ЮС</v>
      </c>
      <c r="D890" s="167" t="str">
        <f>VLOOKUP($A890,'Реестр на 3 дня'!$C$2:$AA$1000,13)</f>
        <v>617787</v>
      </c>
      <c r="E890" s="190" t="str">
        <f>VLOOKUP($A890,'Реестр на 3 дня'!$C$2:$AA$1000,14)</f>
        <v>13.12.1978</v>
      </c>
      <c r="F890" s="168" t="str">
        <f>VLOOKUP($A890,'Реестр на 3 дня'!$C$2:$AA$1000,15)</f>
        <v>Янгиюльским ГОВД</v>
      </c>
      <c r="G890" s="166" t="str">
        <f>VLOOKUP($A890,'Реестр на 3 дня'!$C$2:$AA$1000,17)</f>
        <v>Узбекистан, 000000, Ташкентская область, Янгиюльский район, г. Янгиюль ул. Лермонтова, д.7</v>
      </c>
      <c r="H890" s="191">
        <f>VLOOKUP($A890,'Реестр на 3 дня'!$C$2:$AA$1000,4)</f>
        <v>320</v>
      </c>
      <c r="I890" s="170">
        <f t="shared" si="77"/>
        <v>100</v>
      </c>
      <c r="J890" s="187">
        <f t="shared" si="78"/>
        <v>32000</v>
      </c>
      <c r="K890" s="41">
        <f t="shared" si="79"/>
        <v>0</v>
      </c>
      <c r="L890" s="188">
        <f t="shared" si="80"/>
        <v>32000</v>
      </c>
      <c r="M890" s="171" t="s">
        <v>1897</v>
      </c>
    </row>
    <row r="891" spans="1:13" ht="38.25">
      <c r="A891" s="179">
        <f t="shared" si="81"/>
        <v>873</v>
      </c>
      <c r="B891" s="189" t="str">
        <f>VLOOKUP($A891,'Реестр на 3 дня'!$C$2:$AA$1000,3)</f>
        <v>Ким Татьяна Михайловна</v>
      </c>
      <c r="C891" s="167" t="str">
        <f>VLOOKUP($A891,'Реестр на 3 дня'!$C$2:$AA$1000,12)</f>
        <v>IV-ЮС</v>
      </c>
      <c r="D891" s="167" t="str">
        <f>VLOOKUP($A891,'Реестр на 3 дня'!$C$2:$AA$1000,13)</f>
        <v>647615</v>
      </c>
      <c r="E891" s="190" t="str">
        <f>VLOOKUP($A891,'Реестр на 3 дня'!$C$2:$AA$1000,14)</f>
        <v>04.09.1978</v>
      </c>
      <c r="F891" s="168" t="str">
        <f>VLOOKUP($A891,'Реестр на 3 дня'!$C$2:$AA$1000,15)</f>
        <v>Янгиюльским ГОВД</v>
      </c>
      <c r="G891" s="166" t="str">
        <f>VLOOKUP($A891,'Реестр на 3 дня'!$C$2:$AA$1000,17)</f>
        <v>Узбекистан, 000000, Ташкентская область, Янгиюльский район, ул.Ленина д. 30 кв.3</v>
      </c>
      <c r="H891" s="191">
        <f>VLOOKUP($A891,'Реестр на 3 дня'!$C$2:$AA$1000,4)</f>
        <v>320</v>
      </c>
      <c r="I891" s="170">
        <f t="shared" si="77"/>
        <v>100</v>
      </c>
      <c r="J891" s="187">
        <f t="shared" si="78"/>
        <v>32000</v>
      </c>
      <c r="K891" s="41">
        <f t="shared" si="79"/>
        <v>0</v>
      </c>
      <c r="L891" s="188">
        <f t="shared" si="80"/>
        <v>32000</v>
      </c>
      <c r="M891" s="171" t="s">
        <v>1897</v>
      </c>
    </row>
    <row r="892" spans="1:13" ht="38.25">
      <c r="A892" s="179">
        <f t="shared" si="81"/>
        <v>874</v>
      </c>
      <c r="B892" s="189" t="str">
        <f>VLOOKUP($A892,'Реестр на 3 дня'!$C$2:$AA$1000,3)</f>
        <v>Котова Наталья Алексеевна</v>
      </c>
      <c r="C892" s="167" t="str">
        <f>VLOOKUP($A892,'Реестр на 3 дня'!$C$2:$AA$1000,12)</f>
        <v>II-ЮС</v>
      </c>
      <c r="D892" s="167" t="str">
        <f>VLOOKUP($A892,'Реестр на 3 дня'!$C$2:$AA$1000,13)</f>
        <v>720623</v>
      </c>
      <c r="E892" s="190" t="str">
        <f>VLOOKUP($A892,'Реестр на 3 дня'!$C$2:$AA$1000,14)</f>
        <v>17.05.1977</v>
      </c>
      <c r="F892" s="168" t="str">
        <f>VLOOKUP($A892,'Реестр на 3 дня'!$C$2:$AA$1000,15)</f>
        <v>Янгиюльским ГОВД</v>
      </c>
      <c r="G892" s="166" t="str">
        <f>VLOOKUP($A892,'Реестр на 3 дня'!$C$2:$AA$1000,17)</f>
        <v>Узбекистан, 000000, Ташкентская область, Янгиюльский район, п.Гульбахор ул.Гульбахор, 27</v>
      </c>
      <c r="H892" s="191">
        <f>VLOOKUP($A892,'Реестр на 3 дня'!$C$2:$AA$1000,4)</f>
        <v>320</v>
      </c>
      <c r="I892" s="170">
        <f t="shared" si="77"/>
        <v>100</v>
      </c>
      <c r="J892" s="187">
        <f t="shared" si="78"/>
        <v>32000</v>
      </c>
      <c r="K892" s="41">
        <f t="shared" si="79"/>
        <v>0</v>
      </c>
      <c r="L892" s="188">
        <f t="shared" si="80"/>
        <v>32000</v>
      </c>
      <c r="M892" s="171" t="s">
        <v>1897</v>
      </c>
    </row>
    <row r="893" spans="1:13" ht="38.25">
      <c r="A893" s="179">
        <f t="shared" si="81"/>
        <v>875</v>
      </c>
      <c r="B893" s="189" t="str">
        <f>VLOOKUP($A893,'Реестр на 3 дня'!$C$2:$AA$1000,3)</f>
        <v>Курбанова Зилола Мадаминовна</v>
      </c>
      <c r="C893" s="167" t="str">
        <f>VLOOKUP($A893,'Реестр на 3 дня'!$C$2:$AA$1000,12)</f>
        <v>XI-ЮС</v>
      </c>
      <c r="D893" s="167" t="str">
        <f>VLOOKUP($A893,'Реестр на 3 дня'!$C$2:$AA$1000,13)</f>
        <v>638537</v>
      </c>
      <c r="E893" s="190" t="str">
        <f>VLOOKUP($A893,'Реестр на 3 дня'!$C$2:$AA$1000,14)</f>
        <v>26.05.1986</v>
      </c>
      <c r="F893" s="168" t="str">
        <f>VLOOKUP($A893,'Реестр на 3 дня'!$C$2:$AA$1000,15)</f>
        <v>Янгиюльским ГОВД</v>
      </c>
      <c r="G893" s="166" t="str">
        <f>VLOOKUP($A893,'Реестр на 3 дня'!$C$2:$AA$1000,17)</f>
        <v>Узбекистан, 000000, Ташкентская область, Янгиюльский район, ул.Янги Хаят д. 18 к</v>
      </c>
      <c r="H893" s="191">
        <f>VLOOKUP($A893,'Реестр на 3 дня'!$C$2:$AA$1000,4)</f>
        <v>160</v>
      </c>
      <c r="I893" s="170">
        <f t="shared" si="77"/>
        <v>100</v>
      </c>
      <c r="J893" s="187">
        <f t="shared" si="78"/>
        <v>16000</v>
      </c>
      <c r="K893" s="41">
        <f t="shared" si="79"/>
        <v>0</v>
      </c>
      <c r="L893" s="188">
        <f t="shared" si="80"/>
        <v>16000</v>
      </c>
      <c r="M893" s="171" t="s">
        <v>1897</v>
      </c>
    </row>
    <row r="894" spans="1:13" ht="25.5">
      <c r="A894" s="179">
        <f t="shared" si="81"/>
        <v>876</v>
      </c>
      <c r="B894" s="189" t="str">
        <f>VLOOKUP($A894,'Реестр на 3 дня'!$C$2:$AA$1000,3)</f>
        <v>Кушаков Махамаджон Нагматович</v>
      </c>
      <c r="C894" s="167" t="str">
        <f>VLOOKUP($A894,'Реестр на 3 дня'!$C$2:$AA$1000,12)</f>
        <v>CB</v>
      </c>
      <c r="D894" s="167" t="str">
        <f>VLOOKUP($A894,'Реестр на 3 дня'!$C$2:$AA$1000,13)</f>
        <v>0149329</v>
      </c>
      <c r="E894" s="190" t="str">
        <f>VLOOKUP($A894,'Реестр на 3 дня'!$C$2:$AA$1000,14)</f>
        <v>01.12.1998</v>
      </c>
      <c r="F894" s="168" t="str">
        <f>VLOOKUP($A894,'Реестр на 3 дня'!$C$2:$AA$1000,15)</f>
        <v>Янгиюл. ГОВД Таш</v>
      </c>
      <c r="G894" s="166" t="str">
        <f>VLOOKUP($A894,'Реестр на 3 дня'!$C$2:$AA$1000,17)</f>
        <v>Узбекистан, 000000, Ташкентская область, Янгиюльский район, б/н</v>
      </c>
      <c r="H894" s="191">
        <f>VLOOKUP($A894,'Реестр на 3 дня'!$C$2:$AA$1000,4)</f>
        <v>800</v>
      </c>
      <c r="I894" s="170">
        <f t="shared" si="77"/>
        <v>100</v>
      </c>
      <c r="J894" s="187">
        <f t="shared" si="78"/>
        <v>80000</v>
      </c>
      <c r="K894" s="41">
        <f t="shared" si="79"/>
        <v>0</v>
      </c>
      <c r="L894" s="188">
        <f t="shared" si="80"/>
        <v>80000</v>
      </c>
      <c r="M894" s="171" t="s">
        <v>1897</v>
      </c>
    </row>
    <row r="895" spans="1:13" ht="38.25">
      <c r="A895" s="179">
        <f t="shared" si="81"/>
        <v>877</v>
      </c>
      <c r="B895" s="189" t="str">
        <f>VLOOKUP($A895,'Реестр на 3 дня'!$C$2:$AA$1000,3)</f>
        <v>Ли Иосиф Егорович</v>
      </c>
      <c r="C895" s="167" t="str">
        <f>VLOOKUP($A895,'Реестр на 3 дня'!$C$2:$AA$1000,12)</f>
        <v>I-ЮС</v>
      </c>
      <c r="D895" s="167" t="str">
        <f>VLOOKUP($A895,'Реестр на 3 дня'!$C$2:$AA$1000,13)</f>
        <v>688285</v>
      </c>
      <c r="E895" s="190" t="str">
        <f>VLOOKUP($A895,'Реестр на 3 дня'!$C$2:$AA$1000,14)</f>
        <v>10.01.1976</v>
      </c>
      <c r="F895" s="168" t="str">
        <f>VLOOKUP($A895,'Реестр на 3 дня'!$C$2:$AA$1000,15)</f>
        <v>Янгиюльским ГОВД</v>
      </c>
      <c r="G895" s="166" t="str">
        <f>VLOOKUP($A895,'Реестр на 3 дня'!$C$2:$AA$1000,17)</f>
        <v>Узбекистан, 000000, Ташкентская область, Янгиюльский район, Кетменьтепе отд. 4</v>
      </c>
      <c r="H895" s="191">
        <f>VLOOKUP($A895,'Реестр на 3 дня'!$C$2:$AA$1000,4)</f>
        <v>320</v>
      </c>
      <c r="I895" s="170">
        <f t="shared" si="77"/>
        <v>100</v>
      </c>
      <c r="J895" s="187">
        <f t="shared" si="78"/>
        <v>32000</v>
      </c>
      <c r="K895" s="41">
        <f t="shared" si="79"/>
        <v>0</v>
      </c>
      <c r="L895" s="188">
        <f t="shared" si="80"/>
        <v>32000</v>
      </c>
      <c r="M895" s="171" t="s">
        <v>1897</v>
      </c>
    </row>
    <row r="896" spans="1:13" ht="38.25">
      <c r="A896" s="179">
        <f t="shared" si="81"/>
        <v>878</v>
      </c>
      <c r="B896" s="189" t="str">
        <f>VLOOKUP($A896,'Реестр на 3 дня'!$C$2:$AA$1000,3)</f>
        <v>МЕМЕТОВА КЕВСЕРЕ АСАНОВНА</v>
      </c>
      <c r="C896" s="167" t="str">
        <f>VLOOKUP($A896,'Реестр на 3 дня'!$C$2:$AA$1000,12)</f>
        <v>03 22</v>
      </c>
      <c r="D896" s="167" t="str">
        <f>VLOOKUP($A896,'Реестр на 3 дня'!$C$2:$AA$1000,13)</f>
        <v>437344</v>
      </c>
      <c r="E896" s="190" t="str">
        <f>VLOOKUP($A896,'Реестр на 3 дня'!$C$2:$AA$1000,14)</f>
        <v/>
      </c>
      <c r="F896" s="168" t="str">
        <f>VLOOKUP($A896,'Реестр на 3 дня'!$C$2:$AA$1000,15)</f>
        <v/>
      </c>
      <c r="G896" s="166" t="str">
        <f>VLOOKUP($A896,'Реестр на 3 дня'!$C$2:$AA$1000,17)</f>
        <v>Российская Федерация, 000000, Краснодар, пр-д 4-й Куликова Поля, д. 15/1</v>
      </c>
      <c r="H896" s="191">
        <f>VLOOKUP($A896,'Реестр на 3 дня'!$C$2:$AA$1000,4)</f>
        <v>2000</v>
      </c>
      <c r="I896" s="170">
        <f t="shared" si="77"/>
        <v>100</v>
      </c>
      <c r="J896" s="187">
        <f t="shared" si="78"/>
        <v>200000</v>
      </c>
      <c r="K896" s="41">
        <f t="shared" si="79"/>
        <v>0</v>
      </c>
      <c r="L896" s="188">
        <f t="shared" si="80"/>
        <v>200000</v>
      </c>
      <c r="M896" s="171" t="s">
        <v>1896</v>
      </c>
    </row>
    <row r="897" spans="1:13" ht="25.5">
      <c r="A897" s="179">
        <f t="shared" si="81"/>
        <v>879</v>
      </c>
      <c r="B897" s="189" t="str">
        <f>VLOOKUP($A897,'Реестр на 3 дня'!$C$2:$AA$1000,3)</f>
        <v>Мамедова Ирина Михайловна</v>
      </c>
      <c r="C897" s="167" t="str">
        <f>VLOOKUP($A897,'Реестр на 3 дня'!$C$2:$AA$1000,12)</f>
        <v>X-ЮС</v>
      </c>
      <c r="D897" s="167" t="str">
        <f>VLOOKUP($A897,'Реестр на 3 дня'!$C$2:$AA$1000,13)</f>
        <v>721547</v>
      </c>
      <c r="E897" s="190" t="str">
        <f>VLOOKUP($A897,'Реестр на 3 дня'!$C$2:$AA$1000,14)</f>
        <v>11.02.1984</v>
      </c>
      <c r="F897" s="168" t="str">
        <f>VLOOKUP($A897,'Реестр на 3 дня'!$C$2:$AA$1000,15)</f>
        <v>Янгиюльским ГОВД</v>
      </c>
      <c r="G897" s="166" t="str">
        <f>VLOOKUP($A897,'Реестр на 3 дня'!$C$2:$AA$1000,17)</f>
        <v>Узбекистан, 000000, Ташкентская область, г. Янгиюль, ул.Лаззат д. 7 кв.10</v>
      </c>
      <c r="H897" s="191">
        <f>VLOOKUP($A897,'Реестр на 3 дня'!$C$2:$AA$1000,4)</f>
        <v>160</v>
      </c>
      <c r="I897" s="170">
        <f t="shared" si="77"/>
        <v>100</v>
      </c>
      <c r="J897" s="187">
        <f t="shared" si="78"/>
        <v>16000</v>
      </c>
      <c r="K897" s="41">
        <f t="shared" si="79"/>
        <v>0</v>
      </c>
      <c r="L897" s="188">
        <f t="shared" si="80"/>
        <v>16000</v>
      </c>
      <c r="M897" s="171" t="s">
        <v>1897</v>
      </c>
    </row>
    <row r="898" spans="1:13" ht="25.5">
      <c r="A898" s="179">
        <f t="shared" si="81"/>
        <v>880</v>
      </c>
      <c r="B898" s="189" t="str">
        <f>VLOOKUP($A898,'Реестр на 3 дня'!$C$2:$AA$1000,3)</f>
        <v>Манжесов Александр Владимирович</v>
      </c>
      <c r="C898" s="167" t="str">
        <f>VLOOKUP($A898,'Реестр на 3 дня'!$C$2:$AA$1000,12)</f>
        <v>VI-ЮС</v>
      </c>
      <c r="D898" s="167" t="str">
        <f>VLOOKUP($A898,'Реестр на 3 дня'!$C$2:$AA$1000,13)</f>
        <v>727335</v>
      </c>
      <c r="E898" s="190" t="str">
        <f>VLOOKUP($A898,'Реестр на 3 дня'!$C$2:$AA$1000,14)</f>
        <v>04.05.1979</v>
      </c>
      <c r="F898" s="168" t="str">
        <f>VLOOKUP($A898,'Реестр на 3 дня'!$C$2:$AA$1000,15)</f>
        <v>Янгиюльским ГОВД</v>
      </c>
      <c r="G898" s="166" t="str">
        <f>VLOOKUP($A898,'Реестр на 3 дня'!$C$2:$AA$1000,17)</f>
        <v>Узбекистан, 000000, Ташкентская область, г. Янгиюль, МЖК кор.24/5</v>
      </c>
      <c r="H898" s="191">
        <f>VLOOKUP($A898,'Реестр на 3 дня'!$C$2:$AA$1000,4)</f>
        <v>640</v>
      </c>
      <c r="I898" s="170">
        <f t="shared" si="77"/>
        <v>100</v>
      </c>
      <c r="J898" s="187">
        <f t="shared" si="78"/>
        <v>64000</v>
      </c>
      <c r="K898" s="41">
        <f t="shared" si="79"/>
        <v>0</v>
      </c>
      <c r="L898" s="188">
        <f t="shared" si="80"/>
        <v>64000</v>
      </c>
      <c r="M898" s="171" t="s">
        <v>1897</v>
      </c>
    </row>
    <row r="899" spans="1:13" ht="38.25">
      <c r="A899" s="179">
        <f t="shared" si="81"/>
        <v>881</v>
      </c>
      <c r="B899" s="189" t="str">
        <f>VLOOKUP($A899,'Реестр на 3 дня'!$C$2:$AA$1000,3)</f>
        <v>Маракаев Харис Юнусович</v>
      </c>
      <c r="C899" s="167" t="str">
        <f>VLOOKUP($A899,'Реестр на 3 дня'!$C$2:$AA$1000,12)</f>
        <v>IV-ЕД</v>
      </c>
      <c r="D899" s="167" t="str">
        <f>VLOOKUP($A899,'Реестр на 3 дня'!$C$2:$AA$1000,13)</f>
        <v>715996</v>
      </c>
      <c r="E899" s="190" t="str">
        <f>VLOOKUP($A899,'Реестр на 3 дня'!$C$2:$AA$1000,14)</f>
        <v>14.06.1978</v>
      </c>
      <c r="F899" s="168" t="str">
        <f>VLOOKUP($A899,'Реестр на 3 дня'!$C$2:$AA$1000,15)</f>
        <v>Краснолужским РОВД</v>
      </c>
      <c r="G899" s="166" t="str">
        <f>VLOOKUP($A899,'Реестр на 3 дня'!$C$2:$AA$1000,17)</f>
        <v>Узбекистан, 000000, Ташкентская область, Янгиюльский район, пер.Стекольный д, 1</v>
      </c>
      <c r="H899" s="191">
        <f>VLOOKUP($A899,'Реестр на 3 дня'!$C$2:$AA$1000,4)</f>
        <v>160</v>
      </c>
      <c r="I899" s="170">
        <f t="shared" si="77"/>
        <v>100</v>
      </c>
      <c r="J899" s="187">
        <f t="shared" si="78"/>
        <v>16000</v>
      </c>
      <c r="K899" s="41">
        <f t="shared" si="79"/>
        <v>0</v>
      </c>
      <c r="L899" s="188">
        <f t="shared" si="80"/>
        <v>16000</v>
      </c>
      <c r="M899" s="171" t="s">
        <v>1897</v>
      </c>
    </row>
    <row r="900" spans="1:13" ht="38.25">
      <c r="A900" s="179">
        <f t="shared" si="81"/>
        <v>882</v>
      </c>
      <c r="B900" s="189" t="str">
        <f>VLOOKUP($A900,'Реестр на 3 дня'!$C$2:$AA$1000,3)</f>
        <v>Махамадиева Махмуда Аманкуловна</v>
      </c>
      <c r="C900" s="167" t="str">
        <f>VLOOKUP($A900,'Реестр на 3 дня'!$C$2:$AA$1000,12)</f>
        <v>XI-ЮС</v>
      </c>
      <c r="D900" s="167" t="str">
        <f>VLOOKUP($A900,'Реестр на 3 дня'!$C$2:$AA$1000,13)</f>
        <v>682277</v>
      </c>
      <c r="E900" s="190" t="str">
        <f>VLOOKUP($A900,'Реестр на 3 дня'!$C$2:$AA$1000,14)</f>
        <v>19.01.1987</v>
      </c>
      <c r="F900" s="168" t="str">
        <f>VLOOKUP($A900,'Реестр на 3 дня'!$C$2:$AA$1000,15)</f>
        <v>Янгиюльским ГОВД</v>
      </c>
      <c r="G900" s="166" t="str">
        <f>VLOOKUP($A900,'Реестр на 3 дня'!$C$2:$AA$1000,17)</f>
        <v>Узбекистан, 000000, Ташкентская область, Янгиюльский район, м-в Ленина д.13, кв</v>
      </c>
      <c r="H900" s="191">
        <f>VLOOKUP($A900,'Реестр на 3 дня'!$C$2:$AA$1000,4)</f>
        <v>800</v>
      </c>
      <c r="I900" s="170">
        <f t="shared" si="77"/>
        <v>100</v>
      </c>
      <c r="J900" s="187">
        <f t="shared" si="78"/>
        <v>80000</v>
      </c>
      <c r="K900" s="41">
        <f t="shared" si="79"/>
        <v>0</v>
      </c>
      <c r="L900" s="188">
        <f t="shared" si="80"/>
        <v>80000</v>
      </c>
      <c r="M900" s="171" t="s">
        <v>1897</v>
      </c>
    </row>
    <row r="901" spans="1:13" ht="38.25">
      <c r="A901" s="179">
        <f t="shared" si="81"/>
        <v>883</v>
      </c>
      <c r="B901" s="189" t="str">
        <f>VLOOKUP($A901,'Реестр на 3 дня'!$C$2:$AA$1000,3)</f>
        <v>Махаматов Турсунбай Мирзакамбарович</v>
      </c>
      <c r="C901" s="167" t="str">
        <f>VLOOKUP($A901,'Реестр на 3 дня'!$C$2:$AA$1000,12)</f>
        <v>II-ЮС</v>
      </c>
      <c r="D901" s="167" t="str">
        <f>VLOOKUP($A901,'Реестр на 3 дня'!$C$2:$AA$1000,13)</f>
        <v>553254</v>
      </c>
      <c r="E901" s="190" t="str">
        <f>VLOOKUP($A901,'Реестр на 3 дня'!$C$2:$AA$1000,14)</f>
        <v>16.12.1976</v>
      </c>
      <c r="F901" s="168" t="str">
        <f>VLOOKUP($A901,'Реестр на 3 дня'!$C$2:$AA$1000,15)</f>
        <v>ГОВД Янгиюль</v>
      </c>
      <c r="G901" s="166" t="str">
        <f>VLOOKUP($A901,'Реестр на 3 дня'!$C$2:$AA$1000,17)</f>
        <v>Узбекистан, 000000, Ташкентская область, Янгиюльский район, пер.Гидролизный, 15</v>
      </c>
      <c r="H901" s="191">
        <f>VLOOKUP($A901,'Реестр на 3 дня'!$C$2:$AA$1000,4)</f>
        <v>800</v>
      </c>
      <c r="I901" s="170">
        <f t="shared" si="77"/>
        <v>100</v>
      </c>
      <c r="J901" s="187">
        <f t="shared" si="78"/>
        <v>80000</v>
      </c>
      <c r="K901" s="41">
        <f t="shared" si="79"/>
        <v>0</v>
      </c>
      <c r="L901" s="188">
        <f t="shared" si="80"/>
        <v>80000</v>
      </c>
      <c r="M901" s="171" t="s">
        <v>1897</v>
      </c>
    </row>
    <row r="902" spans="1:13" ht="25.5">
      <c r="A902" s="179">
        <f t="shared" si="81"/>
        <v>884</v>
      </c>
      <c r="B902" s="189" t="str">
        <f>VLOOKUP($A902,'Реестр на 3 дня'!$C$2:$AA$1000,3)</f>
        <v>Мацко Алина Алексеевна</v>
      </c>
      <c r="C902" s="167" t="str">
        <f>VLOOKUP($A902,'Реестр на 3 дня'!$C$2:$AA$1000,12)</f>
        <v>14 04</v>
      </c>
      <c r="D902" s="167" t="str">
        <f>VLOOKUP($A902,'Реестр на 3 дня'!$C$2:$AA$1000,13)</f>
        <v>398335</v>
      </c>
      <c r="E902" s="190" t="str">
        <f>VLOOKUP($A902,'Реестр на 3 дня'!$C$2:$AA$1000,14)</f>
        <v>14.05.2004</v>
      </c>
      <c r="F902" s="168" t="str">
        <f>VLOOKUP($A902,'Реестр на 3 дня'!$C$2:$AA$1000,15)</f>
        <v>УФМС России</v>
      </c>
      <c r="G902" s="166" t="str">
        <f>VLOOKUP($A902,'Реестр на 3 дня'!$C$2:$AA$1000,17)</f>
        <v>Российская Федерация, 000000, РФ,м-н Железнодорожный ул.Новая д.32 кв.16</v>
      </c>
      <c r="H902" s="191">
        <f>VLOOKUP($A902,'Реестр на 3 дня'!$C$2:$AA$1000,4)</f>
        <v>6400</v>
      </c>
      <c r="I902" s="170">
        <f t="shared" si="77"/>
        <v>100</v>
      </c>
      <c r="J902" s="187">
        <f t="shared" si="78"/>
        <v>640000</v>
      </c>
      <c r="K902" s="41">
        <f t="shared" si="79"/>
        <v>0</v>
      </c>
      <c r="L902" s="188">
        <f t="shared" si="80"/>
        <v>640000</v>
      </c>
      <c r="M902" s="171" t="s">
        <v>1896</v>
      </c>
    </row>
    <row r="903" spans="1:13" ht="38.25">
      <c r="A903" s="179">
        <f t="shared" si="81"/>
        <v>885</v>
      </c>
      <c r="B903" s="189" t="str">
        <f>VLOOKUP($A903,'Реестр на 3 дня'!$C$2:$AA$1000,3)</f>
        <v>Мелиев Талиб Нишаналиевич</v>
      </c>
      <c r="C903" s="167" t="str">
        <f>VLOOKUP($A903,'Реестр на 3 дня'!$C$2:$AA$1000,12)</f>
        <v>XV-ЮС</v>
      </c>
      <c r="D903" s="167" t="str">
        <f>VLOOKUP($A903,'Реестр на 3 дня'!$C$2:$AA$1000,13)</f>
        <v>621061</v>
      </c>
      <c r="E903" s="190" t="str">
        <f>VLOOKUP($A903,'Реестр на 3 дня'!$C$2:$AA$1000,14)</f>
        <v>14.03.1991</v>
      </c>
      <c r="F903" s="168" t="str">
        <f>VLOOKUP($A903,'Реестр на 3 дня'!$C$2:$AA$1000,15)</f>
        <v>Янгиюльским ГОВД</v>
      </c>
      <c r="G903" s="166" t="str">
        <f>VLOOKUP($A903,'Реестр на 3 дня'!$C$2:$AA$1000,17)</f>
        <v>Узбекистан, 000000, Ташкентская область, Янгиюльский район, с/с Ниязбаш ул.Тез-Арик д.92</v>
      </c>
      <c r="H903" s="191">
        <f>VLOOKUP($A903,'Реестр на 3 дня'!$C$2:$AA$1000,4)</f>
        <v>320</v>
      </c>
      <c r="I903" s="170">
        <f t="shared" si="77"/>
        <v>100</v>
      </c>
      <c r="J903" s="187">
        <f t="shared" si="78"/>
        <v>32000</v>
      </c>
      <c r="K903" s="41">
        <f t="shared" si="79"/>
        <v>0</v>
      </c>
      <c r="L903" s="188">
        <f t="shared" si="80"/>
        <v>32000</v>
      </c>
      <c r="M903" s="171" t="s">
        <v>1897</v>
      </c>
    </row>
    <row r="904" spans="1:13" ht="38.25">
      <c r="A904" s="179">
        <f t="shared" si="81"/>
        <v>886</v>
      </c>
      <c r="B904" s="189" t="str">
        <f>VLOOKUP($A904,'Реестр на 3 дня'!$C$2:$AA$1000,3)</f>
        <v>Михайлова Екатерина Геннадьевна</v>
      </c>
      <c r="C904" s="167" t="str">
        <f>VLOOKUP($A904,'Реестр на 3 дня'!$C$2:$AA$1000,12)</f>
        <v>CB</v>
      </c>
      <c r="D904" s="167" t="str">
        <f>VLOOKUP($A904,'Реестр на 3 дня'!$C$2:$AA$1000,13)</f>
        <v>1534681</v>
      </c>
      <c r="E904" s="190" t="str">
        <f>VLOOKUP($A904,'Реестр на 3 дня'!$C$2:$AA$1000,14)</f>
        <v>05.04.2001</v>
      </c>
      <c r="F904" s="168" t="str">
        <f>VLOOKUP($A904,'Реестр на 3 дня'!$C$2:$AA$1000,15)</f>
        <v>Янгиюльским ГОВД</v>
      </c>
      <c r="G904" s="166" t="str">
        <f>VLOOKUP($A904,'Реестр на 3 дня'!$C$2:$AA$1000,17)</f>
        <v>Узбекистан, 000000, Ташкентская область, Янгиюльский район, ул. Нодирабегим, д.9 кв.9</v>
      </c>
      <c r="H904" s="191">
        <f>VLOOKUP($A904,'Реестр на 3 дня'!$C$2:$AA$1000,4)</f>
        <v>1600</v>
      </c>
      <c r="I904" s="170">
        <f t="shared" si="77"/>
        <v>100</v>
      </c>
      <c r="J904" s="187">
        <f t="shared" si="78"/>
        <v>160000</v>
      </c>
      <c r="K904" s="41">
        <f t="shared" si="79"/>
        <v>0</v>
      </c>
      <c r="L904" s="188">
        <f t="shared" si="80"/>
        <v>160000</v>
      </c>
      <c r="M904" s="171" t="s">
        <v>1897</v>
      </c>
    </row>
    <row r="905" spans="1:13" ht="38.25">
      <c r="A905" s="179">
        <f t="shared" si="81"/>
        <v>887</v>
      </c>
      <c r="B905" s="189" t="str">
        <f>VLOOKUP($A905,'Реестр на 3 дня'!$C$2:$AA$1000,3)</f>
        <v>Михди Алюсат Ядуллаевич</v>
      </c>
      <c r="C905" s="167" t="str">
        <f>VLOOKUP($A905,'Реестр на 3 дня'!$C$2:$AA$1000,12)</f>
        <v>I-ЮС</v>
      </c>
      <c r="D905" s="167" t="str">
        <f>VLOOKUP($A905,'Реестр на 3 дня'!$C$2:$AA$1000,13)</f>
        <v>743273</v>
      </c>
      <c r="E905" s="190" t="str">
        <f>VLOOKUP($A905,'Реестр на 3 дня'!$C$2:$AA$1000,14)</f>
        <v>11.02.1977</v>
      </c>
      <c r="F905" s="168" t="str">
        <f>VLOOKUP($A905,'Реестр на 3 дня'!$C$2:$AA$1000,15)</f>
        <v>Янгиюльским ГОВД</v>
      </c>
      <c r="G905" s="166" t="str">
        <f>VLOOKUP($A905,'Реестр на 3 дня'!$C$2:$AA$1000,17)</f>
        <v>Узбекистан, 000000, Ташкентская область, Янгиюльский район, ул.Самаркандская д.3</v>
      </c>
      <c r="H905" s="191">
        <f>VLOOKUP($A905,'Реестр на 3 дня'!$C$2:$AA$1000,4)</f>
        <v>160</v>
      </c>
      <c r="I905" s="170">
        <f t="shared" si="77"/>
        <v>100</v>
      </c>
      <c r="J905" s="187">
        <f t="shared" si="78"/>
        <v>16000</v>
      </c>
      <c r="K905" s="41">
        <f t="shared" si="79"/>
        <v>0</v>
      </c>
      <c r="L905" s="188">
        <f t="shared" si="80"/>
        <v>16000</v>
      </c>
      <c r="M905" s="171" t="s">
        <v>1897</v>
      </c>
    </row>
    <row r="906" spans="1:13" ht="38.25">
      <c r="A906" s="179">
        <f t="shared" si="81"/>
        <v>888</v>
      </c>
      <c r="B906" s="189" t="str">
        <f>VLOOKUP($A906,'Реестр на 3 дня'!$C$2:$AA$1000,3)</f>
        <v>Моргунова Любовь Георгиевна</v>
      </c>
      <c r="C906" s="167" t="str">
        <f>VLOOKUP($A906,'Реестр на 3 дня'!$C$2:$AA$1000,12)</f>
        <v>CB</v>
      </c>
      <c r="D906" s="167" t="str">
        <f>VLOOKUP($A906,'Реестр на 3 дня'!$C$2:$AA$1000,13)</f>
        <v>0426342</v>
      </c>
      <c r="E906" s="190" t="str">
        <f>VLOOKUP($A906,'Реестр на 3 дня'!$C$2:$AA$1000,14)</f>
        <v>24.07.1996</v>
      </c>
      <c r="F906" s="168" t="str">
        <f>VLOOKUP($A906,'Реестр на 3 дня'!$C$2:$AA$1000,15)</f>
        <v>Янгиюльским ГОВД</v>
      </c>
      <c r="G906" s="166" t="str">
        <f>VLOOKUP($A906,'Реестр на 3 дня'!$C$2:$AA$1000,17)</f>
        <v>Узбекистан, 000000, Ташкентская область, г. Янгиюль, ул.Нодирабегим д.27</v>
      </c>
      <c r="H906" s="191">
        <f>VLOOKUP($A906,'Реестр на 3 дня'!$C$2:$AA$1000,4)</f>
        <v>1600</v>
      </c>
      <c r="I906" s="170">
        <f t="shared" si="77"/>
        <v>100</v>
      </c>
      <c r="J906" s="187">
        <f t="shared" si="78"/>
        <v>160000</v>
      </c>
      <c r="K906" s="41">
        <f t="shared" si="79"/>
        <v>0</v>
      </c>
      <c r="L906" s="188">
        <f t="shared" si="80"/>
        <v>160000</v>
      </c>
      <c r="M906" s="171" t="s">
        <v>1897</v>
      </c>
    </row>
    <row r="907" spans="1:13" ht="38.25">
      <c r="A907" s="179">
        <f t="shared" si="81"/>
        <v>889</v>
      </c>
      <c r="B907" s="189" t="str">
        <f>VLOOKUP($A907,'Реестр на 3 дня'!$C$2:$AA$1000,3)</f>
        <v>Морозов Павел Иванович</v>
      </c>
      <c r="C907" s="167" t="str">
        <f>VLOOKUP($A907,'Реестр на 3 дня'!$C$2:$AA$1000,12)</f>
        <v>X-ЮС</v>
      </c>
      <c r="D907" s="167" t="str">
        <f>VLOOKUP($A907,'Реестр на 3 дня'!$C$2:$AA$1000,13)</f>
        <v>573954</v>
      </c>
      <c r="E907" s="190" t="str">
        <f>VLOOKUP($A907,'Реестр на 3 дня'!$C$2:$AA$1000,14)</f>
        <v>24.01.1983</v>
      </c>
      <c r="F907" s="168" t="str">
        <f>VLOOKUP($A907,'Реестр на 3 дня'!$C$2:$AA$1000,15)</f>
        <v>Янгиюльским ГОВД</v>
      </c>
      <c r="G907" s="166" t="str">
        <f>VLOOKUP($A907,'Реестр на 3 дня'!$C$2:$AA$1000,17)</f>
        <v>Узбекистан, 000000, Ташкентская область, Янгиюльский район, п.Гульбахор ул.Ленина д.14 кв</v>
      </c>
      <c r="H907" s="191">
        <f>VLOOKUP($A907,'Реестр на 3 дня'!$C$2:$AA$1000,4)</f>
        <v>160</v>
      </c>
      <c r="I907" s="170">
        <f t="shared" si="77"/>
        <v>100</v>
      </c>
      <c r="J907" s="187">
        <f t="shared" si="78"/>
        <v>16000</v>
      </c>
      <c r="K907" s="41">
        <f t="shared" si="79"/>
        <v>0</v>
      </c>
      <c r="L907" s="188">
        <f t="shared" si="80"/>
        <v>16000</v>
      </c>
      <c r="M907" s="171" t="s">
        <v>1897</v>
      </c>
    </row>
    <row r="908" spans="1:13" ht="38.25">
      <c r="A908" s="179">
        <f t="shared" si="81"/>
        <v>890</v>
      </c>
      <c r="B908" s="189" t="str">
        <f>VLOOKUP($A908,'Реестр на 3 дня'!$C$2:$AA$1000,3)</f>
        <v>Мурашко Альберт Иосифович</v>
      </c>
      <c r="C908" s="167" t="str">
        <f>VLOOKUP($A908,'Реестр на 3 дня'!$C$2:$AA$1000,12)</f>
        <v>III-ЮС</v>
      </c>
      <c r="D908" s="167" t="str">
        <f>VLOOKUP($A908,'Реестр на 3 дня'!$C$2:$AA$1000,13)</f>
        <v>666596</v>
      </c>
      <c r="E908" s="190" t="str">
        <f>VLOOKUP($A908,'Реестр на 3 дня'!$C$2:$AA$1000,14)</f>
        <v>24.11.1977</v>
      </c>
      <c r="F908" s="168" t="str">
        <f>VLOOKUP($A908,'Реестр на 3 дня'!$C$2:$AA$1000,15)</f>
        <v>Хамзинским РОВД г.</v>
      </c>
      <c r="G908" s="166" t="str">
        <f>VLOOKUP($A908,'Реестр на 3 дня'!$C$2:$AA$1000,17)</f>
        <v>Узбекистан, 000000, Ташкентская область, Янгиюльский район, г.Ташкент м-в 40 лет Победы-1</v>
      </c>
      <c r="H908" s="191">
        <f>VLOOKUP($A908,'Реестр на 3 дня'!$C$2:$AA$1000,4)</f>
        <v>320</v>
      </c>
      <c r="I908" s="170">
        <f t="shared" si="77"/>
        <v>100</v>
      </c>
      <c r="J908" s="187">
        <f t="shared" si="78"/>
        <v>32000</v>
      </c>
      <c r="K908" s="41">
        <f t="shared" si="79"/>
        <v>0</v>
      </c>
      <c r="L908" s="188">
        <f t="shared" si="80"/>
        <v>32000</v>
      </c>
      <c r="M908" s="171" t="s">
        <v>1897</v>
      </c>
    </row>
    <row r="909" spans="1:13" ht="38.25">
      <c r="A909" s="179">
        <f t="shared" si="81"/>
        <v>891</v>
      </c>
      <c r="B909" s="189" t="str">
        <f>VLOOKUP($A909,'Реестр на 3 дня'!$C$2:$AA$1000,3)</f>
        <v>Мухаметов Гумар Нуритдинович</v>
      </c>
      <c r="C909" s="167" t="str">
        <f>VLOOKUP($A909,'Реестр на 3 дня'!$C$2:$AA$1000,12)</f>
        <v>CB</v>
      </c>
      <c r="D909" s="167" t="str">
        <f>VLOOKUP($A909,'Реестр на 3 дня'!$C$2:$AA$1000,13)</f>
        <v>0492085</v>
      </c>
      <c r="E909" s="190" t="str">
        <f>VLOOKUP($A909,'Реестр на 3 дня'!$C$2:$AA$1000,14)</f>
        <v>09.09.1996</v>
      </c>
      <c r="F909" s="168" t="str">
        <f>VLOOKUP($A909,'Реестр на 3 дня'!$C$2:$AA$1000,15)</f>
        <v>Янгиюльским ГОВД</v>
      </c>
      <c r="G909" s="166" t="str">
        <f>VLOOKUP($A909,'Реестр на 3 дня'!$C$2:$AA$1000,17)</f>
        <v>Узбекистан, 000000, Ташкентская область, Янгиюльский район, г.Янгиюль ул.Борисенко д.12</v>
      </c>
      <c r="H909" s="191">
        <f>VLOOKUP($A909,'Реестр на 3 дня'!$C$2:$AA$1000,4)</f>
        <v>2400</v>
      </c>
      <c r="I909" s="170">
        <f t="shared" si="77"/>
        <v>100</v>
      </c>
      <c r="J909" s="187">
        <f t="shared" si="78"/>
        <v>240000</v>
      </c>
      <c r="K909" s="41">
        <f t="shared" si="79"/>
        <v>0</v>
      </c>
      <c r="L909" s="188">
        <f t="shared" si="80"/>
        <v>240000</v>
      </c>
      <c r="M909" s="171" t="s">
        <v>1897</v>
      </c>
    </row>
    <row r="910" spans="1:13" ht="38.25">
      <c r="A910" s="179">
        <f t="shared" si="81"/>
        <v>892</v>
      </c>
      <c r="B910" s="189" t="str">
        <f>VLOOKUP($A910,'Реестр на 3 дня'!$C$2:$AA$1000,3)</f>
        <v>Назарматов Искандер</v>
      </c>
      <c r="C910" s="167" t="str">
        <f>VLOOKUP($A910,'Реестр на 3 дня'!$C$2:$AA$1000,12)</f>
        <v>XV-ЮС</v>
      </c>
      <c r="D910" s="167" t="str">
        <f>VLOOKUP($A910,'Реестр на 3 дня'!$C$2:$AA$1000,13)</f>
        <v>635985</v>
      </c>
      <c r="E910" s="190" t="str">
        <f>VLOOKUP($A910,'Реестр на 3 дня'!$C$2:$AA$1000,14)</f>
        <v>20.01.1992</v>
      </c>
      <c r="F910" s="168" t="str">
        <f>VLOOKUP($A910,'Реестр на 3 дня'!$C$2:$AA$1000,15)</f>
        <v>Янгиюльским ГОВД</v>
      </c>
      <c r="G910" s="166" t="str">
        <f>VLOOKUP($A910,'Реестр на 3 дня'!$C$2:$AA$1000,17)</f>
        <v>Узбекистан, 000000, Ташкентская область, Янгиюльский район, с\с Ниязбаш ул.Т.Азимий д.29</v>
      </c>
      <c r="H910" s="191">
        <f>VLOOKUP($A910,'Реестр на 3 дня'!$C$2:$AA$1000,4)</f>
        <v>160</v>
      </c>
      <c r="I910" s="170">
        <f t="shared" si="77"/>
        <v>100</v>
      </c>
      <c r="J910" s="187">
        <f t="shared" si="78"/>
        <v>16000</v>
      </c>
      <c r="K910" s="41">
        <f t="shared" si="79"/>
        <v>0</v>
      </c>
      <c r="L910" s="188">
        <f t="shared" si="80"/>
        <v>16000</v>
      </c>
      <c r="M910" s="171" t="s">
        <v>1897</v>
      </c>
    </row>
    <row r="911" spans="1:13" ht="38.25">
      <c r="A911" s="179">
        <f t="shared" si="81"/>
        <v>893</v>
      </c>
      <c r="B911" s="189" t="str">
        <f>VLOOKUP($A911,'Реестр на 3 дня'!$C$2:$AA$1000,3)</f>
        <v>Нечаев Владимир Сергеевич</v>
      </c>
      <c r="C911" s="167" t="str">
        <f>VLOOKUP($A911,'Реестр на 3 дня'!$C$2:$AA$1000,12)</f>
        <v>VI-ЮС</v>
      </c>
      <c r="D911" s="167" t="str">
        <f>VLOOKUP($A911,'Реестр на 3 дня'!$C$2:$AA$1000,13)</f>
        <v>728967</v>
      </c>
      <c r="E911" s="190" t="str">
        <f>VLOOKUP($A911,'Реестр на 3 дня'!$C$2:$AA$1000,14)</f>
        <v>27.06.1979</v>
      </c>
      <c r="F911" s="168" t="str">
        <f>VLOOKUP($A911,'Реестр на 3 дня'!$C$2:$AA$1000,15)</f>
        <v>Янгиюльским ГОВД</v>
      </c>
      <c r="G911" s="166" t="str">
        <f>VLOOKUP($A911,'Реестр на 3 дня'!$C$2:$AA$1000,17)</f>
        <v>Узбекистан, 000000, Ташкентская область, Янгиюльский район, г.Янгиюль ул. А.Икрамова д.15</v>
      </c>
      <c r="H911" s="191">
        <f>VLOOKUP($A911,'Реестр на 3 дня'!$C$2:$AA$1000,4)</f>
        <v>480</v>
      </c>
      <c r="I911" s="170">
        <f t="shared" si="77"/>
        <v>100</v>
      </c>
      <c r="J911" s="187">
        <f t="shared" si="78"/>
        <v>48000</v>
      </c>
      <c r="K911" s="41">
        <f t="shared" si="79"/>
        <v>0</v>
      </c>
      <c r="L911" s="188">
        <f t="shared" si="80"/>
        <v>48000</v>
      </c>
      <c r="M911" s="171" t="s">
        <v>1897</v>
      </c>
    </row>
    <row r="912" spans="1:13" ht="38.25">
      <c r="A912" s="179">
        <f t="shared" si="81"/>
        <v>894</v>
      </c>
      <c r="B912" s="189" t="str">
        <f>VLOOKUP($A912,'Реестр на 3 дня'!$C$2:$AA$1000,3)</f>
        <v>Николаев Василий Григорьевич</v>
      </c>
      <c r="C912" s="167" t="str">
        <f>VLOOKUP($A912,'Реестр на 3 дня'!$C$2:$AA$1000,12)</f>
        <v>I-ЮС</v>
      </c>
      <c r="D912" s="167" t="str">
        <f>VLOOKUP($A912,'Реестр на 3 дня'!$C$2:$AA$1000,13)</f>
        <v>632254</v>
      </c>
      <c r="E912" s="190" t="str">
        <f>VLOOKUP($A912,'Реестр на 3 дня'!$C$2:$AA$1000,14)</f>
        <v>15.04.1976</v>
      </c>
      <c r="F912" s="168" t="str">
        <f>VLOOKUP($A912,'Реестр на 3 дня'!$C$2:$AA$1000,15)</f>
        <v>Янгиюльским ГОВД</v>
      </c>
      <c r="G912" s="166" t="str">
        <f>VLOOKUP($A912,'Реестр на 3 дня'!$C$2:$AA$1000,17)</f>
        <v>Узбекистан, 000000, Ташкентская область, Янгиюльский район, г.Янгиюль ул.Береговая д.31</v>
      </c>
      <c r="H912" s="191">
        <f>VLOOKUP($A912,'Реестр на 3 дня'!$C$2:$AA$1000,4)</f>
        <v>1600</v>
      </c>
      <c r="I912" s="170">
        <f t="shared" si="77"/>
        <v>100</v>
      </c>
      <c r="J912" s="187">
        <f t="shared" si="78"/>
        <v>160000</v>
      </c>
      <c r="K912" s="41">
        <f t="shared" si="79"/>
        <v>0</v>
      </c>
      <c r="L912" s="188">
        <f t="shared" si="80"/>
        <v>160000</v>
      </c>
      <c r="M912" s="171" t="s">
        <v>1897</v>
      </c>
    </row>
    <row r="913" spans="1:13" ht="38.25">
      <c r="A913" s="179">
        <f t="shared" si="81"/>
        <v>895</v>
      </c>
      <c r="B913" s="189" t="str">
        <f>VLOOKUP($A913,'Реестр на 3 дня'!$C$2:$AA$1000,3)</f>
        <v>Нишанбаев Баходир Садикович</v>
      </c>
      <c r="C913" s="167" t="str">
        <f>VLOOKUP($A913,'Реестр на 3 дня'!$C$2:$AA$1000,12)</f>
        <v>X-ЮС</v>
      </c>
      <c r="D913" s="167" t="str">
        <f>VLOOKUP($A913,'Реестр на 3 дня'!$C$2:$AA$1000,13)</f>
        <v>509361</v>
      </c>
      <c r="E913" s="190" t="str">
        <f>VLOOKUP($A913,'Реестр на 3 дня'!$C$2:$AA$1000,14)</f>
        <v>25.12.1981</v>
      </c>
      <c r="F913" s="168" t="str">
        <f>VLOOKUP($A913,'Реестр на 3 дня'!$C$2:$AA$1000,15)</f>
        <v>Янгиюльским ГОВД</v>
      </c>
      <c r="G913" s="166" t="str">
        <f>VLOOKUP($A913,'Реестр на 3 дня'!$C$2:$AA$1000,17)</f>
        <v>Узбекистан, 000000, Ташкентская область, Янгиюльский район, с/с Ниязбаш ул.Навои, 59</v>
      </c>
      <c r="H913" s="191">
        <f>VLOOKUP($A913,'Реестр на 3 дня'!$C$2:$AA$1000,4)</f>
        <v>320</v>
      </c>
      <c r="I913" s="170">
        <f t="shared" si="77"/>
        <v>100</v>
      </c>
      <c r="J913" s="187">
        <f t="shared" si="78"/>
        <v>32000</v>
      </c>
      <c r="K913" s="41">
        <f t="shared" si="79"/>
        <v>0</v>
      </c>
      <c r="L913" s="188">
        <f t="shared" si="80"/>
        <v>32000</v>
      </c>
      <c r="M913" s="171" t="s">
        <v>1897</v>
      </c>
    </row>
    <row r="914" spans="1:13" ht="38.25">
      <c r="A914" s="179">
        <f t="shared" si="81"/>
        <v>896</v>
      </c>
      <c r="B914" s="189" t="str">
        <f>VLOOKUP($A914,'Реестр на 3 дня'!$C$2:$AA$1000,3)</f>
        <v>Нургалиев Наиль Шарафеевич</v>
      </c>
      <c r="C914" s="167" t="str">
        <f>VLOOKUP($A914,'Реестр на 3 дня'!$C$2:$AA$1000,12)</f>
        <v>I-ЮС</v>
      </c>
      <c r="D914" s="167" t="str">
        <f>VLOOKUP($A914,'Реестр на 3 дня'!$C$2:$AA$1000,13)</f>
        <v>688233</v>
      </c>
      <c r="E914" s="190" t="str">
        <f>VLOOKUP($A914,'Реестр на 3 дня'!$C$2:$AA$1000,14)</f>
        <v>16.01.1976</v>
      </c>
      <c r="F914" s="168" t="str">
        <f>VLOOKUP($A914,'Реестр на 3 дня'!$C$2:$AA$1000,15)</f>
        <v>Н-Чирчикским РОВД</v>
      </c>
      <c r="G914" s="166" t="str">
        <f>VLOOKUP($A914,'Реестр на 3 дня'!$C$2:$AA$1000,17)</f>
        <v>Узбекистан, 000000, Ташкентская область, Янгиюльский район, п.Благовещенка ул.Гагарина, д.</v>
      </c>
      <c r="H914" s="191">
        <f>VLOOKUP($A914,'Реестр на 3 дня'!$C$2:$AA$1000,4)</f>
        <v>800</v>
      </c>
      <c r="I914" s="170">
        <f t="shared" si="77"/>
        <v>100</v>
      </c>
      <c r="J914" s="187">
        <f t="shared" si="78"/>
        <v>80000</v>
      </c>
      <c r="K914" s="41">
        <f t="shared" si="79"/>
        <v>0</v>
      </c>
      <c r="L914" s="188">
        <f t="shared" si="80"/>
        <v>80000</v>
      </c>
      <c r="M914" s="171" t="s">
        <v>1897</v>
      </c>
    </row>
    <row r="915" spans="1:13" ht="38.25">
      <c r="A915" s="179">
        <f t="shared" si="81"/>
        <v>897</v>
      </c>
      <c r="B915" s="189" t="str">
        <f>VLOOKUP($A915,'Реестр на 3 дня'!$C$2:$AA$1000,3)</f>
        <v>Нургалиев Фаиль</v>
      </c>
      <c r="C915" s="167" t="str">
        <f>VLOOKUP($A915,'Реестр на 3 дня'!$C$2:$AA$1000,12)</f>
        <v>III-РЕ</v>
      </c>
      <c r="D915" s="167" t="str">
        <f>VLOOKUP($A915,'Реестр на 3 дня'!$C$2:$AA$1000,13)</f>
        <v>628808</v>
      </c>
      <c r="E915" s="190" t="str">
        <f>VLOOKUP($A915,'Реестр на 3 дня'!$C$2:$AA$1000,14)</f>
        <v>22.12.1977</v>
      </c>
      <c r="F915" s="168" t="str">
        <f>VLOOKUP($A915,'Реестр на 3 дня'!$C$2:$AA$1000,15)</f>
        <v>Н-Чирчикским РОВД</v>
      </c>
      <c r="G915" s="166" t="str">
        <f>VLOOKUP($A915,'Реестр на 3 дня'!$C$2:$AA$1000,17)</f>
        <v>Узбекистан, 000000, Ташкентская область, Янгиюльский район, п.Благовещенка ул.Набережная д</v>
      </c>
      <c r="H915" s="191">
        <f>VLOOKUP($A915,'Реестр на 3 дня'!$C$2:$AA$1000,4)</f>
        <v>480</v>
      </c>
      <c r="I915" s="170">
        <f t="shared" si="77"/>
        <v>100</v>
      </c>
      <c r="J915" s="187">
        <f t="shared" si="78"/>
        <v>48000</v>
      </c>
      <c r="K915" s="41">
        <f t="shared" si="79"/>
        <v>0</v>
      </c>
      <c r="L915" s="188">
        <f t="shared" si="80"/>
        <v>48000</v>
      </c>
      <c r="M915" s="171" t="s">
        <v>1897</v>
      </c>
    </row>
    <row r="916" spans="1:13" ht="38.25">
      <c r="A916" s="179">
        <f t="shared" si="81"/>
        <v>898</v>
      </c>
      <c r="B916" s="189" t="str">
        <f>VLOOKUP($A916,'Реестр на 3 дня'!$C$2:$AA$1000,3)</f>
        <v>Одилов Абдужаббар Тажибаевич</v>
      </c>
      <c r="C916" s="167" t="str">
        <f>VLOOKUP($A916,'Реестр на 3 дня'!$C$2:$AA$1000,12)</f>
        <v>IX-ЮС</v>
      </c>
      <c r="D916" s="167" t="str">
        <f>VLOOKUP($A916,'Реестр на 3 дня'!$C$2:$AA$1000,13)</f>
        <v>591858</v>
      </c>
      <c r="E916" s="190" t="str">
        <f>VLOOKUP($A916,'Реестр на 3 дня'!$C$2:$AA$1000,14)</f>
        <v>10.12.1980</v>
      </c>
      <c r="F916" s="168" t="str">
        <f>VLOOKUP($A916,'Реестр на 3 дня'!$C$2:$AA$1000,15)</f>
        <v>Янгиюльским ГОВД</v>
      </c>
      <c r="G916" s="166" t="str">
        <f>VLOOKUP($A916,'Реестр на 3 дня'!$C$2:$AA$1000,17)</f>
        <v>Узбекистан, 000000, Ташкентская область, Янгиюльский район, с/с Ниязбаш ул.Зеленая, 3</v>
      </c>
      <c r="H916" s="191">
        <f>VLOOKUP($A916,'Реестр на 3 дня'!$C$2:$AA$1000,4)</f>
        <v>1920</v>
      </c>
      <c r="I916" s="170">
        <f t="shared" si="77"/>
        <v>100</v>
      </c>
      <c r="J916" s="187">
        <f t="shared" si="78"/>
        <v>192000</v>
      </c>
      <c r="K916" s="41">
        <f t="shared" si="79"/>
        <v>0</v>
      </c>
      <c r="L916" s="188">
        <f t="shared" si="80"/>
        <v>192000</v>
      </c>
      <c r="M916" s="171" t="s">
        <v>1897</v>
      </c>
    </row>
    <row r="917" spans="1:13" ht="38.25">
      <c r="A917" s="179">
        <f t="shared" si="81"/>
        <v>899</v>
      </c>
      <c r="B917" s="189" t="str">
        <f>VLOOKUP($A917,'Реестр на 3 дня'!$C$2:$AA$1000,3)</f>
        <v>ПОЛЯНИН ДМИТРИЙ ВЛАДИМИРОВИЧ</v>
      </c>
      <c r="C917" s="167" t="str">
        <f>VLOOKUP($A917,'Реестр на 3 дня'!$C$2:$AA$1000,12)</f>
        <v>71 20</v>
      </c>
      <c r="D917" s="167" t="str">
        <f>VLOOKUP($A917,'Реестр на 3 дня'!$C$2:$AA$1000,13)</f>
        <v>517780</v>
      </c>
      <c r="E917" s="190" t="str">
        <f>VLOOKUP($A917,'Реестр на 3 дня'!$C$2:$AA$1000,14)</f>
        <v>03.07.2020</v>
      </c>
      <c r="F917" s="168" t="str">
        <f>VLOOKUP($A917,'Реестр на 3 дня'!$C$2:$AA$1000,15)</f>
        <v>УФМС России  по Тюменской.обл.</v>
      </c>
      <c r="G917" s="166" t="str">
        <f>VLOOKUP($A917,'Реестр на 3 дня'!$C$2:$AA$1000,17)</f>
        <v>Российская Федерация, 000000, РФ Тюменская обл г.Тюмень ул.Демьяна Бедного 104-56</v>
      </c>
      <c r="H917" s="191">
        <f>VLOOKUP($A917,'Реестр на 3 дня'!$C$2:$AA$1000,4)</f>
        <v>800</v>
      </c>
      <c r="I917" s="170">
        <f t="shared" si="77"/>
        <v>100</v>
      </c>
      <c r="J917" s="187">
        <f t="shared" si="78"/>
        <v>80000</v>
      </c>
      <c r="K917" s="41">
        <f t="shared" si="79"/>
        <v>0</v>
      </c>
      <c r="L917" s="188">
        <f t="shared" si="80"/>
        <v>80000</v>
      </c>
      <c r="M917" s="171" t="s">
        <v>1896</v>
      </c>
    </row>
    <row r="918" spans="1:13" ht="38.25">
      <c r="A918" s="179">
        <f t="shared" si="81"/>
        <v>900</v>
      </c>
      <c r="B918" s="189" t="str">
        <f>VLOOKUP($A918,'Реестр на 3 дня'!$C$2:$AA$1000,3)</f>
        <v>Пак Михаил Андреевич</v>
      </c>
      <c r="C918" s="167" t="str">
        <f>VLOOKUP($A918,'Реестр на 3 дня'!$C$2:$AA$1000,12)</f>
        <v>CB</v>
      </c>
      <c r="D918" s="167" t="str">
        <f>VLOOKUP($A918,'Реестр на 3 дня'!$C$2:$AA$1000,13)</f>
        <v>1769941</v>
      </c>
      <c r="E918" s="190" t="str">
        <f>VLOOKUP($A918,'Реестр на 3 дня'!$C$2:$AA$1000,14)</f>
        <v>28.02.2003</v>
      </c>
      <c r="F918" s="168" t="str">
        <f>VLOOKUP($A918,'Реестр на 3 дня'!$C$2:$AA$1000,15)</f>
        <v>Янгиюльским ГОВД</v>
      </c>
      <c r="G918" s="166" t="str">
        <f>VLOOKUP($A918,'Реестр на 3 дня'!$C$2:$AA$1000,17)</f>
        <v>Узбекистан, 000000, Ташкентская область, Янгиюльский район, ул.У.Насира д.1</v>
      </c>
      <c r="H918" s="191">
        <f>VLOOKUP($A918,'Реестр на 3 дня'!$C$2:$AA$1000,4)</f>
        <v>3200</v>
      </c>
      <c r="I918" s="170">
        <f t="shared" si="77"/>
        <v>100</v>
      </c>
      <c r="J918" s="187">
        <f t="shared" si="78"/>
        <v>320000</v>
      </c>
      <c r="K918" s="41">
        <f t="shared" si="79"/>
        <v>0</v>
      </c>
      <c r="L918" s="188">
        <f t="shared" si="80"/>
        <v>320000</v>
      </c>
      <c r="M918" s="171" t="s">
        <v>1897</v>
      </c>
    </row>
    <row r="919" spans="1:13" ht="38.25">
      <c r="A919" s="179">
        <f t="shared" si="81"/>
        <v>901</v>
      </c>
      <c r="B919" s="189" t="str">
        <f>VLOOKUP($A919,'Реестр на 3 дня'!$C$2:$AA$1000,3)</f>
        <v>Парамонова Раиса Бекировна</v>
      </c>
      <c r="C919" s="167" t="str">
        <f>VLOOKUP($A919,'Реестр на 3 дня'!$C$2:$AA$1000,12)</f>
        <v>IX-ЮС</v>
      </c>
      <c r="D919" s="167" t="str">
        <f>VLOOKUP($A919,'Реестр на 3 дня'!$C$2:$AA$1000,13)</f>
        <v>668133</v>
      </c>
      <c r="E919" s="190" t="str">
        <f>VLOOKUP($A919,'Реестр на 3 дня'!$C$2:$AA$1000,14)</f>
        <v>01.09.1981</v>
      </c>
      <c r="F919" s="168" t="str">
        <f>VLOOKUP($A919,'Реестр на 3 дня'!$C$2:$AA$1000,15)</f>
        <v>Янгиюльским ГОВД</v>
      </c>
      <c r="G919" s="166" t="str">
        <f>VLOOKUP($A919,'Реестр на 3 дня'!$C$2:$AA$1000,17)</f>
        <v>Узбекистан, 000000, Ташкентская область, Янгиюльский район, г.Янгиюль ул.Водопадная, 5б</v>
      </c>
      <c r="H919" s="191">
        <f>VLOOKUP($A919,'Реестр на 3 дня'!$C$2:$AA$1000,4)</f>
        <v>160</v>
      </c>
      <c r="I919" s="170">
        <f t="shared" si="77"/>
        <v>100</v>
      </c>
      <c r="J919" s="187">
        <f t="shared" si="78"/>
        <v>16000</v>
      </c>
      <c r="K919" s="41">
        <f t="shared" si="79"/>
        <v>0</v>
      </c>
      <c r="L919" s="188">
        <f t="shared" si="80"/>
        <v>16000</v>
      </c>
      <c r="M919" s="171" t="s">
        <v>1897</v>
      </c>
    </row>
    <row r="920" spans="1:13" ht="38.25">
      <c r="A920" s="179">
        <f t="shared" si="81"/>
        <v>902</v>
      </c>
      <c r="B920" s="189" t="str">
        <f>VLOOKUP($A920,'Реестр на 3 дня'!$C$2:$AA$1000,3)</f>
        <v>Подкорытова Нинила Степановна</v>
      </c>
      <c r="C920" s="167" t="str">
        <f>VLOOKUP($A920,'Реестр на 3 дня'!$C$2:$AA$1000,12)</f>
        <v>БГ</v>
      </c>
      <c r="D920" s="167" t="str">
        <f>VLOOKUP($A920,'Реестр на 3 дня'!$C$2:$AA$1000,13)</f>
        <v>0083605</v>
      </c>
      <c r="E920" s="190" t="str">
        <f>VLOOKUP($A920,'Реестр на 3 дня'!$C$2:$AA$1000,14)</f>
        <v>07.06.2005</v>
      </c>
      <c r="F920" s="168" t="str">
        <f>VLOOKUP($A920,'Реестр на 3 дня'!$C$2:$AA$1000,15)</f>
        <v>ОВВиГ Мирабад.р-на г.Ташкента</v>
      </c>
      <c r="G920" s="166" t="str">
        <f>VLOOKUP($A920,'Реестр на 3 дня'!$C$2:$AA$1000,17)</f>
        <v>Узбекистан, 000000, г. Ташкент, Яшнободский район, ул.С.Азимова, д.85 кв.4</v>
      </c>
      <c r="H920" s="191">
        <f>VLOOKUP($A920,'Реестр на 3 дня'!$C$2:$AA$1000,4)</f>
        <v>3040</v>
      </c>
      <c r="I920" s="170">
        <f t="shared" si="77"/>
        <v>100</v>
      </c>
      <c r="J920" s="187">
        <f t="shared" si="78"/>
        <v>304000</v>
      </c>
      <c r="K920" s="41">
        <f t="shared" si="79"/>
        <v>0</v>
      </c>
      <c r="L920" s="188">
        <f t="shared" si="80"/>
        <v>304000</v>
      </c>
      <c r="M920" s="171" t="s">
        <v>1897</v>
      </c>
    </row>
    <row r="921" spans="1:13" ht="38.25">
      <c r="A921" s="179">
        <f t="shared" si="81"/>
        <v>903</v>
      </c>
      <c r="B921" s="189" t="str">
        <f>VLOOKUP($A921,'Реестр на 3 дня'!$C$2:$AA$1000,3)</f>
        <v>Пугачев Николай Михайлович</v>
      </c>
      <c r="C921" s="167" t="str">
        <f>VLOOKUP($A921,'Реестр на 3 дня'!$C$2:$AA$1000,12)</f>
        <v>IX-ЮС</v>
      </c>
      <c r="D921" s="167" t="str">
        <f>VLOOKUP($A921,'Реестр на 3 дня'!$C$2:$AA$1000,13)</f>
        <v>583275</v>
      </c>
      <c r="E921" s="190" t="str">
        <f>VLOOKUP($A921,'Реестр на 3 дня'!$C$2:$AA$1000,14)</f>
        <v>10.02.1980</v>
      </c>
      <c r="F921" s="168" t="str">
        <f>VLOOKUP($A921,'Реестр на 3 дня'!$C$2:$AA$1000,15)</f>
        <v>Галабинским ОВД</v>
      </c>
      <c r="G921" s="166" t="str">
        <f>VLOOKUP($A921,'Реестр на 3 дня'!$C$2:$AA$1000,17)</f>
        <v>Узбекистан, 000000, Ташкентская область, Янгиюльский район, п.Благовещенка ул.Колхозная д</v>
      </c>
      <c r="H921" s="191">
        <f>VLOOKUP($A921,'Реестр на 3 дня'!$C$2:$AA$1000,4)</f>
        <v>160</v>
      </c>
      <c r="I921" s="170">
        <f t="shared" si="77"/>
        <v>100</v>
      </c>
      <c r="J921" s="187">
        <f t="shared" si="78"/>
        <v>16000</v>
      </c>
      <c r="K921" s="41">
        <f t="shared" si="79"/>
        <v>0</v>
      </c>
      <c r="L921" s="188">
        <f t="shared" si="80"/>
        <v>16000</v>
      </c>
      <c r="M921" s="171" t="s">
        <v>1897</v>
      </c>
    </row>
    <row r="922" spans="1:13" ht="38.25">
      <c r="A922" s="179">
        <f t="shared" si="81"/>
        <v>904</v>
      </c>
      <c r="B922" s="189" t="str">
        <f>VLOOKUP($A922,'Реестр на 3 дня'!$C$2:$AA$1000,3)</f>
        <v>Ратанова Елена Николаевна</v>
      </c>
      <c r="C922" s="167" t="str">
        <f>VLOOKUP($A922,'Реестр на 3 дня'!$C$2:$AA$1000,12)</f>
        <v>46 11</v>
      </c>
      <c r="D922" s="167" t="str">
        <f>VLOOKUP($A922,'Реестр на 3 дня'!$C$2:$AA$1000,13)</f>
        <v>328328</v>
      </c>
      <c r="E922" s="190" t="str">
        <f>VLOOKUP($A922,'Реестр на 3 дня'!$C$2:$AA$1000,14)</f>
        <v>24.03.2011</v>
      </c>
      <c r="F922" s="168" t="str">
        <f>VLOOKUP($A922,'Реестр на 3 дня'!$C$2:$AA$1000,15)</f>
        <v>УФМС России по Московской обл.</v>
      </c>
      <c r="G922" s="166" t="str">
        <f>VLOOKUP($A922,'Реестр на 3 дня'!$C$2:$AA$1000,17)</f>
        <v>Российская Федерация, 000000, Р.Ф. Московская обл. г. Орехово Зуево, Барышникова 9/1</v>
      </c>
      <c r="H922" s="191">
        <f>VLOOKUP($A922,'Реестр на 3 дня'!$C$2:$AA$1000,4)</f>
        <v>1600</v>
      </c>
      <c r="I922" s="170">
        <f t="shared" si="77"/>
        <v>100</v>
      </c>
      <c r="J922" s="187">
        <f t="shared" si="78"/>
        <v>160000</v>
      </c>
      <c r="K922" s="41">
        <f t="shared" si="79"/>
        <v>0</v>
      </c>
      <c r="L922" s="188">
        <f t="shared" si="80"/>
        <v>160000</v>
      </c>
      <c r="M922" s="171" t="s">
        <v>1896</v>
      </c>
    </row>
    <row r="923" spans="1:13" ht="38.25">
      <c r="A923" s="179">
        <f t="shared" si="81"/>
        <v>905</v>
      </c>
      <c r="B923" s="189" t="str">
        <f>VLOOKUP($A923,'Реестр на 3 дня'!$C$2:$AA$1000,3)</f>
        <v>Садыков Давлат Хамзаевич</v>
      </c>
      <c r="C923" s="167" t="str">
        <f>VLOOKUP($A923,'Реестр на 3 дня'!$C$2:$AA$1000,12)</f>
        <v>X-ЮС</v>
      </c>
      <c r="D923" s="167" t="str">
        <f>VLOOKUP($A923,'Реестр на 3 дня'!$C$2:$AA$1000,13)</f>
        <v>719392</v>
      </c>
      <c r="E923" s="190" t="str">
        <f>VLOOKUP($A923,'Реестр на 3 дня'!$C$2:$AA$1000,14)</f>
        <v>05.10.1983</v>
      </c>
      <c r="F923" s="168" t="str">
        <f>VLOOKUP($A923,'Реестр на 3 дня'!$C$2:$AA$1000,15)</f>
        <v>Букинским РОВД</v>
      </c>
      <c r="G923" s="166" t="str">
        <f>VLOOKUP($A923,'Реестр на 3 дня'!$C$2:$AA$1000,17)</f>
        <v>Узбекистан, 000000, Ташкентская область, г. Янгиюль, ул.Самаркандская д</v>
      </c>
      <c r="H923" s="191">
        <f>VLOOKUP($A923,'Реестр на 3 дня'!$C$2:$AA$1000,4)</f>
        <v>160</v>
      </c>
      <c r="I923" s="170">
        <f t="shared" si="77"/>
        <v>100</v>
      </c>
      <c r="J923" s="187">
        <f t="shared" si="78"/>
        <v>16000</v>
      </c>
      <c r="K923" s="41">
        <f t="shared" si="79"/>
        <v>0</v>
      </c>
      <c r="L923" s="188">
        <f t="shared" si="80"/>
        <v>16000</v>
      </c>
      <c r="M923" s="171" t="s">
        <v>1897</v>
      </c>
    </row>
    <row r="924" spans="1:13" ht="25.5">
      <c r="A924" s="179">
        <f t="shared" si="81"/>
        <v>906</v>
      </c>
      <c r="B924" s="189" t="str">
        <f>VLOOKUP($A924,'Реестр на 3 дня'!$C$2:$AA$1000,3)</f>
        <v>Саипназаров Дилмурод Курбаналиевич</v>
      </c>
      <c r="C924" s="167" t="str">
        <f>VLOOKUP($A924,'Реестр на 3 дня'!$C$2:$AA$1000,12)</f>
        <v>XII-ЮС</v>
      </c>
      <c r="D924" s="167" t="str">
        <f>VLOOKUP($A924,'Реестр на 3 дня'!$C$2:$AA$1000,13)</f>
        <v>653863</v>
      </c>
      <c r="E924" s="190" t="str">
        <f>VLOOKUP($A924,'Реестр на 3 дня'!$C$2:$AA$1000,14)</f>
        <v>02.03.1988</v>
      </c>
      <c r="F924" s="168" t="str">
        <f>VLOOKUP($A924,'Реестр на 3 дня'!$C$2:$AA$1000,15)</f>
        <v>Орджоникидзевским</v>
      </c>
      <c r="G924" s="166" t="str">
        <f>VLOOKUP($A924,'Реестр на 3 дня'!$C$2:$AA$1000,17)</f>
        <v>Узбекистан, 000000, г. Ташкент, Районы города Ташкента, м-в 40 лет Победы ул</v>
      </c>
      <c r="H924" s="191">
        <f>VLOOKUP($A924,'Реестр на 3 дня'!$C$2:$AA$1000,4)</f>
        <v>160</v>
      </c>
      <c r="I924" s="170">
        <f t="shared" ref="I924:I960" si="82">$I$12</f>
        <v>100</v>
      </c>
      <c r="J924" s="187">
        <f t="shared" ref="J924:J960" si="83">H924*I924</f>
        <v>16000</v>
      </c>
      <c r="K924" s="41">
        <f t="shared" ref="K924:K960" si="84">J924*0</f>
        <v>0</v>
      </c>
      <c r="L924" s="188">
        <f t="shared" ref="L924:L960" si="85">J924-K924</f>
        <v>16000</v>
      </c>
      <c r="M924" s="171" t="s">
        <v>1897</v>
      </c>
    </row>
    <row r="925" spans="1:13" ht="38.25">
      <c r="A925" s="179">
        <f t="shared" si="81"/>
        <v>907</v>
      </c>
      <c r="B925" s="189" t="str">
        <f>VLOOKUP($A925,'Реестр на 3 дня'!$C$2:$AA$1000,3)</f>
        <v>Салиева Фера Рустемовна</v>
      </c>
      <c r="C925" s="167" t="str">
        <f>VLOOKUP($A925,'Реестр на 3 дня'!$C$2:$AA$1000,12)</f>
        <v>V-ЮС</v>
      </c>
      <c r="D925" s="167" t="str">
        <f>VLOOKUP($A925,'Реестр на 3 дня'!$C$2:$AA$1000,13)</f>
        <v>525025</v>
      </c>
      <c r="E925" s="190" t="str">
        <f>VLOOKUP($A925,'Реестр на 3 дня'!$C$2:$AA$1000,14)</f>
        <v>28.06.1978</v>
      </c>
      <c r="F925" s="168" t="str">
        <f>VLOOKUP($A925,'Реестр на 3 дня'!$C$2:$AA$1000,15)</f>
        <v>Янгиюльским ГОВД</v>
      </c>
      <c r="G925" s="166" t="str">
        <f>VLOOKUP($A925,'Реестр на 3 дня'!$C$2:$AA$1000,17)</f>
        <v>Узбекистан, 000000, Ташкентская область, Янгиюльский район, п.Гульбахор ул.Школьная д.11а</v>
      </c>
      <c r="H925" s="191">
        <f>VLOOKUP($A925,'Реестр на 3 дня'!$C$2:$AA$1000,4)</f>
        <v>1600</v>
      </c>
      <c r="I925" s="170">
        <f t="shared" si="82"/>
        <v>100</v>
      </c>
      <c r="J925" s="187">
        <f t="shared" si="83"/>
        <v>160000</v>
      </c>
      <c r="K925" s="41">
        <f t="shared" si="84"/>
        <v>0</v>
      </c>
      <c r="L925" s="188">
        <f t="shared" si="85"/>
        <v>160000</v>
      </c>
      <c r="M925" s="171" t="s">
        <v>1897</v>
      </c>
    </row>
    <row r="926" spans="1:13" ht="38.25">
      <c r="A926" s="179">
        <f t="shared" si="81"/>
        <v>908</v>
      </c>
      <c r="B926" s="189" t="str">
        <f>VLOOKUP($A926,'Реестр на 3 дня'!$C$2:$AA$1000,3)</f>
        <v>Самохина Лариса Александровна</v>
      </c>
      <c r="C926" s="167" t="str">
        <f>VLOOKUP($A926,'Реестр на 3 дня'!$C$2:$AA$1000,12)</f>
        <v>II-ЮС</v>
      </c>
      <c r="D926" s="167" t="str">
        <f>VLOOKUP($A926,'Реестр на 3 дня'!$C$2:$AA$1000,13)</f>
        <v>655069</v>
      </c>
      <c r="E926" s="190" t="str">
        <f>VLOOKUP($A926,'Реестр на 3 дня'!$C$2:$AA$1000,14)</f>
        <v>12.02.1988</v>
      </c>
      <c r="F926" s="168" t="str">
        <f>VLOOKUP($A926,'Реестр на 3 дня'!$C$2:$AA$1000,15)</f>
        <v>Янгиюльским ГОВД</v>
      </c>
      <c r="G926" s="166" t="str">
        <f>VLOOKUP($A926,'Реестр на 3 дня'!$C$2:$AA$1000,17)</f>
        <v>Узбекистан, 000000, Ташкентская область, Янгиюльский район, ул.Гагарина д. 10 кв</v>
      </c>
      <c r="H926" s="191">
        <f>VLOOKUP($A926,'Реестр на 3 дня'!$C$2:$AA$1000,4)</f>
        <v>480</v>
      </c>
      <c r="I926" s="170">
        <f t="shared" si="82"/>
        <v>100</v>
      </c>
      <c r="J926" s="187">
        <f t="shared" si="83"/>
        <v>48000</v>
      </c>
      <c r="K926" s="41">
        <f t="shared" si="84"/>
        <v>0</v>
      </c>
      <c r="L926" s="188">
        <f t="shared" si="85"/>
        <v>48000</v>
      </c>
      <c r="M926" s="171" t="s">
        <v>1897</v>
      </c>
    </row>
    <row r="927" spans="1:13" ht="38.25">
      <c r="A927" s="179">
        <f t="shared" si="81"/>
        <v>909</v>
      </c>
      <c r="B927" s="189" t="str">
        <f>VLOOKUP($A927,'Реестр на 3 дня'!$C$2:$AA$1000,3)</f>
        <v>Султанов Алишер Халмахамедович</v>
      </c>
      <c r="C927" s="167" t="str">
        <f>VLOOKUP($A927,'Реестр на 3 дня'!$C$2:$AA$1000,12)</f>
        <v>X-ЮС</v>
      </c>
      <c r="D927" s="167" t="str">
        <f>VLOOKUP($A927,'Реестр на 3 дня'!$C$2:$AA$1000,13)</f>
        <v>511924</v>
      </c>
      <c r="E927" s="190" t="str">
        <f>VLOOKUP($A927,'Реестр на 3 дня'!$C$2:$AA$1000,14)</f>
        <v>24.09.1984</v>
      </c>
      <c r="F927" s="168" t="str">
        <f>VLOOKUP($A927,'Реестр на 3 дня'!$C$2:$AA$1000,15)</f>
        <v>Янгиюльским РОВД</v>
      </c>
      <c r="G927" s="166" t="str">
        <f>VLOOKUP($A927,'Реестр на 3 дня'!$C$2:$AA$1000,17)</f>
        <v>Узбекистан, 000000, Ташкентская область, Янгиюльский район, с/с Ниязбаш ул.Ленина, бр.6</v>
      </c>
      <c r="H927" s="191">
        <f>VLOOKUP($A927,'Реестр на 3 дня'!$C$2:$AA$1000,4)</f>
        <v>800</v>
      </c>
      <c r="I927" s="170">
        <f t="shared" si="82"/>
        <v>100</v>
      </c>
      <c r="J927" s="187">
        <f t="shared" si="83"/>
        <v>80000</v>
      </c>
      <c r="K927" s="41">
        <f t="shared" si="84"/>
        <v>0</v>
      </c>
      <c r="L927" s="188">
        <f t="shared" si="85"/>
        <v>80000</v>
      </c>
      <c r="M927" s="171" t="s">
        <v>1897</v>
      </c>
    </row>
    <row r="928" spans="1:13" ht="38.25">
      <c r="A928" s="179">
        <f t="shared" si="81"/>
        <v>910</v>
      </c>
      <c r="B928" s="189" t="str">
        <f>VLOOKUP($A928,'Реестр на 3 дня'!$C$2:$AA$1000,3)</f>
        <v>Топилов Бекмирза Нишанбаевич</v>
      </c>
      <c r="C928" s="167" t="str">
        <f>VLOOKUP($A928,'Реестр на 3 дня'!$C$2:$AA$1000,12)</f>
        <v>XI-ЮС</v>
      </c>
      <c r="D928" s="167" t="str">
        <f>VLOOKUP($A928,'Реестр на 3 дня'!$C$2:$AA$1000,13)</f>
        <v>581603</v>
      </c>
      <c r="E928" s="190" t="str">
        <f>VLOOKUP($A928,'Реестр на 3 дня'!$C$2:$AA$1000,14)</f>
        <v>02.09.1985</v>
      </c>
      <c r="F928" s="168" t="str">
        <f>VLOOKUP($A928,'Реестр на 3 дня'!$C$2:$AA$1000,15)</f>
        <v>Янгиюльским ГОВД</v>
      </c>
      <c r="G928" s="166" t="str">
        <f>VLOOKUP($A928,'Реестр на 3 дня'!$C$2:$AA$1000,17)</f>
        <v>Узбекистан, 000000, Ташкентская область, Янгиюльский район, с\с Ниязбаш ул. Пахта бр.11</v>
      </c>
      <c r="H928" s="191">
        <f>VLOOKUP($A928,'Реестр на 3 дня'!$C$2:$AA$1000,4)</f>
        <v>480</v>
      </c>
      <c r="I928" s="170">
        <f t="shared" si="82"/>
        <v>100</v>
      </c>
      <c r="J928" s="187">
        <f t="shared" si="83"/>
        <v>48000</v>
      </c>
      <c r="K928" s="41">
        <f t="shared" si="84"/>
        <v>0</v>
      </c>
      <c r="L928" s="188">
        <f t="shared" si="85"/>
        <v>48000</v>
      </c>
      <c r="M928" s="171" t="s">
        <v>1897</v>
      </c>
    </row>
    <row r="929" spans="1:13" ht="38.25">
      <c r="A929" s="179">
        <f t="shared" si="81"/>
        <v>911</v>
      </c>
      <c r="B929" s="189" t="str">
        <f>VLOOKUP($A929,'Реестр на 3 дня'!$C$2:$AA$1000,3)</f>
        <v>Трошкин Юрий Николаевич</v>
      </c>
      <c r="C929" s="167" t="str">
        <f>VLOOKUP($A929,'Реестр на 3 дня'!$C$2:$AA$1000,12)</f>
        <v>XII-ЮС</v>
      </c>
      <c r="D929" s="167" t="str">
        <f>VLOOKUP($A929,'Реестр на 3 дня'!$C$2:$AA$1000,13)</f>
        <v>713901</v>
      </c>
      <c r="E929" s="190" t="str">
        <f>VLOOKUP($A929,'Реестр на 3 дня'!$C$2:$AA$1000,14)</f>
        <v>07.02.1989</v>
      </c>
      <c r="F929" s="168" t="str">
        <f>VLOOKUP($A929,'Реестр на 3 дня'!$C$2:$AA$1000,15)</f>
        <v>Янгиюльским ГОВД</v>
      </c>
      <c r="G929" s="166" t="str">
        <f>VLOOKUP($A929,'Реестр на 3 дня'!$C$2:$AA$1000,17)</f>
        <v>Узбекистан, 000000, Ташкентская область, г. Янгиюль, ул.Нагорная д. 24 кв</v>
      </c>
      <c r="H929" s="191">
        <f>VLOOKUP($A929,'Реестр на 3 дня'!$C$2:$AA$1000,4)</f>
        <v>160</v>
      </c>
      <c r="I929" s="170">
        <f t="shared" si="82"/>
        <v>100</v>
      </c>
      <c r="J929" s="187">
        <f t="shared" si="83"/>
        <v>16000</v>
      </c>
      <c r="K929" s="41">
        <f t="shared" si="84"/>
        <v>0</v>
      </c>
      <c r="L929" s="188">
        <f t="shared" si="85"/>
        <v>16000</v>
      </c>
      <c r="M929" s="171" t="s">
        <v>1897</v>
      </c>
    </row>
    <row r="930" spans="1:13" ht="38.25">
      <c r="A930" s="179">
        <f t="shared" si="81"/>
        <v>912</v>
      </c>
      <c r="B930" s="189" t="str">
        <f>VLOOKUP($A930,'Реестр на 3 дня'!$C$2:$AA$1000,3)</f>
        <v>Турапов Собиржон Юлдашевич</v>
      </c>
      <c r="C930" s="167" t="str">
        <f>VLOOKUP($A930,'Реестр на 3 дня'!$C$2:$AA$1000,12)</f>
        <v>X-ЮС</v>
      </c>
      <c r="D930" s="167" t="str">
        <f>VLOOKUP($A930,'Реестр на 3 дня'!$C$2:$AA$1000,13)</f>
        <v>725689</v>
      </c>
      <c r="E930" s="190" t="str">
        <f>VLOOKUP($A930,'Реестр на 3 дня'!$C$2:$AA$1000,14)</f>
        <v>07.02.1989</v>
      </c>
      <c r="F930" s="168" t="str">
        <f>VLOOKUP($A930,'Реестр на 3 дня'!$C$2:$AA$1000,15)</f>
        <v>Янгиюльским ГОВД</v>
      </c>
      <c r="G930" s="166" t="str">
        <f>VLOOKUP($A930,'Реестр на 3 дня'!$C$2:$AA$1000,17)</f>
        <v>Узбекистан, 000000, Ташкентская область, Янгиюльский район, с/с Ниязбаш бр.10</v>
      </c>
      <c r="H930" s="191">
        <f>VLOOKUP($A930,'Реестр на 3 дня'!$C$2:$AA$1000,4)</f>
        <v>160</v>
      </c>
      <c r="I930" s="170">
        <f t="shared" si="82"/>
        <v>100</v>
      </c>
      <c r="J930" s="187">
        <f t="shared" si="83"/>
        <v>16000</v>
      </c>
      <c r="K930" s="41">
        <f t="shared" si="84"/>
        <v>0</v>
      </c>
      <c r="L930" s="188">
        <f t="shared" si="85"/>
        <v>16000</v>
      </c>
      <c r="M930" s="171" t="s">
        <v>1897</v>
      </c>
    </row>
    <row r="931" spans="1:13" ht="38.25">
      <c r="A931" s="179">
        <f t="shared" si="81"/>
        <v>913</v>
      </c>
      <c r="B931" s="189" t="str">
        <f>VLOOKUP($A931,'Реестр на 3 дня'!$C$2:$AA$1000,3)</f>
        <v>Турапова Умитой</v>
      </c>
      <c r="C931" s="167" t="str">
        <f>VLOOKUP($A931,'Реестр на 3 дня'!$C$2:$AA$1000,12)</f>
        <v>VI-ЮС</v>
      </c>
      <c r="D931" s="167" t="str">
        <f>VLOOKUP($A931,'Реестр на 3 дня'!$C$2:$AA$1000,13)</f>
        <v>702548</v>
      </c>
      <c r="E931" s="190" t="str">
        <f>VLOOKUP($A931,'Реестр на 3 дня'!$C$2:$AA$1000,14)</f>
        <v>05.04.1979</v>
      </c>
      <c r="F931" s="168" t="str">
        <f>VLOOKUP($A931,'Реестр на 3 дня'!$C$2:$AA$1000,15)</f>
        <v>Янгиюльским ГОВД</v>
      </c>
      <c r="G931" s="166" t="str">
        <f>VLOOKUP($A931,'Реестр на 3 дня'!$C$2:$AA$1000,17)</f>
        <v>Узбекистан, 000000, Ташкентская область, Янгиюльский район, с/с Ниязбаш бр. 10</v>
      </c>
      <c r="H931" s="191">
        <f>VLOOKUP($A931,'Реестр на 3 дня'!$C$2:$AA$1000,4)</f>
        <v>320</v>
      </c>
      <c r="I931" s="170">
        <f t="shared" si="82"/>
        <v>100</v>
      </c>
      <c r="J931" s="187">
        <f t="shared" si="83"/>
        <v>32000</v>
      </c>
      <c r="K931" s="41">
        <f t="shared" si="84"/>
        <v>0</v>
      </c>
      <c r="L931" s="188">
        <f t="shared" si="85"/>
        <v>32000</v>
      </c>
      <c r="M931" s="171" t="s">
        <v>1897</v>
      </c>
    </row>
    <row r="932" spans="1:13" ht="38.25">
      <c r="A932" s="179">
        <f t="shared" si="81"/>
        <v>914</v>
      </c>
      <c r="B932" s="189" t="str">
        <f>VLOOKUP($A932,'Реестр на 3 дня'!$C$2:$AA$1000,3)</f>
        <v>Турсинбаева Махсуда Акрамовна</v>
      </c>
      <c r="C932" s="167" t="str">
        <f>VLOOKUP($A932,'Реестр на 3 дня'!$C$2:$AA$1000,12)</f>
        <v>XI-ЮС</v>
      </c>
      <c r="D932" s="167" t="str">
        <f>VLOOKUP($A932,'Реестр на 3 дня'!$C$2:$AA$1000,13)</f>
        <v>619709</v>
      </c>
      <c r="E932" s="190" t="str">
        <f>VLOOKUP($A932,'Реестр на 3 дня'!$C$2:$AA$1000,14)</f>
        <v>07.04.1986</v>
      </c>
      <c r="F932" s="168" t="str">
        <f>VLOOKUP($A932,'Реестр на 3 дня'!$C$2:$AA$1000,15)</f>
        <v>Янгиюльским ГОВД</v>
      </c>
      <c r="G932" s="166" t="str">
        <f>VLOOKUP($A932,'Реестр на 3 дня'!$C$2:$AA$1000,17)</f>
        <v>Узбекистан, 000000, Ташкентская область, Янгиюльский район, туп.Гидролизный д. 1</v>
      </c>
      <c r="H932" s="191">
        <f>VLOOKUP($A932,'Реестр на 3 дня'!$C$2:$AA$1000,4)</f>
        <v>320</v>
      </c>
      <c r="I932" s="170">
        <f t="shared" si="82"/>
        <v>100</v>
      </c>
      <c r="J932" s="187">
        <f t="shared" si="83"/>
        <v>32000</v>
      </c>
      <c r="K932" s="41">
        <f t="shared" si="84"/>
        <v>0</v>
      </c>
      <c r="L932" s="188">
        <f t="shared" si="85"/>
        <v>32000</v>
      </c>
      <c r="M932" s="171" t="s">
        <v>1897</v>
      </c>
    </row>
    <row r="933" spans="1:13" ht="38.25">
      <c r="A933" s="179">
        <f t="shared" si="81"/>
        <v>915</v>
      </c>
      <c r="B933" s="189" t="str">
        <f>VLOOKUP($A933,'Реестр на 3 дня'!$C$2:$AA$1000,3)</f>
        <v>Турсунбаев Муминжон Юлдашбаевич</v>
      </c>
      <c r="C933" s="167" t="str">
        <f>VLOOKUP($A933,'Реестр на 3 дня'!$C$2:$AA$1000,12)</f>
        <v>IX-ЮС</v>
      </c>
      <c r="D933" s="167" t="str">
        <f>VLOOKUP($A933,'Реестр на 3 дня'!$C$2:$AA$1000,13)</f>
        <v>592918</v>
      </c>
      <c r="E933" s="190" t="str">
        <f>VLOOKUP($A933,'Реестр на 3 дня'!$C$2:$AA$1000,14)</f>
        <v>29.12.1980</v>
      </c>
      <c r="F933" s="168" t="str">
        <f>VLOOKUP($A933,'Реестр на 3 дня'!$C$2:$AA$1000,15)</f>
        <v>Янгиюльским ГОВД</v>
      </c>
      <c r="G933" s="166" t="str">
        <f>VLOOKUP($A933,'Реестр на 3 дня'!$C$2:$AA$1000,17)</f>
        <v>Узбекистан, 000000, Ташкентская область, Янгиюльский район, с\с Ниязбаш ул.Гульбахор д.66</v>
      </c>
      <c r="H933" s="191">
        <f>VLOOKUP($A933,'Реестр на 3 дня'!$C$2:$AA$1000,4)</f>
        <v>160</v>
      </c>
      <c r="I933" s="170">
        <f t="shared" si="82"/>
        <v>100</v>
      </c>
      <c r="J933" s="187">
        <f t="shared" si="83"/>
        <v>16000</v>
      </c>
      <c r="K933" s="41">
        <f t="shared" si="84"/>
        <v>0</v>
      </c>
      <c r="L933" s="188">
        <f t="shared" si="85"/>
        <v>16000</v>
      </c>
      <c r="M933" s="171" t="s">
        <v>1897</v>
      </c>
    </row>
    <row r="934" spans="1:13" ht="38.25">
      <c r="A934" s="179">
        <f t="shared" si="81"/>
        <v>916</v>
      </c>
      <c r="B934" s="189" t="str">
        <f>VLOOKUP($A934,'Реестр на 3 дня'!$C$2:$AA$1000,3)</f>
        <v>Угай Виктор</v>
      </c>
      <c r="C934" s="167" t="str">
        <f>VLOOKUP($A934,'Реестр на 3 дня'!$C$2:$AA$1000,12)</f>
        <v>II-ЮС</v>
      </c>
      <c r="D934" s="167" t="str">
        <f>VLOOKUP($A934,'Реестр на 3 дня'!$C$2:$AA$1000,13)</f>
        <v>512158</v>
      </c>
      <c r="E934" s="190" t="str">
        <f>VLOOKUP($A934,'Реестр на 3 дня'!$C$2:$AA$1000,14)</f>
        <v>22.12.1976</v>
      </c>
      <c r="F934" s="168" t="str">
        <f>VLOOKUP($A934,'Реестр на 3 дня'!$C$2:$AA$1000,15)</f>
        <v>Янгиюльским ГОВД</v>
      </c>
      <c r="G934" s="166" t="str">
        <f>VLOOKUP($A934,'Реестр на 3 дня'!$C$2:$AA$1000,17)</f>
        <v>Узбекистан, 000000, Ташкентская область, Янгиюльский район, ул.Самаркандская д</v>
      </c>
      <c r="H934" s="191">
        <f>VLOOKUP($A934,'Реестр на 3 дня'!$C$2:$AA$1000,4)</f>
        <v>320</v>
      </c>
      <c r="I934" s="170">
        <f t="shared" si="82"/>
        <v>100</v>
      </c>
      <c r="J934" s="187">
        <f t="shared" si="83"/>
        <v>32000</v>
      </c>
      <c r="K934" s="41">
        <f t="shared" si="84"/>
        <v>0</v>
      </c>
      <c r="L934" s="188">
        <f t="shared" si="85"/>
        <v>32000</v>
      </c>
      <c r="M934" s="171" t="s">
        <v>1897</v>
      </c>
    </row>
    <row r="935" spans="1:13" ht="38.25">
      <c r="A935" s="179">
        <f t="shared" si="81"/>
        <v>917</v>
      </c>
      <c r="B935" s="189" t="str">
        <f>VLOOKUP($A935,'Реестр на 3 дня'!$C$2:$AA$1000,3)</f>
        <v>Филалеева Ольга Александровна</v>
      </c>
      <c r="C935" s="167" t="str">
        <f>VLOOKUP($A935,'Реестр на 3 дня'!$C$2:$AA$1000,12)</f>
        <v>VII-КБ</v>
      </c>
      <c r="D935" s="167" t="str">
        <f>VLOOKUP($A935,'Реестр на 3 дня'!$C$2:$AA$1000,13)</f>
        <v>539765</v>
      </c>
      <c r="E935" s="190" t="str">
        <f>VLOOKUP($A935,'Реестр на 3 дня'!$C$2:$AA$1000,14)</f>
        <v>30.06.1977</v>
      </c>
      <c r="F935" s="168" t="str">
        <f>VLOOKUP($A935,'Реестр на 3 дня'!$C$2:$AA$1000,15)</f>
        <v>Зеленодол, РОВД Та</v>
      </c>
      <c r="G935" s="166" t="str">
        <f>VLOOKUP($A935,'Реестр на 3 дня'!$C$2:$AA$1000,17)</f>
        <v>Узбекистан, 000000, Ташкентская область, Янгиюльский район, туп.Гидролизный д.12</v>
      </c>
      <c r="H935" s="191">
        <f>VLOOKUP($A935,'Реестр на 3 дня'!$C$2:$AA$1000,4)</f>
        <v>320</v>
      </c>
      <c r="I935" s="170">
        <f t="shared" si="82"/>
        <v>100</v>
      </c>
      <c r="J935" s="187">
        <f t="shared" si="83"/>
        <v>32000</v>
      </c>
      <c r="K935" s="41">
        <f t="shared" si="84"/>
        <v>0</v>
      </c>
      <c r="L935" s="188">
        <f t="shared" si="85"/>
        <v>32000</v>
      </c>
      <c r="M935" s="171" t="s">
        <v>1897</v>
      </c>
    </row>
    <row r="936" spans="1:13" ht="38.25">
      <c r="A936" s="179">
        <f t="shared" si="81"/>
        <v>918</v>
      </c>
      <c r="B936" s="189" t="str">
        <f>VLOOKUP($A936,'Реестр на 3 дня'!$C$2:$AA$1000,3)</f>
        <v>ХАМДАМОВА ЭЛИОНОРА СУЛТАНОВНА</v>
      </c>
      <c r="C936" s="167" t="str">
        <f>VLOOKUP($A936,'Реестр на 3 дня'!$C$2:$AA$1000,12)</f>
        <v>6106</v>
      </c>
      <c r="D936" s="167" t="str">
        <f>VLOOKUP($A936,'Реестр на 3 дня'!$C$2:$AA$1000,13)</f>
        <v>372136</v>
      </c>
      <c r="E936" s="190" t="str">
        <f>VLOOKUP($A936,'Реестр на 3 дня'!$C$2:$AA$1000,14)</f>
        <v>12.03.2007</v>
      </c>
      <c r="F936" s="168" t="str">
        <f>VLOOKUP($A936,'Реестр на 3 дня'!$C$2:$AA$1000,15)</f>
        <v>Захаровский РОВД Резанской обл.</v>
      </c>
      <c r="G936" s="166" t="str">
        <f>VLOOKUP($A936,'Реестр на 3 дня'!$C$2:$AA$1000,17)</f>
        <v>Российская Федерация, 000000, РФ Рязанская обл,Захаровский р-н с.Старое Зимино ул.Липовая д.5</v>
      </c>
      <c r="H936" s="191">
        <f>VLOOKUP($A936,'Реестр на 3 дня'!$C$2:$AA$1000,4)</f>
        <v>3200</v>
      </c>
      <c r="I936" s="170">
        <f t="shared" si="82"/>
        <v>100</v>
      </c>
      <c r="J936" s="187">
        <f t="shared" si="83"/>
        <v>320000</v>
      </c>
      <c r="K936" s="41">
        <f t="shared" si="84"/>
        <v>0</v>
      </c>
      <c r="L936" s="188">
        <f t="shared" si="85"/>
        <v>320000</v>
      </c>
      <c r="M936" s="171" t="s">
        <v>1896</v>
      </c>
    </row>
    <row r="937" spans="1:13" ht="38.25">
      <c r="A937" s="179">
        <f t="shared" si="81"/>
        <v>919</v>
      </c>
      <c r="B937" s="189" t="str">
        <f>VLOOKUP($A937,'Реестр на 3 дня'!$C$2:$AA$1000,3)</f>
        <v>Хадралиев Сатти Шерматович</v>
      </c>
      <c r="C937" s="167" t="str">
        <f>VLOOKUP($A937,'Реестр на 3 дня'!$C$2:$AA$1000,12)</f>
        <v>CB</v>
      </c>
      <c r="D937" s="167" t="str">
        <f>VLOOKUP($A937,'Реестр на 3 дня'!$C$2:$AA$1000,13)</f>
        <v>0148948</v>
      </c>
      <c r="E937" s="190" t="str">
        <f>VLOOKUP($A937,'Реестр на 3 дня'!$C$2:$AA$1000,14)</f>
        <v>20.10.1995</v>
      </c>
      <c r="F937" s="168" t="str">
        <f>VLOOKUP($A937,'Реестр на 3 дня'!$C$2:$AA$1000,15)</f>
        <v>Янгиюльским ГОВД</v>
      </c>
      <c r="G937" s="166" t="str">
        <f>VLOOKUP($A937,'Реестр на 3 дня'!$C$2:$AA$1000,17)</f>
        <v>Узбекистан, 000000, Ташкентская область, Янгиюльский район, с-х Пятилетка отд.4</v>
      </c>
      <c r="H937" s="191">
        <f>VLOOKUP($A937,'Реестр на 3 дня'!$C$2:$AA$1000,4)</f>
        <v>320</v>
      </c>
      <c r="I937" s="170">
        <f t="shared" si="82"/>
        <v>100</v>
      </c>
      <c r="J937" s="187">
        <f t="shared" si="83"/>
        <v>32000</v>
      </c>
      <c r="K937" s="41">
        <f t="shared" si="84"/>
        <v>0</v>
      </c>
      <c r="L937" s="188">
        <f t="shared" si="85"/>
        <v>32000</v>
      </c>
      <c r="M937" s="171" t="s">
        <v>1897</v>
      </c>
    </row>
    <row r="938" spans="1:13" ht="38.25">
      <c r="A938" s="179">
        <f t="shared" si="81"/>
        <v>920</v>
      </c>
      <c r="B938" s="189" t="str">
        <f>VLOOKUP($A938,'Реестр на 3 дня'!$C$2:$AA$1000,3)</f>
        <v>Хамидов Садик Садыкович</v>
      </c>
      <c r="C938" s="167" t="str">
        <f>VLOOKUP($A938,'Реестр на 3 дня'!$C$2:$AA$1000,12)</f>
        <v>XI-ЮС</v>
      </c>
      <c r="D938" s="167" t="str">
        <f>VLOOKUP($A938,'Реестр на 3 дня'!$C$2:$AA$1000,13)</f>
        <v>582906</v>
      </c>
      <c r="E938" s="190" t="str">
        <f>VLOOKUP($A938,'Реестр на 3 дня'!$C$2:$AA$1000,14)</f>
        <v>10.01.1986</v>
      </c>
      <c r="F938" s="168" t="str">
        <f>VLOOKUP($A938,'Реестр на 3 дня'!$C$2:$AA$1000,15)</f>
        <v>Янгиюльским ГОВД</v>
      </c>
      <c r="G938" s="166" t="str">
        <f>VLOOKUP($A938,'Реестр на 3 дня'!$C$2:$AA$1000,17)</f>
        <v>Узбекистан, 000000, Ташкентская область, Янгиюльский район, с\с Ниязбаш ул. Колхозная д.43</v>
      </c>
      <c r="H938" s="191">
        <f>VLOOKUP($A938,'Реестр на 3 дня'!$C$2:$AA$1000,4)</f>
        <v>320</v>
      </c>
      <c r="I938" s="170">
        <f t="shared" si="82"/>
        <v>100</v>
      </c>
      <c r="J938" s="187">
        <f t="shared" si="83"/>
        <v>32000</v>
      </c>
      <c r="K938" s="41">
        <f t="shared" si="84"/>
        <v>0</v>
      </c>
      <c r="L938" s="188">
        <f t="shared" si="85"/>
        <v>32000</v>
      </c>
      <c r="M938" s="171" t="s">
        <v>1897</v>
      </c>
    </row>
    <row r="939" spans="1:13" ht="38.25">
      <c r="A939" s="179">
        <f t="shared" si="81"/>
        <v>921</v>
      </c>
      <c r="B939" s="189" t="str">
        <f>VLOOKUP($A939,'Реестр на 3 дня'!$C$2:$AA$1000,3)</f>
        <v>Хатамкулов Александр Ташпулатович</v>
      </c>
      <c r="C939" s="167" t="str">
        <f>VLOOKUP($A939,'Реестр на 3 дня'!$C$2:$AA$1000,12)</f>
        <v>I-ЮС</v>
      </c>
      <c r="D939" s="167" t="str">
        <f>VLOOKUP($A939,'Реестр на 3 дня'!$C$2:$AA$1000,13)</f>
        <v>688348</v>
      </c>
      <c r="E939" s="190" t="str">
        <f>VLOOKUP($A939,'Реестр на 3 дня'!$C$2:$AA$1000,14)</f>
        <v>19.01.1976</v>
      </c>
      <c r="F939" s="168" t="str">
        <f>VLOOKUP($A939,'Реестр на 3 дня'!$C$2:$AA$1000,15)</f>
        <v>Нижне-Чирчикским Р</v>
      </c>
      <c r="G939" s="166" t="str">
        <f>VLOOKUP($A939,'Реестр на 3 дня'!$C$2:$AA$1000,17)</f>
        <v>Узбекистан, 000000, Ташкентская область, Янгиюльский район, п.Благовещенка ул. Полянная 12</v>
      </c>
      <c r="H939" s="191">
        <f>VLOOKUP($A939,'Реестр на 3 дня'!$C$2:$AA$1000,4)</f>
        <v>800</v>
      </c>
      <c r="I939" s="170">
        <f t="shared" si="82"/>
        <v>100</v>
      </c>
      <c r="J939" s="187">
        <f t="shared" si="83"/>
        <v>80000</v>
      </c>
      <c r="K939" s="41">
        <f t="shared" si="84"/>
        <v>0</v>
      </c>
      <c r="L939" s="188">
        <f t="shared" si="85"/>
        <v>80000</v>
      </c>
      <c r="M939" s="171" t="s">
        <v>1897</v>
      </c>
    </row>
    <row r="940" spans="1:13" ht="38.25">
      <c r="A940" s="179">
        <f t="shared" si="81"/>
        <v>922</v>
      </c>
      <c r="B940" s="189" t="str">
        <f>VLOOKUP($A940,'Реестр на 3 дня'!$C$2:$AA$1000,3)</f>
        <v>Хидирбаева Гульчехра Радиковна</v>
      </c>
      <c r="C940" s="167" t="str">
        <f>VLOOKUP($A940,'Реестр на 3 дня'!$C$2:$AA$1000,12)</f>
        <v>XI-ЮС</v>
      </c>
      <c r="D940" s="167" t="str">
        <f>VLOOKUP($A940,'Реестр на 3 дня'!$C$2:$AA$1000,13)</f>
        <v>714288</v>
      </c>
      <c r="E940" s="190" t="str">
        <f>VLOOKUP($A940,'Реестр на 3 дня'!$C$2:$AA$1000,14)</f>
        <v>03.09.1987</v>
      </c>
      <c r="F940" s="168" t="str">
        <f>VLOOKUP($A940,'Реестр на 3 дня'!$C$2:$AA$1000,15)</f>
        <v>Янгиюльским ГОВД</v>
      </c>
      <c r="G940" s="166" t="str">
        <f>VLOOKUP($A940,'Реестр на 3 дня'!$C$2:$AA$1000,17)</f>
        <v>Узбекистан, 000000, Ташкентская область, Янгиюльский район, м-в Ленина д. 6 кв.3</v>
      </c>
      <c r="H940" s="191">
        <f>VLOOKUP($A940,'Реестр на 3 дня'!$C$2:$AA$1000,4)</f>
        <v>320</v>
      </c>
      <c r="I940" s="170">
        <f t="shared" si="82"/>
        <v>100</v>
      </c>
      <c r="J940" s="187">
        <f t="shared" si="83"/>
        <v>32000</v>
      </c>
      <c r="K940" s="41">
        <f t="shared" si="84"/>
        <v>0</v>
      </c>
      <c r="L940" s="188">
        <f t="shared" si="85"/>
        <v>32000</v>
      </c>
      <c r="M940" s="171" t="s">
        <v>1897</v>
      </c>
    </row>
    <row r="941" spans="1:13" ht="51">
      <c r="A941" s="179">
        <f t="shared" si="81"/>
        <v>923</v>
      </c>
      <c r="B941" s="189" t="str">
        <f>VLOOKUP($A941,'Реестр на 3 дня'!$C$2:$AA$1000,3)</f>
        <v>Хлопчатников Александр Викторович</v>
      </c>
      <c r="C941" s="167" t="str">
        <f>VLOOKUP($A941,'Реестр на 3 дня'!$C$2:$AA$1000,12)</f>
        <v>41 18</v>
      </c>
      <c r="D941" s="167" t="str">
        <f>VLOOKUP($A941,'Реестр на 3 дня'!$C$2:$AA$1000,13)</f>
        <v>992042</v>
      </c>
      <c r="E941" s="190" t="str">
        <f>VLOOKUP($A941,'Реестр на 3 дня'!$C$2:$AA$1000,14)</f>
        <v>24.04.2019</v>
      </c>
      <c r="F941" s="168" t="str">
        <f>VLOOKUP($A941,'Реестр на 3 дня'!$C$2:$AA$1000,15)</f>
        <v>УФМС России по Санкт-петербургу и Ленинградской обл. г.Сосновый бор</v>
      </c>
      <c r="G941" s="166" t="str">
        <f>VLOOKUP($A941,'Реестр на 3 дня'!$C$2:$AA$1000,17)</f>
        <v>Российская Федерация, 000000, РФ Ленинградская обл,г.Сосновый бор ул.Солнечная 39-12</v>
      </c>
      <c r="H941" s="191">
        <f>VLOOKUP($A941,'Реестр на 3 дня'!$C$2:$AA$1000,4)</f>
        <v>960</v>
      </c>
      <c r="I941" s="170">
        <f t="shared" si="82"/>
        <v>100</v>
      </c>
      <c r="J941" s="187">
        <f t="shared" si="83"/>
        <v>96000</v>
      </c>
      <c r="K941" s="41">
        <f t="shared" si="84"/>
        <v>0</v>
      </c>
      <c r="L941" s="188">
        <f t="shared" si="85"/>
        <v>96000</v>
      </c>
      <c r="M941" s="171" t="s">
        <v>1896</v>
      </c>
    </row>
    <row r="942" spans="1:13" ht="38.25">
      <c r="A942" s="179">
        <f t="shared" si="81"/>
        <v>924</v>
      </c>
      <c r="B942" s="189" t="str">
        <f>VLOOKUP($A942,'Реестр на 3 дня'!$C$2:$AA$1000,3)</f>
        <v>Холматов Абдукарим Абдуганиевич</v>
      </c>
      <c r="C942" s="167" t="str">
        <f>VLOOKUP($A942,'Реестр на 3 дня'!$C$2:$AA$1000,12)</f>
        <v>II-ЮС</v>
      </c>
      <c r="D942" s="167" t="str">
        <f>VLOOKUP($A942,'Реестр на 3 дня'!$C$2:$AA$1000,13)</f>
        <v>512819</v>
      </c>
      <c r="E942" s="190" t="str">
        <f>VLOOKUP($A942,'Реестр на 3 дня'!$C$2:$AA$1000,14)</f>
        <v>18.01.1977</v>
      </c>
      <c r="F942" s="168" t="str">
        <f>VLOOKUP($A942,'Реестр на 3 дня'!$C$2:$AA$1000,15)</f>
        <v>Янгиюльским ГОВД</v>
      </c>
      <c r="G942" s="166" t="str">
        <f>VLOOKUP($A942,'Реестр на 3 дня'!$C$2:$AA$1000,17)</f>
        <v>Узбекистан, 000000, Ташкентская область, Янгиюльский район, с/с Ниязбаш ул.Мукими, 70</v>
      </c>
      <c r="H942" s="191">
        <f>VLOOKUP($A942,'Реестр на 3 дня'!$C$2:$AA$1000,4)</f>
        <v>320</v>
      </c>
      <c r="I942" s="170">
        <f t="shared" si="82"/>
        <v>100</v>
      </c>
      <c r="J942" s="187">
        <f t="shared" si="83"/>
        <v>32000</v>
      </c>
      <c r="K942" s="41">
        <f t="shared" si="84"/>
        <v>0</v>
      </c>
      <c r="L942" s="188">
        <f t="shared" si="85"/>
        <v>32000</v>
      </c>
      <c r="M942" s="171" t="s">
        <v>1897</v>
      </c>
    </row>
    <row r="943" spans="1:13" ht="38.25">
      <c r="A943" s="179">
        <f t="shared" si="81"/>
        <v>925</v>
      </c>
      <c r="B943" s="189" t="str">
        <f>VLOOKUP($A943,'Реестр на 3 дня'!$C$2:$AA$1000,3)</f>
        <v>Хоменко Людмила Александровна</v>
      </c>
      <c r="C943" s="167" t="str">
        <f>VLOOKUP($A943,'Реестр на 3 дня'!$C$2:$AA$1000,12)</f>
        <v>X-ЮС</v>
      </c>
      <c r="D943" s="167" t="str">
        <f>VLOOKUP($A943,'Реестр на 3 дня'!$C$2:$AA$1000,13)</f>
        <v>575086</v>
      </c>
      <c r="E943" s="190" t="str">
        <f>VLOOKUP($A943,'Реестр на 3 дня'!$C$2:$AA$1000,14)</f>
        <v>17.05.1983</v>
      </c>
      <c r="F943" s="168" t="str">
        <f>VLOOKUP($A943,'Реестр на 3 дня'!$C$2:$AA$1000,15)</f>
        <v>Янгиюльским ГОВД</v>
      </c>
      <c r="G943" s="166" t="str">
        <f>VLOOKUP($A943,'Реестр на 3 дня'!$C$2:$AA$1000,17)</f>
        <v>Узбекистан, 000000, Ташкентская область, Янгиюльский район, п.Гульбахор ул.Школьная д.11а</v>
      </c>
      <c r="H943" s="191">
        <f>VLOOKUP($A943,'Реестр на 3 дня'!$C$2:$AA$1000,4)</f>
        <v>160</v>
      </c>
      <c r="I943" s="170">
        <f t="shared" si="82"/>
        <v>100</v>
      </c>
      <c r="J943" s="187">
        <f t="shared" si="83"/>
        <v>16000</v>
      </c>
      <c r="K943" s="41">
        <f t="shared" si="84"/>
        <v>0</v>
      </c>
      <c r="L943" s="188">
        <f t="shared" si="85"/>
        <v>16000</v>
      </c>
      <c r="M943" s="171" t="s">
        <v>1897</v>
      </c>
    </row>
    <row r="944" spans="1:13" ht="38.25">
      <c r="A944" s="179">
        <f t="shared" si="81"/>
        <v>926</v>
      </c>
      <c r="B944" s="189" t="str">
        <f>VLOOKUP($A944,'Реестр на 3 дня'!$C$2:$AA$1000,3)</f>
        <v>Худайберганов Хусан Шерматович</v>
      </c>
      <c r="C944" s="167" t="str">
        <f>VLOOKUP($A944,'Реестр на 3 дня'!$C$2:$AA$1000,12)</f>
        <v>X-ЮС</v>
      </c>
      <c r="D944" s="167" t="str">
        <f>VLOOKUP($A944,'Реестр на 3 дня'!$C$2:$AA$1000,13)</f>
        <v>550636</v>
      </c>
      <c r="E944" s="190" t="str">
        <f>VLOOKUP($A944,'Реестр на 3 дня'!$C$2:$AA$1000,14)</f>
        <v>05.03.1982</v>
      </c>
      <c r="F944" s="168" t="str">
        <f>VLOOKUP($A944,'Реестр на 3 дня'!$C$2:$AA$1000,15)</f>
        <v>Янгиюльским ГОВД</v>
      </c>
      <c r="G944" s="166" t="str">
        <f>VLOOKUP($A944,'Реестр на 3 дня'!$C$2:$AA$1000,17)</f>
        <v>Узбекистан, 000000, Ташкентская область, Янгиюльский район, с/с Ниязбаш ул.Янги Арик, 14</v>
      </c>
      <c r="H944" s="191">
        <f>VLOOKUP($A944,'Реестр на 3 дня'!$C$2:$AA$1000,4)</f>
        <v>160</v>
      </c>
      <c r="I944" s="170">
        <f t="shared" si="82"/>
        <v>100</v>
      </c>
      <c r="J944" s="187">
        <f t="shared" si="83"/>
        <v>16000</v>
      </c>
      <c r="K944" s="41">
        <f t="shared" si="84"/>
        <v>0</v>
      </c>
      <c r="L944" s="188">
        <f t="shared" si="85"/>
        <v>16000</v>
      </c>
      <c r="M944" s="171" t="s">
        <v>1897</v>
      </c>
    </row>
    <row r="945" spans="1:13" ht="38.25">
      <c r="A945" s="179">
        <f t="shared" si="81"/>
        <v>927</v>
      </c>
      <c r="B945" s="189" t="str">
        <f>VLOOKUP($A945,'Реестр на 3 дня'!$C$2:$AA$1000,3)</f>
        <v>Хусанов Сабитжан Юлдашович</v>
      </c>
      <c r="C945" s="167" t="str">
        <f>VLOOKUP($A945,'Реестр на 3 дня'!$C$2:$AA$1000,12)</f>
        <v>XII-ЮС</v>
      </c>
      <c r="D945" s="167" t="str">
        <f>VLOOKUP($A945,'Реестр на 3 дня'!$C$2:$AA$1000,13)</f>
        <v>510992</v>
      </c>
      <c r="E945" s="190" t="str">
        <f>VLOOKUP($A945,'Реестр на 3 дня'!$C$2:$AA$1000,14)</f>
        <v>29.08.1986</v>
      </c>
      <c r="F945" s="168" t="str">
        <f>VLOOKUP($A945,'Реестр на 3 дня'!$C$2:$AA$1000,15)</f>
        <v>ОВД Чиланзарского</v>
      </c>
      <c r="G945" s="166" t="str">
        <f>VLOOKUP($A945,'Реестр на 3 дня'!$C$2:$AA$1000,17)</f>
        <v>Узбекистан, 000000, Ташкентская область, Янгиюльский район, с/с Ниязбаш уч.Пахта, бр.11</v>
      </c>
      <c r="H945" s="191">
        <f>VLOOKUP($A945,'Реестр на 3 дня'!$C$2:$AA$1000,4)</f>
        <v>160</v>
      </c>
      <c r="I945" s="170">
        <f t="shared" si="82"/>
        <v>100</v>
      </c>
      <c r="J945" s="187">
        <f t="shared" si="83"/>
        <v>16000</v>
      </c>
      <c r="K945" s="41">
        <f t="shared" si="84"/>
        <v>0</v>
      </c>
      <c r="L945" s="188">
        <f t="shared" si="85"/>
        <v>16000</v>
      </c>
      <c r="M945" s="171" t="s">
        <v>1897</v>
      </c>
    </row>
    <row r="946" spans="1:13" ht="38.25">
      <c r="A946" s="179">
        <f t="shared" si="81"/>
        <v>928</v>
      </c>
      <c r="B946" s="189" t="str">
        <f>VLOOKUP($A946,'Реестр на 3 дня'!$C$2:$AA$1000,3)</f>
        <v>ЦОЙ ЗАРИНА СЕРГЕЕВНА</v>
      </c>
      <c r="C946" s="167" t="str">
        <f>VLOOKUP($A946,'Реестр на 3 дня'!$C$2:$AA$1000,12)</f>
        <v>4524</v>
      </c>
      <c r="D946" s="167" t="str">
        <f>VLOOKUP($A946,'Реестр на 3 дня'!$C$2:$AA$1000,13)</f>
        <v>181264</v>
      </c>
      <c r="E946" s="190" t="str">
        <f>VLOOKUP($A946,'Реестр на 3 дня'!$C$2:$AA$1000,14)</f>
        <v>16.05.2024</v>
      </c>
      <c r="F946" s="168" t="str">
        <f>VLOOKUP($A946,'Реестр на 3 дня'!$C$2:$AA$1000,15)</f>
        <v/>
      </c>
      <c r="G946" s="166" t="str">
        <f>VLOOKUP($A946,'Реестр на 3 дня'!$C$2:$AA$1000,17)</f>
        <v>Российская Федерация, 452935, Г.МОСКВА УЛ. НЕДОРУБОВА Д.18 КОРП.3 КВ.18</v>
      </c>
      <c r="H946" s="191">
        <f>VLOOKUP($A946,'Реестр на 3 дня'!$C$2:$AA$1000,4)</f>
        <v>320</v>
      </c>
      <c r="I946" s="170">
        <f t="shared" si="82"/>
        <v>100</v>
      </c>
      <c r="J946" s="187">
        <f t="shared" si="83"/>
        <v>32000</v>
      </c>
      <c r="K946" s="41">
        <f t="shared" si="84"/>
        <v>0</v>
      </c>
      <c r="L946" s="188">
        <f t="shared" si="85"/>
        <v>32000</v>
      </c>
      <c r="M946" s="171" t="s">
        <v>1896</v>
      </c>
    </row>
    <row r="947" spans="1:13" ht="38.25">
      <c r="A947" s="179">
        <f t="shared" ref="A947:A960" si="86">A946+1</f>
        <v>929</v>
      </c>
      <c r="B947" s="189" t="str">
        <f>VLOOKUP($A947,'Реестр на 3 дня'!$C$2:$AA$1000,3)</f>
        <v>Чернова Татьяна Владимировна</v>
      </c>
      <c r="C947" s="167" t="str">
        <f>VLOOKUP($A947,'Реестр на 3 дня'!$C$2:$AA$1000,12)</f>
        <v>XIII-ЮС</v>
      </c>
      <c r="D947" s="167" t="str">
        <f>VLOOKUP($A947,'Реестр на 3 дня'!$C$2:$AA$1000,13)</f>
        <v>534018</v>
      </c>
      <c r="E947" s="190" t="str">
        <f>VLOOKUP($A947,'Реестр на 3 дня'!$C$2:$AA$1000,14)</f>
        <v>04.11.1989</v>
      </c>
      <c r="F947" s="168" t="str">
        <f>VLOOKUP($A947,'Реестр на 3 дня'!$C$2:$AA$1000,15)</f>
        <v>Янгиюльским ГОВД</v>
      </c>
      <c r="G947" s="166" t="str">
        <f>VLOOKUP($A947,'Реестр на 3 дня'!$C$2:$AA$1000,17)</f>
        <v>Узбекистан, 000000, Ташкентская область, Янгиюльский район, г. Янгиюль ул.Самаркандская д</v>
      </c>
      <c r="H947" s="191">
        <f>VLOOKUP($A947,'Реестр на 3 дня'!$C$2:$AA$1000,4)</f>
        <v>1600</v>
      </c>
      <c r="I947" s="170">
        <f t="shared" si="82"/>
        <v>100</v>
      </c>
      <c r="J947" s="187">
        <f t="shared" si="83"/>
        <v>160000</v>
      </c>
      <c r="K947" s="41">
        <f t="shared" si="84"/>
        <v>0</v>
      </c>
      <c r="L947" s="188">
        <f t="shared" si="85"/>
        <v>160000</v>
      </c>
      <c r="M947" s="171" t="s">
        <v>1897</v>
      </c>
    </row>
    <row r="948" spans="1:13" ht="38.25">
      <c r="A948" s="179">
        <f t="shared" si="86"/>
        <v>930</v>
      </c>
      <c r="B948" s="189" t="str">
        <f>VLOOKUP($A948,'Реестр на 3 дня'!$C$2:$AA$1000,3)</f>
        <v>Шадиев Бахтиер Сайпуллаевич</v>
      </c>
      <c r="C948" s="167" t="str">
        <f>VLOOKUP($A948,'Реестр на 3 дня'!$C$2:$AA$1000,12)</f>
        <v>V-ИЖ</v>
      </c>
      <c r="D948" s="167" t="str">
        <f>VLOOKUP($A948,'Реестр на 3 дня'!$C$2:$AA$1000,13)</f>
        <v>732786</v>
      </c>
      <c r="E948" s="190" t="str">
        <f>VLOOKUP($A948,'Реестр на 3 дня'!$C$2:$AA$1000,14)</f>
        <v>24.03.1987</v>
      </c>
      <c r="F948" s="168" t="str">
        <f>VLOOKUP($A948,'Реестр на 3 дня'!$C$2:$AA$1000,15)</f>
        <v>Катакурганским РОВ</v>
      </c>
      <c r="G948" s="166" t="str">
        <f>VLOOKUP($A948,'Реестр на 3 дня'!$C$2:$AA$1000,17)</f>
        <v>Узбекистан, 000000, Ташкентская область, Янгиюльский район, п.Гульбахор ул. Гульбахор д.15</v>
      </c>
      <c r="H948" s="191">
        <f>VLOOKUP($A948,'Реестр на 3 дня'!$C$2:$AA$1000,4)</f>
        <v>160</v>
      </c>
      <c r="I948" s="170">
        <f t="shared" si="82"/>
        <v>100</v>
      </c>
      <c r="J948" s="187">
        <f t="shared" si="83"/>
        <v>16000</v>
      </c>
      <c r="K948" s="41">
        <f t="shared" si="84"/>
        <v>0</v>
      </c>
      <c r="L948" s="188">
        <f t="shared" si="85"/>
        <v>16000</v>
      </c>
      <c r="M948" s="171" t="s">
        <v>1897</v>
      </c>
    </row>
    <row r="949" spans="1:13" ht="38.25">
      <c r="A949" s="179">
        <f t="shared" si="86"/>
        <v>931</v>
      </c>
      <c r="B949" s="189" t="str">
        <f>VLOOKUP($A949,'Реестр на 3 дня'!$C$2:$AA$1000,3)</f>
        <v>Шакиров Ринат Маратович</v>
      </c>
      <c r="C949" s="167" t="str">
        <f>VLOOKUP($A949,'Реестр на 3 дня'!$C$2:$AA$1000,12)</f>
        <v>II-ЮС</v>
      </c>
      <c r="D949" s="167" t="str">
        <f>VLOOKUP($A949,'Реестр на 3 дня'!$C$2:$AA$1000,13)</f>
        <v>722146</v>
      </c>
      <c r="E949" s="190" t="str">
        <f>VLOOKUP($A949,'Реестр на 3 дня'!$C$2:$AA$1000,14)</f>
        <v>27.06.1977</v>
      </c>
      <c r="F949" s="168" t="str">
        <f>VLOOKUP($A949,'Реестр на 3 дня'!$C$2:$AA$1000,15)</f>
        <v>Янгиюльским ГОВД</v>
      </c>
      <c r="G949" s="166" t="str">
        <f>VLOOKUP($A949,'Реестр на 3 дня'!$C$2:$AA$1000,17)</f>
        <v>Узбекистан, 000000, Ташкентская область, Янгиюльский район, г.Янгиюль пр.Заводской, д.78</v>
      </c>
      <c r="H949" s="191">
        <f>VLOOKUP($A949,'Реестр на 3 дня'!$C$2:$AA$1000,4)</f>
        <v>960</v>
      </c>
      <c r="I949" s="170">
        <f t="shared" si="82"/>
        <v>100</v>
      </c>
      <c r="J949" s="187">
        <f t="shared" si="83"/>
        <v>96000</v>
      </c>
      <c r="K949" s="41">
        <f t="shared" si="84"/>
        <v>0</v>
      </c>
      <c r="L949" s="188">
        <f t="shared" si="85"/>
        <v>96000</v>
      </c>
      <c r="M949" s="171" t="s">
        <v>1897</v>
      </c>
    </row>
    <row r="950" spans="1:13" ht="38.25">
      <c r="A950" s="179">
        <f t="shared" si="86"/>
        <v>932</v>
      </c>
      <c r="B950" s="189" t="str">
        <f>VLOOKUP($A950,'Реестр на 3 дня'!$C$2:$AA$1000,3)</f>
        <v>Шамсиева Феруза Мелибаевна</v>
      </c>
      <c r="C950" s="167" t="str">
        <f>VLOOKUP($A950,'Реестр на 3 дня'!$C$2:$AA$1000,12)</f>
        <v>XV-ЮС</v>
      </c>
      <c r="D950" s="167" t="str">
        <f>VLOOKUP($A950,'Реестр на 3 дня'!$C$2:$AA$1000,13)</f>
        <v>635098</v>
      </c>
      <c r="E950" s="190" t="str">
        <f>VLOOKUP($A950,'Реестр на 3 дня'!$C$2:$AA$1000,14)</f>
        <v>03.07.1991</v>
      </c>
      <c r="F950" s="168" t="str">
        <f>VLOOKUP($A950,'Реестр на 3 дня'!$C$2:$AA$1000,15)</f>
        <v>Янгиюльским ГОВД</v>
      </c>
      <c r="G950" s="166" t="str">
        <f>VLOOKUP($A950,'Реестр на 3 дня'!$C$2:$AA$1000,17)</f>
        <v>Узбекистан, 000000, Ташкентская область, Янгиюльский район, с\с Ниязбаш ул.Навои, д.43</v>
      </c>
      <c r="H950" s="191">
        <f>VLOOKUP($A950,'Реестр на 3 дня'!$C$2:$AA$1000,4)</f>
        <v>160</v>
      </c>
      <c r="I950" s="170">
        <f t="shared" si="82"/>
        <v>100</v>
      </c>
      <c r="J950" s="187">
        <f t="shared" si="83"/>
        <v>16000</v>
      </c>
      <c r="K950" s="41">
        <f t="shared" si="84"/>
        <v>0</v>
      </c>
      <c r="L950" s="188">
        <f t="shared" si="85"/>
        <v>16000</v>
      </c>
      <c r="M950" s="171" t="s">
        <v>1897</v>
      </c>
    </row>
    <row r="951" spans="1:13" ht="38.25">
      <c r="A951" s="179">
        <f t="shared" si="86"/>
        <v>933</v>
      </c>
      <c r="B951" s="189" t="str">
        <f>VLOOKUP($A951,'Реестр на 3 дня'!$C$2:$AA$1000,3)</f>
        <v>Шерназарова Нигора Маликовна</v>
      </c>
      <c r="C951" s="167" t="str">
        <f>VLOOKUP($A951,'Реестр на 3 дня'!$C$2:$AA$1000,12)</f>
        <v>XII-ЮС</v>
      </c>
      <c r="D951" s="167" t="str">
        <f>VLOOKUP($A951,'Реестр на 3 дня'!$C$2:$AA$1000,13)</f>
        <v>656848</v>
      </c>
      <c r="E951" s="190" t="str">
        <f>VLOOKUP($A951,'Реестр на 3 дня'!$C$2:$AA$1000,14)</f>
        <v>01.11.1988</v>
      </c>
      <c r="F951" s="168" t="str">
        <f>VLOOKUP($A951,'Реестр на 3 дня'!$C$2:$AA$1000,15)</f>
        <v>Янгиюльским ГОВД</v>
      </c>
      <c r="G951" s="166" t="str">
        <f>VLOOKUP($A951,'Реестр на 3 дня'!$C$2:$AA$1000,17)</f>
        <v>Узбекистан, 000000, Ташкентская область, Янгиюльский район, ул.Самаркандская д.1</v>
      </c>
      <c r="H951" s="191">
        <f>VLOOKUP($A951,'Реестр на 3 дня'!$C$2:$AA$1000,4)</f>
        <v>160</v>
      </c>
      <c r="I951" s="170">
        <f t="shared" si="82"/>
        <v>100</v>
      </c>
      <c r="J951" s="187">
        <f t="shared" si="83"/>
        <v>16000</v>
      </c>
      <c r="K951" s="41">
        <f t="shared" si="84"/>
        <v>0</v>
      </c>
      <c r="L951" s="188">
        <f t="shared" si="85"/>
        <v>16000</v>
      </c>
      <c r="M951" s="171" t="s">
        <v>1897</v>
      </c>
    </row>
    <row r="952" spans="1:13" ht="38.25">
      <c r="A952" s="179">
        <f t="shared" si="86"/>
        <v>934</v>
      </c>
      <c r="B952" s="189" t="str">
        <f>VLOOKUP($A952,'Реестр на 3 дня'!$C$2:$AA$1000,3)</f>
        <v>Шукурова Наджия</v>
      </c>
      <c r="C952" s="167" t="str">
        <f>VLOOKUP($A952,'Реестр на 3 дня'!$C$2:$AA$1000,12)</f>
        <v>CB</v>
      </c>
      <c r="D952" s="167" t="str">
        <f>VLOOKUP($A952,'Реестр на 3 дня'!$C$2:$AA$1000,13)</f>
        <v>0689831</v>
      </c>
      <c r="E952" s="190" t="str">
        <f>VLOOKUP($A952,'Реестр на 3 дня'!$C$2:$AA$1000,14)</f>
        <v>20.06.1997</v>
      </c>
      <c r="F952" s="168" t="str">
        <f>VLOOKUP($A952,'Реестр на 3 дня'!$C$2:$AA$1000,15)</f>
        <v>ОВД г. Янгиюль</v>
      </c>
      <c r="G952" s="166" t="str">
        <f>VLOOKUP($A952,'Реестр на 3 дня'!$C$2:$AA$1000,17)</f>
        <v>Узбекистан, 000000, Ташкентская область, Янгиюльский район, ул. Виноградная, д</v>
      </c>
      <c r="H952" s="191">
        <f>VLOOKUP($A952,'Реестр на 3 дня'!$C$2:$AA$1000,4)</f>
        <v>3200</v>
      </c>
      <c r="I952" s="170">
        <f t="shared" si="82"/>
        <v>100</v>
      </c>
      <c r="J952" s="187">
        <f t="shared" si="83"/>
        <v>320000</v>
      </c>
      <c r="K952" s="41">
        <f t="shared" si="84"/>
        <v>0</v>
      </c>
      <c r="L952" s="188">
        <f t="shared" si="85"/>
        <v>320000</v>
      </c>
      <c r="M952" s="171" t="s">
        <v>1897</v>
      </c>
    </row>
    <row r="953" spans="1:13" ht="38.25">
      <c r="A953" s="179">
        <f t="shared" si="86"/>
        <v>935</v>
      </c>
      <c r="B953" s="189" t="str">
        <f>VLOOKUP($A953,'Реестр на 3 дня'!$C$2:$AA$1000,3)</f>
        <v>Эракаев Бахтияр</v>
      </c>
      <c r="C953" s="167" t="str">
        <f>VLOOKUP($A953,'Реестр на 3 дня'!$C$2:$AA$1000,12)</f>
        <v>XVII-ЮС</v>
      </c>
      <c r="D953" s="167" t="str">
        <f>VLOOKUP($A953,'Реестр на 3 дня'!$C$2:$AA$1000,13)</f>
        <v>503118</v>
      </c>
      <c r="E953" s="190" t="str">
        <f>VLOOKUP($A953,'Реестр на 3 дня'!$C$2:$AA$1000,14)</f>
        <v>21.09.1993</v>
      </c>
      <c r="F953" s="168" t="str">
        <f>VLOOKUP($A953,'Реестр на 3 дня'!$C$2:$AA$1000,15)</f>
        <v>Янгиюльским ГОВД</v>
      </c>
      <c r="G953" s="166" t="str">
        <f>VLOOKUP($A953,'Реестр на 3 дня'!$C$2:$AA$1000,17)</f>
        <v>Узбекистан, 000000, Ташкентская область, Янгиюльский район, ул.Педагогическая д</v>
      </c>
      <c r="H953" s="191">
        <f>VLOOKUP($A953,'Реестр на 3 дня'!$C$2:$AA$1000,4)</f>
        <v>160</v>
      </c>
      <c r="I953" s="170">
        <f t="shared" si="82"/>
        <v>100</v>
      </c>
      <c r="J953" s="187">
        <f t="shared" si="83"/>
        <v>16000</v>
      </c>
      <c r="K953" s="41">
        <f t="shared" si="84"/>
        <v>0</v>
      </c>
      <c r="L953" s="188">
        <f t="shared" si="85"/>
        <v>16000</v>
      </c>
      <c r="M953" s="171" t="s">
        <v>1897</v>
      </c>
    </row>
    <row r="954" spans="1:13" ht="38.25">
      <c r="A954" s="179">
        <f t="shared" si="86"/>
        <v>936</v>
      </c>
      <c r="B954" s="189" t="str">
        <f>VLOOKUP($A954,'Реестр на 3 дня'!$C$2:$AA$1000,3)</f>
        <v>Эшанкулов Абдулла Шахрамбаевич</v>
      </c>
      <c r="C954" s="167" t="str">
        <f>VLOOKUP($A954,'Реестр на 3 дня'!$C$2:$AA$1000,12)</f>
        <v>III-ЮС</v>
      </c>
      <c r="D954" s="167" t="str">
        <f>VLOOKUP($A954,'Реестр на 3 дня'!$C$2:$AA$1000,13)</f>
        <v>634531</v>
      </c>
      <c r="E954" s="190" t="str">
        <f>VLOOKUP($A954,'Реестр на 3 дня'!$C$2:$AA$1000,14)</f>
        <v>16.11.1977</v>
      </c>
      <c r="F954" s="168" t="str">
        <f>VLOOKUP($A954,'Реестр на 3 дня'!$C$2:$AA$1000,15)</f>
        <v>Янгиюльским ГОВД</v>
      </c>
      <c r="G954" s="166" t="str">
        <f>VLOOKUP($A954,'Реестр на 3 дня'!$C$2:$AA$1000,17)</f>
        <v>Узбекистан, 000000, Ташкентская область, Янгиюльский район, с\с Ниязбаш ул.Фураката д.2</v>
      </c>
      <c r="H954" s="191">
        <f>VLOOKUP($A954,'Реестр на 3 дня'!$C$2:$AA$1000,4)</f>
        <v>800</v>
      </c>
      <c r="I954" s="170">
        <f t="shared" si="82"/>
        <v>100</v>
      </c>
      <c r="J954" s="187">
        <f t="shared" si="83"/>
        <v>80000</v>
      </c>
      <c r="K954" s="41">
        <f t="shared" si="84"/>
        <v>0</v>
      </c>
      <c r="L954" s="188">
        <f t="shared" si="85"/>
        <v>80000</v>
      </c>
      <c r="M954" s="171" t="s">
        <v>1897</v>
      </c>
    </row>
    <row r="955" spans="1:13" ht="38.25">
      <c r="A955" s="179">
        <f t="shared" si="86"/>
        <v>937</v>
      </c>
      <c r="B955" s="189" t="str">
        <f>VLOOKUP($A955,'Реестр на 3 дня'!$C$2:$AA$1000,3)</f>
        <v>Эшматов Нематилла Рахматкулович</v>
      </c>
      <c r="C955" s="167" t="str">
        <f>VLOOKUP($A955,'Реестр на 3 дня'!$C$2:$AA$1000,12)</f>
        <v>I-ЮС</v>
      </c>
      <c r="D955" s="167" t="str">
        <f>VLOOKUP($A955,'Реестр на 3 дня'!$C$2:$AA$1000,13)</f>
        <v>689054</v>
      </c>
      <c r="E955" s="190" t="str">
        <f>VLOOKUP($A955,'Реестр на 3 дня'!$C$2:$AA$1000,14)</f>
        <v>19.02.1976</v>
      </c>
      <c r="F955" s="168" t="str">
        <f>VLOOKUP($A955,'Реестр на 3 дня'!$C$2:$AA$1000,15)</f>
        <v>Куй Чирчикского РО</v>
      </c>
      <c r="G955" s="166" t="str">
        <f>VLOOKUP($A955,'Реестр на 3 дня'!$C$2:$AA$1000,17)</f>
        <v>Узбекистан, 000000, Ташкентская область, Куйичирчикский район, к\з Улугбека</v>
      </c>
      <c r="H955" s="191">
        <f>VLOOKUP($A955,'Реестр на 3 дня'!$C$2:$AA$1000,4)</f>
        <v>160</v>
      </c>
      <c r="I955" s="170">
        <f t="shared" si="82"/>
        <v>100</v>
      </c>
      <c r="J955" s="187">
        <f t="shared" si="83"/>
        <v>16000</v>
      </c>
      <c r="K955" s="41">
        <f t="shared" si="84"/>
        <v>0</v>
      </c>
      <c r="L955" s="188">
        <f t="shared" si="85"/>
        <v>16000</v>
      </c>
      <c r="M955" s="171" t="s">
        <v>1897</v>
      </c>
    </row>
    <row r="956" spans="1:13" ht="38.25">
      <c r="A956" s="179">
        <f t="shared" si="86"/>
        <v>938</v>
      </c>
      <c r="B956" s="189" t="str">
        <f>VLOOKUP($A956,'Реестр на 3 дня'!$C$2:$AA$1000,3)</f>
        <v>Эшмирзаев Шухрат Шермухамедович</v>
      </c>
      <c r="C956" s="167" t="str">
        <f>VLOOKUP($A956,'Реестр на 3 дня'!$C$2:$AA$1000,12)</f>
        <v>XII-ЮС</v>
      </c>
      <c r="D956" s="167" t="str">
        <f>VLOOKUP($A956,'Реестр на 3 дня'!$C$2:$AA$1000,13)</f>
        <v>663231</v>
      </c>
      <c r="E956" s="190" t="str">
        <f>VLOOKUP($A956,'Реестр на 3 дня'!$C$2:$AA$1000,14)</f>
        <v>24.03.1988</v>
      </c>
      <c r="F956" s="168" t="str">
        <f>VLOOKUP($A956,'Реестр на 3 дня'!$C$2:$AA$1000,15)</f>
        <v>Янгиюльским ГОВД</v>
      </c>
      <c r="G956" s="166" t="str">
        <f>VLOOKUP($A956,'Реестр на 3 дня'!$C$2:$AA$1000,17)</f>
        <v>Узбекистан, 000000, Ташкентская область, Янгиюльский район, Иски Каунчи</v>
      </c>
      <c r="H956" s="191">
        <f>VLOOKUP($A956,'Реестр на 3 дня'!$C$2:$AA$1000,4)</f>
        <v>160</v>
      </c>
      <c r="I956" s="170">
        <f t="shared" si="82"/>
        <v>100</v>
      </c>
      <c r="J956" s="187">
        <f t="shared" si="83"/>
        <v>16000</v>
      </c>
      <c r="K956" s="41">
        <f t="shared" si="84"/>
        <v>0</v>
      </c>
      <c r="L956" s="188">
        <f t="shared" si="85"/>
        <v>16000</v>
      </c>
      <c r="M956" s="171" t="s">
        <v>1897</v>
      </c>
    </row>
    <row r="957" spans="1:13" ht="38.25">
      <c r="A957" s="179">
        <f t="shared" si="86"/>
        <v>939</v>
      </c>
      <c r="B957" s="189" t="str">
        <f>VLOOKUP($A957,'Реестр на 3 дня'!$C$2:$AA$1000,3)</f>
        <v>Юлдашев Эргали Нишаналиевич</v>
      </c>
      <c r="C957" s="167" t="str">
        <f>VLOOKUP($A957,'Реестр на 3 дня'!$C$2:$AA$1000,12)</f>
        <v>XI-ЮС</v>
      </c>
      <c r="D957" s="167" t="str">
        <f>VLOOKUP($A957,'Реестр на 3 дня'!$C$2:$AA$1000,13)</f>
        <v>619041</v>
      </c>
      <c r="E957" s="190" t="str">
        <f>VLOOKUP($A957,'Реестр на 3 дня'!$C$2:$AA$1000,14)</f>
        <v>10.03.1986</v>
      </c>
      <c r="F957" s="168" t="str">
        <f>VLOOKUP($A957,'Реестр на 3 дня'!$C$2:$AA$1000,15)</f>
        <v>Янгиюльским ГОВД</v>
      </c>
      <c r="G957" s="166" t="str">
        <f>VLOOKUP($A957,'Реестр на 3 дня'!$C$2:$AA$1000,17)</f>
        <v>Узбекистан, 000000, Ташкентская область, Янгиюльский район, с/с Ниязбаш ул.Пушкина, 31</v>
      </c>
      <c r="H957" s="191">
        <f>VLOOKUP($A957,'Реестр на 3 дня'!$C$2:$AA$1000,4)</f>
        <v>160</v>
      </c>
      <c r="I957" s="170">
        <f t="shared" si="82"/>
        <v>100</v>
      </c>
      <c r="J957" s="187">
        <f t="shared" si="83"/>
        <v>16000</v>
      </c>
      <c r="K957" s="41">
        <f t="shared" si="84"/>
        <v>0</v>
      </c>
      <c r="L957" s="188">
        <f t="shared" si="85"/>
        <v>16000</v>
      </c>
      <c r="M957" s="171" t="s">
        <v>1897</v>
      </c>
    </row>
    <row r="958" spans="1:13" ht="38.25">
      <c r="A958" s="179">
        <f t="shared" si="86"/>
        <v>940</v>
      </c>
      <c r="B958" s="189" t="str">
        <f>VLOOKUP($A958,'Реестр на 3 дня'!$C$2:$AA$1000,3)</f>
        <v>Юнусова Гульнар Керимовна</v>
      </c>
      <c r="C958" s="167" t="str">
        <f>VLOOKUP($A958,'Реестр на 3 дня'!$C$2:$AA$1000,12)</f>
        <v>II-ЮС</v>
      </c>
      <c r="D958" s="167" t="str">
        <f>VLOOKUP($A958,'Реестр на 3 дня'!$C$2:$AA$1000,13)</f>
        <v>722358</v>
      </c>
      <c r="E958" s="190" t="str">
        <f>VLOOKUP($A958,'Реестр на 3 дня'!$C$2:$AA$1000,14)</f>
        <v>04.07.1977</v>
      </c>
      <c r="F958" s="168" t="str">
        <f>VLOOKUP($A958,'Реестр на 3 дня'!$C$2:$AA$1000,15)</f>
        <v>Янгиюльским ГОВД</v>
      </c>
      <c r="G958" s="166" t="str">
        <f>VLOOKUP($A958,'Реестр на 3 дня'!$C$2:$AA$1000,17)</f>
        <v>Узбекистан, 000000, Ташкентская область, Янгиюльский район, ул.Чарикова д, 286</v>
      </c>
      <c r="H958" s="191">
        <f>VLOOKUP($A958,'Реестр на 3 дня'!$C$2:$AA$1000,4)</f>
        <v>160</v>
      </c>
      <c r="I958" s="170">
        <f t="shared" si="82"/>
        <v>100</v>
      </c>
      <c r="J958" s="187">
        <f t="shared" si="83"/>
        <v>16000</v>
      </c>
      <c r="K958" s="41">
        <f t="shared" si="84"/>
        <v>0</v>
      </c>
      <c r="L958" s="188">
        <f t="shared" si="85"/>
        <v>16000</v>
      </c>
      <c r="M958" s="171" t="s">
        <v>1897</v>
      </c>
    </row>
    <row r="959" spans="1:13" ht="38.25">
      <c r="A959" s="179">
        <f t="shared" si="86"/>
        <v>941</v>
      </c>
      <c r="B959" s="189" t="str">
        <f>VLOOKUP($A959,'Реестр на 3 дня'!$C$2:$AA$1000,3)</f>
        <v>Юнусова Феруза Римовна</v>
      </c>
      <c r="C959" s="167" t="str">
        <f>VLOOKUP($A959,'Реестр на 3 дня'!$C$2:$AA$1000,12)</f>
        <v>CB</v>
      </c>
      <c r="D959" s="167" t="str">
        <f>VLOOKUP($A959,'Реестр на 3 дня'!$C$2:$AA$1000,13)</f>
        <v>1714056</v>
      </c>
      <c r="E959" s="190" t="str">
        <f>VLOOKUP($A959,'Реестр на 3 дня'!$C$2:$AA$1000,14)</f>
        <v>21.07.2002</v>
      </c>
      <c r="F959" s="168" t="str">
        <f>VLOOKUP($A959,'Реестр на 3 дня'!$C$2:$AA$1000,15)</f>
        <v>Тошкент вилояти</v>
      </c>
      <c r="G959" s="166" t="str">
        <f>VLOOKUP($A959,'Реестр на 3 дня'!$C$2:$AA$1000,17)</f>
        <v>Узбекистан, 000000, Ташкентская область, Янгиюльский район, ул. Даниярова, дом</v>
      </c>
      <c r="H959" s="191">
        <f>VLOOKUP($A959,'Реестр на 3 дня'!$C$2:$AA$1000,4)</f>
        <v>800</v>
      </c>
      <c r="I959" s="170">
        <f t="shared" si="82"/>
        <v>100</v>
      </c>
      <c r="J959" s="187">
        <f t="shared" si="83"/>
        <v>80000</v>
      </c>
      <c r="K959" s="41">
        <f t="shared" si="84"/>
        <v>0</v>
      </c>
      <c r="L959" s="188">
        <f t="shared" si="85"/>
        <v>80000</v>
      </c>
      <c r="M959" s="171" t="s">
        <v>1897</v>
      </c>
    </row>
    <row r="960" spans="1:13" ht="38.25">
      <c r="A960" s="179">
        <f t="shared" si="86"/>
        <v>942</v>
      </c>
      <c r="B960" s="189" t="str">
        <f>VLOOKUP($A960,'Реестр на 3 дня'!$C$2:$AA$1000,3)</f>
        <v>Ядгаров Малик</v>
      </c>
      <c r="C960" s="167" t="str">
        <f>VLOOKUP($A960,'Реестр на 3 дня'!$C$2:$AA$1000,12)</f>
        <v>VI-ЮС</v>
      </c>
      <c r="D960" s="167" t="str">
        <f>VLOOKUP($A960,'Реестр на 3 дня'!$C$2:$AA$1000,13)</f>
        <v>553020</v>
      </c>
      <c r="E960" s="190" t="str">
        <f>VLOOKUP($A960,'Реестр на 3 дня'!$C$2:$AA$1000,14)</f>
        <v>10.03.1986</v>
      </c>
      <c r="F960" s="168" t="str">
        <f>VLOOKUP($A960,'Реестр на 3 дня'!$C$2:$AA$1000,15)</f>
        <v>Янгиюльским ГОВД</v>
      </c>
      <c r="G960" s="166" t="str">
        <f>VLOOKUP($A960,'Реестр на 3 дня'!$C$2:$AA$1000,17)</f>
        <v>Узбекистан, 000000, Ташкентская область, Янгиюльский район, г.Янгиюль м-в Овражный д. 12 к</v>
      </c>
      <c r="H960" s="191">
        <f>VLOOKUP($A960,'Реестр на 3 дня'!$C$2:$AA$1000,4)</f>
        <v>480</v>
      </c>
      <c r="I960" s="170">
        <f t="shared" si="82"/>
        <v>100</v>
      </c>
      <c r="J960" s="187">
        <f t="shared" si="83"/>
        <v>48000</v>
      </c>
      <c r="K960" s="41">
        <f t="shared" si="84"/>
        <v>0</v>
      </c>
      <c r="L960" s="188">
        <f t="shared" si="85"/>
        <v>48000</v>
      </c>
      <c r="M960" s="171" t="s">
        <v>1897</v>
      </c>
    </row>
    <row r="961" spans="1:13">
      <c r="A961" s="179"/>
      <c r="B961" s="189"/>
      <c r="C961" s="167"/>
      <c r="D961" s="167"/>
      <c r="E961" s="190"/>
      <c r="F961" s="168"/>
      <c r="G961" s="166"/>
      <c r="H961" s="191"/>
      <c r="I961" s="170"/>
      <c r="J961" s="187"/>
      <c r="K961" s="41"/>
      <c r="L961" s="188"/>
      <c r="M961" s="171"/>
    </row>
    <row r="962" spans="1:13">
      <c r="A962" s="179"/>
      <c r="B962" s="180"/>
      <c r="C962" s="181"/>
      <c r="D962" s="181"/>
      <c r="E962" s="181"/>
      <c r="F962" s="183"/>
      <c r="G962" s="184"/>
      <c r="H962" s="185"/>
      <c r="I962" s="186"/>
      <c r="J962" s="187"/>
      <c r="K962" s="41"/>
      <c r="L962" s="188"/>
    </row>
    <row r="963" spans="1:13" s="172" customFormat="1">
      <c r="A963" s="192"/>
      <c r="B963" s="193" t="s">
        <v>30</v>
      </c>
      <c r="C963" s="194"/>
      <c r="D963" s="194"/>
      <c r="E963" s="194"/>
      <c r="F963" s="195"/>
      <c r="G963" s="196"/>
      <c r="H963" s="197">
        <f>SUM(H27:H960)</f>
        <v>1792321</v>
      </c>
      <c r="I963" s="197">
        <f>SUM(I27:I960)</f>
        <v>93400</v>
      </c>
      <c r="J963" s="197">
        <f>SUM(J27:J960)</f>
        <v>179232100</v>
      </c>
      <c r="K963" s="197">
        <f>SUM(K27:K960)</f>
        <v>0</v>
      </c>
      <c r="L963" s="197">
        <f>SUM(L27:L960)</f>
        <v>179232100</v>
      </c>
    </row>
    <row r="964" spans="1:13" s="172" customFormat="1">
      <c r="A964" s="192"/>
      <c r="B964" s="193"/>
      <c r="C964" s="194"/>
      <c r="D964" s="194"/>
      <c r="E964" s="194"/>
      <c r="F964" s="195"/>
      <c r="G964" s="196"/>
      <c r="H964" s="197"/>
      <c r="I964" s="198"/>
      <c r="J964" s="199"/>
      <c r="K964" s="42"/>
      <c r="L964" s="42"/>
    </row>
    <row r="965" spans="1:13" s="172" customFormat="1">
      <c r="A965" s="192"/>
      <c r="B965" s="193" t="s">
        <v>39</v>
      </c>
      <c r="C965" s="194"/>
      <c r="D965" s="194"/>
      <c r="E965" s="194"/>
      <c r="F965" s="195"/>
      <c r="G965" s="196"/>
      <c r="H965" s="197">
        <f>H22+H963</f>
        <v>5713280</v>
      </c>
      <c r="I965" s="197"/>
      <c r="J965" s="197">
        <f>J22+J963</f>
        <v>571328000</v>
      </c>
      <c r="K965" s="197">
        <f>K22+K963</f>
        <v>19604795</v>
      </c>
      <c r="L965" s="197">
        <f>L22+L963</f>
        <v>551723205</v>
      </c>
    </row>
    <row r="969" spans="1:13" s="172" customFormat="1">
      <c r="A969" s="200"/>
      <c r="C969" s="201" t="s">
        <v>1899</v>
      </c>
      <c r="D969" s="201"/>
      <c r="E969" s="201"/>
      <c r="F969" s="202"/>
      <c r="G969" s="203" t="s">
        <v>2180</v>
      </c>
      <c r="H969" s="176"/>
      <c r="I969" s="204"/>
      <c r="J969" s="205"/>
      <c r="K969" s="43"/>
      <c r="L969" s="206"/>
    </row>
    <row r="970" spans="1:13" s="172" customFormat="1">
      <c r="A970" s="200"/>
      <c r="C970" s="201"/>
      <c r="D970" s="201"/>
      <c r="E970" s="201"/>
      <c r="F970" s="202"/>
      <c r="G970" s="203"/>
      <c r="H970" s="176"/>
      <c r="I970" s="204"/>
      <c r="J970" s="205"/>
      <c r="K970" s="43"/>
      <c r="L970" s="206"/>
    </row>
    <row r="971" spans="1:13">
      <c r="B971" s="150" t="s">
        <v>40</v>
      </c>
      <c r="H971" s="207"/>
    </row>
    <row r="972" spans="1:13" s="211" customFormat="1" ht="15.75">
      <c r="A972" s="210"/>
      <c r="B972" s="211" t="s">
        <v>40</v>
      </c>
      <c r="C972" s="212"/>
      <c r="D972" s="212"/>
      <c r="E972" s="212"/>
      <c r="F972" s="212"/>
      <c r="G972" s="213" t="s">
        <v>1897</v>
      </c>
      <c r="H972" s="214">
        <f t="shared" ref="H972:L972" si="87">H965-H973</f>
        <v>5470887</v>
      </c>
      <c r="I972" s="215"/>
      <c r="J972" s="216">
        <f t="shared" si="87"/>
        <v>547088700</v>
      </c>
      <c r="K972" s="216">
        <f t="shared" si="87"/>
        <v>18620570</v>
      </c>
      <c r="L972" s="216">
        <f t="shared" si="87"/>
        <v>528468130</v>
      </c>
    </row>
    <row r="973" spans="1:13" s="211" customFormat="1" ht="15.75">
      <c r="A973" s="210"/>
      <c r="C973" s="212"/>
      <c r="D973" s="212"/>
      <c r="E973" s="212"/>
      <c r="F973" s="212"/>
      <c r="G973" s="213" t="s">
        <v>1896</v>
      </c>
      <c r="H973" s="214">
        <f>SUMIF($M$14:$M$960,$G973,H$14:H$960)</f>
        <v>242393</v>
      </c>
      <c r="I973" s="214"/>
      <c r="J973" s="214">
        <f>SUMIF($M$14:$M$960,$G973,J$14:J$960)</f>
        <v>24239300</v>
      </c>
      <c r="K973" s="214">
        <f>SUMIF($M$14:$M$960,$G973,K$14:K$960)</f>
        <v>984225</v>
      </c>
      <c r="L973" s="214">
        <f>SUMIF($M$14:$M$960,$G973,L$14:L$960)</f>
        <v>23255075</v>
      </c>
    </row>
    <row r="974" spans="1:13" s="211" customFormat="1" ht="15.75">
      <c r="A974" s="210"/>
      <c r="C974" s="212"/>
      <c r="D974" s="212"/>
      <c r="E974" s="212"/>
      <c r="F974" s="212"/>
      <c r="G974" s="213"/>
      <c r="H974" s="214">
        <f t="shared" ref="H974:L974" si="88">H972+H973</f>
        <v>5713280</v>
      </c>
      <c r="I974" s="215"/>
      <c r="J974" s="216">
        <f t="shared" si="88"/>
        <v>571328000</v>
      </c>
      <c r="K974" s="216">
        <f t="shared" si="88"/>
        <v>19604795</v>
      </c>
      <c r="L974" s="216">
        <f t="shared" si="88"/>
        <v>551723205</v>
      </c>
    </row>
    <row r="975" spans="1:13" s="211" customFormat="1" ht="15.75">
      <c r="A975" s="210"/>
      <c r="C975" s="212"/>
      <c r="D975" s="212"/>
      <c r="E975" s="212"/>
      <c r="F975" s="212"/>
      <c r="G975" s="213"/>
      <c r="H975" s="214"/>
      <c r="I975" s="214"/>
      <c r="J975" s="217"/>
      <c r="K975" s="216"/>
      <c r="L975" s="216"/>
    </row>
    <row r="976" spans="1:13" s="211" customFormat="1" ht="15.75">
      <c r="A976" s="210"/>
      <c r="C976" s="212"/>
      <c r="D976" s="212"/>
      <c r="E976" s="212"/>
      <c r="F976" s="212"/>
      <c r="G976" s="213" t="s">
        <v>1734</v>
      </c>
      <c r="H976" s="214">
        <f>H22-H977</f>
        <v>3724114</v>
      </c>
      <c r="I976" s="214"/>
      <c r="J976" s="217">
        <f>J22-J977</f>
        <v>372411400</v>
      </c>
      <c r="K976" s="216">
        <f>K22-K977</f>
        <v>18620570</v>
      </c>
      <c r="L976" s="216">
        <f>L22-L977</f>
        <v>353790830</v>
      </c>
    </row>
    <row r="977" spans="1:12" s="211" customFormat="1" ht="15.75">
      <c r="A977" s="210"/>
      <c r="C977" s="212"/>
      <c r="D977" s="212"/>
      <c r="E977" s="212"/>
      <c r="F977" s="212"/>
      <c r="G977" s="213" t="s">
        <v>1735</v>
      </c>
      <c r="H977" s="214">
        <f>H17</f>
        <v>196845</v>
      </c>
      <c r="I977" s="214"/>
      <c r="J977" s="214">
        <f>J17</f>
        <v>19684500</v>
      </c>
      <c r="K977" s="214">
        <f t="shared" ref="K977:L977" si="89">K17</f>
        <v>984225</v>
      </c>
      <c r="L977" s="214">
        <f t="shared" si="89"/>
        <v>18700275</v>
      </c>
    </row>
    <row r="978" spans="1:12" s="211" customFormat="1" ht="15.75">
      <c r="A978" s="210"/>
      <c r="C978" s="212"/>
      <c r="D978" s="212"/>
      <c r="E978" s="212"/>
      <c r="F978" s="212"/>
      <c r="G978" s="218">
        <f>H978-H22</f>
        <v>0</v>
      </c>
      <c r="H978" s="214">
        <f t="shared" ref="H978" si="90">H976+H977</f>
        <v>3920959</v>
      </c>
      <c r="I978" s="214"/>
      <c r="J978" s="217">
        <f t="shared" ref="J978" si="91">J976+J977</f>
        <v>392095900</v>
      </c>
      <c r="K978" s="216">
        <f t="shared" ref="K978" si="92">K976+K977</f>
        <v>19604795</v>
      </c>
      <c r="L978" s="216">
        <f t="shared" ref="L978" si="93">L976+L977</f>
        <v>372491105</v>
      </c>
    </row>
    <row r="979" spans="1:12" s="211" customFormat="1" ht="15.75">
      <c r="A979" s="210"/>
      <c r="C979" s="212"/>
      <c r="D979" s="212"/>
      <c r="E979" s="212"/>
      <c r="F979" s="212"/>
      <c r="G979" s="213"/>
      <c r="H979" s="214"/>
      <c r="I979" s="214"/>
      <c r="J979" s="217"/>
      <c r="K979" s="216"/>
      <c r="L979" s="216"/>
    </row>
    <row r="980" spans="1:12" s="211" customFormat="1" ht="15.75">
      <c r="A980" s="210"/>
      <c r="C980" s="212"/>
      <c r="D980" s="212"/>
      <c r="E980" s="212"/>
      <c r="F980" s="212" t="s">
        <v>1898</v>
      </c>
      <c r="G980" s="213" t="s">
        <v>1897</v>
      </c>
      <c r="H980" s="214">
        <f>SUMIF($M$27:$M$960,$G980,H$27:H$960)</f>
        <v>1746773</v>
      </c>
      <c r="I980" s="214"/>
      <c r="J980" s="214">
        <f t="shared" ref="J980:L981" si="94">SUMIF($M$27:$M$960,$G980,J$27:J$960)</f>
        <v>174677300</v>
      </c>
      <c r="K980" s="214">
        <f t="shared" si="94"/>
        <v>0</v>
      </c>
      <c r="L980" s="214">
        <f t="shared" si="94"/>
        <v>174677300</v>
      </c>
    </row>
    <row r="981" spans="1:12" s="211" customFormat="1" ht="15.75">
      <c r="A981" s="210"/>
      <c r="C981" s="212"/>
      <c r="D981" s="212"/>
      <c r="E981" s="212"/>
      <c r="F981" s="212" t="s">
        <v>1898</v>
      </c>
      <c r="G981" s="213" t="s">
        <v>1896</v>
      </c>
      <c r="H981" s="214">
        <f>SUMIF($M$27:$M$960,$G981,H$27:H$960)</f>
        <v>45548</v>
      </c>
      <c r="I981" s="214"/>
      <c r="J981" s="214">
        <f t="shared" si="94"/>
        <v>4554800</v>
      </c>
      <c r="K981" s="214">
        <f t="shared" si="94"/>
        <v>0</v>
      </c>
      <c r="L981" s="214">
        <f t="shared" si="94"/>
        <v>4554800</v>
      </c>
    </row>
    <row r="982" spans="1:12" s="211" customFormat="1" ht="15.75">
      <c r="A982" s="210"/>
      <c r="C982" s="212"/>
      <c r="D982" s="212"/>
      <c r="E982" s="212"/>
      <c r="F982" s="212"/>
      <c r="G982" s="213"/>
      <c r="H982" s="214">
        <f t="shared" ref="H982:L982" si="95">H980+H981</f>
        <v>1792321</v>
      </c>
      <c r="I982" s="214"/>
      <c r="J982" s="214">
        <f t="shared" si="95"/>
        <v>179232100</v>
      </c>
      <c r="K982" s="214">
        <f t="shared" si="95"/>
        <v>0</v>
      </c>
      <c r="L982" s="214">
        <f t="shared" si="95"/>
        <v>179232100</v>
      </c>
    </row>
    <row r="983" spans="1:12" s="211" customFormat="1" ht="15.75">
      <c r="A983" s="210"/>
      <c r="C983" s="212"/>
      <c r="D983" s="212"/>
      <c r="E983" s="212"/>
      <c r="F983" s="212"/>
      <c r="G983" s="213"/>
      <c r="H983" s="214"/>
      <c r="I983" s="214"/>
      <c r="J983" s="217"/>
      <c r="K983" s="216"/>
      <c r="L983" s="216"/>
    </row>
    <row r="984" spans="1:12" s="211" customFormat="1" ht="15.75">
      <c r="A984" s="210"/>
      <c r="C984" s="212"/>
      <c r="D984" s="212"/>
      <c r="E984" s="212"/>
      <c r="F984" s="212"/>
      <c r="G984" s="213"/>
      <c r="H984" s="214">
        <f t="shared" ref="H984" si="96">H976+H980</f>
        <v>5470887</v>
      </c>
      <c r="I984" s="214"/>
      <c r="J984" s="217">
        <f t="shared" ref="J984:L984" si="97">J976+J980</f>
        <v>547088700</v>
      </c>
      <c r="K984" s="216">
        <f t="shared" si="97"/>
        <v>18620570</v>
      </c>
      <c r="L984" s="216">
        <f t="shared" si="97"/>
        <v>528468130</v>
      </c>
    </row>
    <row r="985" spans="1:12" s="211" customFormat="1" ht="15.75">
      <c r="A985" s="210"/>
      <c r="C985" s="212"/>
      <c r="D985" s="212"/>
      <c r="E985" s="212"/>
      <c r="F985" s="212"/>
      <c r="G985" s="213"/>
      <c r="H985" s="214">
        <f t="shared" ref="H985" si="98">H977+H981</f>
        <v>242393</v>
      </c>
      <c r="I985" s="214"/>
      <c r="J985" s="217">
        <f t="shared" ref="J985:L985" si="99">J977+J981</f>
        <v>24239300</v>
      </c>
      <c r="K985" s="216">
        <f t="shared" si="99"/>
        <v>984225</v>
      </c>
      <c r="L985" s="216">
        <f t="shared" si="99"/>
        <v>23255075</v>
      </c>
    </row>
    <row r="986" spans="1:12" s="211" customFormat="1" ht="15.75">
      <c r="A986" s="210"/>
      <c r="C986" s="212"/>
      <c r="D986" s="212"/>
      <c r="E986" s="212"/>
      <c r="F986" s="212"/>
      <c r="G986" s="213"/>
      <c r="H986" s="214">
        <f t="shared" ref="H986" si="100">H978+H982</f>
        <v>5713280</v>
      </c>
      <c r="I986" s="214"/>
      <c r="J986" s="217">
        <f t="shared" ref="J986:L986" si="101">J978+J982</f>
        <v>571328000</v>
      </c>
      <c r="K986" s="216">
        <f t="shared" si="101"/>
        <v>19604795</v>
      </c>
      <c r="L986" s="216">
        <f t="shared" si="101"/>
        <v>551723205</v>
      </c>
    </row>
    <row r="987" spans="1:12">
      <c r="H987" s="219"/>
    </row>
    <row r="991" spans="1:12">
      <c r="H991" s="209">
        <f>H965-H18-H981</f>
        <v>5667728</v>
      </c>
      <c r="I991" s="209"/>
      <c r="J991" s="209">
        <f>J965-J18-J981</f>
        <v>566772800</v>
      </c>
      <c r="K991" s="209">
        <f>K965-K18-K981</f>
        <v>19604775</v>
      </c>
      <c r="L991" s="209">
        <f>L965-L18-L981</f>
        <v>547168025</v>
      </c>
    </row>
    <row r="994" spans="10:13">
      <c r="J994" s="156">
        <f>J991/H991</f>
        <v>100</v>
      </c>
    </row>
    <row r="1001" spans="10:13">
      <c r="J1001" s="156">
        <f>[1]list01!H$13+[1]list02!H$13</f>
        <v>12723474560</v>
      </c>
      <c r="K1001" s="156">
        <f>[1]list01!I$13+[1]list02!I$13</f>
        <v>12723474560</v>
      </c>
      <c r="L1001" s="156">
        <f>[1]list01!J$13+[1]list02!J$13</f>
        <v>12723474560</v>
      </c>
      <c r="M1001" s="156"/>
    </row>
  </sheetData>
  <sheetProtection selectLockedCells="1" selectUnlockedCells="1"/>
  <autoFilter ref="A26:M960">
    <filterColumn colId="1"/>
    <filterColumn colId="6"/>
    <filterColumn colId="10"/>
    <filterColumn colId="12"/>
  </autoFilter>
  <mergeCells count="25">
    <mergeCell ref="I3:L3"/>
    <mergeCell ref="A8:L8"/>
    <mergeCell ref="A9:L9"/>
    <mergeCell ref="A11:A12"/>
    <mergeCell ref="B11:B12"/>
    <mergeCell ref="C11:C12"/>
    <mergeCell ref="J11:J12"/>
    <mergeCell ref="D11:E12"/>
    <mergeCell ref="F11:F12"/>
    <mergeCell ref="G11:G12"/>
    <mergeCell ref="H11:H12"/>
    <mergeCell ref="D21:E21"/>
    <mergeCell ref="D13:E13"/>
    <mergeCell ref="D14:E14"/>
    <mergeCell ref="I4:L4"/>
    <mergeCell ref="I5:L5"/>
    <mergeCell ref="I6:L6"/>
    <mergeCell ref="K11:K12"/>
    <mergeCell ref="L11:L12"/>
    <mergeCell ref="D18:E18"/>
    <mergeCell ref="D20:E20"/>
    <mergeCell ref="D16:E16"/>
    <mergeCell ref="D17:E17"/>
    <mergeCell ref="D15:E15"/>
    <mergeCell ref="D19:E19"/>
  </mergeCells>
  <phoneticPr fontId="4" type="noConversion"/>
  <pageMargins left="0.23622047244094491" right="0.15748031496062992" top="0.57999999999999996" bottom="0.38" header="0.19685039370078741" footer="0.23"/>
  <pageSetup paperSize="9" scale="64" orientation="landscape" useFirstPageNumber="1" horizontalDpi="300" verticalDpi="300" r:id="rId1"/>
  <headerFooter alignWithMargins="0">
    <oddFooter>&amp;C&amp;"Times New Roman,Обычный"&amp;12Страница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N979"/>
  <sheetViews>
    <sheetView view="pageBreakPreview" topLeftCell="A913" zoomScaleSheetLayoutView="100" workbookViewId="0">
      <selection activeCell="L932" sqref="L932"/>
    </sheetView>
  </sheetViews>
  <sheetFormatPr defaultColWidth="11.5703125" defaultRowHeight="12.75"/>
  <cols>
    <col min="1" max="1" width="4.5703125" style="149" customWidth="1"/>
    <col min="2" max="2" width="20" style="150" customWidth="1"/>
    <col min="3" max="3" width="10" style="151" customWidth="1"/>
    <col min="4" max="4" width="10.5703125" style="151" customWidth="1"/>
    <col min="5" max="5" width="10.42578125" style="151" customWidth="1"/>
    <col min="6" max="6" width="22.140625" style="152" customWidth="1"/>
    <col min="7" max="8" width="34.85546875" style="153" customWidth="1"/>
    <col min="9" max="9" width="15.42578125" style="154" customWidth="1"/>
    <col min="10" max="10" width="14" style="208" customWidth="1"/>
    <col min="11" max="11" width="22.7109375" style="156" customWidth="1"/>
    <col min="12" max="12" width="20.140625" style="44" customWidth="1"/>
    <col min="13" max="13" width="22" style="209" customWidth="1"/>
    <col min="14" max="14" width="19.42578125" style="150" customWidth="1"/>
    <col min="15" max="15" width="11.5703125" style="150"/>
    <col min="16" max="16" width="11.7109375" style="150" bestFit="1" customWidth="1"/>
    <col min="17" max="17" width="14.42578125" style="150" bestFit="1" customWidth="1"/>
    <col min="18" max="16384" width="11.5703125" style="150"/>
  </cols>
  <sheetData>
    <row r="2" spans="1:14" s="159" customFormat="1" ht="52.5" customHeight="1">
      <c r="A2" s="259" t="s">
        <v>31</v>
      </c>
      <c r="B2" s="260" t="s">
        <v>32</v>
      </c>
      <c r="C2" s="260" t="s">
        <v>33</v>
      </c>
      <c r="D2" s="260" t="s">
        <v>34</v>
      </c>
      <c r="E2" s="260" t="s">
        <v>35</v>
      </c>
      <c r="F2" s="261" t="s">
        <v>36</v>
      </c>
      <c r="G2" s="260" t="s">
        <v>37</v>
      </c>
      <c r="H2" s="260"/>
      <c r="I2" s="262" t="s">
        <v>23</v>
      </c>
      <c r="J2" s="158" t="s">
        <v>24</v>
      </c>
      <c r="K2" s="260" t="s">
        <v>25</v>
      </c>
      <c r="L2" s="260" t="s">
        <v>2179</v>
      </c>
      <c r="M2" s="260" t="s">
        <v>26</v>
      </c>
      <c r="N2" s="178"/>
    </row>
    <row r="3" spans="1:14" s="159" customFormat="1">
      <c r="A3" s="259"/>
      <c r="B3" s="260" t="s">
        <v>38</v>
      </c>
      <c r="C3" s="260"/>
      <c r="D3" s="260"/>
      <c r="E3" s="260"/>
      <c r="F3" s="261"/>
      <c r="G3" s="163"/>
      <c r="H3" s="163"/>
      <c r="I3" s="262"/>
      <c r="J3" s="158"/>
      <c r="K3" s="39"/>
      <c r="L3" s="39"/>
      <c r="M3" s="39"/>
    </row>
    <row r="4" spans="1:14">
      <c r="A4" s="179"/>
      <c r="B4" s="180"/>
      <c r="C4" s="181"/>
      <c r="D4" s="181"/>
      <c r="E4" s="182"/>
      <c r="F4" s="183"/>
      <c r="G4" s="184"/>
      <c r="H4" s="184"/>
      <c r="I4" s="185"/>
      <c r="J4" s="186"/>
      <c r="K4" s="187"/>
      <c r="L4" s="41"/>
      <c r="M4" s="188"/>
    </row>
    <row r="5" spans="1:14" ht="51">
      <c r="A5" s="179">
        <v>9</v>
      </c>
      <c r="B5" s="189" t="s">
        <v>3272</v>
      </c>
      <c r="C5" s="167" t="s">
        <v>193</v>
      </c>
      <c r="D5" s="167" t="s">
        <v>3274</v>
      </c>
      <c r="E5" s="190" t="s">
        <v>3275</v>
      </c>
      <c r="F5" s="168" t="s">
        <v>1554</v>
      </c>
      <c r="G5" s="166" t="s">
        <v>3276</v>
      </c>
      <c r="H5" s="166" t="s">
        <v>3273</v>
      </c>
      <c r="I5" s="191">
        <v>6</v>
      </c>
      <c r="J5" s="170">
        <v>100</v>
      </c>
      <c r="K5" s="187">
        <f>I5*J5</f>
        <v>600</v>
      </c>
      <c r="L5" s="41">
        <f>K5*0</f>
        <v>0</v>
      </c>
      <c r="M5" s="188">
        <f>K5-L5</f>
        <v>600</v>
      </c>
      <c r="N5" s="171" t="s">
        <v>1897</v>
      </c>
    </row>
    <row r="6" spans="1:14" ht="38.25">
      <c r="A6" s="179">
        <f>A5+1</f>
        <v>10</v>
      </c>
      <c r="B6" s="189" t="s">
        <v>4782</v>
      </c>
      <c r="C6" s="167" t="s">
        <v>1929</v>
      </c>
      <c r="D6" s="167" t="s">
        <v>4784</v>
      </c>
      <c r="E6" s="190" t="s">
        <v>4785</v>
      </c>
      <c r="F6" s="168" t="s">
        <v>736</v>
      </c>
      <c r="G6" s="166" t="s">
        <v>4786</v>
      </c>
      <c r="H6" s="166" t="s">
        <v>4783</v>
      </c>
      <c r="I6" s="191">
        <v>133</v>
      </c>
      <c r="J6" s="170">
        <v>100</v>
      </c>
      <c r="K6" s="187">
        <f t="shared" ref="K6:K69" si="0">I6*J6</f>
        <v>13300</v>
      </c>
      <c r="L6" s="41">
        <f t="shared" ref="L6:L69" si="1">K6*0</f>
        <v>0</v>
      </c>
      <c r="M6" s="188">
        <f t="shared" ref="M6:M69" si="2">K6-L6</f>
        <v>13300</v>
      </c>
      <c r="N6" s="171" t="s">
        <v>1897</v>
      </c>
    </row>
    <row r="7" spans="1:14" ht="38.25">
      <c r="A7" s="179">
        <f t="shared" ref="A7:A70" si="3">A6+1</f>
        <v>11</v>
      </c>
      <c r="B7" s="189" t="s">
        <v>3279</v>
      </c>
      <c r="C7" s="167" t="s">
        <v>193</v>
      </c>
      <c r="D7" s="167" t="s">
        <v>1818</v>
      </c>
      <c r="E7" s="190" t="s">
        <v>1584</v>
      </c>
      <c r="F7" s="168" t="s">
        <v>405</v>
      </c>
      <c r="G7" s="166" t="s">
        <v>416</v>
      </c>
      <c r="H7" s="166" t="s">
        <v>3280</v>
      </c>
      <c r="I7" s="191">
        <v>160</v>
      </c>
      <c r="J7" s="170">
        <v>100</v>
      </c>
      <c r="K7" s="187">
        <f t="shared" si="0"/>
        <v>16000</v>
      </c>
      <c r="L7" s="41">
        <f t="shared" si="1"/>
        <v>0</v>
      </c>
      <c r="M7" s="188">
        <f t="shared" si="2"/>
        <v>16000</v>
      </c>
      <c r="N7" s="171" t="s">
        <v>1897</v>
      </c>
    </row>
    <row r="8" spans="1:14" ht="51">
      <c r="A8" s="179">
        <f t="shared" si="3"/>
        <v>12</v>
      </c>
      <c r="B8" s="189" t="s">
        <v>2193</v>
      </c>
      <c r="C8" s="167" t="s">
        <v>1929</v>
      </c>
      <c r="D8" s="167" t="s">
        <v>4791</v>
      </c>
      <c r="E8" s="190" t="s">
        <v>4792</v>
      </c>
      <c r="F8" s="168" t="s">
        <v>736</v>
      </c>
      <c r="G8" s="166" t="s">
        <v>2194</v>
      </c>
      <c r="H8" s="166" t="s">
        <v>4790</v>
      </c>
      <c r="I8" s="191">
        <v>1760</v>
      </c>
      <c r="J8" s="170">
        <v>100</v>
      </c>
      <c r="K8" s="187">
        <f t="shared" si="0"/>
        <v>176000</v>
      </c>
      <c r="L8" s="41">
        <f t="shared" si="1"/>
        <v>0</v>
      </c>
      <c r="M8" s="188">
        <f t="shared" si="2"/>
        <v>176000</v>
      </c>
      <c r="N8" s="171" t="s">
        <v>1897</v>
      </c>
    </row>
    <row r="9" spans="1:14" ht="38.25">
      <c r="A9" s="179">
        <f t="shared" si="3"/>
        <v>13</v>
      </c>
      <c r="B9" s="189" t="s">
        <v>4794</v>
      </c>
      <c r="C9" s="167" t="s">
        <v>1929</v>
      </c>
      <c r="D9" s="167" t="s">
        <v>4796</v>
      </c>
      <c r="E9" s="190" t="s">
        <v>4797</v>
      </c>
      <c r="F9" s="168" t="s">
        <v>4798</v>
      </c>
      <c r="G9" s="166" t="s">
        <v>4799</v>
      </c>
      <c r="H9" s="166" t="s">
        <v>4795</v>
      </c>
      <c r="I9" s="191">
        <v>960</v>
      </c>
      <c r="J9" s="170">
        <v>100</v>
      </c>
      <c r="K9" s="187">
        <f t="shared" si="0"/>
        <v>96000</v>
      </c>
      <c r="L9" s="41">
        <f t="shared" si="1"/>
        <v>0</v>
      </c>
      <c r="M9" s="188">
        <f t="shared" si="2"/>
        <v>96000</v>
      </c>
      <c r="N9" s="171" t="s">
        <v>1897</v>
      </c>
    </row>
    <row r="10" spans="1:14" ht="51">
      <c r="A10" s="179">
        <f t="shared" si="3"/>
        <v>14</v>
      </c>
      <c r="B10" s="189" t="s">
        <v>2195</v>
      </c>
      <c r="C10" s="167" t="s">
        <v>1929</v>
      </c>
      <c r="D10" s="167" t="s">
        <v>3281</v>
      </c>
      <c r="E10" s="190" t="s">
        <v>3282</v>
      </c>
      <c r="F10" s="168" t="s">
        <v>736</v>
      </c>
      <c r="G10" s="166" t="s">
        <v>3283</v>
      </c>
      <c r="H10" s="166" t="s">
        <v>2196</v>
      </c>
      <c r="I10" s="191">
        <v>960</v>
      </c>
      <c r="J10" s="170">
        <v>100</v>
      </c>
      <c r="K10" s="187">
        <f t="shared" si="0"/>
        <v>96000</v>
      </c>
      <c r="L10" s="41">
        <f t="shared" si="1"/>
        <v>0</v>
      </c>
      <c r="M10" s="188">
        <f t="shared" si="2"/>
        <v>96000</v>
      </c>
      <c r="N10" s="171" t="s">
        <v>1897</v>
      </c>
    </row>
    <row r="11" spans="1:14" ht="38.25">
      <c r="A11" s="179">
        <f t="shared" si="3"/>
        <v>15</v>
      </c>
      <c r="B11" s="189" t="s">
        <v>2197</v>
      </c>
      <c r="C11" s="167" t="s">
        <v>206</v>
      </c>
      <c r="D11" s="167" t="s">
        <v>211</v>
      </c>
      <c r="E11" s="190" t="s">
        <v>1055</v>
      </c>
      <c r="F11" s="168" t="s">
        <v>204</v>
      </c>
      <c r="G11" s="166" t="s">
        <v>2199</v>
      </c>
      <c r="H11" s="166" t="s">
        <v>2198</v>
      </c>
      <c r="I11" s="191">
        <v>1600</v>
      </c>
      <c r="J11" s="170">
        <v>100</v>
      </c>
      <c r="K11" s="187">
        <f t="shared" si="0"/>
        <v>160000</v>
      </c>
      <c r="L11" s="41">
        <f t="shared" si="1"/>
        <v>0</v>
      </c>
      <c r="M11" s="188">
        <f t="shared" si="2"/>
        <v>160000</v>
      </c>
      <c r="N11" s="171" t="s">
        <v>1897</v>
      </c>
    </row>
    <row r="12" spans="1:14" ht="38.25">
      <c r="A12" s="179">
        <f t="shared" si="3"/>
        <v>16</v>
      </c>
      <c r="B12" s="189" t="s">
        <v>2200</v>
      </c>
      <c r="C12" s="167" t="s">
        <v>1929</v>
      </c>
      <c r="D12" s="167" t="s">
        <v>3284</v>
      </c>
      <c r="E12" s="190" t="s">
        <v>3285</v>
      </c>
      <c r="F12" s="168" t="s">
        <v>736</v>
      </c>
      <c r="G12" s="166" t="s">
        <v>3286</v>
      </c>
      <c r="H12" s="166" t="s">
        <v>2201</v>
      </c>
      <c r="I12" s="191">
        <v>160</v>
      </c>
      <c r="J12" s="170">
        <v>100</v>
      </c>
      <c r="K12" s="187">
        <f t="shared" si="0"/>
        <v>16000</v>
      </c>
      <c r="L12" s="41">
        <f t="shared" si="1"/>
        <v>0</v>
      </c>
      <c r="M12" s="188">
        <f t="shared" si="2"/>
        <v>16000</v>
      </c>
      <c r="N12" s="171" t="s">
        <v>1897</v>
      </c>
    </row>
    <row r="13" spans="1:14" ht="38.25">
      <c r="A13" s="179">
        <f t="shared" si="3"/>
        <v>17</v>
      </c>
      <c r="B13" s="189" t="s">
        <v>4802</v>
      </c>
      <c r="C13" s="167" t="s">
        <v>1771</v>
      </c>
      <c r="D13" s="167" t="s">
        <v>4804</v>
      </c>
      <c r="E13" s="190" t="s">
        <v>4805</v>
      </c>
      <c r="F13" s="168" t="s">
        <v>736</v>
      </c>
      <c r="G13" s="166" t="s">
        <v>4807</v>
      </c>
      <c r="H13" s="166" t="s">
        <v>4803</v>
      </c>
      <c r="I13" s="191">
        <v>26</v>
      </c>
      <c r="J13" s="170">
        <v>100</v>
      </c>
      <c r="K13" s="187">
        <f t="shared" si="0"/>
        <v>2600</v>
      </c>
      <c r="L13" s="41">
        <f t="shared" si="1"/>
        <v>0</v>
      </c>
      <c r="M13" s="188">
        <f t="shared" si="2"/>
        <v>2600</v>
      </c>
      <c r="N13" s="171" t="s">
        <v>1897</v>
      </c>
    </row>
    <row r="14" spans="1:14">
      <c r="A14" s="179">
        <f t="shared" si="3"/>
        <v>18</v>
      </c>
      <c r="B14" s="189" t="s">
        <v>2202</v>
      </c>
      <c r="C14" s="167" t="s">
        <v>1929</v>
      </c>
      <c r="D14" s="167" t="s">
        <v>3288</v>
      </c>
      <c r="E14" s="190" t="s">
        <v>3289</v>
      </c>
      <c r="F14" s="168" t="s">
        <v>736</v>
      </c>
      <c r="G14" s="166" t="s">
        <v>736</v>
      </c>
      <c r="H14" s="166" t="s">
        <v>2203</v>
      </c>
      <c r="I14" s="191">
        <v>1600</v>
      </c>
      <c r="J14" s="170">
        <v>100</v>
      </c>
      <c r="K14" s="187">
        <f t="shared" si="0"/>
        <v>160000</v>
      </c>
      <c r="L14" s="41">
        <f t="shared" si="1"/>
        <v>0</v>
      </c>
      <c r="M14" s="188">
        <f t="shared" si="2"/>
        <v>160000</v>
      </c>
      <c r="N14" s="171" t="s">
        <v>1897</v>
      </c>
    </row>
    <row r="15" spans="1:14" ht="38.25">
      <c r="A15" s="179">
        <f t="shared" si="3"/>
        <v>19</v>
      </c>
      <c r="B15" s="189" t="s">
        <v>4811</v>
      </c>
      <c r="C15" s="167" t="s">
        <v>1929</v>
      </c>
      <c r="D15" s="167" t="s">
        <v>4813</v>
      </c>
      <c r="E15" s="190" t="s">
        <v>4814</v>
      </c>
      <c r="F15" s="168" t="s">
        <v>4815</v>
      </c>
      <c r="G15" s="166" t="s">
        <v>4816</v>
      </c>
      <c r="H15" s="166" t="s">
        <v>4812</v>
      </c>
      <c r="I15" s="191">
        <v>10</v>
      </c>
      <c r="J15" s="170">
        <v>100</v>
      </c>
      <c r="K15" s="187">
        <f t="shared" si="0"/>
        <v>1000</v>
      </c>
      <c r="L15" s="41">
        <f t="shared" si="1"/>
        <v>0</v>
      </c>
      <c r="M15" s="188">
        <f t="shared" si="2"/>
        <v>1000</v>
      </c>
      <c r="N15" s="171" t="s">
        <v>1897</v>
      </c>
    </row>
    <row r="16" spans="1:14" ht="51">
      <c r="A16" s="179">
        <f t="shared" si="3"/>
        <v>20</v>
      </c>
      <c r="B16" s="189" t="s">
        <v>1917</v>
      </c>
      <c r="C16" s="167" t="s">
        <v>193</v>
      </c>
      <c r="D16" s="167" t="s">
        <v>344</v>
      </c>
      <c r="E16" s="190" t="s">
        <v>750</v>
      </c>
      <c r="F16" s="168" t="s">
        <v>345</v>
      </c>
      <c r="G16" s="166" t="s">
        <v>3292</v>
      </c>
      <c r="H16" s="166" t="s">
        <v>2205</v>
      </c>
      <c r="I16" s="191">
        <v>1600</v>
      </c>
      <c r="J16" s="170">
        <v>100</v>
      </c>
      <c r="K16" s="187">
        <f t="shared" si="0"/>
        <v>160000</v>
      </c>
      <c r="L16" s="41">
        <f t="shared" si="1"/>
        <v>0</v>
      </c>
      <c r="M16" s="188">
        <f t="shared" si="2"/>
        <v>160000</v>
      </c>
      <c r="N16" s="171" t="s">
        <v>1897</v>
      </c>
    </row>
    <row r="17" spans="1:14" ht="38.25">
      <c r="A17" s="179">
        <f t="shared" si="3"/>
        <v>21</v>
      </c>
      <c r="B17" s="189" t="s">
        <v>3295</v>
      </c>
      <c r="C17" s="167" t="s">
        <v>193</v>
      </c>
      <c r="D17" s="167" t="s">
        <v>3297</v>
      </c>
      <c r="E17" s="190" t="s">
        <v>3298</v>
      </c>
      <c r="F17" s="168" t="s">
        <v>736</v>
      </c>
      <c r="G17" s="166" t="s">
        <v>3299</v>
      </c>
      <c r="H17" s="166" t="s">
        <v>3296</v>
      </c>
      <c r="I17" s="191">
        <v>960</v>
      </c>
      <c r="J17" s="170">
        <v>100</v>
      </c>
      <c r="K17" s="187">
        <f t="shared" si="0"/>
        <v>96000</v>
      </c>
      <c r="L17" s="41">
        <f t="shared" si="1"/>
        <v>0</v>
      </c>
      <c r="M17" s="188">
        <f t="shared" si="2"/>
        <v>96000</v>
      </c>
      <c r="N17" s="171" t="s">
        <v>1897</v>
      </c>
    </row>
    <row r="18" spans="1:14" ht="51">
      <c r="A18" s="179">
        <f t="shared" si="3"/>
        <v>22</v>
      </c>
      <c r="B18" s="189" t="s">
        <v>2206</v>
      </c>
      <c r="C18" s="167" t="s">
        <v>193</v>
      </c>
      <c r="D18" s="167" t="s">
        <v>347</v>
      </c>
      <c r="E18" s="190" t="s">
        <v>752</v>
      </c>
      <c r="F18" s="168" t="s">
        <v>348</v>
      </c>
      <c r="G18" s="166" t="s">
        <v>2208</v>
      </c>
      <c r="H18" s="166" t="s">
        <v>2207</v>
      </c>
      <c r="I18" s="191">
        <v>3840</v>
      </c>
      <c r="J18" s="170">
        <v>100</v>
      </c>
      <c r="K18" s="187">
        <f t="shared" si="0"/>
        <v>384000</v>
      </c>
      <c r="L18" s="41">
        <f t="shared" si="1"/>
        <v>0</v>
      </c>
      <c r="M18" s="188">
        <f t="shared" si="2"/>
        <v>384000</v>
      </c>
      <c r="N18" s="171" t="s">
        <v>1897</v>
      </c>
    </row>
    <row r="19" spans="1:14" ht="38.25">
      <c r="A19" s="179">
        <f t="shared" si="3"/>
        <v>23</v>
      </c>
      <c r="B19" s="189" t="s">
        <v>4824</v>
      </c>
      <c r="C19" s="167" t="s">
        <v>1929</v>
      </c>
      <c r="D19" s="167" t="s">
        <v>4826</v>
      </c>
      <c r="E19" s="190" t="s">
        <v>4827</v>
      </c>
      <c r="F19" s="168" t="s">
        <v>736</v>
      </c>
      <c r="G19" s="166" t="s">
        <v>4829</v>
      </c>
      <c r="H19" s="166" t="s">
        <v>4825</v>
      </c>
      <c r="I19" s="191">
        <v>42</v>
      </c>
      <c r="J19" s="170">
        <v>100</v>
      </c>
      <c r="K19" s="187">
        <f t="shared" si="0"/>
        <v>4200</v>
      </c>
      <c r="L19" s="41">
        <f t="shared" si="1"/>
        <v>0</v>
      </c>
      <c r="M19" s="188">
        <f t="shared" si="2"/>
        <v>4200</v>
      </c>
      <c r="N19" s="171" t="s">
        <v>1897</v>
      </c>
    </row>
    <row r="20" spans="1:14" ht="51">
      <c r="A20" s="179">
        <f t="shared" si="3"/>
        <v>24</v>
      </c>
      <c r="B20" s="189" t="s">
        <v>2210</v>
      </c>
      <c r="C20" s="167" t="s">
        <v>4099</v>
      </c>
      <c r="D20" s="167" t="s">
        <v>4833</v>
      </c>
      <c r="E20" s="190" t="s">
        <v>4834</v>
      </c>
      <c r="F20" s="168" t="s">
        <v>4835</v>
      </c>
      <c r="G20" s="166" t="s">
        <v>4836</v>
      </c>
      <c r="H20" s="166" t="s">
        <v>2211</v>
      </c>
      <c r="I20" s="191">
        <v>800</v>
      </c>
      <c r="J20" s="170">
        <v>100</v>
      </c>
      <c r="K20" s="187">
        <f t="shared" si="0"/>
        <v>80000</v>
      </c>
      <c r="L20" s="41">
        <f t="shared" si="1"/>
        <v>0</v>
      </c>
      <c r="M20" s="188">
        <f t="shared" si="2"/>
        <v>80000</v>
      </c>
      <c r="N20" s="171" t="s">
        <v>1897</v>
      </c>
    </row>
    <row r="21" spans="1:14" ht="51">
      <c r="A21" s="179">
        <f t="shared" si="3"/>
        <v>25</v>
      </c>
      <c r="B21" s="189" t="s">
        <v>2212</v>
      </c>
      <c r="C21" s="167" t="s">
        <v>1929</v>
      </c>
      <c r="D21" s="167" t="s">
        <v>2214</v>
      </c>
      <c r="E21" s="190" t="s">
        <v>2215</v>
      </c>
      <c r="F21" s="168" t="s">
        <v>736</v>
      </c>
      <c r="G21" s="166" t="s">
        <v>2216</v>
      </c>
      <c r="H21" s="166" t="s">
        <v>2213</v>
      </c>
      <c r="I21" s="191">
        <v>320</v>
      </c>
      <c r="J21" s="170">
        <v>100</v>
      </c>
      <c r="K21" s="187">
        <f t="shared" si="0"/>
        <v>32000</v>
      </c>
      <c r="L21" s="41">
        <f t="shared" si="1"/>
        <v>0</v>
      </c>
      <c r="M21" s="188">
        <f t="shared" si="2"/>
        <v>32000</v>
      </c>
      <c r="N21" s="171" t="s">
        <v>1897</v>
      </c>
    </row>
    <row r="22" spans="1:14" ht="51">
      <c r="A22" s="179">
        <f t="shared" si="3"/>
        <v>26</v>
      </c>
      <c r="B22" s="189" t="s">
        <v>4839</v>
      </c>
      <c r="C22" s="167" t="s">
        <v>1929</v>
      </c>
      <c r="D22" s="167" t="s">
        <v>4841</v>
      </c>
      <c r="E22" s="190" t="s">
        <v>3989</v>
      </c>
      <c r="F22" s="168" t="s">
        <v>736</v>
      </c>
      <c r="G22" s="166" t="s">
        <v>4842</v>
      </c>
      <c r="H22" s="166" t="s">
        <v>4840</v>
      </c>
      <c r="I22" s="191">
        <v>10</v>
      </c>
      <c r="J22" s="170">
        <v>100</v>
      </c>
      <c r="K22" s="187">
        <f t="shared" si="0"/>
        <v>1000</v>
      </c>
      <c r="L22" s="41">
        <f t="shared" si="1"/>
        <v>0</v>
      </c>
      <c r="M22" s="188">
        <f t="shared" si="2"/>
        <v>1000</v>
      </c>
      <c r="N22" s="171" t="s">
        <v>1897</v>
      </c>
    </row>
    <row r="23" spans="1:14" ht="25.5">
      <c r="A23" s="179">
        <f t="shared" si="3"/>
        <v>27</v>
      </c>
      <c r="B23" s="189" t="s">
        <v>4048</v>
      </c>
      <c r="C23" s="167" t="s">
        <v>736</v>
      </c>
      <c r="D23" s="167" t="s">
        <v>4050</v>
      </c>
      <c r="E23" s="190" t="s">
        <v>3896</v>
      </c>
      <c r="F23" s="168" t="s">
        <v>736</v>
      </c>
      <c r="G23" s="166" t="s">
        <v>4052</v>
      </c>
      <c r="H23" s="166" t="s">
        <v>4049</v>
      </c>
      <c r="I23" s="191">
        <v>95</v>
      </c>
      <c r="J23" s="170">
        <v>100</v>
      </c>
      <c r="K23" s="187">
        <f t="shared" si="0"/>
        <v>9500</v>
      </c>
      <c r="L23" s="41">
        <f t="shared" si="1"/>
        <v>0</v>
      </c>
      <c r="M23" s="188">
        <f t="shared" si="2"/>
        <v>9500</v>
      </c>
      <c r="N23" s="171" t="s">
        <v>1897</v>
      </c>
    </row>
    <row r="24" spans="1:14" ht="51">
      <c r="A24" s="179">
        <f t="shared" si="3"/>
        <v>28</v>
      </c>
      <c r="B24" s="189" t="s">
        <v>2218</v>
      </c>
      <c r="C24" s="167" t="s">
        <v>361</v>
      </c>
      <c r="D24" s="167" t="s">
        <v>4055</v>
      </c>
      <c r="E24" s="190" t="s">
        <v>2788</v>
      </c>
      <c r="F24" s="168" t="s">
        <v>4845</v>
      </c>
      <c r="G24" s="166" t="s">
        <v>4056</v>
      </c>
      <c r="H24" s="166" t="s">
        <v>2219</v>
      </c>
      <c r="I24" s="191">
        <v>640</v>
      </c>
      <c r="J24" s="170">
        <v>100</v>
      </c>
      <c r="K24" s="187">
        <f t="shared" si="0"/>
        <v>64000</v>
      </c>
      <c r="L24" s="41">
        <f t="shared" si="1"/>
        <v>0</v>
      </c>
      <c r="M24" s="188">
        <f t="shared" si="2"/>
        <v>64000</v>
      </c>
      <c r="N24" s="171" t="s">
        <v>1897</v>
      </c>
    </row>
    <row r="25" spans="1:14" ht="51">
      <c r="A25" s="179">
        <f t="shared" si="3"/>
        <v>29</v>
      </c>
      <c r="B25" s="189" t="s">
        <v>4059</v>
      </c>
      <c r="C25" s="167" t="s">
        <v>361</v>
      </c>
      <c r="D25" s="167" t="s">
        <v>4061</v>
      </c>
      <c r="E25" s="190" t="s">
        <v>4062</v>
      </c>
      <c r="F25" s="168" t="s">
        <v>736</v>
      </c>
      <c r="G25" s="166" t="s">
        <v>4063</v>
      </c>
      <c r="H25" s="166" t="s">
        <v>4060</v>
      </c>
      <c r="I25" s="191">
        <v>2</v>
      </c>
      <c r="J25" s="170">
        <v>100</v>
      </c>
      <c r="K25" s="187">
        <f t="shared" si="0"/>
        <v>200</v>
      </c>
      <c r="L25" s="41">
        <f t="shared" si="1"/>
        <v>0</v>
      </c>
      <c r="M25" s="188">
        <f t="shared" si="2"/>
        <v>200</v>
      </c>
      <c r="N25" s="171" t="s">
        <v>1897</v>
      </c>
    </row>
    <row r="26" spans="1:14" ht="38.25">
      <c r="A26" s="179">
        <f t="shared" si="3"/>
        <v>30</v>
      </c>
      <c r="B26" s="189" t="s">
        <v>2220</v>
      </c>
      <c r="C26" s="167" t="s">
        <v>1929</v>
      </c>
      <c r="D26" s="167" t="s">
        <v>3304</v>
      </c>
      <c r="E26" s="190" t="s">
        <v>3305</v>
      </c>
      <c r="F26" s="168" t="s">
        <v>736</v>
      </c>
      <c r="G26" s="166" t="s">
        <v>3306</v>
      </c>
      <c r="H26" s="166" t="s">
        <v>2221</v>
      </c>
      <c r="I26" s="191">
        <v>16</v>
      </c>
      <c r="J26" s="170">
        <v>100</v>
      </c>
      <c r="K26" s="187">
        <f t="shared" si="0"/>
        <v>1600</v>
      </c>
      <c r="L26" s="41">
        <f t="shared" si="1"/>
        <v>0</v>
      </c>
      <c r="M26" s="188">
        <f t="shared" si="2"/>
        <v>1600</v>
      </c>
      <c r="N26" s="171" t="s">
        <v>1897</v>
      </c>
    </row>
    <row r="27" spans="1:14" ht="51">
      <c r="A27" s="179">
        <f t="shared" si="3"/>
        <v>31</v>
      </c>
      <c r="B27" s="189" t="s">
        <v>4847</v>
      </c>
      <c r="C27" s="167" t="s">
        <v>1929</v>
      </c>
      <c r="D27" s="167" t="s">
        <v>4849</v>
      </c>
      <c r="E27" s="190" t="s">
        <v>4850</v>
      </c>
      <c r="F27" s="168" t="s">
        <v>736</v>
      </c>
      <c r="G27" s="166" t="s">
        <v>4852</v>
      </c>
      <c r="H27" s="166" t="s">
        <v>4848</v>
      </c>
      <c r="I27" s="191">
        <v>23</v>
      </c>
      <c r="J27" s="170">
        <v>100</v>
      </c>
      <c r="K27" s="187">
        <f t="shared" si="0"/>
        <v>2300</v>
      </c>
      <c r="L27" s="41">
        <f t="shared" si="1"/>
        <v>0</v>
      </c>
      <c r="M27" s="188">
        <f t="shared" si="2"/>
        <v>2300</v>
      </c>
      <c r="N27" s="171" t="s">
        <v>1897</v>
      </c>
    </row>
    <row r="28" spans="1:14" ht="51">
      <c r="A28" s="179">
        <f t="shared" si="3"/>
        <v>32</v>
      </c>
      <c r="B28" s="189" t="s">
        <v>3308</v>
      </c>
      <c r="C28" s="167" t="s">
        <v>4099</v>
      </c>
      <c r="D28" s="167" t="s">
        <v>4855</v>
      </c>
      <c r="E28" s="190" t="s">
        <v>4856</v>
      </c>
      <c r="F28" s="168" t="s">
        <v>736</v>
      </c>
      <c r="G28" s="166" t="s">
        <v>3310</v>
      </c>
      <c r="H28" s="166" t="s">
        <v>3309</v>
      </c>
      <c r="I28" s="191">
        <v>7</v>
      </c>
      <c r="J28" s="170">
        <v>100</v>
      </c>
      <c r="K28" s="187">
        <f t="shared" si="0"/>
        <v>700</v>
      </c>
      <c r="L28" s="41">
        <f t="shared" si="1"/>
        <v>0</v>
      </c>
      <c r="M28" s="188">
        <f t="shared" si="2"/>
        <v>700</v>
      </c>
      <c r="N28" s="171" t="s">
        <v>1897</v>
      </c>
    </row>
    <row r="29" spans="1:14" ht="51">
      <c r="A29" s="179">
        <f t="shared" si="3"/>
        <v>33</v>
      </c>
      <c r="B29" s="189" t="s">
        <v>2223</v>
      </c>
      <c r="C29" s="167" t="s">
        <v>361</v>
      </c>
      <c r="D29" s="167" t="s">
        <v>1550</v>
      </c>
      <c r="E29" s="190" t="s">
        <v>1551</v>
      </c>
      <c r="F29" s="168" t="s">
        <v>405</v>
      </c>
      <c r="G29" s="166" t="s">
        <v>2225</v>
      </c>
      <c r="H29" s="166" t="s">
        <v>2224</v>
      </c>
      <c r="I29" s="191">
        <v>1600</v>
      </c>
      <c r="J29" s="170">
        <v>100</v>
      </c>
      <c r="K29" s="187">
        <f t="shared" si="0"/>
        <v>160000</v>
      </c>
      <c r="L29" s="41">
        <f t="shared" si="1"/>
        <v>0</v>
      </c>
      <c r="M29" s="188">
        <f t="shared" si="2"/>
        <v>160000</v>
      </c>
      <c r="N29" s="171" t="s">
        <v>1897</v>
      </c>
    </row>
    <row r="30" spans="1:14" ht="38.25">
      <c r="A30" s="179">
        <f t="shared" si="3"/>
        <v>34</v>
      </c>
      <c r="B30" s="189" t="s">
        <v>4858</v>
      </c>
      <c r="C30" s="167" t="s">
        <v>361</v>
      </c>
      <c r="D30" s="167" t="s">
        <v>4860</v>
      </c>
      <c r="E30" s="190" t="s">
        <v>933</v>
      </c>
      <c r="F30" s="168" t="s">
        <v>736</v>
      </c>
      <c r="G30" s="166" t="s">
        <v>4861</v>
      </c>
      <c r="H30" s="166" t="s">
        <v>4859</v>
      </c>
      <c r="I30" s="191">
        <v>32</v>
      </c>
      <c r="J30" s="170">
        <v>100</v>
      </c>
      <c r="K30" s="187">
        <f t="shared" si="0"/>
        <v>3200</v>
      </c>
      <c r="L30" s="41">
        <f t="shared" si="1"/>
        <v>0</v>
      </c>
      <c r="M30" s="188">
        <f t="shared" si="2"/>
        <v>3200</v>
      </c>
      <c r="N30" s="171" t="s">
        <v>1897</v>
      </c>
    </row>
    <row r="31" spans="1:14" ht="38.25">
      <c r="A31" s="179">
        <f t="shared" si="3"/>
        <v>35</v>
      </c>
      <c r="B31" s="189" t="s">
        <v>4866</v>
      </c>
      <c r="C31" s="167" t="s">
        <v>1929</v>
      </c>
      <c r="D31" s="167" t="s">
        <v>4868</v>
      </c>
      <c r="E31" s="190" t="s">
        <v>4072</v>
      </c>
      <c r="F31" s="168" t="s">
        <v>736</v>
      </c>
      <c r="G31" s="166" t="s">
        <v>4870</v>
      </c>
      <c r="H31" s="166" t="s">
        <v>4867</v>
      </c>
      <c r="I31" s="191">
        <v>10</v>
      </c>
      <c r="J31" s="170">
        <v>100</v>
      </c>
      <c r="K31" s="187">
        <f t="shared" si="0"/>
        <v>1000</v>
      </c>
      <c r="L31" s="41">
        <f t="shared" si="1"/>
        <v>0</v>
      </c>
      <c r="M31" s="188">
        <f t="shared" si="2"/>
        <v>1000</v>
      </c>
      <c r="N31" s="171" t="s">
        <v>1897</v>
      </c>
    </row>
    <row r="32" spans="1:14" ht="38.25">
      <c r="A32" s="179">
        <f t="shared" si="3"/>
        <v>36</v>
      </c>
      <c r="B32" s="189" t="s">
        <v>3315</v>
      </c>
      <c r="C32" s="167" t="s">
        <v>1929</v>
      </c>
      <c r="D32" s="167" t="s">
        <v>3317</v>
      </c>
      <c r="E32" s="190" t="s">
        <v>3318</v>
      </c>
      <c r="F32" s="168" t="s">
        <v>736</v>
      </c>
      <c r="G32" s="166" t="s">
        <v>3319</v>
      </c>
      <c r="H32" s="166" t="s">
        <v>3316</v>
      </c>
      <c r="I32" s="191">
        <v>1477</v>
      </c>
      <c r="J32" s="170">
        <v>100</v>
      </c>
      <c r="K32" s="187">
        <f t="shared" si="0"/>
        <v>147700</v>
      </c>
      <c r="L32" s="41">
        <f t="shared" si="1"/>
        <v>0</v>
      </c>
      <c r="M32" s="188">
        <f t="shared" si="2"/>
        <v>147700</v>
      </c>
      <c r="N32" s="171" t="s">
        <v>1897</v>
      </c>
    </row>
    <row r="33" spans="1:14" ht="38.25">
      <c r="A33" s="179">
        <f t="shared" si="3"/>
        <v>37</v>
      </c>
      <c r="B33" s="189" t="s">
        <v>4874</v>
      </c>
      <c r="C33" s="167" t="s">
        <v>4099</v>
      </c>
      <c r="D33" s="167" t="s">
        <v>4876</v>
      </c>
      <c r="E33" s="190" t="s">
        <v>4877</v>
      </c>
      <c r="F33" s="168" t="s">
        <v>736</v>
      </c>
      <c r="G33" s="166" t="s">
        <v>4878</v>
      </c>
      <c r="H33" s="166" t="s">
        <v>4875</v>
      </c>
      <c r="I33" s="191">
        <v>4</v>
      </c>
      <c r="J33" s="170">
        <v>100</v>
      </c>
      <c r="K33" s="187">
        <f t="shared" si="0"/>
        <v>400</v>
      </c>
      <c r="L33" s="41">
        <f t="shared" si="1"/>
        <v>0</v>
      </c>
      <c r="M33" s="188">
        <f t="shared" si="2"/>
        <v>400</v>
      </c>
      <c r="N33" s="171" t="s">
        <v>1897</v>
      </c>
    </row>
    <row r="34" spans="1:14" ht="51">
      <c r="A34" s="179">
        <f t="shared" si="3"/>
        <v>38</v>
      </c>
      <c r="B34" s="189" t="s">
        <v>4882</v>
      </c>
      <c r="C34" s="167" t="s">
        <v>4099</v>
      </c>
      <c r="D34" s="167" t="s">
        <v>4884</v>
      </c>
      <c r="E34" s="190" t="s">
        <v>4885</v>
      </c>
      <c r="F34" s="168" t="s">
        <v>736</v>
      </c>
      <c r="G34" s="166" t="s">
        <v>4886</v>
      </c>
      <c r="H34" s="166" t="s">
        <v>4883</v>
      </c>
      <c r="I34" s="191">
        <v>2</v>
      </c>
      <c r="J34" s="170">
        <v>100</v>
      </c>
      <c r="K34" s="187">
        <f t="shared" si="0"/>
        <v>200</v>
      </c>
      <c r="L34" s="41">
        <f t="shared" si="1"/>
        <v>0</v>
      </c>
      <c r="M34" s="188">
        <f t="shared" si="2"/>
        <v>200</v>
      </c>
      <c r="N34" s="171" t="s">
        <v>1897</v>
      </c>
    </row>
    <row r="35" spans="1:14" ht="63.75">
      <c r="A35" s="179">
        <f t="shared" si="3"/>
        <v>39</v>
      </c>
      <c r="B35" s="189" t="s">
        <v>2226</v>
      </c>
      <c r="C35" s="167" t="s">
        <v>736</v>
      </c>
      <c r="D35" s="167" t="s">
        <v>4889</v>
      </c>
      <c r="E35" s="190" t="s">
        <v>4890</v>
      </c>
      <c r="F35" s="168" t="s">
        <v>4798</v>
      </c>
      <c r="G35" s="166" t="s">
        <v>4891</v>
      </c>
      <c r="H35" s="166" t="s">
        <v>2227</v>
      </c>
      <c r="I35" s="191">
        <v>480</v>
      </c>
      <c r="J35" s="170">
        <v>100</v>
      </c>
      <c r="K35" s="187">
        <f t="shared" si="0"/>
        <v>48000</v>
      </c>
      <c r="L35" s="41">
        <f t="shared" si="1"/>
        <v>0</v>
      </c>
      <c r="M35" s="188">
        <f t="shared" si="2"/>
        <v>48000</v>
      </c>
      <c r="N35" s="171" t="s">
        <v>1897</v>
      </c>
    </row>
    <row r="36" spans="1:14" ht="38.25">
      <c r="A36" s="179">
        <f t="shared" si="3"/>
        <v>40</v>
      </c>
      <c r="B36" s="189" t="s">
        <v>2228</v>
      </c>
      <c r="C36" s="167" t="s">
        <v>193</v>
      </c>
      <c r="D36" s="167" t="s">
        <v>314</v>
      </c>
      <c r="E36" s="190" t="s">
        <v>757</v>
      </c>
      <c r="F36" s="168" t="s">
        <v>315</v>
      </c>
      <c r="G36" s="166" t="s">
        <v>2230</v>
      </c>
      <c r="H36" s="166" t="s">
        <v>2229</v>
      </c>
      <c r="I36" s="191">
        <v>3200</v>
      </c>
      <c r="J36" s="170">
        <v>100</v>
      </c>
      <c r="K36" s="187">
        <f t="shared" si="0"/>
        <v>320000</v>
      </c>
      <c r="L36" s="41">
        <f t="shared" si="1"/>
        <v>0</v>
      </c>
      <c r="M36" s="188">
        <f t="shared" si="2"/>
        <v>320000</v>
      </c>
      <c r="N36" s="171" t="s">
        <v>1897</v>
      </c>
    </row>
    <row r="37" spans="1:14" ht="38.25">
      <c r="A37" s="179">
        <f t="shared" si="3"/>
        <v>41</v>
      </c>
      <c r="B37" s="189" t="s">
        <v>4895</v>
      </c>
      <c r="C37" s="167" t="s">
        <v>1771</v>
      </c>
      <c r="D37" s="167" t="s">
        <v>4897</v>
      </c>
      <c r="E37" s="190" t="s">
        <v>4898</v>
      </c>
      <c r="F37" s="168" t="s">
        <v>736</v>
      </c>
      <c r="G37" s="166" t="s">
        <v>4899</v>
      </c>
      <c r="H37" s="166" t="s">
        <v>4896</v>
      </c>
      <c r="I37" s="191">
        <v>50</v>
      </c>
      <c r="J37" s="170">
        <v>100</v>
      </c>
      <c r="K37" s="187">
        <f t="shared" si="0"/>
        <v>5000</v>
      </c>
      <c r="L37" s="41">
        <f t="shared" si="1"/>
        <v>0</v>
      </c>
      <c r="M37" s="188">
        <f t="shared" si="2"/>
        <v>5000</v>
      </c>
      <c r="N37" s="171" t="s">
        <v>1897</v>
      </c>
    </row>
    <row r="38" spans="1:14" s="159" customFormat="1" ht="38.25">
      <c r="A38" s="179">
        <f t="shared" si="3"/>
        <v>42</v>
      </c>
      <c r="B38" s="189" t="s">
        <v>4903</v>
      </c>
      <c r="C38" s="167" t="s">
        <v>1929</v>
      </c>
      <c r="D38" s="167" t="s">
        <v>4905</v>
      </c>
      <c r="E38" s="190" t="s">
        <v>4906</v>
      </c>
      <c r="F38" s="168" t="s">
        <v>736</v>
      </c>
      <c r="G38" s="166" t="s">
        <v>4907</v>
      </c>
      <c r="H38" s="166" t="s">
        <v>4904</v>
      </c>
      <c r="I38" s="191">
        <v>4</v>
      </c>
      <c r="J38" s="170">
        <v>100</v>
      </c>
      <c r="K38" s="187">
        <f t="shared" si="0"/>
        <v>400</v>
      </c>
      <c r="L38" s="41">
        <f t="shared" si="1"/>
        <v>0</v>
      </c>
      <c r="M38" s="188">
        <f t="shared" si="2"/>
        <v>400</v>
      </c>
      <c r="N38" s="171" t="s">
        <v>1897</v>
      </c>
    </row>
    <row r="39" spans="1:14" ht="63.75">
      <c r="A39" s="179">
        <f t="shared" si="3"/>
        <v>43</v>
      </c>
      <c r="B39" s="189" t="s">
        <v>4911</v>
      </c>
      <c r="C39" s="167" t="s">
        <v>1771</v>
      </c>
      <c r="D39" s="167" t="s">
        <v>4913</v>
      </c>
      <c r="E39" s="190" t="s">
        <v>4914</v>
      </c>
      <c r="F39" s="168" t="s">
        <v>736</v>
      </c>
      <c r="G39" s="166" t="s">
        <v>4916</v>
      </c>
      <c r="H39" s="166" t="s">
        <v>4912</v>
      </c>
      <c r="I39" s="191">
        <v>4</v>
      </c>
      <c r="J39" s="170">
        <v>100</v>
      </c>
      <c r="K39" s="187">
        <f t="shared" si="0"/>
        <v>400</v>
      </c>
      <c r="L39" s="41">
        <f t="shared" si="1"/>
        <v>0</v>
      </c>
      <c r="M39" s="188">
        <f t="shared" si="2"/>
        <v>400</v>
      </c>
      <c r="N39" s="171" t="s">
        <v>1897</v>
      </c>
    </row>
    <row r="40" spans="1:14" ht="51">
      <c r="A40" s="179">
        <f t="shared" si="3"/>
        <v>44</v>
      </c>
      <c r="B40" s="189" t="s">
        <v>2231</v>
      </c>
      <c r="C40" s="167" t="s">
        <v>1929</v>
      </c>
      <c r="D40" s="167" t="s">
        <v>2233</v>
      </c>
      <c r="E40" s="190" t="s">
        <v>2234</v>
      </c>
      <c r="F40" s="168" t="s">
        <v>1932</v>
      </c>
      <c r="G40" s="166" t="s">
        <v>2235</v>
      </c>
      <c r="H40" s="166" t="s">
        <v>2232</v>
      </c>
      <c r="I40" s="191">
        <v>1600</v>
      </c>
      <c r="J40" s="170">
        <v>100</v>
      </c>
      <c r="K40" s="187">
        <f t="shared" si="0"/>
        <v>160000</v>
      </c>
      <c r="L40" s="41">
        <f t="shared" si="1"/>
        <v>0</v>
      </c>
      <c r="M40" s="188">
        <f t="shared" si="2"/>
        <v>160000</v>
      </c>
      <c r="N40" s="171" t="s">
        <v>1897</v>
      </c>
    </row>
    <row r="41" spans="1:14" ht="38.25">
      <c r="A41" s="179">
        <f t="shared" si="3"/>
        <v>45</v>
      </c>
      <c r="B41" s="189" t="s">
        <v>4920</v>
      </c>
      <c r="C41" s="167" t="s">
        <v>1929</v>
      </c>
      <c r="D41" s="167" t="s">
        <v>4922</v>
      </c>
      <c r="E41" s="190" t="s">
        <v>3589</v>
      </c>
      <c r="F41" s="168" t="s">
        <v>736</v>
      </c>
      <c r="G41" s="166" t="s">
        <v>4923</v>
      </c>
      <c r="H41" s="166" t="s">
        <v>4921</v>
      </c>
      <c r="I41" s="191">
        <v>1</v>
      </c>
      <c r="J41" s="170">
        <v>100</v>
      </c>
      <c r="K41" s="187">
        <f t="shared" si="0"/>
        <v>100</v>
      </c>
      <c r="L41" s="41">
        <f t="shared" si="1"/>
        <v>0</v>
      </c>
      <c r="M41" s="188">
        <f t="shared" si="2"/>
        <v>100</v>
      </c>
      <c r="N41" s="171" t="s">
        <v>1897</v>
      </c>
    </row>
    <row r="42" spans="1:14" ht="38.25">
      <c r="A42" s="179">
        <f t="shared" si="3"/>
        <v>46</v>
      </c>
      <c r="B42" s="189" t="s">
        <v>1921</v>
      </c>
      <c r="C42" s="167" t="s">
        <v>1929</v>
      </c>
      <c r="D42" s="167" t="s">
        <v>4066</v>
      </c>
      <c r="E42" s="190" t="s">
        <v>4067</v>
      </c>
      <c r="F42" s="168" t="s">
        <v>736</v>
      </c>
      <c r="G42" s="166" t="s">
        <v>1923</v>
      </c>
      <c r="H42" s="166" t="s">
        <v>1922</v>
      </c>
      <c r="I42" s="191">
        <v>14</v>
      </c>
      <c r="J42" s="170">
        <v>100</v>
      </c>
      <c r="K42" s="187">
        <f t="shared" si="0"/>
        <v>1400</v>
      </c>
      <c r="L42" s="41">
        <f t="shared" si="1"/>
        <v>0</v>
      </c>
      <c r="M42" s="188">
        <f t="shared" si="2"/>
        <v>1400</v>
      </c>
      <c r="N42" s="171" t="s">
        <v>1897</v>
      </c>
    </row>
    <row r="43" spans="1:14" ht="51">
      <c r="A43" s="179">
        <f t="shared" si="3"/>
        <v>47</v>
      </c>
      <c r="B43" s="189" t="s">
        <v>4928</v>
      </c>
      <c r="C43" s="167" t="s">
        <v>1771</v>
      </c>
      <c r="D43" s="167" t="s">
        <v>4930</v>
      </c>
      <c r="E43" s="190" t="s">
        <v>4931</v>
      </c>
      <c r="F43" s="168" t="s">
        <v>736</v>
      </c>
      <c r="G43" s="166" t="s">
        <v>4932</v>
      </c>
      <c r="H43" s="166" t="s">
        <v>4929</v>
      </c>
      <c r="I43" s="191">
        <v>2</v>
      </c>
      <c r="J43" s="170">
        <v>100</v>
      </c>
      <c r="K43" s="187">
        <f t="shared" si="0"/>
        <v>200</v>
      </c>
      <c r="L43" s="41">
        <f t="shared" si="1"/>
        <v>0</v>
      </c>
      <c r="M43" s="188">
        <f t="shared" si="2"/>
        <v>200</v>
      </c>
      <c r="N43" s="171" t="s">
        <v>1897</v>
      </c>
    </row>
    <row r="44" spans="1:14" ht="25.5">
      <c r="A44" s="179">
        <f t="shared" si="3"/>
        <v>48</v>
      </c>
      <c r="B44" s="189" t="s">
        <v>2241</v>
      </c>
      <c r="C44" s="167" t="s">
        <v>1929</v>
      </c>
      <c r="D44" s="167" t="s">
        <v>2243</v>
      </c>
      <c r="E44" s="190" t="s">
        <v>2244</v>
      </c>
      <c r="F44" s="168" t="s">
        <v>736</v>
      </c>
      <c r="G44" s="166" t="s">
        <v>2245</v>
      </c>
      <c r="H44" s="166" t="s">
        <v>2242</v>
      </c>
      <c r="I44" s="191">
        <v>10</v>
      </c>
      <c r="J44" s="170">
        <v>100</v>
      </c>
      <c r="K44" s="187">
        <f t="shared" si="0"/>
        <v>1000</v>
      </c>
      <c r="L44" s="41">
        <f t="shared" si="1"/>
        <v>0</v>
      </c>
      <c r="M44" s="188">
        <f t="shared" si="2"/>
        <v>1000</v>
      </c>
      <c r="N44" s="171" t="s">
        <v>1897</v>
      </c>
    </row>
    <row r="45" spans="1:14" ht="38.25">
      <c r="A45" s="179">
        <f t="shared" si="3"/>
        <v>49</v>
      </c>
      <c r="B45" s="189" t="s">
        <v>4937</v>
      </c>
      <c r="C45" s="167" t="s">
        <v>1929</v>
      </c>
      <c r="D45" s="167" t="s">
        <v>4939</v>
      </c>
      <c r="E45" s="190" t="s">
        <v>4940</v>
      </c>
      <c r="F45" s="168" t="s">
        <v>736</v>
      </c>
      <c r="G45" s="166" t="s">
        <v>4941</v>
      </c>
      <c r="H45" s="166" t="s">
        <v>4938</v>
      </c>
      <c r="I45" s="191">
        <v>1</v>
      </c>
      <c r="J45" s="170">
        <v>100</v>
      </c>
      <c r="K45" s="187">
        <f t="shared" si="0"/>
        <v>100</v>
      </c>
      <c r="L45" s="41">
        <f t="shared" si="1"/>
        <v>0</v>
      </c>
      <c r="M45" s="188">
        <f t="shared" si="2"/>
        <v>100</v>
      </c>
      <c r="N45" s="171" t="s">
        <v>1897</v>
      </c>
    </row>
    <row r="46" spans="1:14" ht="38.25">
      <c r="A46" s="179">
        <f t="shared" si="3"/>
        <v>50</v>
      </c>
      <c r="B46" s="189" t="s">
        <v>4945</v>
      </c>
      <c r="C46" s="167" t="s">
        <v>1929</v>
      </c>
      <c r="D46" s="167" t="s">
        <v>4947</v>
      </c>
      <c r="E46" s="190" t="s">
        <v>4948</v>
      </c>
      <c r="F46" s="168" t="s">
        <v>1932</v>
      </c>
      <c r="G46" s="166" t="s">
        <v>4949</v>
      </c>
      <c r="H46" s="166" t="s">
        <v>4946</v>
      </c>
      <c r="I46" s="191">
        <v>3</v>
      </c>
      <c r="J46" s="170">
        <v>100</v>
      </c>
      <c r="K46" s="187">
        <f t="shared" si="0"/>
        <v>300</v>
      </c>
      <c r="L46" s="41">
        <f t="shared" si="1"/>
        <v>0</v>
      </c>
      <c r="M46" s="188">
        <f t="shared" si="2"/>
        <v>300</v>
      </c>
      <c r="N46" s="171" t="s">
        <v>1897</v>
      </c>
    </row>
    <row r="47" spans="1:14" ht="51">
      <c r="A47" s="179">
        <f t="shared" si="3"/>
        <v>51</v>
      </c>
      <c r="B47" s="189" t="s">
        <v>2247</v>
      </c>
      <c r="C47" s="167" t="s">
        <v>4099</v>
      </c>
      <c r="D47" s="167" t="s">
        <v>4952</v>
      </c>
      <c r="E47" s="190" t="s">
        <v>4953</v>
      </c>
      <c r="F47" s="168" t="s">
        <v>736</v>
      </c>
      <c r="G47" s="166" t="s">
        <v>4954</v>
      </c>
      <c r="H47" s="166" t="s">
        <v>2248</v>
      </c>
      <c r="I47" s="191">
        <v>8000</v>
      </c>
      <c r="J47" s="170">
        <v>100</v>
      </c>
      <c r="K47" s="187">
        <f t="shared" si="0"/>
        <v>800000</v>
      </c>
      <c r="L47" s="41">
        <f t="shared" si="1"/>
        <v>0</v>
      </c>
      <c r="M47" s="188">
        <f t="shared" si="2"/>
        <v>800000</v>
      </c>
      <c r="N47" s="171" t="s">
        <v>1897</v>
      </c>
    </row>
    <row r="48" spans="1:14" ht="38.25">
      <c r="A48" s="179">
        <f t="shared" si="3"/>
        <v>52</v>
      </c>
      <c r="B48" s="189" t="s">
        <v>4958</v>
      </c>
      <c r="C48" s="167" t="s">
        <v>1929</v>
      </c>
      <c r="D48" s="167" t="s">
        <v>4960</v>
      </c>
      <c r="E48" s="190" t="s">
        <v>4961</v>
      </c>
      <c r="F48" s="168" t="s">
        <v>736</v>
      </c>
      <c r="G48" s="166" t="s">
        <v>4963</v>
      </c>
      <c r="H48" s="166" t="s">
        <v>4959</v>
      </c>
      <c r="I48" s="191">
        <v>1</v>
      </c>
      <c r="J48" s="170">
        <v>100</v>
      </c>
      <c r="K48" s="187">
        <f t="shared" si="0"/>
        <v>100</v>
      </c>
      <c r="L48" s="41">
        <f t="shared" si="1"/>
        <v>0</v>
      </c>
      <c r="M48" s="188">
        <f t="shared" si="2"/>
        <v>100</v>
      </c>
      <c r="N48" s="171" t="s">
        <v>1897</v>
      </c>
    </row>
    <row r="49" spans="1:14" ht="51">
      <c r="A49" s="179">
        <f t="shared" si="3"/>
        <v>53</v>
      </c>
      <c r="B49" s="189" t="s">
        <v>4967</v>
      </c>
      <c r="C49" s="167" t="s">
        <v>1929</v>
      </c>
      <c r="D49" s="167" t="s">
        <v>4969</v>
      </c>
      <c r="E49" s="190" t="s">
        <v>3742</v>
      </c>
      <c r="F49" s="168" t="s">
        <v>736</v>
      </c>
      <c r="G49" s="166" t="s">
        <v>4970</v>
      </c>
      <c r="H49" s="166" t="s">
        <v>4968</v>
      </c>
      <c r="I49" s="191">
        <v>3</v>
      </c>
      <c r="J49" s="170">
        <v>100</v>
      </c>
      <c r="K49" s="187">
        <f t="shared" si="0"/>
        <v>300</v>
      </c>
      <c r="L49" s="41">
        <f t="shared" si="1"/>
        <v>0</v>
      </c>
      <c r="M49" s="188">
        <f t="shared" si="2"/>
        <v>300</v>
      </c>
      <c r="N49" s="171" t="s">
        <v>1897</v>
      </c>
    </row>
    <row r="50" spans="1:14" ht="51">
      <c r="A50" s="179">
        <f t="shared" si="3"/>
        <v>54</v>
      </c>
      <c r="B50" s="189" t="s">
        <v>2249</v>
      </c>
      <c r="C50" s="167" t="s">
        <v>361</v>
      </c>
      <c r="D50" s="167" t="s">
        <v>760</v>
      </c>
      <c r="E50" s="190" t="s">
        <v>761</v>
      </c>
      <c r="F50" s="168" t="s">
        <v>762</v>
      </c>
      <c r="G50" s="166" t="s">
        <v>2251</v>
      </c>
      <c r="H50" s="166" t="s">
        <v>2250</v>
      </c>
      <c r="I50" s="191">
        <v>16</v>
      </c>
      <c r="J50" s="170">
        <v>100</v>
      </c>
      <c r="K50" s="187">
        <f t="shared" si="0"/>
        <v>1600</v>
      </c>
      <c r="L50" s="41">
        <f t="shared" si="1"/>
        <v>0</v>
      </c>
      <c r="M50" s="188">
        <f t="shared" si="2"/>
        <v>1600</v>
      </c>
      <c r="N50" s="171" t="s">
        <v>1897</v>
      </c>
    </row>
    <row r="51" spans="1:14" ht="38.25">
      <c r="A51" s="179">
        <f t="shared" si="3"/>
        <v>55</v>
      </c>
      <c r="B51" s="189" t="s">
        <v>4974</v>
      </c>
      <c r="C51" s="167" t="s">
        <v>1929</v>
      </c>
      <c r="D51" s="167" t="s">
        <v>4976</v>
      </c>
      <c r="E51" s="190" t="s">
        <v>4977</v>
      </c>
      <c r="F51" s="168" t="s">
        <v>736</v>
      </c>
      <c r="G51" s="166" t="s">
        <v>4978</v>
      </c>
      <c r="H51" s="166" t="s">
        <v>4975</v>
      </c>
      <c r="I51" s="191">
        <v>1</v>
      </c>
      <c r="J51" s="170">
        <v>100</v>
      </c>
      <c r="K51" s="187">
        <f t="shared" si="0"/>
        <v>100</v>
      </c>
      <c r="L51" s="41">
        <f t="shared" si="1"/>
        <v>0</v>
      </c>
      <c r="M51" s="188">
        <f t="shared" si="2"/>
        <v>100</v>
      </c>
      <c r="N51" s="171" t="s">
        <v>1897</v>
      </c>
    </row>
    <row r="52" spans="1:14" ht="51">
      <c r="A52" s="179">
        <f t="shared" si="3"/>
        <v>56</v>
      </c>
      <c r="B52" s="189" t="s">
        <v>4069</v>
      </c>
      <c r="C52" s="167" t="s">
        <v>1929</v>
      </c>
      <c r="D52" s="167" t="s">
        <v>4071</v>
      </c>
      <c r="E52" s="190" t="s">
        <v>4072</v>
      </c>
      <c r="F52" s="168" t="s">
        <v>736</v>
      </c>
      <c r="G52" s="166" t="s">
        <v>4074</v>
      </c>
      <c r="H52" s="166" t="s">
        <v>4070</v>
      </c>
      <c r="I52" s="191">
        <v>3</v>
      </c>
      <c r="J52" s="170">
        <v>100</v>
      </c>
      <c r="K52" s="187">
        <f t="shared" si="0"/>
        <v>300</v>
      </c>
      <c r="L52" s="41">
        <f t="shared" si="1"/>
        <v>0</v>
      </c>
      <c r="M52" s="188">
        <f t="shared" si="2"/>
        <v>300</v>
      </c>
      <c r="N52" s="171" t="s">
        <v>1897</v>
      </c>
    </row>
    <row r="53" spans="1:14" ht="38.25">
      <c r="A53" s="179">
        <f t="shared" si="3"/>
        <v>57</v>
      </c>
      <c r="B53" s="189" t="s">
        <v>4982</v>
      </c>
      <c r="C53" s="167" t="s">
        <v>1771</v>
      </c>
      <c r="D53" s="167" t="s">
        <v>4984</v>
      </c>
      <c r="E53" s="190" t="s">
        <v>4985</v>
      </c>
      <c r="F53" s="168" t="s">
        <v>736</v>
      </c>
      <c r="G53" s="166" t="s">
        <v>4986</v>
      </c>
      <c r="H53" s="166" t="s">
        <v>4983</v>
      </c>
      <c r="I53" s="191">
        <v>4</v>
      </c>
      <c r="J53" s="170">
        <v>100</v>
      </c>
      <c r="K53" s="187">
        <f t="shared" si="0"/>
        <v>400</v>
      </c>
      <c r="L53" s="41">
        <f t="shared" si="1"/>
        <v>0</v>
      </c>
      <c r="M53" s="188">
        <f t="shared" si="2"/>
        <v>400</v>
      </c>
      <c r="N53" s="171" t="s">
        <v>1897</v>
      </c>
    </row>
    <row r="54" spans="1:14" ht="51">
      <c r="A54" s="179">
        <f t="shared" si="3"/>
        <v>58</v>
      </c>
      <c r="B54" s="189" t="s">
        <v>4078</v>
      </c>
      <c r="C54" s="167" t="s">
        <v>1929</v>
      </c>
      <c r="D54" s="167" t="s">
        <v>4080</v>
      </c>
      <c r="E54" s="190" t="s">
        <v>4081</v>
      </c>
      <c r="F54" s="168" t="s">
        <v>736</v>
      </c>
      <c r="G54" s="166" t="s">
        <v>4989</v>
      </c>
      <c r="H54" s="166" t="s">
        <v>4079</v>
      </c>
      <c r="I54" s="191">
        <v>5</v>
      </c>
      <c r="J54" s="170">
        <v>100</v>
      </c>
      <c r="K54" s="187">
        <f t="shared" si="0"/>
        <v>500</v>
      </c>
      <c r="L54" s="41">
        <f t="shared" si="1"/>
        <v>0</v>
      </c>
      <c r="M54" s="188">
        <f t="shared" si="2"/>
        <v>500</v>
      </c>
      <c r="N54" s="171" t="s">
        <v>1897</v>
      </c>
    </row>
    <row r="55" spans="1:14" ht="38.25">
      <c r="A55" s="179">
        <f t="shared" si="3"/>
        <v>59</v>
      </c>
      <c r="B55" s="189" t="s">
        <v>4992</v>
      </c>
      <c r="C55" s="167" t="s">
        <v>736</v>
      </c>
      <c r="D55" s="167" t="s">
        <v>4994</v>
      </c>
      <c r="E55" s="190" t="s">
        <v>4995</v>
      </c>
      <c r="F55" s="168" t="s">
        <v>4996</v>
      </c>
      <c r="G55" s="166" t="s">
        <v>4998</v>
      </c>
      <c r="H55" s="166" t="s">
        <v>4993</v>
      </c>
      <c r="I55" s="191">
        <v>128</v>
      </c>
      <c r="J55" s="170">
        <v>100</v>
      </c>
      <c r="K55" s="187">
        <f t="shared" si="0"/>
        <v>12800</v>
      </c>
      <c r="L55" s="41">
        <f t="shared" si="1"/>
        <v>0</v>
      </c>
      <c r="M55" s="188">
        <f t="shared" si="2"/>
        <v>12800</v>
      </c>
      <c r="N55" s="171" t="s">
        <v>1897</v>
      </c>
    </row>
    <row r="56" spans="1:14" ht="38.25">
      <c r="A56" s="179">
        <f t="shared" si="3"/>
        <v>60</v>
      </c>
      <c r="B56" s="189" t="s">
        <v>5003</v>
      </c>
      <c r="C56" s="167" t="s">
        <v>4099</v>
      </c>
      <c r="D56" s="167" t="s">
        <v>5005</v>
      </c>
      <c r="E56" s="190" t="s">
        <v>5006</v>
      </c>
      <c r="F56" s="168" t="s">
        <v>736</v>
      </c>
      <c r="G56" s="166" t="s">
        <v>5008</v>
      </c>
      <c r="H56" s="166" t="s">
        <v>5004</v>
      </c>
      <c r="I56" s="191">
        <v>1</v>
      </c>
      <c r="J56" s="170">
        <v>100</v>
      </c>
      <c r="K56" s="187">
        <f t="shared" si="0"/>
        <v>100</v>
      </c>
      <c r="L56" s="41">
        <f t="shared" si="1"/>
        <v>0</v>
      </c>
      <c r="M56" s="188">
        <f t="shared" si="2"/>
        <v>100</v>
      </c>
      <c r="N56" s="171" t="s">
        <v>1897</v>
      </c>
    </row>
    <row r="57" spans="1:14" ht="63.75">
      <c r="A57" s="179">
        <f t="shared" si="3"/>
        <v>61</v>
      </c>
      <c r="B57" s="189" t="s">
        <v>2252</v>
      </c>
      <c r="C57" s="167" t="s">
        <v>193</v>
      </c>
      <c r="D57" s="167" t="s">
        <v>1553</v>
      </c>
      <c r="E57" s="190" t="s">
        <v>987</v>
      </c>
      <c r="F57" s="168" t="s">
        <v>1554</v>
      </c>
      <c r="G57" s="166" t="s">
        <v>2254</v>
      </c>
      <c r="H57" s="166" t="s">
        <v>2253</v>
      </c>
      <c r="I57" s="191">
        <v>800</v>
      </c>
      <c r="J57" s="170">
        <v>100</v>
      </c>
      <c r="K57" s="187">
        <f t="shared" si="0"/>
        <v>80000</v>
      </c>
      <c r="L57" s="41">
        <f t="shared" si="1"/>
        <v>0</v>
      </c>
      <c r="M57" s="188">
        <f t="shared" si="2"/>
        <v>80000</v>
      </c>
      <c r="N57" s="171" t="s">
        <v>1897</v>
      </c>
    </row>
    <row r="58" spans="1:14" ht="51">
      <c r="A58" s="179">
        <f t="shared" si="3"/>
        <v>62</v>
      </c>
      <c r="B58" s="189" t="s">
        <v>2257</v>
      </c>
      <c r="C58" s="167" t="s">
        <v>206</v>
      </c>
      <c r="D58" s="167" t="s">
        <v>257</v>
      </c>
      <c r="E58" s="190" t="s">
        <v>1082</v>
      </c>
      <c r="F58" s="168" t="s">
        <v>204</v>
      </c>
      <c r="G58" s="166" t="s">
        <v>2259</v>
      </c>
      <c r="H58" s="166" t="s">
        <v>2258</v>
      </c>
      <c r="I58" s="191">
        <v>1760</v>
      </c>
      <c r="J58" s="170">
        <v>100</v>
      </c>
      <c r="K58" s="187">
        <f t="shared" si="0"/>
        <v>176000</v>
      </c>
      <c r="L58" s="41">
        <f t="shared" si="1"/>
        <v>0</v>
      </c>
      <c r="M58" s="188">
        <f t="shared" si="2"/>
        <v>176000</v>
      </c>
      <c r="N58" s="171" t="s">
        <v>1897</v>
      </c>
    </row>
    <row r="59" spans="1:14" ht="38.25">
      <c r="A59" s="179">
        <f t="shared" si="3"/>
        <v>63</v>
      </c>
      <c r="B59" s="189" t="s">
        <v>1926</v>
      </c>
      <c r="C59" s="167" t="s">
        <v>1929</v>
      </c>
      <c r="D59" s="167" t="s">
        <v>1930</v>
      </c>
      <c r="E59" s="190" t="s">
        <v>1931</v>
      </c>
      <c r="F59" s="168" t="s">
        <v>1932</v>
      </c>
      <c r="G59" s="166" t="s">
        <v>3323</v>
      </c>
      <c r="H59" s="166" t="s">
        <v>1927</v>
      </c>
      <c r="I59" s="191">
        <v>7200</v>
      </c>
      <c r="J59" s="170">
        <v>100</v>
      </c>
      <c r="K59" s="187">
        <f t="shared" si="0"/>
        <v>720000</v>
      </c>
      <c r="L59" s="41">
        <f t="shared" si="1"/>
        <v>0</v>
      </c>
      <c r="M59" s="188">
        <f t="shared" si="2"/>
        <v>720000</v>
      </c>
      <c r="N59" s="171" t="s">
        <v>1897</v>
      </c>
    </row>
    <row r="60" spans="1:14" ht="38.25">
      <c r="A60" s="179">
        <f t="shared" si="3"/>
        <v>64</v>
      </c>
      <c r="B60" s="189" t="s">
        <v>5013</v>
      </c>
      <c r="C60" s="167" t="s">
        <v>4099</v>
      </c>
      <c r="D60" s="167" t="s">
        <v>5015</v>
      </c>
      <c r="E60" s="190" t="s">
        <v>5016</v>
      </c>
      <c r="F60" s="168" t="s">
        <v>736</v>
      </c>
      <c r="G60" s="166" t="s">
        <v>5017</v>
      </c>
      <c r="H60" s="166" t="s">
        <v>5014</v>
      </c>
      <c r="I60" s="191">
        <v>1</v>
      </c>
      <c r="J60" s="170">
        <v>100</v>
      </c>
      <c r="K60" s="187">
        <f t="shared" si="0"/>
        <v>100</v>
      </c>
      <c r="L60" s="41">
        <f t="shared" si="1"/>
        <v>0</v>
      </c>
      <c r="M60" s="188">
        <f t="shared" si="2"/>
        <v>100</v>
      </c>
      <c r="N60" s="171" t="s">
        <v>1897</v>
      </c>
    </row>
    <row r="61" spans="1:14" ht="38.25">
      <c r="A61" s="179">
        <f t="shared" si="3"/>
        <v>65</v>
      </c>
      <c r="B61" s="189" t="s">
        <v>2260</v>
      </c>
      <c r="C61" s="167" t="s">
        <v>1929</v>
      </c>
      <c r="D61" s="167" t="s">
        <v>3325</v>
      </c>
      <c r="E61" s="190" t="s">
        <v>3326</v>
      </c>
      <c r="F61" s="168" t="s">
        <v>736</v>
      </c>
      <c r="G61" s="166" t="s">
        <v>3327</v>
      </c>
      <c r="H61" s="166" t="s">
        <v>2261</v>
      </c>
      <c r="I61" s="191">
        <v>1400</v>
      </c>
      <c r="J61" s="170">
        <v>100</v>
      </c>
      <c r="K61" s="187">
        <f t="shared" si="0"/>
        <v>140000</v>
      </c>
      <c r="L61" s="41">
        <f t="shared" si="1"/>
        <v>0</v>
      </c>
      <c r="M61" s="188">
        <f t="shared" si="2"/>
        <v>140000</v>
      </c>
      <c r="N61" s="171" t="s">
        <v>1897</v>
      </c>
    </row>
    <row r="62" spans="1:14" ht="63.75">
      <c r="A62" s="179">
        <f t="shared" si="3"/>
        <v>66</v>
      </c>
      <c r="B62" s="189" t="s">
        <v>2262</v>
      </c>
      <c r="C62" s="167" t="s">
        <v>193</v>
      </c>
      <c r="D62" s="167" t="s">
        <v>1557</v>
      </c>
      <c r="E62" s="190" t="s">
        <v>1558</v>
      </c>
      <c r="F62" s="168" t="s">
        <v>405</v>
      </c>
      <c r="G62" s="166" t="s">
        <v>2264</v>
      </c>
      <c r="H62" s="166" t="s">
        <v>2263</v>
      </c>
      <c r="I62" s="191">
        <v>160</v>
      </c>
      <c r="J62" s="170">
        <v>100</v>
      </c>
      <c r="K62" s="187">
        <f t="shared" si="0"/>
        <v>16000</v>
      </c>
      <c r="L62" s="41">
        <f t="shared" si="1"/>
        <v>0</v>
      </c>
      <c r="M62" s="188">
        <f t="shared" si="2"/>
        <v>16000</v>
      </c>
      <c r="N62" s="171" t="s">
        <v>1897</v>
      </c>
    </row>
    <row r="63" spans="1:14" ht="38.25">
      <c r="A63" s="179">
        <f t="shared" si="3"/>
        <v>67</v>
      </c>
      <c r="B63" s="189" t="s">
        <v>5022</v>
      </c>
      <c r="C63" s="167" t="s">
        <v>1929</v>
      </c>
      <c r="D63" s="167" t="s">
        <v>5024</v>
      </c>
      <c r="E63" s="190" t="s">
        <v>5025</v>
      </c>
      <c r="F63" s="168" t="s">
        <v>736</v>
      </c>
      <c r="G63" s="166" t="s">
        <v>5026</v>
      </c>
      <c r="H63" s="166" t="s">
        <v>5023</v>
      </c>
      <c r="I63" s="191">
        <v>320</v>
      </c>
      <c r="J63" s="170">
        <v>100</v>
      </c>
      <c r="K63" s="187">
        <f t="shared" si="0"/>
        <v>32000</v>
      </c>
      <c r="L63" s="41">
        <f t="shared" si="1"/>
        <v>0</v>
      </c>
      <c r="M63" s="188">
        <f t="shared" si="2"/>
        <v>32000</v>
      </c>
      <c r="N63" s="171" t="s">
        <v>1897</v>
      </c>
    </row>
    <row r="64" spans="1:14" ht="51">
      <c r="A64" s="179">
        <f t="shared" si="3"/>
        <v>68</v>
      </c>
      <c r="B64" s="189" t="s">
        <v>2265</v>
      </c>
      <c r="C64" s="167" t="s">
        <v>1929</v>
      </c>
      <c r="D64" s="167" t="s">
        <v>3329</v>
      </c>
      <c r="E64" s="190" t="s">
        <v>3330</v>
      </c>
      <c r="F64" s="168" t="s">
        <v>736</v>
      </c>
      <c r="G64" s="166" t="s">
        <v>3331</v>
      </c>
      <c r="H64" s="166" t="s">
        <v>2266</v>
      </c>
      <c r="I64" s="191">
        <v>1600</v>
      </c>
      <c r="J64" s="170">
        <v>100</v>
      </c>
      <c r="K64" s="187">
        <f t="shared" si="0"/>
        <v>160000</v>
      </c>
      <c r="L64" s="41">
        <f t="shared" si="1"/>
        <v>0</v>
      </c>
      <c r="M64" s="188">
        <f t="shared" si="2"/>
        <v>160000</v>
      </c>
      <c r="N64" s="171" t="s">
        <v>1897</v>
      </c>
    </row>
    <row r="65" spans="1:14" ht="51">
      <c r="A65" s="179">
        <f t="shared" si="3"/>
        <v>69</v>
      </c>
      <c r="B65" s="189" t="s">
        <v>3333</v>
      </c>
      <c r="C65" s="167" t="s">
        <v>1929</v>
      </c>
      <c r="D65" s="167" t="s">
        <v>3335</v>
      </c>
      <c r="E65" s="190" t="s">
        <v>3336</v>
      </c>
      <c r="F65" s="168" t="s">
        <v>736</v>
      </c>
      <c r="G65" s="166" t="s">
        <v>3337</v>
      </c>
      <c r="H65" s="166" t="s">
        <v>3334</v>
      </c>
      <c r="I65" s="191">
        <v>640</v>
      </c>
      <c r="J65" s="170">
        <v>100</v>
      </c>
      <c r="K65" s="187">
        <f t="shared" si="0"/>
        <v>64000</v>
      </c>
      <c r="L65" s="41">
        <f t="shared" si="1"/>
        <v>0</v>
      </c>
      <c r="M65" s="188">
        <f t="shared" si="2"/>
        <v>64000</v>
      </c>
      <c r="N65" s="171" t="s">
        <v>1897</v>
      </c>
    </row>
    <row r="66" spans="1:14" ht="38.25">
      <c r="A66" s="179">
        <f t="shared" si="3"/>
        <v>70</v>
      </c>
      <c r="B66" s="189" t="s">
        <v>2267</v>
      </c>
      <c r="C66" s="167" t="s">
        <v>206</v>
      </c>
      <c r="D66" s="167" t="s">
        <v>258</v>
      </c>
      <c r="E66" s="190" t="s">
        <v>1087</v>
      </c>
      <c r="F66" s="168" t="s">
        <v>218</v>
      </c>
      <c r="G66" s="166" t="s">
        <v>259</v>
      </c>
      <c r="H66" s="166" t="s">
        <v>2268</v>
      </c>
      <c r="I66" s="191">
        <v>3200</v>
      </c>
      <c r="J66" s="170">
        <v>100</v>
      </c>
      <c r="K66" s="187">
        <f t="shared" si="0"/>
        <v>320000</v>
      </c>
      <c r="L66" s="41">
        <f t="shared" si="1"/>
        <v>0</v>
      </c>
      <c r="M66" s="188">
        <f t="shared" si="2"/>
        <v>320000</v>
      </c>
      <c r="N66" s="171" t="s">
        <v>1897</v>
      </c>
    </row>
    <row r="67" spans="1:14" ht="63.75">
      <c r="A67" s="179">
        <f t="shared" si="3"/>
        <v>71</v>
      </c>
      <c r="B67" s="189" t="s">
        <v>2269</v>
      </c>
      <c r="C67" s="167" t="s">
        <v>193</v>
      </c>
      <c r="D67" s="167" t="s">
        <v>321</v>
      </c>
      <c r="E67" s="190" t="s">
        <v>813</v>
      </c>
      <c r="F67" s="168" t="s">
        <v>196</v>
      </c>
      <c r="G67" s="166" t="s">
        <v>2271</v>
      </c>
      <c r="H67" s="166" t="s">
        <v>2270</v>
      </c>
      <c r="I67" s="191">
        <v>800</v>
      </c>
      <c r="J67" s="170">
        <v>100</v>
      </c>
      <c r="K67" s="187">
        <f t="shared" si="0"/>
        <v>80000</v>
      </c>
      <c r="L67" s="41">
        <f t="shared" si="1"/>
        <v>0</v>
      </c>
      <c r="M67" s="188">
        <f t="shared" si="2"/>
        <v>80000</v>
      </c>
      <c r="N67" s="171" t="s">
        <v>1897</v>
      </c>
    </row>
    <row r="68" spans="1:14" ht="51">
      <c r="A68" s="179">
        <f t="shared" si="3"/>
        <v>72</v>
      </c>
      <c r="B68" s="189" t="s">
        <v>2272</v>
      </c>
      <c r="C68" s="167" t="s">
        <v>4099</v>
      </c>
      <c r="D68" s="167" t="s">
        <v>5028</v>
      </c>
      <c r="E68" s="190" t="s">
        <v>5029</v>
      </c>
      <c r="F68" s="168" t="s">
        <v>736</v>
      </c>
      <c r="G68" s="166" t="s">
        <v>5030</v>
      </c>
      <c r="H68" s="166" t="s">
        <v>2273</v>
      </c>
      <c r="I68" s="191">
        <v>640</v>
      </c>
      <c r="J68" s="170">
        <v>100</v>
      </c>
      <c r="K68" s="187">
        <f t="shared" si="0"/>
        <v>64000</v>
      </c>
      <c r="L68" s="41">
        <f t="shared" si="1"/>
        <v>0</v>
      </c>
      <c r="M68" s="188">
        <f t="shared" si="2"/>
        <v>64000</v>
      </c>
      <c r="N68" s="171" t="s">
        <v>1897</v>
      </c>
    </row>
    <row r="69" spans="1:14" ht="25.5">
      <c r="A69" s="179">
        <f t="shared" si="3"/>
        <v>73</v>
      </c>
      <c r="B69" s="189" t="s">
        <v>5034</v>
      </c>
      <c r="C69" s="167" t="s">
        <v>1929</v>
      </c>
      <c r="D69" s="167" t="s">
        <v>5036</v>
      </c>
      <c r="E69" s="190" t="s">
        <v>5037</v>
      </c>
      <c r="F69" s="168" t="s">
        <v>736</v>
      </c>
      <c r="G69" s="166" t="s">
        <v>5039</v>
      </c>
      <c r="H69" s="166" t="s">
        <v>5035</v>
      </c>
      <c r="I69" s="191">
        <v>21</v>
      </c>
      <c r="J69" s="170">
        <v>100</v>
      </c>
      <c r="K69" s="187">
        <f t="shared" si="0"/>
        <v>2100</v>
      </c>
      <c r="L69" s="41">
        <f t="shared" si="1"/>
        <v>0</v>
      </c>
      <c r="M69" s="188">
        <f t="shared" si="2"/>
        <v>2100</v>
      </c>
      <c r="N69" s="171" t="s">
        <v>1897</v>
      </c>
    </row>
    <row r="70" spans="1:14" ht="51">
      <c r="A70" s="179">
        <f t="shared" si="3"/>
        <v>74</v>
      </c>
      <c r="B70" s="189" t="s">
        <v>5046</v>
      </c>
      <c r="C70" s="167" t="s">
        <v>1929</v>
      </c>
      <c r="D70" s="167" t="s">
        <v>5048</v>
      </c>
      <c r="E70" s="190" t="s">
        <v>5049</v>
      </c>
      <c r="F70" s="168" t="s">
        <v>736</v>
      </c>
      <c r="G70" s="166" t="s">
        <v>5050</v>
      </c>
      <c r="H70" s="166" t="s">
        <v>5047</v>
      </c>
      <c r="I70" s="191">
        <v>396</v>
      </c>
      <c r="J70" s="170">
        <v>100</v>
      </c>
      <c r="K70" s="187">
        <f t="shared" ref="K70:K133" si="4">I70*J70</f>
        <v>39600</v>
      </c>
      <c r="L70" s="41">
        <f t="shared" ref="L70:L133" si="5">K70*0</f>
        <v>0</v>
      </c>
      <c r="M70" s="188">
        <f t="shared" ref="M70:M133" si="6">K70-L70</f>
        <v>39600</v>
      </c>
      <c r="N70" s="171" t="s">
        <v>1897</v>
      </c>
    </row>
    <row r="71" spans="1:14" ht="38.25">
      <c r="A71" s="179">
        <f t="shared" ref="A71:A134" si="7">A70+1</f>
        <v>75</v>
      </c>
      <c r="B71" s="189" t="s">
        <v>1935</v>
      </c>
      <c r="C71" s="167" t="s">
        <v>1929</v>
      </c>
      <c r="D71" s="167" t="s">
        <v>3339</v>
      </c>
      <c r="E71" s="190" t="s">
        <v>2255</v>
      </c>
      <c r="F71" s="168" t="s">
        <v>3340</v>
      </c>
      <c r="G71" s="166" t="s">
        <v>3341</v>
      </c>
      <c r="H71" s="166" t="s">
        <v>1936</v>
      </c>
      <c r="I71" s="191">
        <v>11053</v>
      </c>
      <c r="J71" s="170">
        <v>100</v>
      </c>
      <c r="K71" s="187">
        <f t="shared" si="4"/>
        <v>1105300</v>
      </c>
      <c r="L71" s="41">
        <f t="shared" si="5"/>
        <v>0</v>
      </c>
      <c r="M71" s="188">
        <f t="shared" si="6"/>
        <v>1105300</v>
      </c>
      <c r="N71" s="171" t="s">
        <v>1897</v>
      </c>
    </row>
    <row r="72" spans="1:14" ht="38.25">
      <c r="A72" s="179">
        <f t="shared" si="7"/>
        <v>76</v>
      </c>
      <c r="B72" s="189" t="s">
        <v>2275</v>
      </c>
      <c r="C72" s="167" t="s">
        <v>1929</v>
      </c>
      <c r="D72" s="167" t="s">
        <v>3343</v>
      </c>
      <c r="E72" s="190" t="s">
        <v>3344</v>
      </c>
      <c r="F72" s="168" t="s">
        <v>1932</v>
      </c>
      <c r="G72" s="166" t="s">
        <v>768</v>
      </c>
      <c r="H72" s="166" t="s">
        <v>2276</v>
      </c>
      <c r="I72" s="191">
        <v>2400</v>
      </c>
      <c r="J72" s="170">
        <v>100</v>
      </c>
      <c r="K72" s="187">
        <f t="shared" si="4"/>
        <v>240000</v>
      </c>
      <c r="L72" s="41">
        <f t="shared" si="5"/>
        <v>0</v>
      </c>
      <c r="M72" s="188">
        <f t="shared" si="6"/>
        <v>240000</v>
      </c>
      <c r="N72" s="171" t="s">
        <v>1897</v>
      </c>
    </row>
    <row r="73" spans="1:14" ht="63.75">
      <c r="A73" s="179">
        <f t="shared" si="7"/>
        <v>77</v>
      </c>
      <c r="B73" s="189" t="s">
        <v>2278</v>
      </c>
      <c r="C73" s="167" t="s">
        <v>361</v>
      </c>
      <c r="D73" s="167" t="s">
        <v>2280</v>
      </c>
      <c r="E73" s="190" t="s">
        <v>2281</v>
      </c>
      <c r="F73" s="168" t="s">
        <v>736</v>
      </c>
      <c r="G73" s="166" t="s">
        <v>5053</v>
      </c>
      <c r="H73" s="166" t="s">
        <v>2279</v>
      </c>
      <c r="I73" s="191">
        <v>1600</v>
      </c>
      <c r="J73" s="170">
        <v>100</v>
      </c>
      <c r="K73" s="187">
        <f t="shared" si="4"/>
        <v>160000</v>
      </c>
      <c r="L73" s="41">
        <f t="shared" si="5"/>
        <v>0</v>
      </c>
      <c r="M73" s="188">
        <f t="shared" si="6"/>
        <v>160000</v>
      </c>
      <c r="N73" s="171" t="s">
        <v>1897</v>
      </c>
    </row>
    <row r="74" spans="1:14" ht="38.25">
      <c r="A74" s="179">
        <f t="shared" si="7"/>
        <v>78</v>
      </c>
      <c r="B74" s="189" t="s">
        <v>5057</v>
      </c>
      <c r="C74" s="167" t="s">
        <v>4099</v>
      </c>
      <c r="D74" s="167" t="s">
        <v>5059</v>
      </c>
      <c r="E74" s="190" t="s">
        <v>5060</v>
      </c>
      <c r="F74" s="168" t="s">
        <v>736</v>
      </c>
      <c r="G74" s="166" t="s">
        <v>5061</v>
      </c>
      <c r="H74" s="166" t="s">
        <v>5058</v>
      </c>
      <c r="I74" s="191">
        <v>800</v>
      </c>
      <c r="J74" s="170">
        <v>100</v>
      </c>
      <c r="K74" s="187">
        <f t="shared" si="4"/>
        <v>80000</v>
      </c>
      <c r="L74" s="41">
        <f t="shared" si="5"/>
        <v>0</v>
      </c>
      <c r="M74" s="188">
        <f t="shared" si="6"/>
        <v>80000</v>
      </c>
      <c r="N74" s="171" t="s">
        <v>1897</v>
      </c>
    </row>
    <row r="75" spans="1:14" ht="38.25">
      <c r="A75" s="179">
        <f t="shared" si="7"/>
        <v>79</v>
      </c>
      <c r="B75" s="189" t="s">
        <v>5064</v>
      </c>
      <c r="C75" s="167" t="s">
        <v>1929</v>
      </c>
      <c r="D75" s="167" t="s">
        <v>5066</v>
      </c>
      <c r="E75" s="190" t="s">
        <v>5067</v>
      </c>
      <c r="F75" s="168" t="s">
        <v>736</v>
      </c>
      <c r="G75" s="166" t="s">
        <v>5068</v>
      </c>
      <c r="H75" s="166" t="s">
        <v>5065</v>
      </c>
      <c r="I75" s="191">
        <v>206265</v>
      </c>
      <c r="J75" s="170">
        <v>100</v>
      </c>
      <c r="K75" s="187">
        <f t="shared" si="4"/>
        <v>20626500</v>
      </c>
      <c r="L75" s="41">
        <f t="shared" si="5"/>
        <v>0</v>
      </c>
      <c r="M75" s="188">
        <f t="shared" si="6"/>
        <v>20626500</v>
      </c>
      <c r="N75" s="171" t="s">
        <v>1897</v>
      </c>
    </row>
    <row r="76" spans="1:14" ht="38.25">
      <c r="A76" s="179">
        <f t="shared" si="7"/>
        <v>80</v>
      </c>
      <c r="B76" s="189" t="s">
        <v>1939</v>
      </c>
      <c r="C76" s="167" t="s">
        <v>1929</v>
      </c>
      <c r="D76" s="167" t="s">
        <v>1941</v>
      </c>
      <c r="E76" s="190" t="s">
        <v>1942</v>
      </c>
      <c r="F76" s="168" t="s">
        <v>1932</v>
      </c>
      <c r="G76" s="166" t="s">
        <v>1672</v>
      </c>
      <c r="H76" s="166" t="s">
        <v>1940</v>
      </c>
      <c r="I76" s="191">
        <v>4</v>
      </c>
      <c r="J76" s="170">
        <v>100</v>
      </c>
      <c r="K76" s="187">
        <f t="shared" si="4"/>
        <v>400</v>
      </c>
      <c r="L76" s="41">
        <f t="shared" si="5"/>
        <v>0</v>
      </c>
      <c r="M76" s="188">
        <f t="shared" si="6"/>
        <v>400</v>
      </c>
      <c r="N76" s="171" t="s">
        <v>1897</v>
      </c>
    </row>
    <row r="77" spans="1:14" ht="51">
      <c r="A77" s="179">
        <f t="shared" si="7"/>
        <v>81</v>
      </c>
      <c r="B77" s="189" t="s">
        <v>2282</v>
      </c>
      <c r="C77" s="167" t="s">
        <v>1929</v>
      </c>
      <c r="D77" s="167" t="s">
        <v>5074</v>
      </c>
      <c r="E77" s="190" t="s">
        <v>5075</v>
      </c>
      <c r="F77" s="168" t="s">
        <v>5076</v>
      </c>
      <c r="G77" s="166" t="s">
        <v>2284</v>
      </c>
      <c r="H77" s="166" t="s">
        <v>2283</v>
      </c>
      <c r="I77" s="191">
        <v>39680</v>
      </c>
      <c r="J77" s="170">
        <v>100</v>
      </c>
      <c r="K77" s="187">
        <f t="shared" si="4"/>
        <v>3968000</v>
      </c>
      <c r="L77" s="41">
        <f t="shared" si="5"/>
        <v>0</v>
      </c>
      <c r="M77" s="188">
        <f t="shared" si="6"/>
        <v>3968000</v>
      </c>
      <c r="N77" s="171" t="s">
        <v>1897</v>
      </c>
    </row>
    <row r="78" spans="1:14" ht="38.25">
      <c r="A78" s="179">
        <f t="shared" si="7"/>
        <v>82</v>
      </c>
      <c r="B78" s="189" t="s">
        <v>2285</v>
      </c>
      <c r="C78" s="167" t="s">
        <v>193</v>
      </c>
      <c r="D78" s="167" t="s">
        <v>1678</v>
      </c>
      <c r="E78" s="190" t="s">
        <v>1679</v>
      </c>
      <c r="F78" s="168" t="s">
        <v>1680</v>
      </c>
      <c r="G78" s="166" t="s">
        <v>1682</v>
      </c>
      <c r="H78" s="166" t="s">
        <v>2286</v>
      </c>
      <c r="I78" s="191">
        <v>4</v>
      </c>
      <c r="J78" s="170">
        <v>100</v>
      </c>
      <c r="K78" s="187">
        <f t="shared" si="4"/>
        <v>400</v>
      </c>
      <c r="L78" s="41">
        <f t="shared" si="5"/>
        <v>0</v>
      </c>
      <c r="M78" s="188">
        <f t="shared" si="6"/>
        <v>400</v>
      </c>
      <c r="N78" s="171" t="s">
        <v>1897</v>
      </c>
    </row>
    <row r="79" spans="1:14" ht="38.25">
      <c r="A79" s="179">
        <f t="shared" si="7"/>
        <v>83</v>
      </c>
      <c r="B79" s="189" t="s">
        <v>5079</v>
      </c>
      <c r="C79" s="167" t="s">
        <v>1929</v>
      </c>
      <c r="D79" s="167" t="s">
        <v>5081</v>
      </c>
      <c r="E79" s="190" t="s">
        <v>4636</v>
      </c>
      <c r="F79" s="168" t="s">
        <v>736</v>
      </c>
      <c r="G79" s="166" t="s">
        <v>5082</v>
      </c>
      <c r="H79" s="166" t="s">
        <v>5080</v>
      </c>
      <c r="I79" s="191">
        <v>3</v>
      </c>
      <c r="J79" s="170">
        <v>100</v>
      </c>
      <c r="K79" s="187">
        <f t="shared" si="4"/>
        <v>300</v>
      </c>
      <c r="L79" s="41">
        <f t="shared" si="5"/>
        <v>0</v>
      </c>
      <c r="M79" s="188">
        <f t="shared" si="6"/>
        <v>300</v>
      </c>
      <c r="N79" s="171" t="s">
        <v>1897</v>
      </c>
    </row>
    <row r="80" spans="1:14" ht="25.5">
      <c r="A80" s="179">
        <f t="shared" si="7"/>
        <v>84</v>
      </c>
      <c r="B80" s="189" t="s">
        <v>3347</v>
      </c>
      <c r="C80" s="167" t="s">
        <v>4099</v>
      </c>
      <c r="D80" s="167" t="s">
        <v>5085</v>
      </c>
      <c r="E80" s="190" t="s">
        <v>5086</v>
      </c>
      <c r="F80" s="168" t="s">
        <v>736</v>
      </c>
      <c r="G80" s="166" t="s">
        <v>5088</v>
      </c>
      <c r="H80" s="166" t="s">
        <v>3348</v>
      </c>
      <c r="I80" s="191">
        <v>100</v>
      </c>
      <c r="J80" s="170">
        <v>100</v>
      </c>
      <c r="K80" s="187">
        <f t="shared" si="4"/>
        <v>10000</v>
      </c>
      <c r="L80" s="41">
        <f t="shared" si="5"/>
        <v>0</v>
      </c>
      <c r="M80" s="188">
        <f t="shared" si="6"/>
        <v>10000</v>
      </c>
      <c r="N80" s="171" t="s">
        <v>1897</v>
      </c>
    </row>
    <row r="81" spans="1:14" ht="63.75">
      <c r="A81" s="179">
        <f t="shared" si="7"/>
        <v>85</v>
      </c>
      <c r="B81" s="189" t="s">
        <v>5091</v>
      </c>
      <c r="C81" s="167" t="s">
        <v>361</v>
      </c>
      <c r="D81" s="167" t="s">
        <v>5093</v>
      </c>
      <c r="E81" s="190" t="s">
        <v>1612</v>
      </c>
      <c r="F81" s="168" t="s">
        <v>4845</v>
      </c>
      <c r="G81" s="166" t="s">
        <v>5094</v>
      </c>
      <c r="H81" s="166" t="s">
        <v>5092</v>
      </c>
      <c r="I81" s="191">
        <v>1280</v>
      </c>
      <c r="J81" s="170">
        <v>100</v>
      </c>
      <c r="K81" s="187">
        <f t="shared" si="4"/>
        <v>128000</v>
      </c>
      <c r="L81" s="41">
        <f t="shared" si="5"/>
        <v>0</v>
      </c>
      <c r="M81" s="188">
        <f t="shared" si="6"/>
        <v>128000</v>
      </c>
      <c r="N81" s="171" t="s">
        <v>1897</v>
      </c>
    </row>
    <row r="82" spans="1:14" ht="51">
      <c r="A82" s="179">
        <f t="shared" si="7"/>
        <v>86</v>
      </c>
      <c r="B82" s="189" t="s">
        <v>5098</v>
      </c>
      <c r="C82" s="167" t="s">
        <v>1929</v>
      </c>
      <c r="D82" s="167" t="s">
        <v>5100</v>
      </c>
      <c r="E82" s="190" t="s">
        <v>5101</v>
      </c>
      <c r="F82" s="168" t="s">
        <v>736</v>
      </c>
      <c r="G82" s="166" t="s">
        <v>5102</v>
      </c>
      <c r="H82" s="166" t="s">
        <v>5099</v>
      </c>
      <c r="I82" s="191">
        <v>32</v>
      </c>
      <c r="J82" s="170">
        <v>100</v>
      </c>
      <c r="K82" s="187">
        <f t="shared" si="4"/>
        <v>3200</v>
      </c>
      <c r="L82" s="41">
        <f t="shared" si="5"/>
        <v>0</v>
      </c>
      <c r="M82" s="188">
        <f t="shared" si="6"/>
        <v>3200</v>
      </c>
      <c r="N82" s="171" t="s">
        <v>1897</v>
      </c>
    </row>
    <row r="83" spans="1:14" ht="38.25">
      <c r="A83" s="179">
        <f t="shared" si="7"/>
        <v>87</v>
      </c>
      <c r="B83" s="189" t="s">
        <v>5106</v>
      </c>
      <c r="C83" s="167" t="s">
        <v>1929</v>
      </c>
      <c r="D83" s="167" t="s">
        <v>5108</v>
      </c>
      <c r="E83" s="190" t="s">
        <v>3974</v>
      </c>
      <c r="F83" s="168" t="s">
        <v>736</v>
      </c>
      <c r="G83" s="166" t="s">
        <v>5109</v>
      </c>
      <c r="H83" s="166" t="s">
        <v>5107</v>
      </c>
      <c r="I83" s="191">
        <v>7</v>
      </c>
      <c r="J83" s="170">
        <v>100</v>
      </c>
      <c r="K83" s="187">
        <f t="shared" si="4"/>
        <v>700</v>
      </c>
      <c r="L83" s="41">
        <f t="shared" si="5"/>
        <v>0</v>
      </c>
      <c r="M83" s="188">
        <f t="shared" si="6"/>
        <v>700</v>
      </c>
      <c r="N83" s="171" t="s">
        <v>1897</v>
      </c>
    </row>
    <row r="84" spans="1:14" ht="38.25">
      <c r="A84" s="179">
        <f t="shared" si="7"/>
        <v>88</v>
      </c>
      <c r="B84" s="189" t="s">
        <v>2288</v>
      </c>
      <c r="C84" s="167" t="s">
        <v>1929</v>
      </c>
      <c r="D84" s="167" t="s">
        <v>3350</v>
      </c>
      <c r="E84" s="190" t="s">
        <v>770</v>
      </c>
      <c r="F84" s="168" t="s">
        <v>736</v>
      </c>
      <c r="G84" s="166" t="s">
        <v>3351</v>
      </c>
      <c r="H84" s="166" t="s">
        <v>2289</v>
      </c>
      <c r="I84" s="191">
        <v>1440</v>
      </c>
      <c r="J84" s="170">
        <v>100</v>
      </c>
      <c r="K84" s="187">
        <f t="shared" si="4"/>
        <v>144000</v>
      </c>
      <c r="L84" s="41">
        <f t="shared" si="5"/>
        <v>0</v>
      </c>
      <c r="M84" s="188">
        <f t="shared" si="6"/>
        <v>144000</v>
      </c>
      <c r="N84" s="171" t="s">
        <v>1897</v>
      </c>
    </row>
    <row r="85" spans="1:14" ht="51">
      <c r="A85" s="179">
        <f t="shared" si="7"/>
        <v>89</v>
      </c>
      <c r="B85" s="189" t="s">
        <v>2290</v>
      </c>
      <c r="C85" s="167" t="s">
        <v>206</v>
      </c>
      <c r="D85" s="167" t="s">
        <v>267</v>
      </c>
      <c r="E85" s="190" t="s">
        <v>1095</v>
      </c>
      <c r="F85" s="168" t="s">
        <v>208</v>
      </c>
      <c r="G85" s="166" t="s">
        <v>2292</v>
      </c>
      <c r="H85" s="166" t="s">
        <v>2291</v>
      </c>
      <c r="I85" s="191">
        <v>160</v>
      </c>
      <c r="J85" s="170">
        <v>100</v>
      </c>
      <c r="K85" s="187">
        <f t="shared" si="4"/>
        <v>16000</v>
      </c>
      <c r="L85" s="41">
        <f t="shared" si="5"/>
        <v>0</v>
      </c>
      <c r="M85" s="188">
        <f t="shared" si="6"/>
        <v>16000</v>
      </c>
      <c r="N85" s="171" t="s">
        <v>1897</v>
      </c>
    </row>
    <row r="86" spans="1:14" ht="51">
      <c r="A86" s="179">
        <f t="shared" si="7"/>
        <v>90</v>
      </c>
      <c r="B86" s="189" t="s">
        <v>2294</v>
      </c>
      <c r="C86" s="167" t="s">
        <v>1929</v>
      </c>
      <c r="D86" s="167" t="s">
        <v>5112</v>
      </c>
      <c r="E86" s="190" t="s">
        <v>5113</v>
      </c>
      <c r="F86" s="168" t="s">
        <v>736</v>
      </c>
      <c r="G86" s="166" t="s">
        <v>2296</v>
      </c>
      <c r="H86" s="166" t="s">
        <v>2295</v>
      </c>
      <c r="I86" s="191">
        <v>4800</v>
      </c>
      <c r="J86" s="170">
        <v>100</v>
      </c>
      <c r="K86" s="187">
        <f t="shared" si="4"/>
        <v>480000</v>
      </c>
      <c r="L86" s="41">
        <f t="shared" si="5"/>
        <v>0</v>
      </c>
      <c r="M86" s="188">
        <f t="shared" si="6"/>
        <v>480000</v>
      </c>
      <c r="N86" s="171" t="s">
        <v>1897</v>
      </c>
    </row>
    <row r="87" spans="1:14" ht="38.25">
      <c r="A87" s="179">
        <f t="shared" si="7"/>
        <v>91</v>
      </c>
      <c r="B87" s="189" t="s">
        <v>5115</v>
      </c>
      <c r="C87" s="167" t="s">
        <v>361</v>
      </c>
      <c r="D87" s="167" t="s">
        <v>5117</v>
      </c>
      <c r="E87" s="190" t="s">
        <v>5118</v>
      </c>
      <c r="F87" s="168" t="s">
        <v>736</v>
      </c>
      <c r="G87" s="166" t="s">
        <v>5119</v>
      </c>
      <c r="H87" s="166" t="s">
        <v>5116</v>
      </c>
      <c r="I87" s="191">
        <v>10</v>
      </c>
      <c r="J87" s="170">
        <v>100</v>
      </c>
      <c r="K87" s="187">
        <f t="shared" si="4"/>
        <v>1000</v>
      </c>
      <c r="L87" s="41">
        <f t="shared" si="5"/>
        <v>0</v>
      </c>
      <c r="M87" s="188">
        <f t="shared" si="6"/>
        <v>1000</v>
      </c>
      <c r="N87" s="171" t="s">
        <v>1897</v>
      </c>
    </row>
    <row r="88" spans="1:14" ht="51">
      <c r="A88" s="179">
        <f t="shared" si="7"/>
        <v>92</v>
      </c>
      <c r="B88" s="189" t="s">
        <v>2297</v>
      </c>
      <c r="C88" s="167" t="s">
        <v>361</v>
      </c>
      <c r="D88" s="167" t="s">
        <v>1563</v>
      </c>
      <c r="E88" s="190" t="s">
        <v>1564</v>
      </c>
      <c r="F88" s="168" t="s">
        <v>900</v>
      </c>
      <c r="G88" s="166" t="s">
        <v>2299</v>
      </c>
      <c r="H88" s="166" t="s">
        <v>2298</v>
      </c>
      <c r="I88" s="191">
        <v>6400</v>
      </c>
      <c r="J88" s="170">
        <v>100</v>
      </c>
      <c r="K88" s="187">
        <f t="shared" si="4"/>
        <v>640000</v>
      </c>
      <c r="L88" s="41">
        <f t="shared" si="5"/>
        <v>0</v>
      </c>
      <c r="M88" s="188">
        <f t="shared" si="6"/>
        <v>640000</v>
      </c>
      <c r="N88" s="171" t="s">
        <v>1897</v>
      </c>
    </row>
    <row r="89" spans="1:14" ht="38.25">
      <c r="A89" s="179">
        <f t="shared" si="7"/>
        <v>93</v>
      </c>
      <c r="B89" s="189" t="s">
        <v>2300</v>
      </c>
      <c r="C89" s="167" t="s">
        <v>1929</v>
      </c>
      <c r="D89" s="167" t="s">
        <v>3353</v>
      </c>
      <c r="E89" s="190" t="s">
        <v>3354</v>
      </c>
      <c r="F89" s="168" t="s">
        <v>736</v>
      </c>
      <c r="G89" s="166" t="s">
        <v>3355</v>
      </c>
      <c r="H89" s="166" t="s">
        <v>2301</v>
      </c>
      <c r="I89" s="191">
        <v>22400</v>
      </c>
      <c r="J89" s="170">
        <v>100</v>
      </c>
      <c r="K89" s="187">
        <f t="shared" si="4"/>
        <v>2240000</v>
      </c>
      <c r="L89" s="41">
        <f t="shared" si="5"/>
        <v>0</v>
      </c>
      <c r="M89" s="188">
        <f t="shared" si="6"/>
        <v>2240000</v>
      </c>
      <c r="N89" s="171" t="s">
        <v>1897</v>
      </c>
    </row>
    <row r="90" spans="1:14" ht="38.25">
      <c r="A90" s="179">
        <f t="shared" si="7"/>
        <v>94</v>
      </c>
      <c r="B90" s="189" t="s">
        <v>2302</v>
      </c>
      <c r="C90" s="167" t="s">
        <v>193</v>
      </c>
      <c r="D90" s="167" t="s">
        <v>1834</v>
      </c>
      <c r="E90" s="190" t="s">
        <v>872</v>
      </c>
      <c r="F90" s="168" t="s">
        <v>405</v>
      </c>
      <c r="G90" s="166" t="s">
        <v>2304</v>
      </c>
      <c r="H90" s="166" t="s">
        <v>2303</v>
      </c>
      <c r="I90" s="191">
        <v>1600</v>
      </c>
      <c r="J90" s="170">
        <v>100</v>
      </c>
      <c r="K90" s="187">
        <f t="shared" si="4"/>
        <v>160000</v>
      </c>
      <c r="L90" s="41">
        <f t="shared" si="5"/>
        <v>0</v>
      </c>
      <c r="M90" s="188">
        <f t="shared" si="6"/>
        <v>160000</v>
      </c>
      <c r="N90" s="171" t="s">
        <v>1897</v>
      </c>
    </row>
    <row r="91" spans="1:14" ht="51">
      <c r="A91" s="179">
        <f t="shared" si="7"/>
        <v>95</v>
      </c>
      <c r="B91" s="189" t="s">
        <v>2306</v>
      </c>
      <c r="C91" s="167" t="s">
        <v>193</v>
      </c>
      <c r="D91" s="167" t="s">
        <v>356</v>
      </c>
      <c r="E91" s="190" t="s">
        <v>776</v>
      </c>
      <c r="F91" s="168" t="s">
        <v>357</v>
      </c>
      <c r="G91" s="166" t="s">
        <v>2308</v>
      </c>
      <c r="H91" s="166" t="s">
        <v>2307</v>
      </c>
      <c r="I91" s="191">
        <v>11200</v>
      </c>
      <c r="J91" s="170">
        <v>100</v>
      </c>
      <c r="K91" s="187">
        <f t="shared" si="4"/>
        <v>1120000</v>
      </c>
      <c r="L91" s="41">
        <f t="shared" si="5"/>
        <v>0</v>
      </c>
      <c r="M91" s="188">
        <f t="shared" si="6"/>
        <v>1120000</v>
      </c>
      <c r="N91" s="171" t="s">
        <v>1897</v>
      </c>
    </row>
    <row r="92" spans="1:14" ht="38.25">
      <c r="A92" s="179">
        <f t="shared" si="7"/>
        <v>96</v>
      </c>
      <c r="B92" s="189" t="s">
        <v>5123</v>
      </c>
      <c r="C92" s="167" t="s">
        <v>1929</v>
      </c>
      <c r="D92" s="167" t="s">
        <v>5125</v>
      </c>
      <c r="E92" s="190" t="s">
        <v>4554</v>
      </c>
      <c r="F92" s="168" t="s">
        <v>736</v>
      </c>
      <c r="G92" s="166" t="s">
        <v>5126</v>
      </c>
      <c r="H92" s="166" t="s">
        <v>5124</v>
      </c>
      <c r="I92" s="191">
        <v>7</v>
      </c>
      <c r="J92" s="170">
        <v>100</v>
      </c>
      <c r="K92" s="187">
        <f t="shared" si="4"/>
        <v>700</v>
      </c>
      <c r="L92" s="41">
        <f t="shared" si="5"/>
        <v>0</v>
      </c>
      <c r="M92" s="188">
        <f t="shared" si="6"/>
        <v>700</v>
      </c>
      <c r="N92" s="171" t="s">
        <v>1897</v>
      </c>
    </row>
    <row r="93" spans="1:14" ht="38.25">
      <c r="A93" s="179">
        <f t="shared" si="7"/>
        <v>97</v>
      </c>
      <c r="B93" s="189" t="s">
        <v>5130</v>
      </c>
      <c r="C93" s="167" t="s">
        <v>1859</v>
      </c>
      <c r="D93" s="167" t="s">
        <v>5132</v>
      </c>
      <c r="E93" s="190" t="s">
        <v>5133</v>
      </c>
      <c r="F93" s="168" t="s">
        <v>736</v>
      </c>
      <c r="G93" s="166" t="s">
        <v>5134</v>
      </c>
      <c r="H93" s="166">
        <v>11111111111111</v>
      </c>
      <c r="I93" s="191">
        <v>25</v>
      </c>
      <c r="J93" s="170">
        <v>100</v>
      </c>
      <c r="K93" s="187">
        <f t="shared" si="4"/>
        <v>2500</v>
      </c>
      <c r="L93" s="41">
        <f t="shared" si="5"/>
        <v>0</v>
      </c>
      <c r="M93" s="188">
        <f t="shared" si="6"/>
        <v>2500</v>
      </c>
      <c r="N93" s="171" t="s">
        <v>1897</v>
      </c>
    </row>
    <row r="94" spans="1:14" ht="63.75">
      <c r="A94" s="179">
        <f t="shared" si="7"/>
        <v>98</v>
      </c>
      <c r="B94" s="189" t="s">
        <v>5139</v>
      </c>
      <c r="C94" s="167" t="s">
        <v>4099</v>
      </c>
      <c r="D94" s="167" t="s">
        <v>5141</v>
      </c>
      <c r="E94" s="190" t="s">
        <v>5142</v>
      </c>
      <c r="F94" s="168" t="s">
        <v>736</v>
      </c>
      <c r="G94" s="166" t="s">
        <v>5143</v>
      </c>
      <c r="H94" s="166" t="s">
        <v>5140</v>
      </c>
      <c r="I94" s="191">
        <v>10</v>
      </c>
      <c r="J94" s="170">
        <v>100</v>
      </c>
      <c r="K94" s="187">
        <f t="shared" si="4"/>
        <v>1000</v>
      </c>
      <c r="L94" s="41">
        <f t="shared" si="5"/>
        <v>0</v>
      </c>
      <c r="M94" s="188">
        <f t="shared" si="6"/>
        <v>1000</v>
      </c>
      <c r="N94" s="171" t="s">
        <v>1897</v>
      </c>
    </row>
    <row r="95" spans="1:14" ht="38.25">
      <c r="A95" s="179">
        <f t="shared" si="7"/>
        <v>99</v>
      </c>
      <c r="B95" s="189" t="s">
        <v>4084</v>
      </c>
      <c r="C95" s="167" t="s">
        <v>1929</v>
      </c>
      <c r="D95" s="167" t="s">
        <v>4086</v>
      </c>
      <c r="E95" s="190" t="s">
        <v>4087</v>
      </c>
      <c r="F95" s="168" t="s">
        <v>736</v>
      </c>
      <c r="G95" s="166" t="s">
        <v>4088</v>
      </c>
      <c r="H95" s="166" t="s">
        <v>4085</v>
      </c>
      <c r="I95" s="191">
        <v>480</v>
      </c>
      <c r="J95" s="170">
        <v>100</v>
      </c>
      <c r="K95" s="187">
        <f t="shared" si="4"/>
        <v>48000</v>
      </c>
      <c r="L95" s="41">
        <f t="shared" si="5"/>
        <v>0</v>
      </c>
      <c r="M95" s="188">
        <f t="shared" si="6"/>
        <v>48000</v>
      </c>
      <c r="N95" s="171" t="s">
        <v>1897</v>
      </c>
    </row>
    <row r="96" spans="1:14">
      <c r="A96" s="179">
        <f t="shared" si="7"/>
        <v>100</v>
      </c>
      <c r="B96" s="189" t="s">
        <v>5147</v>
      </c>
      <c r="C96" s="167" t="s">
        <v>361</v>
      </c>
      <c r="D96" s="167" t="s">
        <v>5149</v>
      </c>
      <c r="E96" s="190" t="s">
        <v>5150</v>
      </c>
      <c r="F96" s="168" t="s">
        <v>736</v>
      </c>
      <c r="G96" s="166" t="s">
        <v>736</v>
      </c>
      <c r="H96" s="166" t="s">
        <v>5148</v>
      </c>
      <c r="I96" s="191">
        <v>1</v>
      </c>
      <c r="J96" s="170">
        <v>100</v>
      </c>
      <c r="K96" s="187">
        <f t="shared" si="4"/>
        <v>100</v>
      </c>
      <c r="L96" s="41">
        <f t="shared" si="5"/>
        <v>0</v>
      </c>
      <c r="M96" s="188">
        <f t="shared" si="6"/>
        <v>100</v>
      </c>
      <c r="N96" s="171" t="s">
        <v>1897</v>
      </c>
    </row>
    <row r="97" spans="1:14" ht="38.25">
      <c r="A97" s="179">
        <f t="shared" si="7"/>
        <v>101</v>
      </c>
      <c r="B97" s="189" t="s">
        <v>3358</v>
      </c>
      <c r="C97" s="167" t="s">
        <v>4099</v>
      </c>
      <c r="D97" s="167" t="s">
        <v>5153</v>
      </c>
      <c r="E97" s="190" t="s">
        <v>5154</v>
      </c>
      <c r="F97" s="168" t="s">
        <v>736</v>
      </c>
      <c r="G97" s="166" t="s">
        <v>3361</v>
      </c>
      <c r="H97" s="166" t="s">
        <v>3359</v>
      </c>
      <c r="I97" s="191">
        <v>2</v>
      </c>
      <c r="J97" s="170">
        <v>100</v>
      </c>
      <c r="K97" s="187">
        <f t="shared" si="4"/>
        <v>200</v>
      </c>
      <c r="L97" s="41">
        <f t="shared" si="5"/>
        <v>0</v>
      </c>
      <c r="M97" s="188">
        <f t="shared" si="6"/>
        <v>200</v>
      </c>
      <c r="N97" s="171" t="s">
        <v>1897</v>
      </c>
    </row>
    <row r="98" spans="1:14" ht="38.25">
      <c r="A98" s="179">
        <f t="shared" si="7"/>
        <v>102</v>
      </c>
      <c r="B98" s="189" t="s">
        <v>5158</v>
      </c>
      <c r="C98" s="167" t="s">
        <v>1929</v>
      </c>
      <c r="D98" s="167" t="s">
        <v>5160</v>
      </c>
      <c r="E98" s="190" t="s">
        <v>4316</v>
      </c>
      <c r="F98" s="168" t="s">
        <v>736</v>
      </c>
      <c r="G98" s="166" t="s">
        <v>5162</v>
      </c>
      <c r="H98" s="166" t="s">
        <v>5159</v>
      </c>
      <c r="I98" s="191">
        <v>2</v>
      </c>
      <c r="J98" s="170">
        <v>100</v>
      </c>
      <c r="K98" s="187">
        <f t="shared" si="4"/>
        <v>200</v>
      </c>
      <c r="L98" s="41">
        <f t="shared" si="5"/>
        <v>0</v>
      </c>
      <c r="M98" s="188">
        <f t="shared" si="6"/>
        <v>200</v>
      </c>
      <c r="N98" s="171" t="s">
        <v>1897</v>
      </c>
    </row>
    <row r="99" spans="1:14" ht="38.25">
      <c r="A99" s="179">
        <f t="shared" si="7"/>
        <v>103</v>
      </c>
      <c r="B99" s="189" t="s">
        <v>3368</v>
      </c>
      <c r="C99" s="167" t="s">
        <v>361</v>
      </c>
      <c r="D99" s="167" t="s">
        <v>3370</v>
      </c>
      <c r="E99" s="190" t="s">
        <v>3371</v>
      </c>
      <c r="F99" s="168" t="s">
        <v>736</v>
      </c>
      <c r="G99" s="166" t="s">
        <v>3372</v>
      </c>
      <c r="H99" s="166" t="s">
        <v>3369</v>
      </c>
      <c r="I99" s="191">
        <v>23</v>
      </c>
      <c r="J99" s="170">
        <v>100</v>
      </c>
      <c r="K99" s="187">
        <f t="shared" si="4"/>
        <v>2300</v>
      </c>
      <c r="L99" s="41">
        <f t="shared" si="5"/>
        <v>0</v>
      </c>
      <c r="M99" s="188">
        <f t="shared" si="6"/>
        <v>2300</v>
      </c>
      <c r="N99" s="171" t="s">
        <v>1897</v>
      </c>
    </row>
    <row r="100" spans="1:14" ht="51">
      <c r="A100" s="179">
        <f t="shared" si="7"/>
        <v>104</v>
      </c>
      <c r="B100" s="189" t="s">
        <v>5167</v>
      </c>
      <c r="C100" s="167" t="s">
        <v>1771</v>
      </c>
      <c r="D100" s="167" t="s">
        <v>5169</v>
      </c>
      <c r="E100" s="190" t="s">
        <v>5170</v>
      </c>
      <c r="F100" s="168" t="s">
        <v>772</v>
      </c>
      <c r="G100" s="166" t="s">
        <v>5171</v>
      </c>
      <c r="H100" s="166" t="s">
        <v>5168</v>
      </c>
      <c r="I100" s="191">
        <v>100</v>
      </c>
      <c r="J100" s="170">
        <v>100</v>
      </c>
      <c r="K100" s="187">
        <f t="shared" si="4"/>
        <v>10000</v>
      </c>
      <c r="L100" s="41">
        <f t="shared" si="5"/>
        <v>0</v>
      </c>
      <c r="M100" s="188">
        <f t="shared" si="6"/>
        <v>10000</v>
      </c>
      <c r="N100" s="171" t="s">
        <v>1897</v>
      </c>
    </row>
    <row r="101" spans="1:14" ht="63.75">
      <c r="A101" s="179">
        <f t="shared" si="7"/>
        <v>105</v>
      </c>
      <c r="B101" s="189" t="s">
        <v>4091</v>
      </c>
      <c r="C101" s="167" t="s">
        <v>361</v>
      </c>
      <c r="D101" s="167" t="s">
        <v>4093</v>
      </c>
      <c r="E101" s="190" t="s">
        <v>4094</v>
      </c>
      <c r="F101" s="168" t="s">
        <v>736</v>
      </c>
      <c r="G101" s="166" t="s">
        <v>4095</v>
      </c>
      <c r="H101" s="166" t="s">
        <v>4092</v>
      </c>
      <c r="I101" s="191">
        <v>1</v>
      </c>
      <c r="J101" s="170">
        <v>100</v>
      </c>
      <c r="K101" s="187">
        <f t="shared" si="4"/>
        <v>100</v>
      </c>
      <c r="L101" s="41">
        <f t="shared" si="5"/>
        <v>0</v>
      </c>
      <c r="M101" s="188">
        <f t="shared" si="6"/>
        <v>100</v>
      </c>
      <c r="N101" s="171" t="s">
        <v>1897</v>
      </c>
    </row>
    <row r="102" spans="1:14" ht="38.25">
      <c r="A102" s="179">
        <f t="shared" si="7"/>
        <v>106</v>
      </c>
      <c r="B102" s="189" t="s">
        <v>5181</v>
      </c>
      <c r="C102" s="167" t="s">
        <v>1929</v>
      </c>
      <c r="D102" s="167" t="s">
        <v>5183</v>
      </c>
      <c r="E102" s="190" t="s">
        <v>5184</v>
      </c>
      <c r="F102" s="168" t="s">
        <v>736</v>
      </c>
      <c r="G102" s="166" t="s">
        <v>5185</v>
      </c>
      <c r="H102" s="166" t="s">
        <v>5182</v>
      </c>
      <c r="I102" s="191">
        <v>216</v>
      </c>
      <c r="J102" s="170">
        <v>100</v>
      </c>
      <c r="K102" s="187">
        <f t="shared" si="4"/>
        <v>21600</v>
      </c>
      <c r="L102" s="41">
        <f t="shared" si="5"/>
        <v>0</v>
      </c>
      <c r="M102" s="188">
        <f t="shared" si="6"/>
        <v>21600</v>
      </c>
      <c r="N102" s="171" t="s">
        <v>1897</v>
      </c>
    </row>
    <row r="103" spans="1:14" ht="38.25">
      <c r="A103" s="179">
        <f t="shared" si="7"/>
        <v>107</v>
      </c>
      <c r="B103" s="189" t="s">
        <v>2309</v>
      </c>
      <c r="C103" s="167" t="s">
        <v>1929</v>
      </c>
      <c r="D103" s="167" t="s">
        <v>5189</v>
      </c>
      <c r="E103" s="190" t="s">
        <v>5190</v>
      </c>
      <c r="F103" s="168" t="s">
        <v>736</v>
      </c>
      <c r="G103" s="166" t="s">
        <v>5191</v>
      </c>
      <c r="H103" s="166" t="s">
        <v>2310</v>
      </c>
      <c r="I103" s="191">
        <v>3840</v>
      </c>
      <c r="J103" s="170">
        <v>100</v>
      </c>
      <c r="K103" s="187">
        <f t="shared" si="4"/>
        <v>384000</v>
      </c>
      <c r="L103" s="41">
        <f t="shared" si="5"/>
        <v>0</v>
      </c>
      <c r="M103" s="188">
        <f t="shared" si="6"/>
        <v>384000</v>
      </c>
      <c r="N103" s="171" t="s">
        <v>1897</v>
      </c>
    </row>
    <row r="104" spans="1:14" ht="38.25">
      <c r="A104" s="179">
        <f t="shared" si="7"/>
        <v>108</v>
      </c>
      <c r="B104" s="189" t="s">
        <v>2312</v>
      </c>
      <c r="C104" s="167" t="s">
        <v>193</v>
      </c>
      <c r="D104" s="167" t="s">
        <v>779</v>
      </c>
      <c r="E104" s="190" t="s">
        <v>780</v>
      </c>
      <c r="F104" s="168" t="s">
        <v>405</v>
      </c>
      <c r="G104" s="166" t="s">
        <v>2314</v>
      </c>
      <c r="H104" s="166" t="s">
        <v>2313</v>
      </c>
      <c r="I104" s="191">
        <v>160</v>
      </c>
      <c r="J104" s="170">
        <v>100</v>
      </c>
      <c r="K104" s="187">
        <f t="shared" si="4"/>
        <v>16000</v>
      </c>
      <c r="L104" s="41">
        <f t="shared" si="5"/>
        <v>0</v>
      </c>
      <c r="M104" s="188">
        <f t="shared" si="6"/>
        <v>16000</v>
      </c>
      <c r="N104" s="171" t="s">
        <v>1897</v>
      </c>
    </row>
    <row r="105" spans="1:14" ht="51">
      <c r="A105" s="179">
        <f t="shared" si="7"/>
        <v>109</v>
      </c>
      <c r="B105" s="189" t="s">
        <v>5194</v>
      </c>
      <c r="C105" s="167" t="s">
        <v>1929</v>
      </c>
      <c r="D105" s="167" t="s">
        <v>5196</v>
      </c>
      <c r="E105" s="190" t="s">
        <v>5197</v>
      </c>
      <c r="F105" s="168" t="s">
        <v>736</v>
      </c>
      <c r="G105" s="166" t="s">
        <v>5199</v>
      </c>
      <c r="H105" s="166" t="s">
        <v>5195</v>
      </c>
      <c r="I105" s="191">
        <v>1969</v>
      </c>
      <c r="J105" s="170">
        <v>100</v>
      </c>
      <c r="K105" s="187">
        <f t="shared" si="4"/>
        <v>196900</v>
      </c>
      <c r="L105" s="41">
        <f t="shared" si="5"/>
        <v>0</v>
      </c>
      <c r="M105" s="188">
        <f t="shared" si="6"/>
        <v>196900</v>
      </c>
      <c r="N105" s="171" t="s">
        <v>1897</v>
      </c>
    </row>
    <row r="106" spans="1:14" ht="51">
      <c r="A106" s="179">
        <f t="shared" si="7"/>
        <v>110</v>
      </c>
      <c r="B106" s="189" t="s">
        <v>5204</v>
      </c>
      <c r="C106" s="167" t="s">
        <v>3301</v>
      </c>
      <c r="D106" s="167" t="s">
        <v>5206</v>
      </c>
      <c r="E106" s="190" t="s">
        <v>1591</v>
      </c>
      <c r="F106" s="168" t="s">
        <v>736</v>
      </c>
      <c r="G106" s="166" t="s">
        <v>5207</v>
      </c>
      <c r="H106" s="166" t="s">
        <v>5205</v>
      </c>
      <c r="I106" s="191">
        <v>100</v>
      </c>
      <c r="J106" s="170">
        <v>100</v>
      </c>
      <c r="K106" s="187">
        <f t="shared" si="4"/>
        <v>10000</v>
      </c>
      <c r="L106" s="41">
        <f t="shared" si="5"/>
        <v>0</v>
      </c>
      <c r="M106" s="188">
        <f t="shared" si="6"/>
        <v>10000</v>
      </c>
      <c r="N106" s="171" t="s">
        <v>1897</v>
      </c>
    </row>
    <row r="107" spans="1:14" ht="38.25">
      <c r="A107" s="179">
        <f t="shared" si="7"/>
        <v>111</v>
      </c>
      <c r="B107" s="189" t="s">
        <v>5211</v>
      </c>
      <c r="C107" s="167" t="s">
        <v>361</v>
      </c>
      <c r="D107" s="167" t="s">
        <v>5213</v>
      </c>
      <c r="E107" s="190" t="s">
        <v>5214</v>
      </c>
      <c r="F107" s="168" t="s">
        <v>736</v>
      </c>
      <c r="G107" s="166" t="s">
        <v>5215</v>
      </c>
      <c r="H107" s="166" t="s">
        <v>5212</v>
      </c>
      <c r="I107" s="191">
        <v>9</v>
      </c>
      <c r="J107" s="170">
        <v>100</v>
      </c>
      <c r="K107" s="187">
        <f t="shared" si="4"/>
        <v>900</v>
      </c>
      <c r="L107" s="41">
        <f t="shared" si="5"/>
        <v>0</v>
      </c>
      <c r="M107" s="188">
        <f t="shared" si="6"/>
        <v>900</v>
      </c>
      <c r="N107" s="171" t="s">
        <v>1897</v>
      </c>
    </row>
    <row r="108" spans="1:14" ht="51">
      <c r="A108" s="179">
        <f t="shared" si="7"/>
        <v>112</v>
      </c>
      <c r="B108" s="189" t="s">
        <v>5219</v>
      </c>
      <c r="C108" s="167" t="s">
        <v>1929</v>
      </c>
      <c r="D108" s="167" t="s">
        <v>5221</v>
      </c>
      <c r="E108" s="190" t="s">
        <v>5222</v>
      </c>
      <c r="F108" s="168" t="s">
        <v>5223</v>
      </c>
      <c r="G108" s="166" t="s">
        <v>5224</v>
      </c>
      <c r="H108" s="166" t="s">
        <v>5220</v>
      </c>
      <c r="I108" s="191">
        <v>23</v>
      </c>
      <c r="J108" s="170">
        <v>100</v>
      </c>
      <c r="K108" s="187">
        <f t="shared" si="4"/>
        <v>2300</v>
      </c>
      <c r="L108" s="41">
        <f t="shared" si="5"/>
        <v>0</v>
      </c>
      <c r="M108" s="188">
        <f t="shared" si="6"/>
        <v>2300</v>
      </c>
      <c r="N108" s="171" t="s">
        <v>1897</v>
      </c>
    </row>
    <row r="109" spans="1:14" ht="38.25">
      <c r="A109" s="179">
        <f t="shared" si="7"/>
        <v>113</v>
      </c>
      <c r="B109" s="189" t="s">
        <v>2315</v>
      </c>
      <c r="C109" s="167" t="s">
        <v>4099</v>
      </c>
      <c r="D109" s="167" t="s">
        <v>4100</v>
      </c>
      <c r="E109" s="190" t="s">
        <v>4101</v>
      </c>
      <c r="F109" s="168" t="s">
        <v>736</v>
      </c>
      <c r="G109" s="166" t="s">
        <v>4102</v>
      </c>
      <c r="H109" s="166" t="s">
        <v>2316</v>
      </c>
      <c r="I109" s="191">
        <v>3200</v>
      </c>
      <c r="J109" s="170">
        <v>100</v>
      </c>
      <c r="K109" s="187">
        <f t="shared" si="4"/>
        <v>320000</v>
      </c>
      <c r="L109" s="41">
        <f t="shared" si="5"/>
        <v>0</v>
      </c>
      <c r="M109" s="188">
        <f t="shared" si="6"/>
        <v>320000</v>
      </c>
      <c r="N109" s="171" t="s">
        <v>1897</v>
      </c>
    </row>
    <row r="110" spans="1:14" ht="51">
      <c r="A110" s="179">
        <f t="shared" si="7"/>
        <v>114</v>
      </c>
      <c r="B110" s="189" t="s">
        <v>5228</v>
      </c>
      <c r="C110" s="167" t="s">
        <v>4099</v>
      </c>
      <c r="D110" s="167" t="s">
        <v>5230</v>
      </c>
      <c r="E110" s="190" t="s">
        <v>5231</v>
      </c>
      <c r="F110" s="168" t="s">
        <v>736</v>
      </c>
      <c r="G110" s="166" t="s">
        <v>5233</v>
      </c>
      <c r="H110" s="166" t="s">
        <v>5229</v>
      </c>
      <c r="I110" s="191">
        <v>18</v>
      </c>
      <c r="J110" s="170">
        <v>100</v>
      </c>
      <c r="K110" s="187">
        <f t="shared" si="4"/>
        <v>1800</v>
      </c>
      <c r="L110" s="41">
        <f t="shared" si="5"/>
        <v>0</v>
      </c>
      <c r="M110" s="188">
        <f t="shared" si="6"/>
        <v>1800</v>
      </c>
      <c r="N110" s="171" t="s">
        <v>1897</v>
      </c>
    </row>
    <row r="111" spans="1:14" ht="38.25">
      <c r="A111" s="179">
        <f t="shared" si="7"/>
        <v>115</v>
      </c>
      <c r="B111" s="189" t="s">
        <v>5238</v>
      </c>
      <c r="C111" s="167" t="s">
        <v>361</v>
      </c>
      <c r="D111" s="167" t="s">
        <v>5240</v>
      </c>
      <c r="E111" s="190" t="s">
        <v>5241</v>
      </c>
      <c r="F111" s="168" t="s">
        <v>736</v>
      </c>
      <c r="G111" s="166" t="s">
        <v>5242</v>
      </c>
      <c r="H111" s="166" t="s">
        <v>5239</v>
      </c>
      <c r="I111" s="191">
        <v>6</v>
      </c>
      <c r="J111" s="170">
        <v>100</v>
      </c>
      <c r="K111" s="187">
        <f t="shared" si="4"/>
        <v>600</v>
      </c>
      <c r="L111" s="41">
        <f t="shared" si="5"/>
        <v>0</v>
      </c>
      <c r="M111" s="188">
        <f t="shared" si="6"/>
        <v>600</v>
      </c>
      <c r="N111" s="171" t="s">
        <v>1897</v>
      </c>
    </row>
    <row r="112" spans="1:14" ht="38.25">
      <c r="A112" s="179">
        <f t="shared" si="7"/>
        <v>116</v>
      </c>
      <c r="B112" s="189" t="s">
        <v>5246</v>
      </c>
      <c r="C112" s="167" t="s">
        <v>1929</v>
      </c>
      <c r="D112" s="167" t="s">
        <v>5248</v>
      </c>
      <c r="E112" s="190" t="s">
        <v>5249</v>
      </c>
      <c r="F112" s="168" t="s">
        <v>736</v>
      </c>
      <c r="G112" s="166" t="s">
        <v>5251</v>
      </c>
      <c r="H112" s="166" t="s">
        <v>5247</v>
      </c>
      <c r="I112" s="191">
        <v>2</v>
      </c>
      <c r="J112" s="170">
        <v>100</v>
      </c>
      <c r="K112" s="187">
        <f t="shared" si="4"/>
        <v>200</v>
      </c>
      <c r="L112" s="41">
        <f t="shared" si="5"/>
        <v>0</v>
      </c>
      <c r="M112" s="188">
        <f t="shared" si="6"/>
        <v>200</v>
      </c>
      <c r="N112" s="171" t="s">
        <v>1897</v>
      </c>
    </row>
    <row r="113" spans="1:14" ht="63.75">
      <c r="A113" s="179">
        <f t="shared" si="7"/>
        <v>117</v>
      </c>
      <c r="B113" s="189" t="s">
        <v>4105</v>
      </c>
      <c r="C113" s="167" t="s">
        <v>1929</v>
      </c>
      <c r="D113" s="167" t="s">
        <v>4107</v>
      </c>
      <c r="E113" s="190" t="s">
        <v>5254</v>
      </c>
      <c r="F113" s="168" t="s">
        <v>736</v>
      </c>
      <c r="G113" s="166" t="s">
        <v>5255</v>
      </c>
      <c r="H113" s="166" t="s">
        <v>4106</v>
      </c>
      <c r="I113" s="191">
        <v>14</v>
      </c>
      <c r="J113" s="170">
        <v>100</v>
      </c>
      <c r="K113" s="187">
        <f t="shared" si="4"/>
        <v>1400</v>
      </c>
      <c r="L113" s="41">
        <f t="shared" si="5"/>
        <v>0</v>
      </c>
      <c r="M113" s="188">
        <f t="shared" si="6"/>
        <v>1400</v>
      </c>
      <c r="N113" s="171" t="s">
        <v>1897</v>
      </c>
    </row>
    <row r="114" spans="1:14" ht="38.25">
      <c r="A114" s="179">
        <f t="shared" si="7"/>
        <v>118</v>
      </c>
      <c r="B114" s="189" t="s">
        <v>2317</v>
      </c>
      <c r="C114" s="167" t="s">
        <v>4099</v>
      </c>
      <c r="D114" s="167" t="s">
        <v>5258</v>
      </c>
      <c r="E114" s="190" t="s">
        <v>5259</v>
      </c>
      <c r="F114" s="168" t="s">
        <v>4798</v>
      </c>
      <c r="G114" s="166" t="s">
        <v>5260</v>
      </c>
      <c r="H114" s="166" t="s">
        <v>2318</v>
      </c>
      <c r="I114" s="191">
        <v>800</v>
      </c>
      <c r="J114" s="170">
        <v>100</v>
      </c>
      <c r="K114" s="187">
        <f t="shared" si="4"/>
        <v>80000</v>
      </c>
      <c r="L114" s="41">
        <f t="shared" si="5"/>
        <v>0</v>
      </c>
      <c r="M114" s="188">
        <f t="shared" si="6"/>
        <v>80000</v>
      </c>
      <c r="N114" s="171" t="s">
        <v>1897</v>
      </c>
    </row>
    <row r="115" spans="1:14" s="159" customFormat="1" ht="38.25">
      <c r="A115" s="179">
        <f t="shared" si="7"/>
        <v>119</v>
      </c>
      <c r="B115" s="189" t="s">
        <v>2319</v>
      </c>
      <c r="C115" s="167" t="s">
        <v>193</v>
      </c>
      <c r="D115" s="167" t="s">
        <v>318</v>
      </c>
      <c r="E115" s="190" t="s">
        <v>785</v>
      </c>
      <c r="F115" s="168" t="s">
        <v>319</v>
      </c>
      <c r="G115" s="166" t="s">
        <v>2321</v>
      </c>
      <c r="H115" s="166" t="s">
        <v>2320</v>
      </c>
      <c r="I115" s="191">
        <v>4320</v>
      </c>
      <c r="J115" s="170">
        <v>100</v>
      </c>
      <c r="K115" s="187">
        <f t="shared" si="4"/>
        <v>432000</v>
      </c>
      <c r="L115" s="41">
        <f t="shared" si="5"/>
        <v>0</v>
      </c>
      <c r="M115" s="188">
        <f t="shared" si="6"/>
        <v>432000</v>
      </c>
      <c r="N115" s="171" t="s">
        <v>1897</v>
      </c>
    </row>
    <row r="116" spans="1:14" ht="25.5">
      <c r="A116" s="179">
        <f t="shared" si="7"/>
        <v>120</v>
      </c>
      <c r="B116" s="189" t="s">
        <v>2323</v>
      </c>
      <c r="C116" s="167" t="s">
        <v>361</v>
      </c>
      <c r="D116" s="167" t="s">
        <v>2325</v>
      </c>
      <c r="E116" s="190" t="s">
        <v>2326</v>
      </c>
      <c r="F116" s="168" t="s">
        <v>900</v>
      </c>
      <c r="G116" s="166" t="s">
        <v>3376</v>
      </c>
      <c r="H116" s="166" t="s">
        <v>2324</v>
      </c>
      <c r="I116" s="191">
        <v>50</v>
      </c>
      <c r="J116" s="170">
        <v>100</v>
      </c>
      <c r="K116" s="187">
        <f t="shared" si="4"/>
        <v>5000</v>
      </c>
      <c r="L116" s="41">
        <f t="shared" si="5"/>
        <v>0</v>
      </c>
      <c r="M116" s="188">
        <f t="shared" si="6"/>
        <v>5000</v>
      </c>
      <c r="N116" s="171" t="s">
        <v>1897</v>
      </c>
    </row>
    <row r="117" spans="1:14" ht="51">
      <c r="A117" s="179">
        <f t="shared" si="7"/>
        <v>121</v>
      </c>
      <c r="B117" s="189" t="s">
        <v>2329</v>
      </c>
      <c r="C117" s="167" t="s">
        <v>361</v>
      </c>
      <c r="D117" s="167" t="s">
        <v>362</v>
      </c>
      <c r="E117" s="190" t="s">
        <v>787</v>
      </c>
      <c r="F117" s="168" t="s">
        <v>348</v>
      </c>
      <c r="G117" s="166" t="s">
        <v>2331</v>
      </c>
      <c r="H117" s="166" t="s">
        <v>2330</v>
      </c>
      <c r="I117" s="191">
        <v>3200</v>
      </c>
      <c r="J117" s="170">
        <v>100</v>
      </c>
      <c r="K117" s="187">
        <f t="shared" si="4"/>
        <v>320000</v>
      </c>
      <c r="L117" s="41">
        <f t="shared" si="5"/>
        <v>0</v>
      </c>
      <c r="M117" s="188">
        <f t="shared" si="6"/>
        <v>320000</v>
      </c>
      <c r="N117" s="171" t="s">
        <v>1897</v>
      </c>
    </row>
    <row r="118" spans="1:14" ht="38.25">
      <c r="A118" s="179">
        <f t="shared" si="7"/>
        <v>122</v>
      </c>
      <c r="B118" s="189" t="s">
        <v>2332</v>
      </c>
      <c r="C118" s="167" t="s">
        <v>206</v>
      </c>
      <c r="D118" s="167" t="s">
        <v>256</v>
      </c>
      <c r="E118" s="190" t="s">
        <v>1078</v>
      </c>
      <c r="F118" s="168" t="s">
        <v>208</v>
      </c>
      <c r="G118" s="166" t="s">
        <v>2334</v>
      </c>
      <c r="H118" s="166" t="s">
        <v>2333</v>
      </c>
      <c r="I118" s="191">
        <v>800</v>
      </c>
      <c r="J118" s="170">
        <v>100</v>
      </c>
      <c r="K118" s="187">
        <f t="shared" si="4"/>
        <v>80000</v>
      </c>
      <c r="L118" s="41">
        <f t="shared" si="5"/>
        <v>0</v>
      </c>
      <c r="M118" s="188">
        <f t="shared" si="6"/>
        <v>80000</v>
      </c>
      <c r="N118" s="171" t="s">
        <v>1897</v>
      </c>
    </row>
    <row r="119" spans="1:14" ht="51">
      <c r="A119" s="179">
        <f t="shared" si="7"/>
        <v>123</v>
      </c>
      <c r="B119" s="189" t="s">
        <v>2335</v>
      </c>
      <c r="C119" s="167" t="s">
        <v>1929</v>
      </c>
      <c r="D119" s="167" t="s">
        <v>2337</v>
      </c>
      <c r="E119" s="190" t="s">
        <v>2338</v>
      </c>
      <c r="F119" s="168" t="s">
        <v>1932</v>
      </c>
      <c r="G119" s="166" t="s">
        <v>2339</v>
      </c>
      <c r="H119" s="166" t="s">
        <v>2336</v>
      </c>
      <c r="I119" s="191">
        <v>8800</v>
      </c>
      <c r="J119" s="170">
        <v>100</v>
      </c>
      <c r="K119" s="187">
        <f t="shared" si="4"/>
        <v>880000</v>
      </c>
      <c r="L119" s="41">
        <f t="shared" si="5"/>
        <v>0</v>
      </c>
      <c r="M119" s="188">
        <f t="shared" si="6"/>
        <v>880000</v>
      </c>
      <c r="N119" s="171" t="s">
        <v>1897</v>
      </c>
    </row>
    <row r="120" spans="1:14" ht="63.75">
      <c r="A120" s="179">
        <f t="shared" si="7"/>
        <v>124</v>
      </c>
      <c r="B120" s="189" t="s">
        <v>2341</v>
      </c>
      <c r="C120" s="167" t="s">
        <v>361</v>
      </c>
      <c r="D120" s="167" t="s">
        <v>2343</v>
      </c>
      <c r="E120" s="190" t="s">
        <v>2344</v>
      </c>
      <c r="F120" s="168" t="s">
        <v>736</v>
      </c>
      <c r="G120" s="166" t="s">
        <v>2345</v>
      </c>
      <c r="H120" s="166" t="s">
        <v>2342</v>
      </c>
      <c r="I120" s="191">
        <v>4160</v>
      </c>
      <c r="J120" s="170">
        <v>100</v>
      </c>
      <c r="K120" s="187">
        <f t="shared" si="4"/>
        <v>416000</v>
      </c>
      <c r="L120" s="41">
        <f t="shared" si="5"/>
        <v>0</v>
      </c>
      <c r="M120" s="188">
        <f t="shared" si="6"/>
        <v>416000</v>
      </c>
      <c r="N120" s="171" t="s">
        <v>1897</v>
      </c>
    </row>
    <row r="121" spans="1:14" ht="38.25">
      <c r="A121" s="179">
        <f t="shared" si="7"/>
        <v>125</v>
      </c>
      <c r="B121" s="189" t="s">
        <v>5264</v>
      </c>
      <c r="C121" s="167" t="s">
        <v>1929</v>
      </c>
      <c r="D121" s="167" t="s">
        <v>5266</v>
      </c>
      <c r="E121" s="190" t="s">
        <v>5267</v>
      </c>
      <c r="F121" s="168" t="s">
        <v>736</v>
      </c>
      <c r="G121" s="166" t="s">
        <v>5268</v>
      </c>
      <c r="H121" s="166" t="s">
        <v>5265</v>
      </c>
      <c r="I121" s="191">
        <v>265</v>
      </c>
      <c r="J121" s="170">
        <v>100</v>
      </c>
      <c r="K121" s="187">
        <f t="shared" si="4"/>
        <v>26500</v>
      </c>
      <c r="L121" s="41">
        <f t="shared" si="5"/>
        <v>0</v>
      </c>
      <c r="M121" s="188">
        <f t="shared" si="6"/>
        <v>26500</v>
      </c>
      <c r="N121" s="171" t="s">
        <v>1897</v>
      </c>
    </row>
    <row r="122" spans="1:14" ht="38.25">
      <c r="A122" s="179">
        <f t="shared" si="7"/>
        <v>126</v>
      </c>
      <c r="B122" s="189" t="s">
        <v>1543</v>
      </c>
      <c r="C122" s="167" t="s">
        <v>361</v>
      </c>
      <c r="D122" s="167" t="s">
        <v>1545</v>
      </c>
      <c r="E122" s="190" t="s">
        <v>1546</v>
      </c>
      <c r="F122" s="168" t="s">
        <v>405</v>
      </c>
      <c r="G122" s="166" t="s">
        <v>1547</v>
      </c>
      <c r="H122" s="166" t="s">
        <v>1544</v>
      </c>
      <c r="I122" s="191">
        <v>960</v>
      </c>
      <c r="J122" s="170">
        <v>100</v>
      </c>
      <c r="K122" s="187">
        <f t="shared" si="4"/>
        <v>96000</v>
      </c>
      <c r="L122" s="41">
        <f t="shared" si="5"/>
        <v>0</v>
      </c>
      <c r="M122" s="188">
        <f t="shared" si="6"/>
        <v>96000</v>
      </c>
      <c r="N122" s="171" t="s">
        <v>1897</v>
      </c>
    </row>
    <row r="123" spans="1:14" ht="38.25">
      <c r="A123" s="179">
        <f t="shared" si="7"/>
        <v>127</v>
      </c>
      <c r="B123" s="189" t="s">
        <v>1821</v>
      </c>
      <c r="C123" s="167" t="s">
        <v>361</v>
      </c>
      <c r="D123" s="167" t="s">
        <v>1823</v>
      </c>
      <c r="E123" s="190" t="s">
        <v>1824</v>
      </c>
      <c r="F123" s="168" t="s">
        <v>1825</v>
      </c>
      <c r="G123" s="166" t="s">
        <v>1827</v>
      </c>
      <c r="H123" s="166" t="s">
        <v>1822</v>
      </c>
      <c r="I123" s="191">
        <v>1092</v>
      </c>
      <c r="J123" s="170">
        <v>100</v>
      </c>
      <c r="K123" s="187">
        <f t="shared" si="4"/>
        <v>109200</v>
      </c>
      <c r="L123" s="41">
        <f t="shared" si="5"/>
        <v>0</v>
      </c>
      <c r="M123" s="188">
        <f t="shared" si="6"/>
        <v>109200</v>
      </c>
      <c r="N123" s="171" t="s">
        <v>1897</v>
      </c>
    </row>
    <row r="124" spans="1:14" ht="51">
      <c r="A124" s="179">
        <f t="shared" si="7"/>
        <v>128</v>
      </c>
      <c r="B124" s="189" t="s">
        <v>5273</v>
      </c>
      <c r="C124" s="167" t="s">
        <v>1929</v>
      </c>
      <c r="D124" s="167" t="s">
        <v>5275</v>
      </c>
      <c r="E124" s="190" t="s">
        <v>5276</v>
      </c>
      <c r="F124" s="168" t="s">
        <v>736</v>
      </c>
      <c r="G124" s="166" t="s">
        <v>5277</v>
      </c>
      <c r="H124" s="166" t="s">
        <v>5274</v>
      </c>
      <c r="I124" s="191">
        <v>21</v>
      </c>
      <c r="J124" s="170">
        <v>100</v>
      </c>
      <c r="K124" s="187">
        <f t="shared" si="4"/>
        <v>2100</v>
      </c>
      <c r="L124" s="41">
        <f t="shared" si="5"/>
        <v>0</v>
      </c>
      <c r="M124" s="188">
        <f t="shared" si="6"/>
        <v>2100</v>
      </c>
      <c r="N124" s="171" t="s">
        <v>1897</v>
      </c>
    </row>
    <row r="125" spans="1:14" ht="38.25">
      <c r="A125" s="179">
        <f t="shared" si="7"/>
        <v>129</v>
      </c>
      <c r="B125" s="189" t="s">
        <v>3386</v>
      </c>
      <c r="C125" s="167" t="s">
        <v>1929</v>
      </c>
      <c r="D125" s="167" t="s">
        <v>3388</v>
      </c>
      <c r="E125" s="190" t="s">
        <v>3389</v>
      </c>
      <c r="F125" s="168" t="s">
        <v>736</v>
      </c>
      <c r="G125" s="166" t="s">
        <v>3390</v>
      </c>
      <c r="H125" s="166" t="s">
        <v>3387</v>
      </c>
      <c r="I125" s="191">
        <v>6400</v>
      </c>
      <c r="J125" s="170">
        <v>100</v>
      </c>
      <c r="K125" s="187">
        <f t="shared" si="4"/>
        <v>640000</v>
      </c>
      <c r="L125" s="41">
        <f t="shared" si="5"/>
        <v>0</v>
      </c>
      <c r="M125" s="188">
        <f t="shared" si="6"/>
        <v>640000</v>
      </c>
      <c r="N125" s="171" t="s">
        <v>1897</v>
      </c>
    </row>
    <row r="126" spans="1:14" ht="38.25">
      <c r="A126" s="179">
        <f t="shared" si="7"/>
        <v>130</v>
      </c>
      <c r="B126" s="189" t="s">
        <v>5281</v>
      </c>
      <c r="C126" s="167" t="s">
        <v>1929</v>
      </c>
      <c r="D126" s="167" t="s">
        <v>4113</v>
      </c>
      <c r="E126" s="190" t="s">
        <v>4114</v>
      </c>
      <c r="F126" s="168" t="s">
        <v>736</v>
      </c>
      <c r="G126" s="166" t="s">
        <v>5282</v>
      </c>
      <c r="H126" s="166" t="s">
        <v>4112</v>
      </c>
      <c r="I126" s="191">
        <v>120</v>
      </c>
      <c r="J126" s="170">
        <v>100</v>
      </c>
      <c r="K126" s="187">
        <f t="shared" si="4"/>
        <v>12000</v>
      </c>
      <c r="L126" s="41">
        <f t="shared" si="5"/>
        <v>0</v>
      </c>
      <c r="M126" s="188">
        <f t="shared" si="6"/>
        <v>12000</v>
      </c>
      <c r="N126" s="171" t="s">
        <v>1897</v>
      </c>
    </row>
    <row r="127" spans="1:14" ht="51">
      <c r="A127" s="179">
        <f t="shared" si="7"/>
        <v>131</v>
      </c>
      <c r="B127" s="189" t="s">
        <v>2346</v>
      </c>
      <c r="C127" s="167" t="s">
        <v>1929</v>
      </c>
      <c r="D127" s="167" t="s">
        <v>4117</v>
      </c>
      <c r="E127" s="190" t="s">
        <v>2423</v>
      </c>
      <c r="F127" s="168" t="s">
        <v>736</v>
      </c>
      <c r="G127" s="166" t="s">
        <v>5284</v>
      </c>
      <c r="H127" s="166" t="s">
        <v>2347</v>
      </c>
      <c r="I127" s="191">
        <v>1920</v>
      </c>
      <c r="J127" s="170">
        <v>100</v>
      </c>
      <c r="K127" s="187">
        <f t="shared" si="4"/>
        <v>192000</v>
      </c>
      <c r="L127" s="41">
        <f t="shared" si="5"/>
        <v>0</v>
      </c>
      <c r="M127" s="188">
        <f t="shared" si="6"/>
        <v>192000</v>
      </c>
      <c r="N127" s="171" t="s">
        <v>1897</v>
      </c>
    </row>
    <row r="128" spans="1:14" ht="38.25">
      <c r="A128" s="179">
        <f t="shared" si="7"/>
        <v>132</v>
      </c>
      <c r="B128" s="189" t="s">
        <v>5287</v>
      </c>
      <c r="C128" s="167" t="s">
        <v>1929</v>
      </c>
      <c r="D128" s="167" t="s">
        <v>5289</v>
      </c>
      <c r="E128" s="190" t="s">
        <v>5290</v>
      </c>
      <c r="F128" s="168" t="s">
        <v>736</v>
      </c>
      <c r="G128" s="166" t="s">
        <v>5291</v>
      </c>
      <c r="H128" s="166" t="s">
        <v>5288</v>
      </c>
      <c r="I128" s="191">
        <v>6</v>
      </c>
      <c r="J128" s="170">
        <v>100</v>
      </c>
      <c r="K128" s="187">
        <f t="shared" si="4"/>
        <v>600</v>
      </c>
      <c r="L128" s="41">
        <f t="shared" si="5"/>
        <v>0</v>
      </c>
      <c r="M128" s="188">
        <f t="shared" si="6"/>
        <v>600</v>
      </c>
      <c r="N128" s="171" t="s">
        <v>1897</v>
      </c>
    </row>
    <row r="129" spans="1:14" ht="38.25">
      <c r="A129" s="179">
        <f t="shared" si="7"/>
        <v>133</v>
      </c>
      <c r="B129" s="189" t="s">
        <v>4119</v>
      </c>
      <c r="C129" s="167" t="s">
        <v>1771</v>
      </c>
      <c r="D129" s="167" t="s">
        <v>4121</v>
      </c>
      <c r="E129" s="190" t="s">
        <v>4122</v>
      </c>
      <c r="F129" s="168" t="s">
        <v>736</v>
      </c>
      <c r="G129" s="166" t="s">
        <v>4123</v>
      </c>
      <c r="H129" s="166" t="s">
        <v>4120</v>
      </c>
      <c r="I129" s="191">
        <v>24</v>
      </c>
      <c r="J129" s="170">
        <v>100</v>
      </c>
      <c r="K129" s="187">
        <f t="shared" si="4"/>
        <v>2400</v>
      </c>
      <c r="L129" s="41">
        <f t="shared" si="5"/>
        <v>0</v>
      </c>
      <c r="M129" s="188">
        <f t="shared" si="6"/>
        <v>2400</v>
      </c>
      <c r="N129" s="171" t="s">
        <v>1897</v>
      </c>
    </row>
    <row r="130" spans="1:14" ht="38.25">
      <c r="A130" s="179">
        <f t="shared" si="7"/>
        <v>134</v>
      </c>
      <c r="B130" s="189" t="s">
        <v>5296</v>
      </c>
      <c r="C130" s="167" t="s">
        <v>1929</v>
      </c>
      <c r="D130" s="167" t="s">
        <v>5298</v>
      </c>
      <c r="E130" s="190" t="s">
        <v>5299</v>
      </c>
      <c r="F130" s="168" t="s">
        <v>736</v>
      </c>
      <c r="G130" s="166" t="s">
        <v>5300</v>
      </c>
      <c r="H130" s="166" t="s">
        <v>5297</v>
      </c>
      <c r="I130" s="191">
        <v>5</v>
      </c>
      <c r="J130" s="170">
        <v>100</v>
      </c>
      <c r="K130" s="187">
        <f t="shared" si="4"/>
        <v>500</v>
      </c>
      <c r="L130" s="41">
        <f t="shared" si="5"/>
        <v>0</v>
      </c>
      <c r="M130" s="188">
        <f t="shared" si="6"/>
        <v>500</v>
      </c>
      <c r="N130" s="171" t="s">
        <v>1897</v>
      </c>
    </row>
    <row r="131" spans="1:14" ht="38.25">
      <c r="A131" s="179">
        <f t="shared" si="7"/>
        <v>135</v>
      </c>
      <c r="B131" s="189" t="s">
        <v>2349</v>
      </c>
      <c r="C131" s="167" t="s">
        <v>1929</v>
      </c>
      <c r="D131" s="167" t="s">
        <v>2351</v>
      </c>
      <c r="E131" s="190" t="s">
        <v>2352</v>
      </c>
      <c r="F131" s="168" t="s">
        <v>736</v>
      </c>
      <c r="G131" s="166" t="s">
        <v>2353</v>
      </c>
      <c r="H131" s="166" t="s">
        <v>2350</v>
      </c>
      <c r="I131" s="191">
        <v>12</v>
      </c>
      <c r="J131" s="170">
        <v>100</v>
      </c>
      <c r="K131" s="187">
        <f t="shared" si="4"/>
        <v>1200</v>
      </c>
      <c r="L131" s="41">
        <f t="shared" si="5"/>
        <v>0</v>
      </c>
      <c r="M131" s="188">
        <f t="shared" si="6"/>
        <v>1200</v>
      </c>
      <c r="N131" s="171" t="s">
        <v>1897</v>
      </c>
    </row>
    <row r="132" spans="1:14" ht="38.25">
      <c r="A132" s="179">
        <f t="shared" si="7"/>
        <v>136</v>
      </c>
      <c r="B132" s="189" t="s">
        <v>5304</v>
      </c>
      <c r="C132" s="167" t="s">
        <v>4099</v>
      </c>
      <c r="D132" s="167" t="s">
        <v>5306</v>
      </c>
      <c r="E132" s="190" t="s">
        <v>5307</v>
      </c>
      <c r="F132" s="168" t="s">
        <v>736</v>
      </c>
      <c r="G132" s="166" t="s">
        <v>5309</v>
      </c>
      <c r="H132" s="166" t="s">
        <v>5305</v>
      </c>
      <c r="I132" s="191">
        <v>100</v>
      </c>
      <c r="J132" s="170">
        <v>100</v>
      </c>
      <c r="K132" s="187">
        <f t="shared" si="4"/>
        <v>10000</v>
      </c>
      <c r="L132" s="41">
        <f t="shared" si="5"/>
        <v>0</v>
      </c>
      <c r="M132" s="188">
        <f t="shared" si="6"/>
        <v>10000</v>
      </c>
      <c r="N132" s="171" t="s">
        <v>1897</v>
      </c>
    </row>
    <row r="133" spans="1:14" ht="38.25">
      <c r="A133" s="179">
        <f t="shared" si="7"/>
        <v>137</v>
      </c>
      <c r="B133" s="189" t="s">
        <v>2357</v>
      </c>
      <c r="C133" s="167" t="s">
        <v>1929</v>
      </c>
      <c r="D133" s="167" t="s">
        <v>4126</v>
      </c>
      <c r="E133" s="190" t="s">
        <v>4127</v>
      </c>
      <c r="F133" s="168" t="s">
        <v>736</v>
      </c>
      <c r="G133" s="166" t="s">
        <v>4128</v>
      </c>
      <c r="H133" s="166" t="s">
        <v>2358</v>
      </c>
      <c r="I133" s="191">
        <v>3200</v>
      </c>
      <c r="J133" s="170">
        <v>100</v>
      </c>
      <c r="K133" s="187">
        <f t="shared" si="4"/>
        <v>320000</v>
      </c>
      <c r="L133" s="41">
        <f t="shared" si="5"/>
        <v>0</v>
      </c>
      <c r="M133" s="188">
        <f t="shared" si="6"/>
        <v>320000</v>
      </c>
      <c r="N133" s="171" t="s">
        <v>1897</v>
      </c>
    </row>
    <row r="134" spans="1:14" ht="51">
      <c r="A134" s="179">
        <f t="shared" si="7"/>
        <v>138</v>
      </c>
      <c r="B134" s="189" t="s">
        <v>5313</v>
      </c>
      <c r="C134" s="167" t="s">
        <v>1929</v>
      </c>
      <c r="D134" s="167" t="s">
        <v>5315</v>
      </c>
      <c r="E134" s="190" t="s">
        <v>5316</v>
      </c>
      <c r="F134" s="168" t="s">
        <v>736</v>
      </c>
      <c r="G134" s="166" t="s">
        <v>5317</v>
      </c>
      <c r="H134" s="166" t="s">
        <v>5314</v>
      </c>
      <c r="I134" s="191">
        <v>3</v>
      </c>
      <c r="J134" s="170">
        <v>100</v>
      </c>
      <c r="K134" s="187">
        <f t="shared" ref="K134:K197" si="8">I134*J134</f>
        <v>300</v>
      </c>
      <c r="L134" s="41">
        <f t="shared" ref="L134:L197" si="9">K134*0</f>
        <v>0</v>
      </c>
      <c r="M134" s="188">
        <f t="shared" ref="M134:M197" si="10">K134-L134</f>
        <v>300</v>
      </c>
      <c r="N134" s="171" t="s">
        <v>1897</v>
      </c>
    </row>
    <row r="135" spans="1:14" ht="38.25">
      <c r="A135" s="179">
        <f t="shared" ref="A135:A198" si="11">A134+1</f>
        <v>139</v>
      </c>
      <c r="B135" s="189" t="s">
        <v>5321</v>
      </c>
      <c r="C135" s="167" t="s">
        <v>193</v>
      </c>
      <c r="D135" s="167" t="s">
        <v>5323</v>
      </c>
      <c r="E135" s="190" t="s">
        <v>5324</v>
      </c>
      <c r="F135" s="168" t="s">
        <v>736</v>
      </c>
      <c r="G135" s="166" t="s">
        <v>5326</v>
      </c>
      <c r="H135" s="166" t="s">
        <v>5322</v>
      </c>
      <c r="I135" s="191">
        <v>1</v>
      </c>
      <c r="J135" s="170">
        <v>100</v>
      </c>
      <c r="K135" s="187">
        <f t="shared" si="8"/>
        <v>100</v>
      </c>
      <c r="L135" s="41">
        <f t="shared" si="9"/>
        <v>0</v>
      </c>
      <c r="M135" s="188">
        <f t="shared" si="10"/>
        <v>100</v>
      </c>
      <c r="N135" s="171" t="s">
        <v>1897</v>
      </c>
    </row>
    <row r="136" spans="1:14" ht="51">
      <c r="A136" s="179">
        <f t="shared" si="11"/>
        <v>140</v>
      </c>
      <c r="B136" s="189" t="s">
        <v>5330</v>
      </c>
      <c r="C136" s="167" t="s">
        <v>1929</v>
      </c>
      <c r="D136" s="167" t="s">
        <v>5332</v>
      </c>
      <c r="E136" s="190" t="s">
        <v>5333</v>
      </c>
      <c r="F136" s="168" t="s">
        <v>736</v>
      </c>
      <c r="G136" s="166" t="s">
        <v>5334</v>
      </c>
      <c r="H136" s="166" t="s">
        <v>5331</v>
      </c>
      <c r="I136" s="191">
        <v>192</v>
      </c>
      <c r="J136" s="170">
        <v>100</v>
      </c>
      <c r="K136" s="187">
        <f t="shared" si="8"/>
        <v>19200</v>
      </c>
      <c r="L136" s="41">
        <f t="shared" si="9"/>
        <v>0</v>
      </c>
      <c r="M136" s="188">
        <f t="shared" si="10"/>
        <v>19200</v>
      </c>
      <c r="N136" s="171" t="s">
        <v>1897</v>
      </c>
    </row>
    <row r="137" spans="1:14" ht="51">
      <c r="A137" s="179">
        <f t="shared" si="11"/>
        <v>141</v>
      </c>
      <c r="B137" s="189" t="s">
        <v>5339</v>
      </c>
      <c r="C137" s="167" t="s">
        <v>3301</v>
      </c>
      <c r="D137" s="167" t="s">
        <v>5341</v>
      </c>
      <c r="E137" s="190" t="s">
        <v>5342</v>
      </c>
      <c r="F137" s="168" t="s">
        <v>736</v>
      </c>
      <c r="G137" s="166" t="s">
        <v>5344</v>
      </c>
      <c r="H137" s="166" t="s">
        <v>5340</v>
      </c>
      <c r="I137" s="191">
        <v>1</v>
      </c>
      <c r="J137" s="170">
        <v>100</v>
      </c>
      <c r="K137" s="187">
        <f t="shared" si="8"/>
        <v>100</v>
      </c>
      <c r="L137" s="41">
        <f t="shared" si="9"/>
        <v>0</v>
      </c>
      <c r="M137" s="188">
        <f t="shared" si="10"/>
        <v>100</v>
      </c>
      <c r="N137" s="171" t="s">
        <v>1897</v>
      </c>
    </row>
    <row r="138" spans="1:14" ht="38.25">
      <c r="A138" s="179">
        <f t="shared" si="11"/>
        <v>142</v>
      </c>
      <c r="B138" s="189" t="s">
        <v>2360</v>
      </c>
      <c r="C138" s="167" t="s">
        <v>1929</v>
      </c>
      <c r="D138" s="167" t="s">
        <v>3394</v>
      </c>
      <c r="E138" s="190" t="s">
        <v>2509</v>
      </c>
      <c r="F138" s="168" t="s">
        <v>736</v>
      </c>
      <c r="G138" s="166" t="s">
        <v>3395</v>
      </c>
      <c r="H138" s="166" t="s">
        <v>2361</v>
      </c>
      <c r="I138" s="191">
        <v>4800</v>
      </c>
      <c r="J138" s="170">
        <v>100</v>
      </c>
      <c r="K138" s="187">
        <f t="shared" si="8"/>
        <v>480000</v>
      </c>
      <c r="L138" s="41">
        <f t="shared" si="9"/>
        <v>0</v>
      </c>
      <c r="M138" s="188">
        <f t="shared" si="10"/>
        <v>480000</v>
      </c>
      <c r="N138" s="171" t="s">
        <v>1897</v>
      </c>
    </row>
    <row r="139" spans="1:14" ht="63.75">
      <c r="A139" s="179">
        <f t="shared" si="11"/>
        <v>143</v>
      </c>
      <c r="B139" s="189" t="s">
        <v>2363</v>
      </c>
      <c r="C139" s="167" t="s">
        <v>206</v>
      </c>
      <c r="D139" s="167" t="s">
        <v>337</v>
      </c>
      <c r="E139" s="190" t="s">
        <v>1107</v>
      </c>
      <c r="F139" s="168" t="s">
        <v>338</v>
      </c>
      <c r="G139" s="166" t="s">
        <v>2365</v>
      </c>
      <c r="H139" s="166" t="s">
        <v>2364</v>
      </c>
      <c r="I139" s="191">
        <v>3360</v>
      </c>
      <c r="J139" s="170">
        <v>100</v>
      </c>
      <c r="K139" s="187">
        <f t="shared" si="8"/>
        <v>336000</v>
      </c>
      <c r="L139" s="41">
        <f t="shared" si="9"/>
        <v>0</v>
      </c>
      <c r="M139" s="188">
        <f t="shared" si="10"/>
        <v>336000</v>
      </c>
      <c r="N139" s="171" t="s">
        <v>1897</v>
      </c>
    </row>
    <row r="140" spans="1:14" ht="38.25">
      <c r="A140" s="179">
        <f t="shared" si="11"/>
        <v>144</v>
      </c>
      <c r="B140" s="189" t="s">
        <v>2366</v>
      </c>
      <c r="C140" s="167" t="s">
        <v>1929</v>
      </c>
      <c r="D140" s="167" t="s">
        <v>3396</v>
      </c>
      <c r="E140" s="190" t="s">
        <v>2728</v>
      </c>
      <c r="F140" s="168" t="s">
        <v>736</v>
      </c>
      <c r="G140" s="166" t="s">
        <v>3397</v>
      </c>
      <c r="H140" s="166" t="s">
        <v>2367</v>
      </c>
      <c r="I140" s="191">
        <v>160</v>
      </c>
      <c r="J140" s="170">
        <v>100</v>
      </c>
      <c r="K140" s="187">
        <f t="shared" si="8"/>
        <v>16000</v>
      </c>
      <c r="L140" s="41">
        <f t="shared" si="9"/>
        <v>0</v>
      </c>
      <c r="M140" s="188">
        <f t="shared" si="10"/>
        <v>16000</v>
      </c>
      <c r="N140" s="171" t="s">
        <v>1897</v>
      </c>
    </row>
    <row r="141" spans="1:14" ht="38.25">
      <c r="A141" s="179">
        <f t="shared" si="11"/>
        <v>145</v>
      </c>
      <c r="B141" s="189" t="s">
        <v>5348</v>
      </c>
      <c r="C141" s="167" t="s">
        <v>1929</v>
      </c>
      <c r="D141" s="167" t="s">
        <v>5350</v>
      </c>
      <c r="E141" s="190" t="s">
        <v>5351</v>
      </c>
      <c r="F141" s="168" t="s">
        <v>736</v>
      </c>
      <c r="G141" s="166" t="s">
        <v>5352</v>
      </c>
      <c r="H141" s="166" t="s">
        <v>5349</v>
      </c>
      <c r="I141" s="191">
        <v>24</v>
      </c>
      <c r="J141" s="170">
        <v>100</v>
      </c>
      <c r="K141" s="187">
        <f t="shared" si="8"/>
        <v>2400</v>
      </c>
      <c r="L141" s="41">
        <f t="shared" si="9"/>
        <v>0</v>
      </c>
      <c r="M141" s="188">
        <f t="shared" si="10"/>
        <v>2400</v>
      </c>
      <c r="N141" s="171" t="s">
        <v>1897</v>
      </c>
    </row>
    <row r="142" spans="1:14" ht="51">
      <c r="A142" s="179">
        <f t="shared" si="11"/>
        <v>146</v>
      </c>
      <c r="B142" s="189" t="s">
        <v>2368</v>
      </c>
      <c r="C142" s="167" t="s">
        <v>1929</v>
      </c>
      <c r="D142" s="167" t="s">
        <v>4129</v>
      </c>
      <c r="E142" s="190" t="s">
        <v>4130</v>
      </c>
      <c r="F142" s="168" t="s">
        <v>736</v>
      </c>
      <c r="G142" s="166" t="s">
        <v>5355</v>
      </c>
      <c r="H142" s="166" t="s">
        <v>2369</v>
      </c>
      <c r="I142" s="191">
        <v>6080</v>
      </c>
      <c r="J142" s="170">
        <v>100</v>
      </c>
      <c r="K142" s="187">
        <f t="shared" si="8"/>
        <v>608000</v>
      </c>
      <c r="L142" s="41">
        <f t="shared" si="9"/>
        <v>0</v>
      </c>
      <c r="M142" s="188">
        <f t="shared" si="10"/>
        <v>608000</v>
      </c>
      <c r="N142" s="171" t="s">
        <v>1897</v>
      </c>
    </row>
    <row r="143" spans="1:14" ht="38.25">
      <c r="A143" s="179">
        <f t="shared" si="11"/>
        <v>147</v>
      </c>
      <c r="B143" s="189" t="s">
        <v>2370</v>
      </c>
      <c r="C143" s="167" t="s">
        <v>193</v>
      </c>
      <c r="D143" s="167" t="s">
        <v>320</v>
      </c>
      <c r="E143" s="190" t="s">
        <v>799</v>
      </c>
      <c r="F143" s="168" t="s">
        <v>316</v>
      </c>
      <c r="G143" s="166" t="s">
        <v>1566</v>
      </c>
      <c r="H143" s="166" t="s">
        <v>2371</v>
      </c>
      <c r="I143" s="191">
        <v>2400</v>
      </c>
      <c r="J143" s="170">
        <v>100</v>
      </c>
      <c r="K143" s="187">
        <f t="shared" si="8"/>
        <v>240000</v>
      </c>
      <c r="L143" s="41">
        <f t="shared" si="9"/>
        <v>0</v>
      </c>
      <c r="M143" s="188">
        <f t="shared" si="10"/>
        <v>240000</v>
      </c>
      <c r="N143" s="171" t="s">
        <v>1897</v>
      </c>
    </row>
    <row r="144" spans="1:14" ht="38.25">
      <c r="A144" s="179">
        <f t="shared" si="11"/>
        <v>148</v>
      </c>
      <c r="B144" s="189" t="s">
        <v>2372</v>
      </c>
      <c r="C144" s="167" t="s">
        <v>206</v>
      </c>
      <c r="D144" s="167" t="s">
        <v>277</v>
      </c>
      <c r="E144" s="190" t="s">
        <v>1110</v>
      </c>
      <c r="F144" s="168" t="s">
        <v>208</v>
      </c>
      <c r="G144" s="166" t="s">
        <v>1111</v>
      </c>
      <c r="H144" s="166" t="s">
        <v>2373</v>
      </c>
      <c r="I144" s="191">
        <v>640</v>
      </c>
      <c r="J144" s="170">
        <v>100</v>
      </c>
      <c r="K144" s="187">
        <f t="shared" si="8"/>
        <v>64000</v>
      </c>
      <c r="L144" s="41">
        <f t="shared" si="9"/>
        <v>0</v>
      </c>
      <c r="M144" s="188">
        <f t="shared" si="10"/>
        <v>64000</v>
      </c>
      <c r="N144" s="171" t="s">
        <v>1897</v>
      </c>
    </row>
    <row r="145" spans="1:14" ht="51">
      <c r="A145" s="179">
        <f t="shared" si="11"/>
        <v>149</v>
      </c>
      <c r="B145" s="189" t="s">
        <v>2374</v>
      </c>
      <c r="C145" s="167" t="s">
        <v>1929</v>
      </c>
      <c r="D145" s="167" t="s">
        <v>4131</v>
      </c>
      <c r="E145" s="190" t="s">
        <v>4132</v>
      </c>
      <c r="F145" s="168" t="s">
        <v>736</v>
      </c>
      <c r="G145" s="166" t="s">
        <v>2376</v>
      </c>
      <c r="H145" s="166" t="s">
        <v>2375</v>
      </c>
      <c r="I145" s="191">
        <v>1280</v>
      </c>
      <c r="J145" s="170">
        <v>100</v>
      </c>
      <c r="K145" s="187">
        <f t="shared" si="8"/>
        <v>128000</v>
      </c>
      <c r="L145" s="41">
        <f t="shared" si="9"/>
        <v>0</v>
      </c>
      <c r="M145" s="188">
        <f t="shared" si="10"/>
        <v>128000</v>
      </c>
      <c r="N145" s="171" t="s">
        <v>1897</v>
      </c>
    </row>
    <row r="146" spans="1:14" ht="38.25">
      <c r="A146" s="179">
        <f t="shared" si="11"/>
        <v>150</v>
      </c>
      <c r="B146" s="189" t="s">
        <v>2377</v>
      </c>
      <c r="C146" s="167" t="s">
        <v>1929</v>
      </c>
      <c r="D146" s="167" t="s">
        <v>3398</v>
      </c>
      <c r="E146" s="190" t="s">
        <v>3399</v>
      </c>
      <c r="F146" s="168" t="s">
        <v>736</v>
      </c>
      <c r="G146" s="166" t="s">
        <v>3400</v>
      </c>
      <c r="H146" s="166" t="s">
        <v>2378</v>
      </c>
      <c r="I146" s="191">
        <v>8000</v>
      </c>
      <c r="J146" s="170">
        <v>100</v>
      </c>
      <c r="K146" s="187">
        <f t="shared" si="8"/>
        <v>800000</v>
      </c>
      <c r="L146" s="41">
        <f t="shared" si="9"/>
        <v>0</v>
      </c>
      <c r="M146" s="188">
        <f t="shared" si="10"/>
        <v>800000</v>
      </c>
      <c r="N146" s="171" t="s">
        <v>1897</v>
      </c>
    </row>
    <row r="147" spans="1:14" ht="51">
      <c r="A147" s="179">
        <f t="shared" si="11"/>
        <v>151</v>
      </c>
      <c r="B147" s="189" t="s">
        <v>2381</v>
      </c>
      <c r="C147" s="167" t="s">
        <v>1929</v>
      </c>
      <c r="D147" s="167" t="s">
        <v>3401</v>
      </c>
      <c r="E147" s="190" t="s">
        <v>3402</v>
      </c>
      <c r="F147" s="168" t="s">
        <v>736</v>
      </c>
      <c r="G147" s="166" t="s">
        <v>3403</v>
      </c>
      <c r="H147" s="166" t="s">
        <v>2382</v>
      </c>
      <c r="I147" s="191">
        <v>4000</v>
      </c>
      <c r="J147" s="170">
        <v>100</v>
      </c>
      <c r="K147" s="187">
        <f t="shared" si="8"/>
        <v>400000</v>
      </c>
      <c r="L147" s="41">
        <f t="shared" si="9"/>
        <v>0</v>
      </c>
      <c r="M147" s="188">
        <f t="shared" si="10"/>
        <v>400000</v>
      </c>
      <c r="N147" s="171" t="s">
        <v>1897</v>
      </c>
    </row>
    <row r="148" spans="1:14" ht="38.25">
      <c r="A148" s="179">
        <f t="shared" si="11"/>
        <v>152</v>
      </c>
      <c r="B148" s="189" t="s">
        <v>5358</v>
      </c>
      <c r="C148" s="167" t="s">
        <v>1929</v>
      </c>
      <c r="D148" s="167" t="s">
        <v>5360</v>
      </c>
      <c r="E148" s="190" t="s">
        <v>5361</v>
      </c>
      <c r="F148" s="168" t="s">
        <v>736</v>
      </c>
      <c r="G148" s="166" t="s">
        <v>5362</v>
      </c>
      <c r="H148" s="166" t="s">
        <v>5359</v>
      </c>
      <c r="I148" s="191">
        <v>320</v>
      </c>
      <c r="J148" s="170">
        <v>100</v>
      </c>
      <c r="K148" s="187">
        <f t="shared" si="8"/>
        <v>32000</v>
      </c>
      <c r="L148" s="41">
        <f t="shared" si="9"/>
        <v>0</v>
      </c>
      <c r="M148" s="188">
        <f t="shared" si="10"/>
        <v>32000</v>
      </c>
      <c r="N148" s="171" t="s">
        <v>1897</v>
      </c>
    </row>
    <row r="149" spans="1:14">
      <c r="A149" s="179">
        <f t="shared" si="11"/>
        <v>153</v>
      </c>
      <c r="B149" s="189" t="s">
        <v>5365</v>
      </c>
      <c r="C149" s="167" t="s">
        <v>1929</v>
      </c>
      <c r="D149" s="167" t="s">
        <v>5367</v>
      </c>
      <c r="E149" s="190" t="s">
        <v>5368</v>
      </c>
      <c r="F149" s="168" t="s">
        <v>736</v>
      </c>
      <c r="G149" s="166" t="s">
        <v>736</v>
      </c>
      <c r="H149" s="166" t="s">
        <v>5366</v>
      </c>
      <c r="I149" s="191">
        <v>1</v>
      </c>
      <c r="J149" s="170">
        <v>100</v>
      </c>
      <c r="K149" s="187">
        <f t="shared" si="8"/>
        <v>100</v>
      </c>
      <c r="L149" s="41">
        <f t="shared" si="9"/>
        <v>0</v>
      </c>
      <c r="M149" s="188">
        <f t="shared" si="10"/>
        <v>100</v>
      </c>
      <c r="N149" s="171" t="s">
        <v>1897</v>
      </c>
    </row>
    <row r="150" spans="1:14" ht="38.25">
      <c r="A150" s="179">
        <f t="shared" si="11"/>
        <v>154</v>
      </c>
      <c r="B150" s="189" t="s">
        <v>4135</v>
      </c>
      <c r="C150" s="167" t="s">
        <v>4099</v>
      </c>
      <c r="D150" s="167" t="s">
        <v>5372</v>
      </c>
      <c r="E150" s="190" t="s">
        <v>5373</v>
      </c>
      <c r="F150" s="168" t="s">
        <v>736</v>
      </c>
      <c r="G150" s="166" t="s">
        <v>4138</v>
      </c>
      <c r="H150" s="166" t="s">
        <v>4136</v>
      </c>
      <c r="I150" s="191">
        <v>237</v>
      </c>
      <c r="J150" s="170">
        <v>100</v>
      </c>
      <c r="K150" s="187">
        <f t="shared" si="8"/>
        <v>23700</v>
      </c>
      <c r="L150" s="41">
        <f t="shared" si="9"/>
        <v>0</v>
      </c>
      <c r="M150" s="188">
        <f t="shared" si="10"/>
        <v>23700</v>
      </c>
      <c r="N150" s="171" t="s">
        <v>1897</v>
      </c>
    </row>
    <row r="151" spans="1:14" ht="51">
      <c r="A151" s="179">
        <f t="shared" si="11"/>
        <v>155</v>
      </c>
      <c r="B151" s="189" t="s">
        <v>2383</v>
      </c>
      <c r="C151" s="167" t="s">
        <v>193</v>
      </c>
      <c r="D151" s="167" t="s">
        <v>1978</v>
      </c>
      <c r="E151" s="190" t="s">
        <v>1979</v>
      </c>
      <c r="F151" s="168" t="s">
        <v>405</v>
      </c>
      <c r="G151" s="166" t="s">
        <v>2385</v>
      </c>
      <c r="H151" s="166" t="s">
        <v>2384</v>
      </c>
      <c r="I151" s="191">
        <v>160</v>
      </c>
      <c r="J151" s="170">
        <v>100</v>
      </c>
      <c r="K151" s="187">
        <f t="shared" si="8"/>
        <v>16000</v>
      </c>
      <c r="L151" s="41">
        <f t="shared" si="9"/>
        <v>0</v>
      </c>
      <c r="M151" s="188">
        <f t="shared" si="10"/>
        <v>16000</v>
      </c>
      <c r="N151" s="171" t="s">
        <v>1897</v>
      </c>
    </row>
    <row r="152" spans="1:14" ht="51">
      <c r="A152" s="179">
        <f t="shared" si="11"/>
        <v>156</v>
      </c>
      <c r="B152" s="189" t="s">
        <v>2386</v>
      </c>
      <c r="C152" s="167" t="s">
        <v>193</v>
      </c>
      <c r="D152" s="167" t="s">
        <v>369</v>
      </c>
      <c r="E152" s="190" t="s">
        <v>806</v>
      </c>
      <c r="F152" s="168" t="s">
        <v>348</v>
      </c>
      <c r="G152" s="166" t="s">
        <v>2388</v>
      </c>
      <c r="H152" s="166" t="s">
        <v>2387</v>
      </c>
      <c r="I152" s="191">
        <v>2400</v>
      </c>
      <c r="J152" s="170">
        <v>100</v>
      </c>
      <c r="K152" s="187">
        <f t="shared" si="8"/>
        <v>240000</v>
      </c>
      <c r="L152" s="41">
        <f t="shared" si="9"/>
        <v>0</v>
      </c>
      <c r="M152" s="188">
        <f t="shared" si="10"/>
        <v>240000</v>
      </c>
      <c r="N152" s="171" t="s">
        <v>1897</v>
      </c>
    </row>
    <row r="153" spans="1:14" ht="38.25">
      <c r="A153" s="179">
        <f t="shared" si="11"/>
        <v>157</v>
      </c>
      <c r="B153" s="189" t="s">
        <v>5377</v>
      </c>
      <c r="C153" s="167" t="s">
        <v>1929</v>
      </c>
      <c r="D153" s="167" t="s">
        <v>5379</v>
      </c>
      <c r="E153" s="190" t="s">
        <v>5380</v>
      </c>
      <c r="F153" s="168" t="s">
        <v>736</v>
      </c>
      <c r="G153" s="166" t="s">
        <v>5381</v>
      </c>
      <c r="H153" s="166" t="s">
        <v>5378</v>
      </c>
      <c r="I153" s="191">
        <v>2240</v>
      </c>
      <c r="J153" s="170">
        <v>100</v>
      </c>
      <c r="K153" s="187">
        <f t="shared" si="8"/>
        <v>224000</v>
      </c>
      <c r="L153" s="41">
        <f t="shared" si="9"/>
        <v>0</v>
      </c>
      <c r="M153" s="188">
        <f t="shared" si="10"/>
        <v>224000</v>
      </c>
      <c r="N153" s="171" t="s">
        <v>1897</v>
      </c>
    </row>
    <row r="154" spans="1:14" ht="51">
      <c r="A154" s="179">
        <f t="shared" si="11"/>
        <v>158</v>
      </c>
      <c r="B154" s="189" t="s">
        <v>5384</v>
      </c>
      <c r="C154" s="167" t="s">
        <v>4099</v>
      </c>
      <c r="D154" s="167" t="s">
        <v>5386</v>
      </c>
      <c r="E154" s="190" t="s">
        <v>5387</v>
      </c>
      <c r="F154" s="168" t="s">
        <v>736</v>
      </c>
      <c r="G154" s="166" t="s">
        <v>5389</v>
      </c>
      <c r="H154" s="166" t="s">
        <v>5385</v>
      </c>
      <c r="I154" s="191">
        <v>26</v>
      </c>
      <c r="J154" s="170">
        <v>100</v>
      </c>
      <c r="K154" s="187">
        <f t="shared" si="8"/>
        <v>2600</v>
      </c>
      <c r="L154" s="41">
        <f t="shared" si="9"/>
        <v>0</v>
      </c>
      <c r="M154" s="188">
        <f t="shared" si="10"/>
        <v>2600</v>
      </c>
      <c r="N154" s="171" t="s">
        <v>1897</v>
      </c>
    </row>
    <row r="155" spans="1:14" ht="63.75">
      <c r="A155" s="179">
        <f t="shared" si="11"/>
        <v>159</v>
      </c>
      <c r="B155" s="189" t="s">
        <v>5393</v>
      </c>
      <c r="C155" s="167" t="s">
        <v>1771</v>
      </c>
      <c r="D155" s="167" t="s">
        <v>5395</v>
      </c>
      <c r="E155" s="190" t="s">
        <v>5396</v>
      </c>
      <c r="F155" s="168" t="s">
        <v>736</v>
      </c>
      <c r="G155" s="166" t="s">
        <v>5398</v>
      </c>
      <c r="H155" s="166" t="s">
        <v>5394</v>
      </c>
      <c r="I155" s="191">
        <v>6</v>
      </c>
      <c r="J155" s="170">
        <v>100</v>
      </c>
      <c r="K155" s="187">
        <f t="shared" si="8"/>
        <v>600</v>
      </c>
      <c r="L155" s="41">
        <f t="shared" si="9"/>
        <v>0</v>
      </c>
      <c r="M155" s="188">
        <f t="shared" si="10"/>
        <v>600</v>
      </c>
      <c r="N155" s="171" t="s">
        <v>1897</v>
      </c>
    </row>
    <row r="156" spans="1:14" ht="38.25">
      <c r="A156" s="179">
        <f t="shared" si="11"/>
        <v>160</v>
      </c>
      <c r="B156" s="189" t="s">
        <v>4141</v>
      </c>
      <c r="C156" s="167" t="s">
        <v>1929</v>
      </c>
      <c r="D156" s="167" t="s">
        <v>4143</v>
      </c>
      <c r="E156" s="190" t="s">
        <v>4144</v>
      </c>
      <c r="F156" s="168" t="s">
        <v>1932</v>
      </c>
      <c r="G156" s="166" t="s">
        <v>4145</v>
      </c>
      <c r="H156" s="166" t="s">
        <v>4142</v>
      </c>
      <c r="I156" s="191">
        <v>38</v>
      </c>
      <c r="J156" s="170">
        <v>100</v>
      </c>
      <c r="K156" s="187">
        <f t="shared" si="8"/>
        <v>3800</v>
      </c>
      <c r="L156" s="41">
        <f t="shared" si="9"/>
        <v>0</v>
      </c>
      <c r="M156" s="188">
        <f t="shared" si="10"/>
        <v>3800</v>
      </c>
      <c r="N156" s="171" t="s">
        <v>1897</v>
      </c>
    </row>
    <row r="157" spans="1:14" ht="51">
      <c r="A157" s="179">
        <f t="shared" si="11"/>
        <v>161</v>
      </c>
      <c r="B157" s="189" t="s">
        <v>5403</v>
      </c>
      <c r="C157" s="167" t="s">
        <v>1771</v>
      </c>
      <c r="D157" s="167" t="s">
        <v>5405</v>
      </c>
      <c r="E157" s="190" t="s">
        <v>5406</v>
      </c>
      <c r="F157" s="168" t="s">
        <v>5407</v>
      </c>
      <c r="G157" s="166" t="s">
        <v>5408</v>
      </c>
      <c r="H157" s="166" t="s">
        <v>5404</v>
      </c>
      <c r="I157" s="191">
        <v>5</v>
      </c>
      <c r="J157" s="170">
        <v>100</v>
      </c>
      <c r="K157" s="187">
        <f t="shared" si="8"/>
        <v>500</v>
      </c>
      <c r="L157" s="41">
        <f t="shared" si="9"/>
        <v>0</v>
      </c>
      <c r="M157" s="188">
        <f t="shared" si="10"/>
        <v>500</v>
      </c>
      <c r="N157" s="171" t="s">
        <v>1897</v>
      </c>
    </row>
    <row r="158" spans="1:14" ht="51">
      <c r="A158" s="179">
        <f t="shared" si="11"/>
        <v>162</v>
      </c>
      <c r="B158" s="189" t="s">
        <v>1969</v>
      </c>
      <c r="C158" s="167" t="s">
        <v>193</v>
      </c>
      <c r="D158" s="167" t="s">
        <v>1970</v>
      </c>
      <c r="E158" s="190" t="s">
        <v>1971</v>
      </c>
      <c r="F158" s="168" t="s">
        <v>405</v>
      </c>
      <c r="G158" s="166" t="s">
        <v>2390</v>
      </c>
      <c r="H158" s="166" t="s">
        <v>2389</v>
      </c>
      <c r="I158" s="191">
        <v>1600</v>
      </c>
      <c r="J158" s="170">
        <v>100</v>
      </c>
      <c r="K158" s="187">
        <f t="shared" si="8"/>
        <v>160000</v>
      </c>
      <c r="L158" s="41">
        <f t="shared" si="9"/>
        <v>0</v>
      </c>
      <c r="M158" s="188">
        <f t="shared" si="10"/>
        <v>160000</v>
      </c>
      <c r="N158" s="171" t="s">
        <v>1897</v>
      </c>
    </row>
    <row r="159" spans="1:14" ht="38.25">
      <c r="A159" s="179">
        <f t="shared" si="11"/>
        <v>163</v>
      </c>
      <c r="B159" s="189" t="s">
        <v>4149</v>
      </c>
      <c r="C159" s="167" t="s">
        <v>1771</v>
      </c>
      <c r="D159" s="167" t="s">
        <v>4151</v>
      </c>
      <c r="E159" s="190" t="s">
        <v>3287</v>
      </c>
      <c r="F159" s="168" t="s">
        <v>736</v>
      </c>
      <c r="G159" s="166" t="s">
        <v>5414</v>
      </c>
      <c r="H159" s="166" t="s">
        <v>4150</v>
      </c>
      <c r="I159" s="191">
        <v>179</v>
      </c>
      <c r="J159" s="170">
        <v>100</v>
      </c>
      <c r="K159" s="187">
        <f t="shared" si="8"/>
        <v>17900</v>
      </c>
      <c r="L159" s="41">
        <f t="shared" si="9"/>
        <v>0</v>
      </c>
      <c r="M159" s="188">
        <f t="shared" si="10"/>
        <v>17900</v>
      </c>
      <c r="N159" s="171" t="s">
        <v>1897</v>
      </c>
    </row>
    <row r="160" spans="1:14" ht="51">
      <c r="A160" s="179">
        <f t="shared" si="11"/>
        <v>164</v>
      </c>
      <c r="B160" s="189" t="s">
        <v>2392</v>
      </c>
      <c r="C160" s="167" t="s">
        <v>1929</v>
      </c>
      <c r="D160" s="167" t="s">
        <v>3405</v>
      </c>
      <c r="E160" s="190" t="s">
        <v>3406</v>
      </c>
      <c r="F160" s="168" t="s">
        <v>736</v>
      </c>
      <c r="G160" s="166" t="s">
        <v>3407</v>
      </c>
      <c r="H160" s="166" t="s">
        <v>2393</v>
      </c>
      <c r="I160" s="191">
        <v>1600</v>
      </c>
      <c r="J160" s="170">
        <v>100</v>
      </c>
      <c r="K160" s="187">
        <f t="shared" si="8"/>
        <v>160000</v>
      </c>
      <c r="L160" s="41">
        <f t="shared" si="9"/>
        <v>0</v>
      </c>
      <c r="M160" s="188">
        <f t="shared" si="10"/>
        <v>160000</v>
      </c>
      <c r="N160" s="171" t="s">
        <v>1897</v>
      </c>
    </row>
    <row r="161" spans="1:14" ht="38.25">
      <c r="A161" s="179">
        <f t="shared" si="11"/>
        <v>165</v>
      </c>
      <c r="B161" s="189" t="s">
        <v>4156</v>
      </c>
      <c r="C161" s="167" t="s">
        <v>736</v>
      </c>
      <c r="D161" s="167" t="s">
        <v>5415</v>
      </c>
      <c r="E161" s="190" t="s">
        <v>5416</v>
      </c>
      <c r="F161" s="168" t="s">
        <v>5417</v>
      </c>
      <c r="G161" s="166" t="s">
        <v>5418</v>
      </c>
      <c r="H161" s="166" t="s">
        <v>4157</v>
      </c>
      <c r="I161" s="191">
        <v>1280</v>
      </c>
      <c r="J161" s="170">
        <v>100</v>
      </c>
      <c r="K161" s="187">
        <f t="shared" si="8"/>
        <v>128000</v>
      </c>
      <c r="L161" s="41">
        <f t="shared" si="9"/>
        <v>0</v>
      </c>
      <c r="M161" s="188">
        <f t="shared" si="10"/>
        <v>128000</v>
      </c>
      <c r="N161" s="171" t="s">
        <v>1897</v>
      </c>
    </row>
    <row r="162" spans="1:14" ht="51">
      <c r="A162" s="179">
        <f t="shared" si="11"/>
        <v>166</v>
      </c>
      <c r="B162" s="189" t="s">
        <v>4159</v>
      </c>
      <c r="C162" s="167" t="s">
        <v>1929</v>
      </c>
      <c r="D162" s="167" t="s">
        <v>4161</v>
      </c>
      <c r="E162" s="190" t="s">
        <v>3313</v>
      </c>
      <c r="F162" s="168" t="s">
        <v>736</v>
      </c>
      <c r="G162" s="166" t="s">
        <v>4162</v>
      </c>
      <c r="H162" s="166" t="s">
        <v>4160</v>
      </c>
      <c r="I162" s="191">
        <v>1</v>
      </c>
      <c r="J162" s="170">
        <v>100</v>
      </c>
      <c r="K162" s="187">
        <f t="shared" si="8"/>
        <v>100</v>
      </c>
      <c r="L162" s="41">
        <f t="shared" si="9"/>
        <v>0</v>
      </c>
      <c r="M162" s="188">
        <f t="shared" si="10"/>
        <v>100</v>
      </c>
      <c r="N162" s="171" t="s">
        <v>1897</v>
      </c>
    </row>
    <row r="163" spans="1:14" ht="38.25">
      <c r="A163" s="179">
        <f t="shared" si="11"/>
        <v>167</v>
      </c>
      <c r="B163" s="189" t="s">
        <v>5422</v>
      </c>
      <c r="C163" s="167" t="s">
        <v>361</v>
      </c>
      <c r="D163" s="167" t="s">
        <v>5424</v>
      </c>
      <c r="E163" s="190" t="s">
        <v>5425</v>
      </c>
      <c r="F163" s="168" t="s">
        <v>736</v>
      </c>
      <c r="G163" s="166" t="s">
        <v>5426</v>
      </c>
      <c r="H163" s="166" t="s">
        <v>5423</v>
      </c>
      <c r="I163" s="191">
        <v>1</v>
      </c>
      <c r="J163" s="170">
        <v>100</v>
      </c>
      <c r="K163" s="187">
        <f t="shared" si="8"/>
        <v>100</v>
      </c>
      <c r="L163" s="41">
        <f t="shared" si="9"/>
        <v>0</v>
      </c>
      <c r="M163" s="188">
        <f t="shared" si="10"/>
        <v>100</v>
      </c>
      <c r="N163" s="171" t="s">
        <v>1897</v>
      </c>
    </row>
    <row r="164" spans="1:14" ht="38.25">
      <c r="A164" s="179">
        <f t="shared" si="11"/>
        <v>168</v>
      </c>
      <c r="B164" s="189" t="s">
        <v>2395</v>
      </c>
      <c r="C164" s="167" t="s">
        <v>1929</v>
      </c>
      <c r="D164" s="167" t="s">
        <v>2397</v>
      </c>
      <c r="E164" s="190" t="s">
        <v>809</v>
      </c>
      <c r="F164" s="168" t="s">
        <v>1932</v>
      </c>
      <c r="G164" s="166" t="s">
        <v>2398</v>
      </c>
      <c r="H164" s="166" t="s">
        <v>2396</v>
      </c>
      <c r="I164" s="191">
        <v>800</v>
      </c>
      <c r="J164" s="170">
        <v>100</v>
      </c>
      <c r="K164" s="187">
        <f t="shared" si="8"/>
        <v>80000</v>
      </c>
      <c r="L164" s="41">
        <f t="shared" si="9"/>
        <v>0</v>
      </c>
      <c r="M164" s="188">
        <f t="shared" si="10"/>
        <v>80000</v>
      </c>
      <c r="N164" s="171" t="s">
        <v>1897</v>
      </c>
    </row>
    <row r="165" spans="1:14" ht="63.75">
      <c r="A165" s="179">
        <f t="shared" si="11"/>
        <v>169</v>
      </c>
      <c r="B165" s="189" t="s">
        <v>5430</v>
      </c>
      <c r="C165" s="167" t="s">
        <v>1929</v>
      </c>
      <c r="D165" s="167" t="s">
        <v>5432</v>
      </c>
      <c r="E165" s="190" t="s">
        <v>5433</v>
      </c>
      <c r="F165" s="168" t="s">
        <v>736</v>
      </c>
      <c r="G165" s="166" t="s">
        <v>5435</v>
      </c>
      <c r="H165" s="166" t="s">
        <v>5431</v>
      </c>
      <c r="I165" s="191">
        <v>1</v>
      </c>
      <c r="J165" s="170">
        <v>100</v>
      </c>
      <c r="K165" s="187">
        <f t="shared" si="8"/>
        <v>100</v>
      </c>
      <c r="L165" s="41">
        <f t="shared" si="9"/>
        <v>0</v>
      </c>
      <c r="M165" s="188">
        <f t="shared" si="10"/>
        <v>100</v>
      </c>
      <c r="N165" s="171" t="s">
        <v>1897</v>
      </c>
    </row>
    <row r="166" spans="1:14" ht="38.25">
      <c r="A166" s="179">
        <f t="shared" si="11"/>
        <v>170</v>
      </c>
      <c r="B166" s="189" t="s">
        <v>2400</v>
      </c>
      <c r="C166" s="167" t="s">
        <v>736</v>
      </c>
      <c r="D166" s="167" t="s">
        <v>5438</v>
      </c>
      <c r="E166" s="190" t="s">
        <v>5439</v>
      </c>
      <c r="F166" s="168" t="s">
        <v>4798</v>
      </c>
      <c r="G166" s="166" t="s">
        <v>5440</v>
      </c>
      <c r="H166" s="166" t="s">
        <v>2401</v>
      </c>
      <c r="I166" s="191">
        <v>800</v>
      </c>
      <c r="J166" s="170">
        <v>100</v>
      </c>
      <c r="K166" s="187">
        <f t="shared" si="8"/>
        <v>80000</v>
      </c>
      <c r="L166" s="41">
        <f t="shared" si="9"/>
        <v>0</v>
      </c>
      <c r="M166" s="188">
        <f t="shared" si="10"/>
        <v>80000</v>
      </c>
      <c r="N166" s="171" t="s">
        <v>1897</v>
      </c>
    </row>
    <row r="167" spans="1:14" ht="38.25">
      <c r="A167" s="179">
        <f t="shared" si="11"/>
        <v>171</v>
      </c>
      <c r="B167" s="189" t="s">
        <v>1982</v>
      </c>
      <c r="C167" s="167" t="s">
        <v>361</v>
      </c>
      <c r="D167" s="167" t="s">
        <v>1984</v>
      </c>
      <c r="E167" s="190" t="s">
        <v>1560</v>
      </c>
      <c r="F167" s="168" t="s">
        <v>1687</v>
      </c>
      <c r="G167" s="166" t="s">
        <v>1985</v>
      </c>
      <c r="H167" s="166" t="s">
        <v>1983</v>
      </c>
      <c r="I167" s="191">
        <v>8</v>
      </c>
      <c r="J167" s="170">
        <v>100</v>
      </c>
      <c r="K167" s="187">
        <f t="shared" si="8"/>
        <v>800</v>
      </c>
      <c r="L167" s="41">
        <f t="shared" si="9"/>
        <v>0</v>
      </c>
      <c r="M167" s="188">
        <f t="shared" si="10"/>
        <v>800</v>
      </c>
      <c r="N167" s="171" t="s">
        <v>1897</v>
      </c>
    </row>
    <row r="168" spans="1:14" ht="51">
      <c r="A168" s="179">
        <f t="shared" si="11"/>
        <v>172</v>
      </c>
      <c r="B168" s="189" t="s">
        <v>2402</v>
      </c>
      <c r="C168" s="167" t="s">
        <v>361</v>
      </c>
      <c r="D168" s="167" t="s">
        <v>1561</v>
      </c>
      <c r="E168" s="190" t="s">
        <v>1562</v>
      </c>
      <c r="F168" s="168" t="s">
        <v>405</v>
      </c>
      <c r="G168" s="166" t="s">
        <v>5030</v>
      </c>
      <c r="H168" s="166" t="s">
        <v>2403</v>
      </c>
      <c r="I168" s="191">
        <v>480</v>
      </c>
      <c r="J168" s="170">
        <v>100</v>
      </c>
      <c r="K168" s="187">
        <f t="shared" si="8"/>
        <v>48000</v>
      </c>
      <c r="L168" s="41">
        <f t="shared" si="9"/>
        <v>0</v>
      </c>
      <c r="M168" s="188">
        <f t="shared" si="10"/>
        <v>48000</v>
      </c>
      <c r="N168" s="171" t="s">
        <v>1897</v>
      </c>
    </row>
    <row r="169" spans="1:14" ht="38.25">
      <c r="A169" s="179">
        <f t="shared" si="11"/>
        <v>173</v>
      </c>
      <c r="B169" s="189" t="s">
        <v>2404</v>
      </c>
      <c r="C169" s="167" t="s">
        <v>736</v>
      </c>
      <c r="D169" s="167" t="s">
        <v>5443</v>
      </c>
      <c r="E169" s="190" t="s">
        <v>5444</v>
      </c>
      <c r="F169" s="168" t="s">
        <v>4798</v>
      </c>
      <c r="G169" s="166" t="s">
        <v>5445</v>
      </c>
      <c r="H169" s="166" t="s">
        <v>2405</v>
      </c>
      <c r="I169" s="191">
        <v>800</v>
      </c>
      <c r="J169" s="170">
        <v>100</v>
      </c>
      <c r="K169" s="187">
        <f t="shared" si="8"/>
        <v>80000</v>
      </c>
      <c r="L169" s="41">
        <f t="shared" si="9"/>
        <v>0</v>
      </c>
      <c r="M169" s="188">
        <f t="shared" si="10"/>
        <v>80000</v>
      </c>
      <c r="N169" s="171" t="s">
        <v>1897</v>
      </c>
    </row>
    <row r="170" spans="1:14" ht="51">
      <c r="A170" s="179">
        <f t="shared" si="11"/>
        <v>174</v>
      </c>
      <c r="B170" s="189" t="s">
        <v>3412</v>
      </c>
      <c r="C170" s="167" t="s">
        <v>1929</v>
      </c>
      <c r="D170" s="167" t="s">
        <v>5449</v>
      </c>
      <c r="E170" s="190" t="s">
        <v>3413</v>
      </c>
      <c r="F170" s="168" t="s">
        <v>4798</v>
      </c>
      <c r="G170" s="166" t="s">
        <v>3414</v>
      </c>
      <c r="H170" s="166" t="s">
        <v>5448</v>
      </c>
      <c r="I170" s="191">
        <v>8960</v>
      </c>
      <c r="J170" s="170">
        <v>100</v>
      </c>
      <c r="K170" s="187">
        <f t="shared" si="8"/>
        <v>896000</v>
      </c>
      <c r="L170" s="41">
        <f t="shared" si="9"/>
        <v>0</v>
      </c>
      <c r="M170" s="188">
        <f t="shared" si="10"/>
        <v>896000</v>
      </c>
      <c r="N170" s="171" t="s">
        <v>1897</v>
      </c>
    </row>
    <row r="171" spans="1:14" ht="38.25">
      <c r="A171" s="179">
        <f t="shared" si="11"/>
        <v>175</v>
      </c>
      <c r="B171" s="189" t="s">
        <v>5453</v>
      </c>
      <c r="C171" s="167" t="s">
        <v>1929</v>
      </c>
      <c r="D171" s="167" t="s">
        <v>5455</v>
      </c>
      <c r="E171" s="190" t="s">
        <v>5456</v>
      </c>
      <c r="F171" s="168" t="s">
        <v>736</v>
      </c>
      <c r="G171" s="166" t="s">
        <v>5457</v>
      </c>
      <c r="H171" s="166" t="s">
        <v>5454</v>
      </c>
      <c r="I171" s="191">
        <v>10</v>
      </c>
      <c r="J171" s="170">
        <v>100</v>
      </c>
      <c r="K171" s="187">
        <f t="shared" si="8"/>
        <v>1000</v>
      </c>
      <c r="L171" s="41">
        <f t="shared" si="9"/>
        <v>0</v>
      </c>
      <c r="M171" s="188">
        <f t="shared" si="10"/>
        <v>1000</v>
      </c>
      <c r="N171" s="171" t="s">
        <v>1897</v>
      </c>
    </row>
    <row r="172" spans="1:14" ht="51">
      <c r="A172" s="179">
        <f t="shared" si="11"/>
        <v>176</v>
      </c>
      <c r="B172" s="189" t="s">
        <v>5461</v>
      </c>
      <c r="C172" s="167" t="s">
        <v>2047</v>
      </c>
      <c r="D172" s="167" t="s">
        <v>5463</v>
      </c>
      <c r="E172" s="190" t="s">
        <v>5464</v>
      </c>
      <c r="F172" s="168" t="s">
        <v>736</v>
      </c>
      <c r="G172" s="166" t="s">
        <v>5465</v>
      </c>
      <c r="H172" s="166" t="s">
        <v>5462</v>
      </c>
      <c r="I172" s="191">
        <v>25</v>
      </c>
      <c r="J172" s="170">
        <v>100</v>
      </c>
      <c r="K172" s="187">
        <f t="shared" si="8"/>
        <v>2500</v>
      </c>
      <c r="L172" s="41">
        <f t="shared" si="9"/>
        <v>0</v>
      </c>
      <c r="M172" s="188">
        <f t="shared" si="10"/>
        <v>2500</v>
      </c>
      <c r="N172" s="171" t="s">
        <v>1897</v>
      </c>
    </row>
    <row r="173" spans="1:14" ht="38.25">
      <c r="A173" s="179">
        <f t="shared" si="11"/>
        <v>177</v>
      </c>
      <c r="B173" s="189" t="s">
        <v>4167</v>
      </c>
      <c r="C173" s="167" t="s">
        <v>4099</v>
      </c>
      <c r="D173" s="167" t="s">
        <v>4169</v>
      </c>
      <c r="E173" s="190" t="s">
        <v>4170</v>
      </c>
      <c r="F173" s="168" t="s">
        <v>5468</v>
      </c>
      <c r="G173" s="166" t="s">
        <v>4172</v>
      </c>
      <c r="H173" s="166" t="s">
        <v>4168</v>
      </c>
      <c r="I173" s="191">
        <v>21</v>
      </c>
      <c r="J173" s="170">
        <v>100</v>
      </c>
      <c r="K173" s="187">
        <f t="shared" si="8"/>
        <v>2100</v>
      </c>
      <c r="L173" s="41">
        <f t="shared" si="9"/>
        <v>0</v>
      </c>
      <c r="M173" s="188">
        <f t="shared" si="10"/>
        <v>2100</v>
      </c>
      <c r="N173" s="171" t="s">
        <v>1897</v>
      </c>
    </row>
    <row r="174" spans="1:14" ht="25.5">
      <c r="A174" s="179">
        <f t="shared" si="11"/>
        <v>178</v>
      </c>
      <c r="B174" s="189" t="s">
        <v>5471</v>
      </c>
      <c r="C174" s="167" t="s">
        <v>193</v>
      </c>
      <c r="D174" s="167" t="s">
        <v>5473</v>
      </c>
      <c r="E174" s="190" t="s">
        <v>5474</v>
      </c>
      <c r="F174" s="168" t="s">
        <v>736</v>
      </c>
      <c r="G174" s="166" t="s">
        <v>5475</v>
      </c>
      <c r="H174" s="166" t="s">
        <v>5472</v>
      </c>
      <c r="I174" s="191">
        <v>1</v>
      </c>
      <c r="J174" s="170">
        <v>100</v>
      </c>
      <c r="K174" s="187">
        <f t="shared" si="8"/>
        <v>100</v>
      </c>
      <c r="L174" s="41">
        <f t="shared" si="9"/>
        <v>0</v>
      </c>
      <c r="M174" s="188">
        <f t="shared" si="10"/>
        <v>100</v>
      </c>
      <c r="N174" s="171" t="s">
        <v>1897</v>
      </c>
    </row>
    <row r="175" spans="1:14" ht="51">
      <c r="A175" s="179">
        <f t="shared" si="11"/>
        <v>179</v>
      </c>
      <c r="B175" s="189" t="s">
        <v>2407</v>
      </c>
      <c r="C175" s="167" t="s">
        <v>1929</v>
      </c>
      <c r="D175" s="167" t="s">
        <v>4174</v>
      </c>
      <c r="E175" s="190" t="s">
        <v>4175</v>
      </c>
      <c r="F175" s="168" t="s">
        <v>736</v>
      </c>
      <c r="G175" s="166" t="s">
        <v>5478</v>
      </c>
      <c r="H175" s="166" t="s">
        <v>2408</v>
      </c>
      <c r="I175" s="191">
        <v>1000</v>
      </c>
      <c r="J175" s="170">
        <v>100</v>
      </c>
      <c r="K175" s="187">
        <f t="shared" si="8"/>
        <v>100000</v>
      </c>
      <c r="L175" s="41">
        <f t="shared" si="9"/>
        <v>0</v>
      </c>
      <c r="M175" s="188">
        <f t="shared" si="10"/>
        <v>100000</v>
      </c>
      <c r="N175" s="171" t="s">
        <v>1897</v>
      </c>
    </row>
    <row r="176" spans="1:14" ht="51">
      <c r="A176" s="179">
        <f t="shared" si="11"/>
        <v>180</v>
      </c>
      <c r="B176" s="189" t="s">
        <v>5482</v>
      </c>
      <c r="C176" s="167" t="s">
        <v>4099</v>
      </c>
      <c r="D176" s="167" t="s">
        <v>5484</v>
      </c>
      <c r="E176" s="190" t="s">
        <v>5485</v>
      </c>
      <c r="F176" s="168" t="s">
        <v>736</v>
      </c>
      <c r="G176" s="166" t="s">
        <v>5487</v>
      </c>
      <c r="H176" s="166" t="s">
        <v>5483</v>
      </c>
      <c r="I176" s="191">
        <v>9</v>
      </c>
      <c r="J176" s="170">
        <v>100</v>
      </c>
      <c r="K176" s="187">
        <f t="shared" si="8"/>
        <v>900</v>
      </c>
      <c r="L176" s="41">
        <f t="shared" si="9"/>
        <v>0</v>
      </c>
      <c r="M176" s="188">
        <f t="shared" si="10"/>
        <v>900</v>
      </c>
      <c r="N176" s="171" t="s">
        <v>1897</v>
      </c>
    </row>
    <row r="177" spans="1:14" ht="38.25">
      <c r="A177" s="179">
        <f t="shared" si="11"/>
        <v>181</v>
      </c>
      <c r="B177" s="189" t="s">
        <v>2410</v>
      </c>
      <c r="C177" s="167" t="s">
        <v>4099</v>
      </c>
      <c r="D177" s="167" t="s">
        <v>4178</v>
      </c>
      <c r="E177" s="190" t="s">
        <v>4179</v>
      </c>
      <c r="F177" s="168" t="s">
        <v>736</v>
      </c>
      <c r="G177" s="166" t="s">
        <v>4180</v>
      </c>
      <c r="H177" s="166" t="s">
        <v>2411</v>
      </c>
      <c r="I177" s="191">
        <v>800</v>
      </c>
      <c r="J177" s="170">
        <v>100</v>
      </c>
      <c r="K177" s="187">
        <f t="shared" si="8"/>
        <v>80000</v>
      </c>
      <c r="L177" s="41">
        <f t="shared" si="9"/>
        <v>0</v>
      </c>
      <c r="M177" s="188">
        <f t="shared" si="10"/>
        <v>80000</v>
      </c>
      <c r="N177" s="171" t="s">
        <v>1897</v>
      </c>
    </row>
    <row r="178" spans="1:14" ht="51">
      <c r="A178" s="179">
        <f t="shared" si="11"/>
        <v>182</v>
      </c>
      <c r="B178" s="189" t="s">
        <v>4183</v>
      </c>
      <c r="C178" s="167" t="s">
        <v>4099</v>
      </c>
      <c r="D178" s="167" t="s">
        <v>4185</v>
      </c>
      <c r="E178" s="190" t="s">
        <v>4186</v>
      </c>
      <c r="F178" s="168" t="s">
        <v>736</v>
      </c>
      <c r="G178" s="166" t="s">
        <v>4187</v>
      </c>
      <c r="H178" s="166" t="s">
        <v>4184</v>
      </c>
      <c r="I178" s="191">
        <v>2</v>
      </c>
      <c r="J178" s="170">
        <v>100</v>
      </c>
      <c r="K178" s="187">
        <f t="shared" si="8"/>
        <v>200</v>
      </c>
      <c r="L178" s="41">
        <f t="shared" si="9"/>
        <v>0</v>
      </c>
      <c r="M178" s="188">
        <f t="shared" si="10"/>
        <v>200</v>
      </c>
      <c r="N178" s="171" t="s">
        <v>1897</v>
      </c>
    </row>
    <row r="179" spans="1:14" ht="38.25">
      <c r="A179" s="179">
        <f t="shared" si="11"/>
        <v>183</v>
      </c>
      <c r="B179" s="189" t="s">
        <v>2412</v>
      </c>
      <c r="C179" s="167" t="s">
        <v>206</v>
      </c>
      <c r="D179" s="167" t="s">
        <v>144</v>
      </c>
      <c r="E179" s="190" t="s">
        <v>1160</v>
      </c>
      <c r="F179" s="168" t="s">
        <v>218</v>
      </c>
      <c r="G179" s="166" t="s">
        <v>1161</v>
      </c>
      <c r="H179" s="166" t="s">
        <v>2413</v>
      </c>
      <c r="I179" s="191">
        <v>800</v>
      </c>
      <c r="J179" s="170">
        <v>100</v>
      </c>
      <c r="K179" s="187">
        <f t="shared" si="8"/>
        <v>80000</v>
      </c>
      <c r="L179" s="41">
        <f t="shared" si="9"/>
        <v>0</v>
      </c>
      <c r="M179" s="188">
        <f t="shared" si="10"/>
        <v>80000</v>
      </c>
      <c r="N179" s="171" t="s">
        <v>1897</v>
      </c>
    </row>
    <row r="180" spans="1:14" ht="51">
      <c r="A180" s="179">
        <f t="shared" si="11"/>
        <v>184</v>
      </c>
      <c r="B180" s="189" t="s">
        <v>5491</v>
      </c>
      <c r="C180" s="167" t="s">
        <v>1929</v>
      </c>
      <c r="D180" s="167" t="s">
        <v>5493</v>
      </c>
      <c r="E180" s="190" t="s">
        <v>5494</v>
      </c>
      <c r="F180" s="168" t="s">
        <v>5495</v>
      </c>
      <c r="G180" s="166" t="s">
        <v>5496</v>
      </c>
      <c r="H180" s="166" t="s">
        <v>5492</v>
      </c>
      <c r="I180" s="191">
        <v>93</v>
      </c>
      <c r="J180" s="170">
        <v>100</v>
      </c>
      <c r="K180" s="187">
        <f t="shared" si="8"/>
        <v>9300</v>
      </c>
      <c r="L180" s="41">
        <f t="shared" si="9"/>
        <v>0</v>
      </c>
      <c r="M180" s="188">
        <f t="shared" si="10"/>
        <v>9300</v>
      </c>
      <c r="N180" s="171" t="s">
        <v>1897</v>
      </c>
    </row>
    <row r="181" spans="1:14" ht="51">
      <c r="A181" s="179">
        <f t="shared" si="11"/>
        <v>185</v>
      </c>
      <c r="B181" s="189" t="s">
        <v>5501</v>
      </c>
      <c r="C181" s="167" t="s">
        <v>4099</v>
      </c>
      <c r="D181" s="167" t="s">
        <v>5503</v>
      </c>
      <c r="E181" s="190" t="s">
        <v>5504</v>
      </c>
      <c r="F181" s="168" t="s">
        <v>736</v>
      </c>
      <c r="G181" s="166" t="s">
        <v>5505</v>
      </c>
      <c r="H181" s="166" t="s">
        <v>5502</v>
      </c>
      <c r="I181" s="191">
        <v>100</v>
      </c>
      <c r="J181" s="170">
        <v>100</v>
      </c>
      <c r="K181" s="187">
        <f t="shared" si="8"/>
        <v>10000</v>
      </c>
      <c r="L181" s="41">
        <f t="shared" si="9"/>
        <v>0</v>
      </c>
      <c r="M181" s="188">
        <f t="shared" si="10"/>
        <v>10000</v>
      </c>
      <c r="N181" s="171" t="s">
        <v>1897</v>
      </c>
    </row>
    <row r="182" spans="1:14" ht="51">
      <c r="A182" s="179">
        <f t="shared" si="11"/>
        <v>186</v>
      </c>
      <c r="B182" s="189" t="s">
        <v>5509</v>
      </c>
      <c r="C182" s="167" t="s">
        <v>1929</v>
      </c>
      <c r="D182" s="167" t="s">
        <v>5511</v>
      </c>
      <c r="E182" s="190" t="s">
        <v>5512</v>
      </c>
      <c r="F182" s="168" t="s">
        <v>736</v>
      </c>
      <c r="G182" s="166" t="s">
        <v>5513</v>
      </c>
      <c r="H182" s="166" t="s">
        <v>5510</v>
      </c>
      <c r="I182" s="191">
        <v>1</v>
      </c>
      <c r="J182" s="170">
        <v>100</v>
      </c>
      <c r="K182" s="187">
        <f t="shared" si="8"/>
        <v>100</v>
      </c>
      <c r="L182" s="41">
        <f t="shared" si="9"/>
        <v>0</v>
      </c>
      <c r="M182" s="188">
        <f t="shared" si="10"/>
        <v>100</v>
      </c>
      <c r="N182" s="171" t="s">
        <v>1897</v>
      </c>
    </row>
    <row r="183" spans="1:14" ht="38.25">
      <c r="A183" s="179">
        <f t="shared" si="11"/>
        <v>187</v>
      </c>
      <c r="B183" s="189" t="s">
        <v>2414</v>
      </c>
      <c r="C183" s="167" t="s">
        <v>1929</v>
      </c>
      <c r="D183" s="167" t="s">
        <v>3415</v>
      </c>
      <c r="E183" s="190" t="s">
        <v>3416</v>
      </c>
      <c r="F183" s="168" t="s">
        <v>736</v>
      </c>
      <c r="G183" s="166" t="s">
        <v>3417</v>
      </c>
      <c r="H183" s="166" t="s">
        <v>2415</v>
      </c>
      <c r="I183" s="191">
        <v>1280</v>
      </c>
      <c r="J183" s="170">
        <v>100</v>
      </c>
      <c r="K183" s="187">
        <f t="shared" si="8"/>
        <v>128000</v>
      </c>
      <c r="L183" s="41">
        <f t="shared" si="9"/>
        <v>0</v>
      </c>
      <c r="M183" s="188">
        <f t="shared" si="10"/>
        <v>128000</v>
      </c>
      <c r="N183" s="171" t="s">
        <v>1897</v>
      </c>
    </row>
    <row r="184" spans="1:14" ht="38.25">
      <c r="A184" s="179">
        <f t="shared" si="11"/>
        <v>188</v>
      </c>
      <c r="B184" s="189" t="s">
        <v>2416</v>
      </c>
      <c r="C184" s="167" t="s">
        <v>1929</v>
      </c>
      <c r="D184" s="167" t="s">
        <v>3419</v>
      </c>
      <c r="E184" s="190" t="s">
        <v>3285</v>
      </c>
      <c r="F184" s="168" t="s">
        <v>736</v>
      </c>
      <c r="G184" s="166" t="s">
        <v>3420</v>
      </c>
      <c r="H184" s="166" t="s">
        <v>2417</v>
      </c>
      <c r="I184" s="191">
        <v>960</v>
      </c>
      <c r="J184" s="170">
        <v>100</v>
      </c>
      <c r="K184" s="187">
        <f t="shared" si="8"/>
        <v>96000</v>
      </c>
      <c r="L184" s="41">
        <f t="shared" si="9"/>
        <v>0</v>
      </c>
      <c r="M184" s="188">
        <f t="shared" si="10"/>
        <v>96000</v>
      </c>
      <c r="N184" s="171" t="s">
        <v>1897</v>
      </c>
    </row>
    <row r="185" spans="1:14" ht="51">
      <c r="A185" s="179">
        <f t="shared" si="11"/>
        <v>189</v>
      </c>
      <c r="B185" s="189" t="s">
        <v>2418</v>
      </c>
      <c r="C185" s="167" t="s">
        <v>1929</v>
      </c>
      <c r="D185" s="167" t="s">
        <v>3421</v>
      </c>
      <c r="E185" s="190" t="s">
        <v>3282</v>
      </c>
      <c r="F185" s="168" t="s">
        <v>736</v>
      </c>
      <c r="G185" s="166" t="s">
        <v>3422</v>
      </c>
      <c r="H185" s="166" t="s">
        <v>2419</v>
      </c>
      <c r="I185" s="191">
        <v>640</v>
      </c>
      <c r="J185" s="170">
        <v>100</v>
      </c>
      <c r="K185" s="187">
        <f t="shared" si="8"/>
        <v>64000</v>
      </c>
      <c r="L185" s="41">
        <f t="shared" si="9"/>
        <v>0</v>
      </c>
      <c r="M185" s="188">
        <f t="shared" si="10"/>
        <v>64000</v>
      </c>
      <c r="N185" s="171" t="s">
        <v>1897</v>
      </c>
    </row>
    <row r="186" spans="1:14" ht="51">
      <c r="A186" s="179">
        <f t="shared" si="11"/>
        <v>190</v>
      </c>
      <c r="B186" s="189" t="s">
        <v>2420</v>
      </c>
      <c r="C186" s="167" t="s">
        <v>1929</v>
      </c>
      <c r="D186" s="167" t="s">
        <v>2422</v>
      </c>
      <c r="E186" s="190" t="s">
        <v>2423</v>
      </c>
      <c r="F186" s="168" t="s">
        <v>736</v>
      </c>
      <c r="G186" s="166" t="s">
        <v>2424</v>
      </c>
      <c r="H186" s="166" t="s">
        <v>2421</v>
      </c>
      <c r="I186" s="191">
        <v>1570</v>
      </c>
      <c r="J186" s="170">
        <v>100</v>
      </c>
      <c r="K186" s="187">
        <f t="shared" si="8"/>
        <v>157000</v>
      </c>
      <c r="L186" s="41">
        <f t="shared" si="9"/>
        <v>0</v>
      </c>
      <c r="M186" s="188">
        <f t="shared" si="10"/>
        <v>157000</v>
      </c>
      <c r="N186" s="171" t="s">
        <v>1897</v>
      </c>
    </row>
    <row r="187" spans="1:14" ht="38.25">
      <c r="A187" s="179">
        <f t="shared" si="11"/>
        <v>191</v>
      </c>
      <c r="B187" s="189" t="s">
        <v>2427</v>
      </c>
      <c r="C187" s="167" t="s">
        <v>1771</v>
      </c>
      <c r="D187" s="167" t="s">
        <v>2429</v>
      </c>
      <c r="E187" s="190" t="s">
        <v>2430</v>
      </c>
      <c r="F187" s="168" t="s">
        <v>736</v>
      </c>
      <c r="G187" s="166" t="s">
        <v>2431</v>
      </c>
      <c r="H187" s="166" t="s">
        <v>2428</v>
      </c>
      <c r="I187" s="191">
        <v>640</v>
      </c>
      <c r="J187" s="170">
        <v>100</v>
      </c>
      <c r="K187" s="187">
        <f t="shared" si="8"/>
        <v>64000</v>
      </c>
      <c r="L187" s="41">
        <f t="shared" si="9"/>
        <v>0</v>
      </c>
      <c r="M187" s="188">
        <f t="shared" si="10"/>
        <v>64000</v>
      </c>
      <c r="N187" s="171" t="s">
        <v>1897</v>
      </c>
    </row>
    <row r="188" spans="1:14" ht="51">
      <c r="A188" s="179">
        <f t="shared" si="11"/>
        <v>192</v>
      </c>
      <c r="B188" s="189" t="s">
        <v>5518</v>
      </c>
      <c r="C188" s="167" t="s">
        <v>1771</v>
      </c>
      <c r="D188" s="167" t="s">
        <v>5520</v>
      </c>
      <c r="E188" s="190" t="s">
        <v>5521</v>
      </c>
      <c r="F188" s="168" t="s">
        <v>736</v>
      </c>
      <c r="G188" s="166" t="s">
        <v>5522</v>
      </c>
      <c r="H188" s="166" t="s">
        <v>5519</v>
      </c>
      <c r="I188" s="191">
        <v>1</v>
      </c>
      <c r="J188" s="170">
        <v>100</v>
      </c>
      <c r="K188" s="187">
        <f t="shared" si="8"/>
        <v>100</v>
      </c>
      <c r="L188" s="41">
        <f t="shared" si="9"/>
        <v>0</v>
      </c>
      <c r="M188" s="188">
        <f t="shared" si="10"/>
        <v>100</v>
      </c>
      <c r="N188" s="171" t="s">
        <v>1897</v>
      </c>
    </row>
    <row r="189" spans="1:14" ht="38.25">
      <c r="A189" s="179">
        <f t="shared" si="11"/>
        <v>193</v>
      </c>
      <c r="B189" s="189" t="s">
        <v>2433</v>
      </c>
      <c r="C189" s="167" t="s">
        <v>1929</v>
      </c>
      <c r="D189" s="167" t="s">
        <v>4190</v>
      </c>
      <c r="E189" s="190" t="s">
        <v>4191</v>
      </c>
      <c r="F189" s="168" t="s">
        <v>736</v>
      </c>
      <c r="G189" s="166" t="s">
        <v>2435</v>
      </c>
      <c r="H189" s="166" t="s">
        <v>2434</v>
      </c>
      <c r="I189" s="191">
        <v>160</v>
      </c>
      <c r="J189" s="170">
        <v>100</v>
      </c>
      <c r="K189" s="187">
        <f t="shared" si="8"/>
        <v>16000</v>
      </c>
      <c r="L189" s="41">
        <f t="shared" si="9"/>
        <v>0</v>
      </c>
      <c r="M189" s="188">
        <f t="shared" si="10"/>
        <v>16000</v>
      </c>
      <c r="N189" s="171" t="s">
        <v>1897</v>
      </c>
    </row>
    <row r="190" spans="1:14" ht="51">
      <c r="A190" s="179">
        <f t="shared" si="11"/>
        <v>194</v>
      </c>
      <c r="B190" s="189" t="s">
        <v>5526</v>
      </c>
      <c r="C190" s="167" t="s">
        <v>1929</v>
      </c>
      <c r="D190" s="167" t="s">
        <v>5528</v>
      </c>
      <c r="E190" s="190" t="s">
        <v>5529</v>
      </c>
      <c r="F190" s="168" t="s">
        <v>736</v>
      </c>
      <c r="G190" s="166" t="s">
        <v>5531</v>
      </c>
      <c r="H190" s="166" t="s">
        <v>5527</v>
      </c>
      <c r="I190" s="191">
        <v>16</v>
      </c>
      <c r="J190" s="170">
        <v>100</v>
      </c>
      <c r="K190" s="187">
        <f t="shared" si="8"/>
        <v>1600</v>
      </c>
      <c r="L190" s="41">
        <f t="shared" si="9"/>
        <v>0</v>
      </c>
      <c r="M190" s="188">
        <f t="shared" si="10"/>
        <v>1600</v>
      </c>
      <c r="N190" s="171" t="s">
        <v>1897</v>
      </c>
    </row>
    <row r="191" spans="1:14" ht="51">
      <c r="A191" s="179">
        <f t="shared" si="11"/>
        <v>195</v>
      </c>
      <c r="B191" s="189" t="s">
        <v>5535</v>
      </c>
      <c r="C191" s="167" t="s">
        <v>361</v>
      </c>
      <c r="D191" s="167" t="s">
        <v>5537</v>
      </c>
      <c r="E191" s="190" t="s">
        <v>5538</v>
      </c>
      <c r="F191" s="168" t="s">
        <v>736</v>
      </c>
      <c r="G191" s="166" t="s">
        <v>5539</v>
      </c>
      <c r="H191" s="166" t="s">
        <v>5536</v>
      </c>
      <c r="I191" s="191">
        <v>10</v>
      </c>
      <c r="J191" s="170">
        <v>100</v>
      </c>
      <c r="K191" s="187">
        <f t="shared" si="8"/>
        <v>1000</v>
      </c>
      <c r="L191" s="41">
        <f t="shared" si="9"/>
        <v>0</v>
      </c>
      <c r="M191" s="188">
        <f t="shared" si="10"/>
        <v>1000</v>
      </c>
      <c r="N191" s="171" t="s">
        <v>1897</v>
      </c>
    </row>
    <row r="192" spans="1:14" s="159" customFormat="1" ht="63.75">
      <c r="A192" s="179">
        <f t="shared" si="11"/>
        <v>196</v>
      </c>
      <c r="B192" s="189" t="s">
        <v>5543</v>
      </c>
      <c r="C192" s="167" t="s">
        <v>1771</v>
      </c>
      <c r="D192" s="167" t="s">
        <v>5545</v>
      </c>
      <c r="E192" s="190" t="s">
        <v>5546</v>
      </c>
      <c r="F192" s="168" t="s">
        <v>736</v>
      </c>
      <c r="G192" s="166" t="s">
        <v>5547</v>
      </c>
      <c r="H192" s="166" t="s">
        <v>5544</v>
      </c>
      <c r="I192" s="191">
        <v>18</v>
      </c>
      <c r="J192" s="170">
        <v>100</v>
      </c>
      <c r="K192" s="187">
        <f t="shared" si="8"/>
        <v>1800</v>
      </c>
      <c r="L192" s="41">
        <f t="shared" si="9"/>
        <v>0</v>
      </c>
      <c r="M192" s="188">
        <f t="shared" si="10"/>
        <v>1800</v>
      </c>
      <c r="N192" s="171" t="s">
        <v>1897</v>
      </c>
    </row>
    <row r="193" spans="1:14" ht="51">
      <c r="A193" s="179">
        <f t="shared" si="11"/>
        <v>197</v>
      </c>
      <c r="B193" s="189" t="s">
        <v>2436</v>
      </c>
      <c r="C193" s="167" t="s">
        <v>193</v>
      </c>
      <c r="D193" s="167" t="s">
        <v>374</v>
      </c>
      <c r="E193" s="190" t="s">
        <v>821</v>
      </c>
      <c r="F193" s="168" t="s">
        <v>348</v>
      </c>
      <c r="G193" s="166" t="s">
        <v>2438</v>
      </c>
      <c r="H193" s="166" t="s">
        <v>2437</v>
      </c>
      <c r="I193" s="191">
        <v>800</v>
      </c>
      <c r="J193" s="170">
        <v>100</v>
      </c>
      <c r="K193" s="187">
        <f t="shared" si="8"/>
        <v>80000</v>
      </c>
      <c r="L193" s="41">
        <f t="shared" si="9"/>
        <v>0</v>
      </c>
      <c r="M193" s="188">
        <f t="shared" si="10"/>
        <v>80000</v>
      </c>
      <c r="N193" s="171" t="s">
        <v>1897</v>
      </c>
    </row>
    <row r="194" spans="1:14" ht="38.25">
      <c r="A194" s="179">
        <f t="shared" si="11"/>
        <v>198</v>
      </c>
      <c r="B194" s="189" t="s">
        <v>5551</v>
      </c>
      <c r="C194" s="167" t="s">
        <v>361</v>
      </c>
      <c r="D194" s="167" t="s">
        <v>5553</v>
      </c>
      <c r="E194" s="190" t="s">
        <v>2649</v>
      </c>
      <c r="F194" s="168" t="s">
        <v>736</v>
      </c>
      <c r="G194" s="166" t="s">
        <v>5554</v>
      </c>
      <c r="H194" s="166" t="s">
        <v>5552</v>
      </c>
      <c r="I194" s="191">
        <v>2</v>
      </c>
      <c r="J194" s="170">
        <v>100</v>
      </c>
      <c r="K194" s="187">
        <f t="shared" si="8"/>
        <v>200</v>
      </c>
      <c r="L194" s="41">
        <f t="shared" si="9"/>
        <v>0</v>
      </c>
      <c r="M194" s="188">
        <f t="shared" si="10"/>
        <v>200</v>
      </c>
      <c r="N194" s="171" t="s">
        <v>1897</v>
      </c>
    </row>
    <row r="195" spans="1:14" ht="38.25">
      <c r="A195" s="179">
        <f t="shared" si="11"/>
        <v>199</v>
      </c>
      <c r="B195" s="189" t="s">
        <v>2439</v>
      </c>
      <c r="C195" s="167" t="s">
        <v>736</v>
      </c>
      <c r="D195" s="167" t="s">
        <v>5557</v>
      </c>
      <c r="E195" s="190" t="s">
        <v>5184</v>
      </c>
      <c r="F195" s="168" t="s">
        <v>1841</v>
      </c>
      <c r="G195" s="166" t="s">
        <v>2441</v>
      </c>
      <c r="H195" s="166" t="s">
        <v>2440</v>
      </c>
      <c r="I195" s="191">
        <v>2400</v>
      </c>
      <c r="J195" s="170">
        <v>100</v>
      </c>
      <c r="K195" s="187">
        <f t="shared" si="8"/>
        <v>240000</v>
      </c>
      <c r="L195" s="41">
        <f t="shared" si="9"/>
        <v>0</v>
      </c>
      <c r="M195" s="188">
        <f t="shared" si="10"/>
        <v>240000</v>
      </c>
      <c r="N195" s="171" t="s">
        <v>1897</v>
      </c>
    </row>
    <row r="196" spans="1:14" ht="63.75">
      <c r="A196" s="179">
        <f t="shared" si="11"/>
        <v>200</v>
      </c>
      <c r="B196" s="189" t="s">
        <v>5560</v>
      </c>
      <c r="C196" s="167" t="s">
        <v>1771</v>
      </c>
      <c r="D196" s="167" t="s">
        <v>5562</v>
      </c>
      <c r="E196" s="190" t="s">
        <v>5563</v>
      </c>
      <c r="F196" s="168" t="s">
        <v>5564</v>
      </c>
      <c r="G196" s="166" t="s">
        <v>5565</v>
      </c>
      <c r="H196" s="166" t="s">
        <v>5561</v>
      </c>
      <c r="I196" s="191">
        <v>7</v>
      </c>
      <c r="J196" s="170">
        <v>100</v>
      </c>
      <c r="K196" s="187">
        <f t="shared" si="8"/>
        <v>700</v>
      </c>
      <c r="L196" s="41">
        <f t="shared" si="9"/>
        <v>0</v>
      </c>
      <c r="M196" s="188">
        <f t="shared" si="10"/>
        <v>700</v>
      </c>
      <c r="N196" s="171" t="s">
        <v>1897</v>
      </c>
    </row>
    <row r="197" spans="1:14" ht="51">
      <c r="A197" s="179">
        <f t="shared" si="11"/>
        <v>201</v>
      </c>
      <c r="B197" s="189" t="s">
        <v>5568</v>
      </c>
      <c r="C197" s="167" t="s">
        <v>736</v>
      </c>
      <c r="D197" s="167" t="s">
        <v>5570</v>
      </c>
      <c r="E197" s="190" t="s">
        <v>5571</v>
      </c>
      <c r="F197" s="168" t="s">
        <v>4798</v>
      </c>
      <c r="G197" s="166" t="s">
        <v>5572</v>
      </c>
      <c r="H197" s="166" t="s">
        <v>5569</v>
      </c>
      <c r="I197" s="191">
        <v>160</v>
      </c>
      <c r="J197" s="170">
        <v>100</v>
      </c>
      <c r="K197" s="187">
        <f t="shared" si="8"/>
        <v>16000</v>
      </c>
      <c r="L197" s="41">
        <f t="shared" si="9"/>
        <v>0</v>
      </c>
      <c r="M197" s="188">
        <f t="shared" si="10"/>
        <v>16000</v>
      </c>
      <c r="N197" s="171" t="s">
        <v>1897</v>
      </c>
    </row>
    <row r="198" spans="1:14" ht="38.25">
      <c r="A198" s="179">
        <f t="shared" si="11"/>
        <v>202</v>
      </c>
      <c r="B198" s="189" t="s">
        <v>2442</v>
      </c>
      <c r="C198" s="167" t="s">
        <v>206</v>
      </c>
      <c r="D198" s="167" t="s">
        <v>123</v>
      </c>
      <c r="E198" s="190" t="s">
        <v>1281</v>
      </c>
      <c r="F198" s="168" t="s">
        <v>208</v>
      </c>
      <c r="G198" s="166" t="s">
        <v>1358</v>
      </c>
      <c r="H198" s="166" t="s">
        <v>2443</v>
      </c>
      <c r="I198" s="191">
        <v>160</v>
      </c>
      <c r="J198" s="170">
        <v>100</v>
      </c>
      <c r="K198" s="187">
        <f t="shared" ref="K198:K261" si="12">I198*J198</f>
        <v>16000</v>
      </c>
      <c r="L198" s="41">
        <f t="shared" ref="L198:L261" si="13">K198*0</f>
        <v>0</v>
      </c>
      <c r="M198" s="188">
        <f t="shared" ref="M198:M261" si="14">K198-L198</f>
        <v>16000</v>
      </c>
      <c r="N198" s="171" t="s">
        <v>1897</v>
      </c>
    </row>
    <row r="199" spans="1:14" ht="51">
      <c r="A199" s="179">
        <f t="shared" ref="A199:A262" si="15">A198+1</f>
        <v>203</v>
      </c>
      <c r="B199" s="189" t="s">
        <v>2444</v>
      </c>
      <c r="C199" s="167" t="s">
        <v>206</v>
      </c>
      <c r="D199" s="167" t="s">
        <v>52</v>
      </c>
      <c r="E199" s="190" t="s">
        <v>1356</v>
      </c>
      <c r="F199" s="168" t="s">
        <v>121</v>
      </c>
      <c r="G199" s="166" t="s">
        <v>2446</v>
      </c>
      <c r="H199" s="166" t="s">
        <v>2445</v>
      </c>
      <c r="I199" s="191">
        <v>2400</v>
      </c>
      <c r="J199" s="170">
        <v>100</v>
      </c>
      <c r="K199" s="187">
        <f t="shared" si="12"/>
        <v>240000</v>
      </c>
      <c r="L199" s="41">
        <f t="shared" si="13"/>
        <v>0</v>
      </c>
      <c r="M199" s="188">
        <f t="shared" si="14"/>
        <v>240000</v>
      </c>
      <c r="N199" s="171" t="s">
        <v>1897</v>
      </c>
    </row>
    <row r="200" spans="1:14" ht="38.25">
      <c r="A200" s="179">
        <f t="shared" si="15"/>
        <v>204</v>
      </c>
      <c r="B200" s="189" t="s">
        <v>5576</v>
      </c>
      <c r="C200" s="167" t="s">
        <v>1929</v>
      </c>
      <c r="D200" s="167" t="s">
        <v>5578</v>
      </c>
      <c r="E200" s="190" t="s">
        <v>3416</v>
      </c>
      <c r="F200" s="168" t="s">
        <v>736</v>
      </c>
      <c r="G200" s="166" t="s">
        <v>5579</v>
      </c>
      <c r="H200" s="166" t="s">
        <v>5577</v>
      </c>
      <c r="I200" s="191">
        <v>363</v>
      </c>
      <c r="J200" s="170">
        <v>100</v>
      </c>
      <c r="K200" s="187">
        <f t="shared" si="12"/>
        <v>36300</v>
      </c>
      <c r="L200" s="41">
        <f t="shared" si="13"/>
        <v>0</v>
      </c>
      <c r="M200" s="188">
        <f t="shared" si="14"/>
        <v>36300</v>
      </c>
      <c r="N200" s="171" t="s">
        <v>1897</v>
      </c>
    </row>
    <row r="201" spans="1:14" ht="38.25">
      <c r="A201" s="179">
        <f t="shared" si="15"/>
        <v>205</v>
      </c>
      <c r="B201" s="189" t="s">
        <v>3425</v>
      </c>
      <c r="C201" s="167" t="s">
        <v>4099</v>
      </c>
      <c r="D201" s="167" t="s">
        <v>5583</v>
      </c>
      <c r="E201" s="190" t="s">
        <v>5584</v>
      </c>
      <c r="F201" s="168" t="s">
        <v>4432</v>
      </c>
      <c r="G201" s="166" t="s">
        <v>5585</v>
      </c>
      <c r="H201" s="166" t="s">
        <v>3426</v>
      </c>
      <c r="I201" s="191">
        <v>2200</v>
      </c>
      <c r="J201" s="170">
        <v>100</v>
      </c>
      <c r="K201" s="187">
        <f t="shared" si="12"/>
        <v>220000</v>
      </c>
      <c r="L201" s="41">
        <f t="shared" si="13"/>
        <v>0</v>
      </c>
      <c r="M201" s="188">
        <f t="shared" si="14"/>
        <v>220000</v>
      </c>
      <c r="N201" s="171" t="s">
        <v>1897</v>
      </c>
    </row>
    <row r="202" spans="1:14" ht="51">
      <c r="A202" s="179">
        <f t="shared" si="15"/>
        <v>206</v>
      </c>
      <c r="B202" s="189" t="s">
        <v>4195</v>
      </c>
      <c r="C202" s="167" t="s">
        <v>1929</v>
      </c>
      <c r="D202" s="167" t="s">
        <v>4197</v>
      </c>
      <c r="E202" s="190" t="s">
        <v>4198</v>
      </c>
      <c r="F202" s="168" t="s">
        <v>736</v>
      </c>
      <c r="G202" s="166" t="s">
        <v>4199</v>
      </c>
      <c r="H202" s="166" t="s">
        <v>4196</v>
      </c>
      <c r="I202" s="191">
        <v>2</v>
      </c>
      <c r="J202" s="170">
        <v>100</v>
      </c>
      <c r="K202" s="187">
        <f t="shared" si="12"/>
        <v>200</v>
      </c>
      <c r="L202" s="41">
        <f t="shared" si="13"/>
        <v>0</v>
      </c>
      <c r="M202" s="188">
        <f t="shared" si="14"/>
        <v>200</v>
      </c>
      <c r="N202" s="171" t="s">
        <v>1897</v>
      </c>
    </row>
    <row r="203" spans="1:14" ht="38.25">
      <c r="A203" s="179">
        <f t="shared" si="15"/>
        <v>207</v>
      </c>
      <c r="B203" s="189" t="s">
        <v>5592</v>
      </c>
      <c r="C203" s="167" t="s">
        <v>1929</v>
      </c>
      <c r="D203" s="167" t="s">
        <v>5594</v>
      </c>
      <c r="E203" s="190" t="s">
        <v>4578</v>
      </c>
      <c r="F203" s="168" t="s">
        <v>736</v>
      </c>
      <c r="G203" s="166" t="s">
        <v>5595</v>
      </c>
      <c r="H203" s="166" t="s">
        <v>5593</v>
      </c>
      <c r="I203" s="191">
        <v>10</v>
      </c>
      <c r="J203" s="170">
        <v>100</v>
      </c>
      <c r="K203" s="187">
        <f t="shared" si="12"/>
        <v>1000</v>
      </c>
      <c r="L203" s="41">
        <f t="shared" si="13"/>
        <v>0</v>
      </c>
      <c r="M203" s="188">
        <f t="shared" si="14"/>
        <v>1000</v>
      </c>
      <c r="N203" s="171" t="s">
        <v>1897</v>
      </c>
    </row>
    <row r="204" spans="1:14" ht="51">
      <c r="A204" s="179">
        <f t="shared" si="15"/>
        <v>208</v>
      </c>
      <c r="B204" s="189" t="s">
        <v>5599</v>
      </c>
      <c r="C204" s="167" t="s">
        <v>4099</v>
      </c>
      <c r="D204" s="167" t="s">
        <v>5601</v>
      </c>
      <c r="E204" s="190" t="s">
        <v>4953</v>
      </c>
      <c r="F204" s="168" t="s">
        <v>736</v>
      </c>
      <c r="G204" s="166" t="s">
        <v>5602</v>
      </c>
      <c r="H204" s="166" t="s">
        <v>5600</v>
      </c>
      <c r="I204" s="191">
        <v>1</v>
      </c>
      <c r="J204" s="170">
        <v>100</v>
      </c>
      <c r="K204" s="187">
        <f t="shared" si="12"/>
        <v>100</v>
      </c>
      <c r="L204" s="41">
        <f t="shared" si="13"/>
        <v>0</v>
      </c>
      <c r="M204" s="188">
        <f t="shared" si="14"/>
        <v>100</v>
      </c>
      <c r="N204" s="171" t="s">
        <v>1897</v>
      </c>
    </row>
    <row r="205" spans="1:14" ht="38.25">
      <c r="A205" s="179">
        <f t="shared" si="15"/>
        <v>209</v>
      </c>
      <c r="B205" s="189" t="s">
        <v>5606</v>
      </c>
      <c r="C205" s="167" t="s">
        <v>361</v>
      </c>
      <c r="D205" s="167" t="s">
        <v>5608</v>
      </c>
      <c r="E205" s="190" t="s">
        <v>5609</v>
      </c>
      <c r="F205" s="168" t="s">
        <v>1554</v>
      </c>
      <c r="G205" s="166" t="s">
        <v>5610</v>
      </c>
      <c r="H205" s="166" t="s">
        <v>5607</v>
      </c>
      <c r="I205" s="191">
        <v>19</v>
      </c>
      <c r="J205" s="170">
        <v>100</v>
      </c>
      <c r="K205" s="187">
        <f t="shared" si="12"/>
        <v>1900</v>
      </c>
      <c r="L205" s="41">
        <f t="shared" si="13"/>
        <v>0</v>
      </c>
      <c r="M205" s="188">
        <f t="shared" si="14"/>
        <v>1900</v>
      </c>
      <c r="N205" s="171" t="s">
        <v>1897</v>
      </c>
    </row>
    <row r="206" spans="1:14" ht="51">
      <c r="A206" s="179">
        <f t="shared" si="15"/>
        <v>210</v>
      </c>
      <c r="B206" s="189" t="s">
        <v>2447</v>
      </c>
      <c r="C206" s="167" t="s">
        <v>1929</v>
      </c>
      <c r="D206" s="167" t="s">
        <v>3429</v>
      </c>
      <c r="E206" s="190" t="s">
        <v>3282</v>
      </c>
      <c r="F206" s="168" t="s">
        <v>736</v>
      </c>
      <c r="G206" s="166" t="s">
        <v>3430</v>
      </c>
      <c r="H206" s="166" t="s">
        <v>2448</v>
      </c>
      <c r="I206" s="191">
        <v>160</v>
      </c>
      <c r="J206" s="170">
        <v>100</v>
      </c>
      <c r="K206" s="187">
        <f t="shared" si="12"/>
        <v>16000</v>
      </c>
      <c r="L206" s="41">
        <f t="shared" si="13"/>
        <v>0</v>
      </c>
      <c r="M206" s="188">
        <f t="shared" si="14"/>
        <v>16000</v>
      </c>
      <c r="N206" s="171" t="s">
        <v>1897</v>
      </c>
    </row>
    <row r="207" spans="1:14" ht="63.75">
      <c r="A207" s="179">
        <f t="shared" si="15"/>
        <v>211</v>
      </c>
      <c r="B207" s="189" t="s">
        <v>2449</v>
      </c>
      <c r="C207" s="167" t="s">
        <v>206</v>
      </c>
      <c r="D207" s="167" t="s">
        <v>134</v>
      </c>
      <c r="E207" s="190" t="s">
        <v>1141</v>
      </c>
      <c r="F207" s="168" t="s">
        <v>209</v>
      </c>
      <c r="G207" s="166" t="s">
        <v>2451</v>
      </c>
      <c r="H207" s="166" t="s">
        <v>2450</v>
      </c>
      <c r="I207" s="191">
        <v>2400</v>
      </c>
      <c r="J207" s="170">
        <v>100</v>
      </c>
      <c r="K207" s="187">
        <f t="shared" si="12"/>
        <v>240000</v>
      </c>
      <c r="L207" s="41">
        <f t="shared" si="13"/>
        <v>0</v>
      </c>
      <c r="M207" s="188">
        <f t="shared" si="14"/>
        <v>240000</v>
      </c>
      <c r="N207" s="171" t="s">
        <v>1897</v>
      </c>
    </row>
    <row r="208" spans="1:14" ht="38.25">
      <c r="A208" s="179">
        <f t="shared" si="15"/>
        <v>212</v>
      </c>
      <c r="B208" s="189" t="s">
        <v>4203</v>
      </c>
      <c r="C208" s="167" t="s">
        <v>1929</v>
      </c>
      <c r="D208" s="167" t="s">
        <v>4205</v>
      </c>
      <c r="E208" s="190" t="s">
        <v>4206</v>
      </c>
      <c r="F208" s="168" t="s">
        <v>736</v>
      </c>
      <c r="G208" s="166" t="s">
        <v>4207</v>
      </c>
      <c r="H208" s="166" t="s">
        <v>4204</v>
      </c>
      <c r="I208" s="191">
        <v>244</v>
      </c>
      <c r="J208" s="170">
        <v>100</v>
      </c>
      <c r="K208" s="187">
        <f t="shared" si="12"/>
        <v>24400</v>
      </c>
      <c r="L208" s="41">
        <f t="shared" si="13"/>
        <v>0</v>
      </c>
      <c r="M208" s="188">
        <f t="shared" si="14"/>
        <v>24400</v>
      </c>
      <c r="N208" s="171" t="s">
        <v>1897</v>
      </c>
    </row>
    <row r="209" spans="1:14" ht="38.25">
      <c r="A209" s="179">
        <f t="shared" si="15"/>
        <v>213</v>
      </c>
      <c r="B209" s="189" t="s">
        <v>2452</v>
      </c>
      <c r="C209" s="167" t="s">
        <v>193</v>
      </c>
      <c r="D209" s="167" t="s">
        <v>322</v>
      </c>
      <c r="E209" s="190" t="s">
        <v>824</v>
      </c>
      <c r="F209" s="168" t="s">
        <v>316</v>
      </c>
      <c r="G209" s="166" t="s">
        <v>1567</v>
      </c>
      <c r="H209" s="166" t="s">
        <v>2453</v>
      </c>
      <c r="I209" s="191">
        <v>160</v>
      </c>
      <c r="J209" s="170">
        <v>100</v>
      </c>
      <c r="K209" s="187">
        <f t="shared" si="12"/>
        <v>16000</v>
      </c>
      <c r="L209" s="41">
        <f t="shared" si="13"/>
        <v>0</v>
      </c>
      <c r="M209" s="188">
        <f t="shared" si="14"/>
        <v>16000</v>
      </c>
      <c r="N209" s="171" t="s">
        <v>1897</v>
      </c>
    </row>
    <row r="210" spans="1:14" ht="51">
      <c r="A210" s="179">
        <f t="shared" si="15"/>
        <v>214</v>
      </c>
      <c r="B210" s="189" t="s">
        <v>2455</v>
      </c>
      <c r="C210" s="167" t="s">
        <v>1929</v>
      </c>
      <c r="D210" s="167" t="s">
        <v>5616</v>
      </c>
      <c r="E210" s="190" t="s">
        <v>5617</v>
      </c>
      <c r="F210" s="168" t="s">
        <v>736</v>
      </c>
      <c r="G210" s="166" t="s">
        <v>5618</v>
      </c>
      <c r="H210" s="166" t="s">
        <v>2456</v>
      </c>
      <c r="I210" s="191">
        <v>3200</v>
      </c>
      <c r="J210" s="170">
        <v>100</v>
      </c>
      <c r="K210" s="187">
        <f t="shared" si="12"/>
        <v>320000</v>
      </c>
      <c r="L210" s="41">
        <f t="shared" si="13"/>
        <v>0</v>
      </c>
      <c r="M210" s="188">
        <f t="shared" si="14"/>
        <v>320000</v>
      </c>
      <c r="N210" s="171" t="s">
        <v>1897</v>
      </c>
    </row>
    <row r="211" spans="1:14" ht="38.25">
      <c r="A211" s="179">
        <f t="shared" si="15"/>
        <v>215</v>
      </c>
      <c r="B211" s="189" t="s">
        <v>2457</v>
      </c>
      <c r="C211" s="167" t="s">
        <v>1929</v>
      </c>
      <c r="D211" s="167" t="s">
        <v>5620</v>
      </c>
      <c r="E211" s="190" t="s">
        <v>3932</v>
      </c>
      <c r="F211" s="168" t="s">
        <v>736</v>
      </c>
      <c r="G211" s="166" t="s">
        <v>2459</v>
      </c>
      <c r="H211" s="166" t="s">
        <v>2458</v>
      </c>
      <c r="I211" s="191">
        <v>4000</v>
      </c>
      <c r="J211" s="170">
        <v>100</v>
      </c>
      <c r="K211" s="187">
        <f t="shared" si="12"/>
        <v>400000</v>
      </c>
      <c r="L211" s="41">
        <f t="shared" si="13"/>
        <v>0</v>
      </c>
      <c r="M211" s="188">
        <f t="shared" si="14"/>
        <v>400000</v>
      </c>
      <c r="N211" s="171" t="s">
        <v>1897</v>
      </c>
    </row>
    <row r="212" spans="1:14" ht="38.25">
      <c r="A212" s="179">
        <f t="shared" si="15"/>
        <v>216</v>
      </c>
      <c r="B212" s="189" t="s">
        <v>3433</v>
      </c>
      <c r="C212" s="167" t="s">
        <v>1929</v>
      </c>
      <c r="D212" s="167" t="s">
        <v>3435</v>
      </c>
      <c r="E212" s="190" t="s">
        <v>3436</v>
      </c>
      <c r="F212" s="168" t="s">
        <v>736</v>
      </c>
      <c r="G212" s="166" t="s">
        <v>3437</v>
      </c>
      <c r="H212" s="166" t="s">
        <v>3434</v>
      </c>
      <c r="I212" s="191">
        <v>640</v>
      </c>
      <c r="J212" s="170">
        <v>100</v>
      </c>
      <c r="K212" s="187">
        <f t="shared" si="12"/>
        <v>64000</v>
      </c>
      <c r="L212" s="41">
        <f t="shared" si="13"/>
        <v>0</v>
      </c>
      <c r="M212" s="188">
        <f t="shared" si="14"/>
        <v>64000</v>
      </c>
      <c r="N212" s="171" t="s">
        <v>1897</v>
      </c>
    </row>
    <row r="213" spans="1:14" ht="51">
      <c r="A213" s="179">
        <f t="shared" si="15"/>
        <v>217</v>
      </c>
      <c r="B213" s="189" t="s">
        <v>2461</v>
      </c>
      <c r="C213" s="167" t="s">
        <v>193</v>
      </c>
      <c r="D213" s="167" t="s">
        <v>1748</v>
      </c>
      <c r="E213" s="190" t="s">
        <v>1749</v>
      </c>
      <c r="F213" s="168" t="s">
        <v>405</v>
      </c>
      <c r="G213" s="166" t="s">
        <v>2463</v>
      </c>
      <c r="H213" s="166" t="s">
        <v>2462</v>
      </c>
      <c r="I213" s="191">
        <v>160</v>
      </c>
      <c r="J213" s="170">
        <v>100</v>
      </c>
      <c r="K213" s="187">
        <f t="shared" si="12"/>
        <v>16000</v>
      </c>
      <c r="L213" s="41">
        <f t="shared" si="13"/>
        <v>0</v>
      </c>
      <c r="M213" s="188">
        <f t="shared" si="14"/>
        <v>16000</v>
      </c>
      <c r="N213" s="171" t="s">
        <v>1897</v>
      </c>
    </row>
    <row r="214" spans="1:14" ht="25.5">
      <c r="A214" s="179">
        <f t="shared" si="15"/>
        <v>218</v>
      </c>
      <c r="B214" s="189" t="s">
        <v>1991</v>
      </c>
      <c r="C214" s="167" t="s">
        <v>1929</v>
      </c>
      <c r="D214" s="167" t="s">
        <v>4209</v>
      </c>
      <c r="E214" s="190" t="s">
        <v>4210</v>
      </c>
      <c r="F214" s="168" t="s">
        <v>736</v>
      </c>
      <c r="G214" s="166" t="s">
        <v>1994</v>
      </c>
      <c r="H214" s="166" t="s">
        <v>1992</v>
      </c>
      <c r="I214" s="191">
        <v>6</v>
      </c>
      <c r="J214" s="170">
        <v>100</v>
      </c>
      <c r="K214" s="187">
        <f t="shared" si="12"/>
        <v>600</v>
      </c>
      <c r="L214" s="41">
        <f t="shared" si="13"/>
        <v>0</v>
      </c>
      <c r="M214" s="188">
        <f t="shared" si="14"/>
        <v>600</v>
      </c>
      <c r="N214" s="171" t="s">
        <v>1897</v>
      </c>
    </row>
    <row r="215" spans="1:14" ht="25.5">
      <c r="A215" s="179">
        <f t="shared" si="15"/>
        <v>219</v>
      </c>
      <c r="B215" s="189" t="s">
        <v>3440</v>
      </c>
      <c r="C215" s="167" t="s">
        <v>1929</v>
      </c>
      <c r="D215" s="167" t="s">
        <v>4217</v>
      </c>
      <c r="E215" s="190" t="s">
        <v>4218</v>
      </c>
      <c r="F215" s="168" t="s">
        <v>736</v>
      </c>
      <c r="G215" s="166" t="s">
        <v>3442</v>
      </c>
      <c r="H215" s="166" t="s">
        <v>3441</v>
      </c>
      <c r="I215" s="191">
        <v>8000</v>
      </c>
      <c r="J215" s="170">
        <v>100</v>
      </c>
      <c r="K215" s="187">
        <f t="shared" si="12"/>
        <v>800000</v>
      </c>
      <c r="L215" s="41">
        <f t="shared" si="13"/>
        <v>0</v>
      </c>
      <c r="M215" s="188">
        <f t="shared" si="14"/>
        <v>800000</v>
      </c>
      <c r="N215" s="171" t="s">
        <v>1897</v>
      </c>
    </row>
    <row r="216" spans="1:14" ht="63.75">
      <c r="A216" s="179">
        <f t="shared" si="15"/>
        <v>220</v>
      </c>
      <c r="B216" s="189" t="s">
        <v>2465</v>
      </c>
      <c r="C216" s="167" t="s">
        <v>361</v>
      </c>
      <c r="D216" s="167" t="s">
        <v>1750</v>
      </c>
      <c r="E216" s="190" t="s">
        <v>1751</v>
      </c>
      <c r="F216" s="168" t="s">
        <v>405</v>
      </c>
      <c r="G216" s="166" t="s">
        <v>2467</v>
      </c>
      <c r="H216" s="166" t="s">
        <v>2466</v>
      </c>
      <c r="I216" s="191">
        <v>800</v>
      </c>
      <c r="J216" s="170">
        <v>100</v>
      </c>
      <c r="K216" s="187">
        <f t="shared" si="12"/>
        <v>80000</v>
      </c>
      <c r="L216" s="41">
        <f t="shared" si="13"/>
        <v>0</v>
      </c>
      <c r="M216" s="188">
        <f t="shared" si="14"/>
        <v>80000</v>
      </c>
      <c r="N216" s="171" t="s">
        <v>1897</v>
      </c>
    </row>
    <row r="217" spans="1:14" ht="51">
      <c r="A217" s="179">
        <f t="shared" si="15"/>
        <v>221</v>
      </c>
      <c r="B217" s="189" t="s">
        <v>2468</v>
      </c>
      <c r="C217" s="167" t="s">
        <v>4099</v>
      </c>
      <c r="D217" s="167" t="s">
        <v>5621</v>
      </c>
      <c r="E217" s="190" t="s">
        <v>5584</v>
      </c>
      <c r="F217" s="168" t="s">
        <v>736</v>
      </c>
      <c r="G217" s="166" t="s">
        <v>2470</v>
      </c>
      <c r="H217" s="166" t="s">
        <v>2469</v>
      </c>
      <c r="I217" s="191">
        <v>960</v>
      </c>
      <c r="J217" s="170">
        <v>100</v>
      </c>
      <c r="K217" s="187">
        <f t="shared" si="12"/>
        <v>96000</v>
      </c>
      <c r="L217" s="41">
        <f t="shared" si="13"/>
        <v>0</v>
      </c>
      <c r="M217" s="188">
        <f t="shared" si="14"/>
        <v>96000</v>
      </c>
      <c r="N217" s="171" t="s">
        <v>1897</v>
      </c>
    </row>
    <row r="218" spans="1:14" ht="38.25">
      <c r="A218" s="179">
        <f t="shared" si="15"/>
        <v>222</v>
      </c>
      <c r="B218" s="189" t="s">
        <v>5624</v>
      </c>
      <c r="C218" s="167" t="s">
        <v>4099</v>
      </c>
      <c r="D218" s="167" t="s">
        <v>5626</v>
      </c>
      <c r="E218" s="190" t="s">
        <v>5627</v>
      </c>
      <c r="F218" s="168" t="s">
        <v>736</v>
      </c>
      <c r="G218" s="166" t="s">
        <v>1150</v>
      </c>
      <c r="H218" s="166" t="s">
        <v>5625</v>
      </c>
      <c r="I218" s="191">
        <v>160</v>
      </c>
      <c r="J218" s="170">
        <v>100</v>
      </c>
      <c r="K218" s="187">
        <f t="shared" si="12"/>
        <v>16000</v>
      </c>
      <c r="L218" s="41">
        <f t="shared" si="13"/>
        <v>0</v>
      </c>
      <c r="M218" s="188">
        <f t="shared" si="14"/>
        <v>16000</v>
      </c>
      <c r="N218" s="171" t="s">
        <v>1897</v>
      </c>
    </row>
    <row r="219" spans="1:14" ht="63.75">
      <c r="A219" s="179">
        <f t="shared" si="15"/>
        <v>223</v>
      </c>
      <c r="B219" s="189" t="s">
        <v>5629</v>
      </c>
      <c r="C219" s="167" t="s">
        <v>1929</v>
      </c>
      <c r="D219" s="167" t="s">
        <v>5631</v>
      </c>
      <c r="E219" s="190" t="s">
        <v>5632</v>
      </c>
      <c r="F219" s="168" t="s">
        <v>4798</v>
      </c>
      <c r="G219" s="166" t="s">
        <v>5633</v>
      </c>
      <c r="H219" s="166" t="s">
        <v>5630</v>
      </c>
      <c r="I219" s="191">
        <v>320</v>
      </c>
      <c r="J219" s="170">
        <v>100</v>
      </c>
      <c r="K219" s="187">
        <f t="shared" si="12"/>
        <v>32000</v>
      </c>
      <c r="L219" s="41">
        <f t="shared" si="13"/>
        <v>0</v>
      </c>
      <c r="M219" s="188">
        <f t="shared" si="14"/>
        <v>32000</v>
      </c>
      <c r="N219" s="171" t="s">
        <v>1897</v>
      </c>
    </row>
    <row r="220" spans="1:14" ht="51">
      <c r="A220" s="179">
        <f t="shared" si="15"/>
        <v>224</v>
      </c>
      <c r="B220" s="189" t="s">
        <v>2471</v>
      </c>
      <c r="C220" s="167" t="s">
        <v>361</v>
      </c>
      <c r="D220" s="167" t="s">
        <v>2472</v>
      </c>
      <c r="E220" s="190" t="s">
        <v>2473</v>
      </c>
      <c r="F220" s="168" t="s">
        <v>736</v>
      </c>
      <c r="G220" s="166" t="s">
        <v>2474</v>
      </c>
      <c r="H220" s="166" t="s">
        <v>5635</v>
      </c>
      <c r="I220" s="191">
        <v>160</v>
      </c>
      <c r="J220" s="170">
        <v>100</v>
      </c>
      <c r="K220" s="187">
        <f t="shared" si="12"/>
        <v>16000</v>
      </c>
      <c r="L220" s="41">
        <f t="shared" si="13"/>
        <v>0</v>
      </c>
      <c r="M220" s="188">
        <f t="shared" si="14"/>
        <v>16000</v>
      </c>
      <c r="N220" s="171" t="s">
        <v>1897</v>
      </c>
    </row>
    <row r="221" spans="1:14" ht="51">
      <c r="A221" s="179">
        <f t="shared" si="15"/>
        <v>225</v>
      </c>
      <c r="B221" s="189" t="s">
        <v>2475</v>
      </c>
      <c r="C221" s="167" t="s">
        <v>193</v>
      </c>
      <c r="D221" s="167" t="s">
        <v>2004</v>
      </c>
      <c r="E221" s="190" t="s">
        <v>2005</v>
      </c>
      <c r="F221" s="168" t="s">
        <v>405</v>
      </c>
      <c r="G221" s="166" t="s">
        <v>2477</v>
      </c>
      <c r="H221" s="166" t="s">
        <v>2476</v>
      </c>
      <c r="I221" s="191">
        <v>160</v>
      </c>
      <c r="J221" s="170">
        <v>100</v>
      </c>
      <c r="K221" s="187">
        <f t="shared" si="12"/>
        <v>16000</v>
      </c>
      <c r="L221" s="41">
        <f t="shared" si="13"/>
        <v>0</v>
      </c>
      <c r="M221" s="188">
        <f t="shared" si="14"/>
        <v>16000</v>
      </c>
      <c r="N221" s="171" t="s">
        <v>1897</v>
      </c>
    </row>
    <row r="222" spans="1:14" ht="51">
      <c r="A222" s="179">
        <f t="shared" si="15"/>
        <v>226</v>
      </c>
      <c r="B222" s="189" t="s">
        <v>2478</v>
      </c>
      <c r="C222" s="167" t="s">
        <v>193</v>
      </c>
      <c r="D222" s="167" t="s">
        <v>1998</v>
      </c>
      <c r="E222" s="190" t="s">
        <v>1999</v>
      </c>
      <c r="F222" s="168" t="s">
        <v>937</v>
      </c>
      <c r="G222" s="166" t="s">
        <v>2480</v>
      </c>
      <c r="H222" s="166" t="s">
        <v>2479</v>
      </c>
      <c r="I222" s="191">
        <v>4800</v>
      </c>
      <c r="J222" s="170">
        <v>100</v>
      </c>
      <c r="K222" s="187">
        <f t="shared" si="12"/>
        <v>480000</v>
      </c>
      <c r="L222" s="41">
        <f t="shared" si="13"/>
        <v>0</v>
      </c>
      <c r="M222" s="188">
        <f t="shared" si="14"/>
        <v>480000</v>
      </c>
      <c r="N222" s="171" t="s">
        <v>1897</v>
      </c>
    </row>
    <row r="223" spans="1:14" ht="51">
      <c r="A223" s="179">
        <f t="shared" si="15"/>
        <v>227</v>
      </c>
      <c r="B223" s="189" t="s">
        <v>2481</v>
      </c>
      <c r="C223" s="167" t="s">
        <v>193</v>
      </c>
      <c r="D223" s="167" t="s">
        <v>378</v>
      </c>
      <c r="E223" s="190" t="s">
        <v>827</v>
      </c>
      <c r="F223" s="168" t="s">
        <v>379</v>
      </c>
      <c r="G223" s="166" t="s">
        <v>2483</v>
      </c>
      <c r="H223" s="166" t="s">
        <v>2482</v>
      </c>
      <c r="I223" s="191">
        <v>1120</v>
      </c>
      <c r="J223" s="170">
        <v>100</v>
      </c>
      <c r="K223" s="187">
        <f t="shared" si="12"/>
        <v>112000</v>
      </c>
      <c r="L223" s="41">
        <f t="shared" si="13"/>
        <v>0</v>
      </c>
      <c r="M223" s="188">
        <f t="shared" si="14"/>
        <v>112000</v>
      </c>
      <c r="N223" s="171" t="s">
        <v>1897</v>
      </c>
    </row>
    <row r="224" spans="1:14" ht="51">
      <c r="A224" s="179">
        <f t="shared" si="15"/>
        <v>228</v>
      </c>
      <c r="B224" s="189" t="s">
        <v>2485</v>
      </c>
      <c r="C224" s="167" t="s">
        <v>193</v>
      </c>
      <c r="D224" s="167" t="s">
        <v>381</v>
      </c>
      <c r="E224" s="190" t="s">
        <v>829</v>
      </c>
      <c r="F224" s="168" t="s">
        <v>382</v>
      </c>
      <c r="G224" s="166" t="s">
        <v>2487</v>
      </c>
      <c r="H224" s="166" t="s">
        <v>2486</v>
      </c>
      <c r="I224" s="191">
        <v>4160</v>
      </c>
      <c r="J224" s="170">
        <v>100</v>
      </c>
      <c r="K224" s="187">
        <f t="shared" si="12"/>
        <v>416000</v>
      </c>
      <c r="L224" s="41">
        <f t="shared" si="13"/>
        <v>0</v>
      </c>
      <c r="M224" s="188">
        <f t="shared" si="14"/>
        <v>416000</v>
      </c>
      <c r="N224" s="171" t="s">
        <v>1897</v>
      </c>
    </row>
    <row r="225" spans="1:14" ht="38.25">
      <c r="A225" s="179">
        <f t="shared" si="15"/>
        <v>229</v>
      </c>
      <c r="B225" s="189" t="s">
        <v>2489</v>
      </c>
      <c r="C225" s="167" t="s">
        <v>1929</v>
      </c>
      <c r="D225" s="167" t="s">
        <v>3445</v>
      </c>
      <c r="E225" s="190" t="s">
        <v>3446</v>
      </c>
      <c r="F225" s="168" t="s">
        <v>736</v>
      </c>
      <c r="G225" s="166" t="s">
        <v>3447</v>
      </c>
      <c r="H225" s="166" t="s">
        <v>2490</v>
      </c>
      <c r="I225" s="191">
        <v>2400</v>
      </c>
      <c r="J225" s="170">
        <v>100</v>
      </c>
      <c r="K225" s="187">
        <f t="shared" si="12"/>
        <v>240000</v>
      </c>
      <c r="L225" s="41">
        <f t="shared" si="13"/>
        <v>0</v>
      </c>
      <c r="M225" s="188">
        <f t="shared" si="14"/>
        <v>240000</v>
      </c>
      <c r="N225" s="171" t="s">
        <v>1897</v>
      </c>
    </row>
    <row r="226" spans="1:14" ht="38.25">
      <c r="A226" s="179">
        <f t="shared" si="15"/>
        <v>230</v>
      </c>
      <c r="B226" s="189" t="s">
        <v>5637</v>
      </c>
      <c r="C226" s="167" t="s">
        <v>1929</v>
      </c>
      <c r="D226" s="167" t="s">
        <v>5639</v>
      </c>
      <c r="E226" s="190" t="s">
        <v>5640</v>
      </c>
      <c r="F226" s="168" t="s">
        <v>736</v>
      </c>
      <c r="G226" s="166" t="s">
        <v>5642</v>
      </c>
      <c r="H226" s="166" t="s">
        <v>5638</v>
      </c>
      <c r="I226" s="191">
        <v>10</v>
      </c>
      <c r="J226" s="170">
        <v>100</v>
      </c>
      <c r="K226" s="187">
        <f t="shared" si="12"/>
        <v>1000</v>
      </c>
      <c r="L226" s="41">
        <f t="shared" si="13"/>
        <v>0</v>
      </c>
      <c r="M226" s="188">
        <f t="shared" si="14"/>
        <v>1000</v>
      </c>
      <c r="N226" s="171" t="s">
        <v>1897</v>
      </c>
    </row>
    <row r="227" spans="1:14" ht="38.25">
      <c r="A227" s="179">
        <f t="shared" si="15"/>
        <v>231</v>
      </c>
      <c r="B227" s="189" t="s">
        <v>3452</v>
      </c>
      <c r="C227" s="167" t="s">
        <v>1771</v>
      </c>
      <c r="D227" s="167" t="s">
        <v>3454</v>
      </c>
      <c r="E227" s="190" t="s">
        <v>3455</v>
      </c>
      <c r="F227" s="168" t="s">
        <v>736</v>
      </c>
      <c r="G227" s="166" t="s">
        <v>3457</v>
      </c>
      <c r="H227" s="166" t="s">
        <v>3453</v>
      </c>
      <c r="I227" s="191">
        <v>7</v>
      </c>
      <c r="J227" s="170">
        <v>100</v>
      </c>
      <c r="K227" s="187">
        <f t="shared" si="12"/>
        <v>700</v>
      </c>
      <c r="L227" s="41">
        <f t="shared" si="13"/>
        <v>0</v>
      </c>
      <c r="M227" s="188">
        <f t="shared" si="14"/>
        <v>700</v>
      </c>
      <c r="N227" s="171" t="s">
        <v>1897</v>
      </c>
    </row>
    <row r="228" spans="1:14" ht="25.5">
      <c r="A228" s="179">
        <f t="shared" si="15"/>
        <v>232</v>
      </c>
      <c r="B228" s="189" t="s">
        <v>1754</v>
      </c>
      <c r="C228" s="167" t="s">
        <v>736</v>
      </c>
      <c r="D228" s="167" t="s">
        <v>1755</v>
      </c>
      <c r="E228" s="190" t="s">
        <v>1756</v>
      </c>
      <c r="F228" s="168" t="s">
        <v>1757</v>
      </c>
      <c r="G228" s="166" t="s">
        <v>1758</v>
      </c>
      <c r="H228" s="268" t="s">
        <v>7930</v>
      </c>
      <c r="I228" s="191">
        <v>910</v>
      </c>
      <c r="J228" s="170">
        <v>100</v>
      </c>
      <c r="K228" s="187">
        <f t="shared" si="12"/>
        <v>91000</v>
      </c>
      <c r="L228" s="41">
        <f t="shared" si="13"/>
        <v>0</v>
      </c>
      <c r="M228" s="188">
        <f t="shared" si="14"/>
        <v>91000</v>
      </c>
      <c r="N228" s="171" t="s">
        <v>1896</v>
      </c>
    </row>
    <row r="229" spans="1:14" ht="25.5">
      <c r="A229" s="179">
        <f t="shared" si="15"/>
        <v>233</v>
      </c>
      <c r="B229" s="189" t="s">
        <v>1690</v>
      </c>
      <c r="C229" s="167" t="s">
        <v>736</v>
      </c>
      <c r="D229" s="167" t="s">
        <v>5646</v>
      </c>
      <c r="E229" s="190" t="s">
        <v>4656</v>
      </c>
      <c r="F229" s="168" t="s">
        <v>736</v>
      </c>
      <c r="G229" s="166" t="s">
        <v>1691</v>
      </c>
      <c r="H229" s="166" t="s">
        <v>5645</v>
      </c>
      <c r="I229" s="191">
        <v>600</v>
      </c>
      <c r="J229" s="170">
        <v>100</v>
      </c>
      <c r="K229" s="187">
        <f t="shared" si="12"/>
        <v>60000</v>
      </c>
      <c r="L229" s="41">
        <f t="shared" si="13"/>
        <v>0</v>
      </c>
      <c r="M229" s="188">
        <f t="shared" si="14"/>
        <v>60000</v>
      </c>
      <c r="N229" s="171" t="s">
        <v>1896</v>
      </c>
    </row>
    <row r="230" spans="1:14" ht="38.25">
      <c r="A230" s="179">
        <f t="shared" si="15"/>
        <v>234</v>
      </c>
      <c r="B230" s="189" t="s">
        <v>2491</v>
      </c>
      <c r="C230" s="167" t="s">
        <v>193</v>
      </c>
      <c r="D230" s="167" t="s">
        <v>1569</v>
      </c>
      <c r="E230" s="190" t="s">
        <v>1570</v>
      </c>
      <c r="F230" s="168" t="s">
        <v>1554</v>
      </c>
      <c r="G230" s="166" t="s">
        <v>2493</v>
      </c>
      <c r="H230" s="166" t="s">
        <v>2492</v>
      </c>
      <c r="I230" s="191">
        <v>5120</v>
      </c>
      <c r="J230" s="170">
        <v>100</v>
      </c>
      <c r="K230" s="187">
        <f t="shared" si="12"/>
        <v>512000</v>
      </c>
      <c r="L230" s="41">
        <f t="shared" si="13"/>
        <v>0</v>
      </c>
      <c r="M230" s="188">
        <f t="shared" si="14"/>
        <v>512000</v>
      </c>
      <c r="N230" s="171" t="s">
        <v>1897</v>
      </c>
    </row>
    <row r="231" spans="1:14" ht="51">
      <c r="A231" s="179">
        <f t="shared" si="15"/>
        <v>235</v>
      </c>
      <c r="B231" s="189" t="s">
        <v>2494</v>
      </c>
      <c r="C231" s="167" t="s">
        <v>1929</v>
      </c>
      <c r="D231" s="167" t="s">
        <v>2496</v>
      </c>
      <c r="E231" s="190" t="s">
        <v>2497</v>
      </c>
      <c r="F231" s="168" t="s">
        <v>736</v>
      </c>
      <c r="G231" s="166" t="s">
        <v>2498</v>
      </c>
      <c r="H231" s="166" t="s">
        <v>2495</v>
      </c>
      <c r="I231" s="191">
        <v>1600</v>
      </c>
      <c r="J231" s="170">
        <v>100</v>
      </c>
      <c r="K231" s="187">
        <f t="shared" si="12"/>
        <v>160000</v>
      </c>
      <c r="L231" s="41">
        <f t="shared" si="13"/>
        <v>0</v>
      </c>
      <c r="M231" s="188">
        <f t="shared" si="14"/>
        <v>160000</v>
      </c>
      <c r="N231" s="171" t="s">
        <v>1897</v>
      </c>
    </row>
    <row r="232" spans="1:14" ht="38.25">
      <c r="A232" s="179">
        <f t="shared" si="15"/>
        <v>236</v>
      </c>
      <c r="B232" s="189" t="s">
        <v>5648</v>
      </c>
      <c r="C232" s="167" t="s">
        <v>361</v>
      </c>
      <c r="D232" s="167" t="s">
        <v>5650</v>
      </c>
      <c r="E232" s="190" t="s">
        <v>5651</v>
      </c>
      <c r="F232" s="168" t="s">
        <v>736</v>
      </c>
      <c r="G232" s="166" t="s">
        <v>5652</v>
      </c>
      <c r="H232" s="166" t="s">
        <v>5649</v>
      </c>
      <c r="I232" s="191">
        <v>20</v>
      </c>
      <c r="J232" s="170">
        <v>100</v>
      </c>
      <c r="K232" s="187">
        <f t="shared" si="12"/>
        <v>2000</v>
      </c>
      <c r="L232" s="41">
        <f t="shared" si="13"/>
        <v>0</v>
      </c>
      <c r="M232" s="188">
        <f t="shared" si="14"/>
        <v>2000</v>
      </c>
      <c r="N232" s="171" t="s">
        <v>1897</v>
      </c>
    </row>
    <row r="233" spans="1:14" ht="51">
      <c r="A233" s="179">
        <f t="shared" si="15"/>
        <v>237</v>
      </c>
      <c r="B233" s="189" t="s">
        <v>5659</v>
      </c>
      <c r="C233" s="167" t="s">
        <v>1771</v>
      </c>
      <c r="D233" s="167" t="s">
        <v>5661</v>
      </c>
      <c r="E233" s="190" t="s">
        <v>5662</v>
      </c>
      <c r="F233" s="168" t="s">
        <v>736</v>
      </c>
      <c r="G233" s="166" t="s">
        <v>5664</v>
      </c>
      <c r="H233" s="166" t="s">
        <v>5660</v>
      </c>
      <c r="I233" s="191">
        <v>4</v>
      </c>
      <c r="J233" s="170">
        <v>100</v>
      </c>
      <c r="K233" s="187">
        <f t="shared" si="12"/>
        <v>400</v>
      </c>
      <c r="L233" s="41">
        <f t="shared" si="13"/>
        <v>0</v>
      </c>
      <c r="M233" s="188">
        <f t="shared" si="14"/>
        <v>400</v>
      </c>
      <c r="N233" s="171" t="s">
        <v>1897</v>
      </c>
    </row>
    <row r="234" spans="1:14" ht="51">
      <c r="A234" s="179">
        <f t="shared" si="15"/>
        <v>238</v>
      </c>
      <c r="B234" s="189" t="s">
        <v>4221</v>
      </c>
      <c r="C234" s="167" t="s">
        <v>1771</v>
      </c>
      <c r="D234" s="167" t="s">
        <v>4223</v>
      </c>
      <c r="E234" s="190" t="s">
        <v>4224</v>
      </c>
      <c r="F234" s="168" t="s">
        <v>736</v>
      </c>
      <c r="G234" s="166" t="s">
        <v>4225</v>
      </c>
      <c r="H234" s="166" t="s">
        <v>4222</v>
      </c>
      <c r="I234" s="191">
        <v>2</v>
      </c>
      <c r="J234" s="170">
        <v>100</v>
      </c>
      <c r="K234" s="187">
        <f t="shared" si="12"/>
        <v>200</v>
      </c>
      <c r="L234" s="41">
        <f t="shared" si="13"/>
        <v>0</v>
      </c>
      <c r="M234" s="188">
        <f t="shared" si="14"/>
        <v>200</v>
      </c>
      <c r="N234" s="171" t="s">
        <v>1897</v>
      </c>
    </row>
    <row r="235" spans="1:14" ht="51">
      <c r="A235" s="179">
        <f t="shared" si="15"/>
        <v>239</v>
      </c>
      <c r="B235" s="189" t="s">
        <v>5668</v>
      </c>
      <c r="C235" s="167" t="s">
        <v>1771</v>
      </c>
      <c r="D235" s="167" t="s">
        <v>5670</v>
      </c>
      <c r="E235" s="190" t="s">
        <v>5671</v>
      </c>
      <c r="F235" s="168" t="s">
        <v>736</v>
      </c>
      <c r="G235" s="166" t="s">
        <v>5673</v>
      </c>
      <c r="H235" s="166" t="s">
        <v>5669</v>
      </c>
      <c r="I235" s="191">
        <v>10</v>
      </c>
      <c r="J235" s="170">
        <v>100</v>
      </c>
      <c r="K235" s="187">
        <f t="shared" si="12"/>
        <v>1000</v>
      </c>
      <c r="L235" s="41">
        <f t="shared" si="13"/>
        <v>0</v>
      </c>
      <c r="M235" s="188">
        <f t="shared" si="14"/>
        <v>1000</v>
      </c>
      <c r="N235" s="171" t="s">
        <v>1897</v>
      </c>
    </row>
    <row r="236" spans="1:14" ht="51">
      <c r="A236" s="179">
        <f t="shared" si="15"/>
        <v>240</v>
      </c>
      <c r="B236" s="189" t="s">
        <v>5677</v>
      </c>
      <c r="C236" s="167" t="s">
        <v>1929</v>
      </c>
      <c r="D236" s="167" t="s">
        <v>5679</v>
      </c>
      <c r="E236" s="190" t="s">
        <v>5680</v>
      </c>
      <c r="F236" s="168" t="s">
        <v>736</v>
      </c>
      <c r="G236" s="166" t="s">
        <v>5681</v>
      </c>
      <c r="H236" s="166" t="s">
        <v>5678</v>
      </c>
      <c r="I236" s="191">
        <v>84</v>
      </c>
      <c r="J236" s="170">
        <v>100</v>
      </c>
      <c r="K236" s="187">
        <f t="shared" si="12"/>
        <v>8400</v>
      </c>
      <c r="L236" s="41">
        <f t="shared" si="13"/>
        <v>0</v>
      </c>
      <c r="M236" s="188">
        <f t="shared" si="14"/>
        <v>8400</v>
      </c>
      <c r="N236" s="171" t="s">
        <v>1897</v>
      </c>
    </row>
    <row r="237" spans="1:14" ht="38.25">
      <c r="A237" s="179">
        <f t="shared" si="15"/>
        <v>241</v>
      </c>
      <c r="B237" s="189" t="s">
        <v>5686</v>
      </c>
      <c r="C237" s="167" t="s">
        <v>361</v>
      </c>
      <c r="D237" s="167" t="s">
        <v>5688</v>
      </c>
      <c r="E237" s="190" t="s">
        <v>5689</v>
      </c>
      <c r="F237" s="168" t="s">
        <v>736</v>
      </c>
      <c r="G237" s="166" t="s">
        <v>5690</v>
      </c>
      <c r="H237" s="166" t="s">
        <v>5687</v>
      </c>
      <c r="I237" s="191">
        <v>1</v>
      </c>
      <c r="J237" s="170">
        <v>100</v>
      </c>
      <c r="K237" s="187">
        <f t="shared" si="12"/>
        <v>100</v>
      </c>
      <c r="L237" s="41">
        <f t="shared" si="13"/>
        <v>0</v>
      </c>
      <c r="M237" s="188">
        <f t="shared" si="14"/>
        <v>100</v>
      </c>
      <c r="N237" s="171" t="s">
        <v>1897</v>
      </c>
    </row>
    <row r="238" spans="1:14">
      <c r="A238" s="179">
        <f t="shared" si="15"/>
        <v>242</v>
      </c>
      <c r="B238" s="189" t="s">
        <v>5694</v>
      </c>
      <c r="C238" s="167" t="s">
        <v>1929</v>
      </c>
      <c r="D238" s="167" t="s">
        <v>5696</v>
      </c>
      <c r="E238" s="190" t="s">
        <v>5697</v>
      </c>
      <c r="F238" s="168" t="s">
        <v>736</v>
      </c>
      <c r="G238" s="166" t="s">
        <v>736</v>
      </c>
      <c r="H238" s="166" t="s">
        <v>5695</v>
      </c>
      <c r="I238" s="191">
        <v>68</v>
      </c>
      <c r="J238" s="170">
        <v>100</v>
      </c>
      <c r="K238" s="187">
        <f t="shared" si="12"/>
        <v>6800</v>
      </c>
      <c r="L238" s="41">
        <f t="shared" si="13"/>
        <v>0</v>
      </c>
      <c r="M238" s="188">
        <f t="shared" si="14"/>
        <v>6800</v>
      </c>
      <c r="N238" s="171" t="s">
        <v>1897</v>
      </c>
    </row>
    <row r="239" spans="1:14" ht="38.25">
      <c r="A239" s="179">
        <f t="shared" si="15"/>
        <v>243</v>
      </c>
      <c r="B239" s="189" t="s">
        <v>5702</v>
      </c>
      <c r="C239" s="167" t="s">
        <v>736</v>
      </c>
      <c r="D239" s="167" t="s">
        <v>5704</v>
      </c>
      <c r="E239" s="190" t="s">
        <v>5705</v>
      </c>
      <c r="F239" s="168" t="s">
        <v>5706</v>
      </c>
      <c r="G239" s="166" t="s">
        <v>5708</v>
      </c>
      <c r="H239" s="166" t="s">
        <v>5703</v>
      </c>
      <c r="I239" s="191">
        <v>1</v>
      </c>
      <c r="J239" s="170">
        <v>100</v>
      </c>
      <c r="K239" s="187">
        <f t="shared" si="12"/>
        <v>100</v>
      </c>
      <c r="L239" s="41">
        <f t="shared" si="13"/>
        <v>0</v>
      </c>
      <c r="M239" s="188">
        <f t="shared" si="14"/>
        <v>100</v>
      </c>
      <c r="N239" s="171" t="s">
        <v>1897</v>
      </c>
    </row>
    <row r="240" spans="1:14" ht="38.25">
      <c r="A240" s="179">
        <f t="shared" si="15"/>
        <v>244</v>
      </c>
      <c r="B240" s="189" t="s">
        <v>2500</v>
      </c>
      <c r="C240" s="167" t="s">
        <v>193</v>
      </c>
      <c r="D240" s="167" t="s">
        <v>2502</v>
      </c>
      <c r="E240" s="190" t="s">
        <v>2503</v>
      </c>
      <c r="F240" s="168" t="s">
        <v>736</v>
      </c>
      <c r="G240" s="166" t="s">
        <v>2504</v>
      </c>
      <c r="H240" s="166" t="s">
        <v>2501</v>
      </c>
      <c r="I240" s="191">
        <v>2</v>
      </c>
      <c r="J240" s="170">
        <v>100</v>
      </c>
      <c r="K240" s="187">
        <f t="shared" si="12"/>
        <v>200</v>
      </c>
      <c r="L240" s="41">
        <f t="shared" si="13"/>
        <v>0</v>
      </c>
      <c r="M240" s="188">
        <f t="shared" si="14"/>
        <v>200</v>
      </c>
      <c r="N240" s="171" t="s">
        <v>1897</v>
      </c>
    </row>
    <row r="241" spans="1:14" ht="38.25">
      <c r="A241" s="179">
        <f t="shared" si="15"/>
        <v>245</v>
      </c>
      <c r="B241" s="189" t="s">
        <v>3462</v>
      </c>
      <c r="C241" s="167" t="s">
        <v>1929</v>
      </c>
      <c r="D241" s="167" t="s">
        <v>3464</v>
      </c>
      <c r="E241" s="190" t="s">
        <v>3465</v>
      </c>
      <c r="F241" s="168" t="s">
        <v>736</v>
      </c>
      <c r="G241" s="166" t="s">
        <v>3466</v>
      </c>
      <c r="H241" s="166" t="s">
        <v>3463</v>
      </c>
      <c r="I241" s="191">
        <v>17</v>
      </c>
      <c r="J241" s="170">
        <v>100</v>
      </c>
      <c r="K241" s="187">
        <f t="shared" si="12"/>
        <v>1700</v>
      </c>
      <c r="L241" s="41">
        <f t="shared" si="13"/>
        <v>0</v>
      </c>
      <c r="M241" s="188">
        <f t="shared" si="14"/>
        <v>1700</v>
      </c>
      <c r="N241" s="171" t="s">
        <v>1897</v>
      </c>
    </row>
    <row r="242" spans="1:14">
      <c r="A242" s="179">
        <f t="shared" si="15"/>
        <v>246</v>
      </c>
      <c r="B242" s="189" t="s">
        <v>5712</v>
      </c>
      <c r="C242" s="167" t="s">
        <v>1929</v>
      </c>
      <c r="D242" s="167" t="s">
        <v>5714</v>
      </c>
      <c r="E242" s="190" t="s">
        <v>5715</v>
      </c>
      <c r="F242" s="168" t="s">
        <v>736</v>
      </c>
      <c r="G242" s="166" t="s">
        <v>736</v>
      </c>
      <c r="H242" s="166" t="s">
        <v>5713</v>
      </c>
      <c r="I242" s="191">
        <v>2</v>
      </c>
      <c r="J242" s="170">
        <v>100</v>
      </c>
      <c r="K242" s="187">
        <f t="shared" si="12"/>
        <v>200</v>
      </c>
      <c r="L242" s="41">
        <f t="shared" si="13"/>
        <v>0</v>
      </c>
      <c r="M242" s="188">
        <f t="shared" si="14"/>
        <v>200</v>
      </c>
      <c r="N242" s="171" t="s">
        <v>1897</v>
      </c>
    </row>
    <row r="243" spans="1:14" ht="38.25">
      <c r="A243" s="179">
        <f t="shared" si="15"/>
        <v>247</v>
      </c>
      <c r="B243" s="189" t="s">
        <v>2508</v>
      </c>
      <c r="C243" s="167" t="s">
        <v>1929</v>
      </c>
      <c r="D243" s="167" t="s">
        <v>5719</v>
      </c>
      <c r="E243" s="190" t="s">
        <v>2509</v>
      </c>
      <c r="F243" s="168" t="s">
        <v>4835</v>
      </c>
      <c r="G243" s="166" t="s">
        <v>2510</v>
      </c>
      <c r="H243" s="166" t="s">
        <v>5718</v>
      </c>
      <c r="I243" s="191">
        <v>800</v>
      </c>
      <c r="J243" s="170">
        <v>100</v>
      </c>
      <c r="K243" s="187">
        <f t="shared" si="12"/>
        <v>80000</v>
      </c>
      <c r="L243" s="41">
        <f t="shared" si="13"/>
        <v>0</v>
      </c>
      <c r="M243" s="188">
        <f t="shared" si="14"/>
        <v>80000</v>
      </c>
      <c r="N243" s="171" t="s">
        <v>1897</v>
      </c>
    </row>
    <row r="244" spans="1:14" ht="38.25">
      <c r="A244" s="179">
        <f t="shared" si="15"/>
        <v>248</v>
      </c>
      <c r="B244" s="189" t="s">
        <v>5721</v>
      </c>
      <c r="C244" s="167" t="s">
        <v>361</v>
      </c>
      <c r="D244" s="167" t="s">
        <v>5723</v>
      </c>
      <c r="E244" s="190" t="s">
        <v>5724</v>
      </c>
      <c r="F244" s="168" t="s">
        <v>736</v>
      </c>
      <c r="G244" s="166" t="s">
        <v>5725</v>
      </c>
      <c r="H244" s="166" t="s">
        <v>5722</v>
      </c>
      <c r="I244" s="191">
        <v>2</v>
      </c>
      <c r="J244" s="170">
        <v>100</v>
      </c>
      <c r="K244" s="187">
        <f t="shared" si="12"/>
        <v>200</v>
      </c>
      <c r="L244" s="41">
        <f t="shared" si="13"/>
        <v>0</v>
      </c>
      <c r="M244" s="188">
        <f t="shared" si="14"/>
        <v>200</v>
      </c>
      <c r="N244" s="171" t="s">
        <v>1897</v>
      </c>
    </row>
    <row r="245" spans="1:14" ht="51">
      <c r="A245" s="179">
        <f t="shared" si="15"/>
        <v>249</v>
      </c>
      <c r="B245" s="189" t="s">
        <v>5729</v>
      </c>
      <c r="C245" s="167" t="s">
        <v>361</v>
      </c>
      <c r="D245" s="167" t="s">
        <v>5731</v>
      </c>
      <c r="E245" s="190" t="s">
        <v>5732</v>
      </c>
      <c r="F245" s="168" t="s">
        <v>736</v>
      </c>
      <c r="G245" s="166" t="s">
        <v>5733</v>
      </c>
      <c r="H245" s="166" t="s">
        <v>5730</v>
      </c>
      <c r="I245" s="191">
        <v>100</v>
      </c>
      <c r="J245" s="170">
        <v>100</v>
      </c>
      <c r="K245" s="187">
        <f t="shared" si="12"/>
        <v>10000</v>
      </c>
      <c r="L245" s="41">
        <f t="shared" si="13"/>
        <v>0</v>
      </c>
      <c r="M245" s="188">
        <f t="shared" si="14"/>
        <v>10000</v>
      </c>
      <c r="N245" s="171" t="s">
        <v>1897</v>
      </c>
    </row>
    <row r="246" spans="1:14" ht="51">
      <c r="A246" s="179">
        <f t="shared" si="15"/>
        <v>250</v>
      </c>
      <c r="B246" s="189" t="s">
        <v>5737</v>
      </c>
      <c r="C246" s="167" t="s">
        <v>1929</v>
      </c>
      <c r="D246" s="167" t="s">
        <v>5739</v>
      </c>
      <c r="E246" s="190" t="s">
        <v>5740</v>
      </c>
      <c r="F246" s="168" t="s">
        <v>736</v>
      </c>
      <c r="G246" s="166" t="s">
        <v>5742</v>
      </c>
      <c r="H246" s="166" t="s">
        <v>5738</v>
      </c>
      <c r="I246" s="191">
        <v>421</v>
      </c>
      <c r="J246" s="170">
        <v>100</v>
      </c>
      <c r="K246" s="187">
        <f t="shared" si="12"/>
        <v>42100</v>
      </c>
      <c r="L246" s="41">
        <f t="shared" si="13"/>
        <v>0</v>
      </c>
      <c r="M246" s="188">
        <f t="shared" si="14"/>
        <v>42100</v>
      </c>
      <c r="N246" s="171" t="s">
        <v>1897</v>
      </c>
    </row>
    <row r="247" spans="1:14" ht="38.25">
      <c r="A247" s="179">
        <f t="shared" si="15"/>
        <v>251</v>
      </c>
      <c r="B247" s="189" t="s">
        <v>2013</v>
      </c>
      <c r="C247" s="167" t="s">
        <v>4099</v>
      </c>
      <c r="D247" s="167" t="s">
        <v>4236</v>
      </c>
      <c r="E247" s="190" t="s">
        <v>4237</v>
      </c>
      <c r="F247" s="168" t="s">
        <v>5746</v>
      </c>
      <c r="G247" s="166" t="s">
        <v>2015</v>
      </c>
      <c r="H247" s="166" t="s">
        <v>2014</v>
      </c>
      <c r="I247" s="191">
        <v>310</v>
      </c>
      <c r="J247" s="170">
        <v>100</v>
      </c>
      <c r="K247" s="187">
        <f t="shared" si="12"/>
        <v>31000</v>
      </c>
      <c r="L247" s="41">
        <f t="shared" si="13"/>
        <v>0</v>
      </c>
      <c r="M247" s="188">
        <f t="shared" si="14"/>
        <v>31000</v>
      </c>
      <c r="N247" s="171" t="s">
        <v>1897</v>
      </c>
    </row>
    <row r="248" spans="1:14" ht="63.75">
      <c r="A248" s="179">
        <f t="shared" si="15"/>
        <v>252</v>
      </c>
      <c r="B248" s="189" t="s">
        <v>5749</v>
      </c>
      <c r="C248" s="167" t="s">
        <v>1929</v>
      </c>
      <c r="D248" s="167" t="s">
        <v>4230</v>
      </c>
      <c r="E248" s="190" t="s">
        <v>4231</v>
      </c>
      <c r="F248" s="168" t="s">
        <v>736</v>
      </c>
      <c r="G248" s="166" t="s">
        <v>5750</v>
      </c>
      <c r="H248" s="166" t="s">
        <v>4229</v>
      </c>
      <c r="I248" s="191">
        <v>342</v>
      </c>
      <c r="J248" s="170">
        <v>100</v>
      </c>
      <c r="K248" s="187">
        <f t="shared" si="12"/>
        <v>34200</v>
      </c>
      <c r="L248" s="41">
        <f t="shared" si="13"/>
        <v>0</v>
      </c>
      <c r="M248" s="188">
        <f t="shared" si="14"/>
        <v>34200</v>
      </c>
      <c r="N248" s="171" t="s">
        <v>1897</v>
      </c>
    </row>
    <row r="249" spans="1:14" ht="51">
      <c r="A249" s="179">
        <f t="shared" si="15"/>
        <v>253</v>
      </c>
      <c r="B249" s="189" t="s">
        <v>3471</v>
      </c>
      <c r="C249" s="167" t="s">
        <v>1929</v>
      </c>
      <c r="D249" s="167" t="s">
        <v>3473</v>
      </c>
      <c r="E249" s="190" t="s">
        <v>3474</v>
      </c>
      <c r="F249" s="168" t="s">
        <v>736</v>
      </c>
      <c r="G249" s="166" t="s">
        <v>3475</v>
      </c>
      <c r="H249" s="166" t="s">
        <v>3472</v>
      </c>
      <c r="I249" s="191">
        <v>5</v>
      </c>
      <c r="J249" s="170">
        <v>100</v>
      </c>
      <c r="K249" s="187">
        <f t="shared" si="12"/>
        <v>500</v>
      </c>
      <c r="L249" s="41">
        <f t="shared" si="13"/>
        <v>0</v>
      </c>
      <c r="M249" s="188">
        <f t="shared" si="14"/>
        <v>500</v>
      </c>
      <c r="N249" s="171" t="s">
        <v>1897</v>
      </c>
    </row>
    <row r="250" spans="1:14" ht="51">
      <c r="A250" s="179">
        <f t="shared" si="15"/>
        <v>254</v>
      </c>
      <c r="B250" s="189" t="s">
        <v>3479</v>
      </c>
      <c r="C250" s="167" t="s">
        <v>193</v>
      </c>
      <c r="D250" s="167" t="s">
        <v>323</v>
      </c>
      <c r="E250" s="190" t="s">
        <v>831</v>
      </c>
      <c r="F250" s="168" t="s">
        <v>317</v>
      </c>
      <c r="G250" s="166" t="s">
        <v>3481</v>
      </c>
      <c r="H250" s="166" t="s">
        <v>3480</v>
      </c>
      <c r="I250" s="191">
        <v>32640</v>
      </c>
      <c r="J250" s="170">
        <v>100</v>
      </c>
      <c r="K250" s="187">
        <f t="shared" si="12"/>
        <v>3264000</v>
      </c>
      <c r="L250" s="41">
        <f t="shared" si="13"/>
        <v>0</v>
      </c>
      <c r="M250" s="188">
        <f t="shared" si="14"/>
        <v>3264000</v>
      </c>
      <c r="N250" s="171" t="s">
        <v>1897</v>
      </c>
    </row>
    <row r="251" spans="1:14" ht="38.25">
      <c r="A251" s="179">
        <f t="shared" si="15"/>
        <v>255</v>
      </c>
      <c r="B251" s="189" t="s">
        <v>2512</v>
      </c>
      <c r="C251" s="167" t="s">
        <v>1929</v>
      </c>
      <c r="D251" s="167" t="s">
        <v>4240</v>
      </c>
      <c r="E251" s="190" t="s">
        <v>4241</v>
      </c>
      <c r="F251" s="168" t="s">
        <v>736</v>
      </c>
      <c r="G251" s="166" t="s">
        <v>3483</v>
      </c>
      <c r="H251" s="166" t="s">
        <v>2513</v>
      </c>
      <c r="I251" s="191">
        <v>960</v>
      </c>
      <c r="J251" s="170">
        <v>100</v>
      </c>
      <c r="K251" s="187">
        <f t="shared" si="12"/>
        <v>96000</v>
      </c>
      <c r="L251" s="41">
        <f t="shared" si="13"/>
        <v>0</v>
      </c>
      <c r="M251" s="188">
        <f t="shared" si="14"/>
        <v>96000</v>
      </c>
      <c r="N251" s="171" t="s">
        <v>1897</v>
      </c>
    </row>
    <row r="252" spans="1:14" ht="38.25">
      <c r="A252" s="179">
        <f t="shared" si="15"/>
        <v>256</v>
      </c>
      <c r="B252" s="189" t="s">
        <v>2514</v>
      </c>
      <c r="C252" s="167" t="s">
        <v>1929</v>
      </c>
      <c r="D252" s="167" t="s">
        <v>3485</v>
      </c>
      <c r="E252" s="190" t="s">
        <v>2338</v>
      </c>
      <c r="F252" s="168" t="s">
        <v>736</v>
      </c>
      <c r="G252" s="166" t="s">
        <v>3486</v>
      </c>
      <c r="H252" s="166" t="s">
        <v>2515</v>
      </c>
      <c r="I252" s="191">
        <v>8160</v>
      </c>
      <c r="J252" s="170">
        <v>100</v>
      </c>
      <c r="K252" s="187">
        <f t="shared" si="12"/>
        <v>816000</v>
      </c>
      <c r="L252" s="41">
        <f t="shared" si="13"/>
        <v>0</v>
      </c>
      <c r="M252" s="188">
        <f t="shared" si="14"/>
        <v>816000</v>
      </c>
      <c r="N252" s="171" t="s">
        <v>1897</v>
      </c>
    </row>
    <row r="253" spans="1:14" ht="38.25">
      <c r="A253" s="179">
        <f t="shared" si="15"/>
        <v>257</v>
      </c>
      <c r="B253" s="189" t="s">
        <v>5753</v>
      </c>
      <c r="C253" s="167" t="s">
        <v>361</v>
      </c>
      <c r="D253" s="167" t="s">
        <v>5755</v>
      </c>
      <c r="E253" s="190" t="s">
        <v>5756</v>
      </c>
      <c r="F253" s="168" t="s">
        <v>736</v>
      </c>
      <c r="G253" s="166" t="s">
        <v>5757</v>
      </c>
      <c r="H253" s="166" t="s">
        <v>5754</v>
      </c>
      <c r="I253" s="191">
        <v>2</v>
      </c>
      <c r="J253" s="170">
        <v>100</v>
      </c>
      <c r="K253" s="187">
        <f t="shared" si="12"/>
        <v>200</v>
      </c>
      <c r="L253" s="41">
        <f t="shared" si="13"/>
        <v>0</v>
      </c>
      <c r="M253" s="188">
        <f t="shared" si="14"/>
        <v>200</v>
      </c>
      <c r="N253" s="171" t="s">
        <v>1897</v>
      </c>
    </row>
    <row r="254" spans="1:14" ht="51">
      <c r="A254" s="179">
        <f t="shared" si="15"/>
        <v>258</v>
      </c>
      <c r="B254" s="189" t="s">
        <v>5761</v>
      </c>
      <c r="C254" s="167" t="s">
        <v>1929</v>
      </c>
      <c r="D254" s="167" t="s">
        <v>5763</v>
      </c>
      <c r="E254" s="190" t="s">
        <v>5764</v>
      </c>
      <c r="F254" s="168" t="s">
        <v>736</v>
      </c>
      <c r="G254" s="166" t="s">
        <v>5766</v>
      </c>
      <c r="H254" s="166" t="s">
        <v>5762</v>
      </c>
      <c r="I254" s="191">
        <v>2</v>
      </c>
      <c r="J254" s="170">
        <v>100</v>
      </c>
      <c r="K254" s="187">
        <f t="shared" si="12"/>
        <v>200</v>
      </c>
      <c r="L254" s="41">
        <f t="shared" si="13"/>
        <v>0</v>
      </c>
      <c r="M254" s="188">
        <f t="shared" si="14"/>
        <v>200</v>
      </c>
      <c r="N254" s="171" t="s">
        <v>1897</v>
      </c>
    </row>
    <row r="255" spans="1:14" ht="51">
      <c r="A255" s="179">
        <f t="shared" si="15"/>
        <v>259</v>
      </c>
      <c r="B255" s="189" t="s">
        <v>3490</v>
      </c>
      <c r="C255" s="167" t="s">
        <v>1929</v>
      </c>
      <c r="D255" s="167" t="s">
        <v>3492</v>
      </c>
      <c r="E255" s="190" t="s">
        <v>3474</v>
      </c>
      <c r="F255" s="168" t="s">
        <v>736</v>
      </c>
      <c r="G255" s="166" t="s">
        <v>3494</v>
      </c>
      <c r="H255" s="166" t="s">
        <v>3491</v>
      </c>
      <c r="I255" s="191">
        <v>4</v>
      </c>
      <c r="J255" s="170">
        <v>100</v>
      </c>
      <c r="K255" s="187">
        <f t="shared" si="12"/>
        <v>400</v>
      </c>
      <c r="L255" s="41">
        <f t="shared" si="13"/>
        <v>0</v>
      </c>
      <c r="M255" s="188">
        <f t="shared" si="14"/>
        <v>400</v>
      </c>
      <c r="N255" s="171" t="s">
        <v>1897</v>
      </c>
    </row>
    <row r="256" spans="1:14" ht="38.25">
      <c r="A256" s="179">
        <f t="shared" si="15"/>
        <v>260</v>
      </c>
      <c r="B256" s="189" t="s">
        <v>2516</v>
      </c>
      <c r="C256" s="167" t="s">
        <v>193</v>
      </c>
      <c r="D256" s="167" t="s">
        <v>2021</v>
      </c>
      <c r="E256" s="190" t="s">
        <v>848</v>
      </c>
      <c r="F256" s="168" t="s">
        <v>405</v>
      </c>
      <c r="G256" s="166" t="s">
        <v>2022</v>
      </c>
      <c r="H256" s="166" t="s">
        <v>2517</v>
      </c>
      <c r="I256" s="191">
        <v>800</v>
      </c>
      <c r="J256" s="170">
        <v>100</v>
      </c>
      <c r="K256" s="187">
        <f t="shared" si="12"/>
        <v>80000</v>
      </c>
      <c r="L256" s="41">
        <f t="shared" si="13"/>
        <v>0</v>
      </c>
      <c r="M256" s="188">
        <f t="shared" si="14"/>
        <v>80000</v>
      </c>
      <c r="N256" s="171" t="s">
        <v>1897</v>
      </c>
    </row>
    <row r="257" spans="1:14" ht="51">
      <c r="A257" s="179">
        <f t="shared" si="15"/>
        <v>261</v>
      </c>
      <c r="B257" s="189" t="s">
        <v>5770</v>
      </c>
      <c r="C257" s="167" t="s">
        <v>1929</v>
      </c>
      <c r="D257" s="167" t="s">
        <v>5772</v>
      </c>
      <c r="E257" s="190" t="s">
        <v>5773</v>
      </c>
      <c r="F257" s="168" t="s">
        <v>736</v>
      </c>
      <c r="G257" s="166" t="s">
        <v>5774</v>
      </c>
      <c r="H257" s="166" t="s">
        <v>5771</v>
      </c>
      <c r="I257" s="191">
        <v>20</v>
      </c>
      <c r="J257" s="170">
        <v>100</v>
      </c>
      <c r="K257" s="187">
        <f t="shared" si="12"/>
        <v>2000</v>
      </c>
      <c r="L257" s="41">
        <f t="shared" si="13"/>
        <v>0</v>
      </c>
      <c r="M257" s="188">
        <f t="shared" si="14"/>
        <v>2000</v>
      </c>
      <c r="N257" s="171" t="s">
        <v>1897</v>
      </c>
    </row>
    <row r="258" spans="1:14" ht="51">
      <c r="A258" s="179">
        <f t="shared" si="15"/>
        <v>262</v>
      </c>
      <c r="B258" s="189" t="s">
        <v>4243</v>
      </c>
      <c r="C258" s="167" t="s">
        <v>1929</v>
      </c>
      <c r="D258" s="167" t="s">
        <v>4245</v>
      </c>
      <c r="E258" s="190" t="s">
        <v>4246</v>
      </c>
      <c r="F258" s="168" t="s">
        <v>5777</v>
      </c>
      <c r="G258" s="166" t="s">
        <v>5778</v>
      </c>
      <c r="H258" s="166" t="s">
        <v>4244</v>
      </c>
      <c r="I258" s="191">
        <v>1008</v>
      </c>
      <c r="J258" s="170">
        <v>100</v>
      </c>
      <c r="K258" s="187">
        <f t="shared" si="12"/>
        <v>100800</v>
      </c>
      <c r="L258" s="41">
        <f t="shared" si="13"/>
        <v>0</v>
      </c>
      <c r="M258" s="188">
        <f t="shared" si="14"/>
        <v>100800</v>
      </c>
      <c r="N258" s="171" t="s">
        <v>1897</v>
      </c>
    </row>
    <row r="259" spans="1:14" ht="51">
      <c r="A259" s="179">
        <f t="shared" si="15"/>
        <v>263</v>
      </c>
      <c r="B259" s="189" t="s">
        <v>4250</v>
      </c>
      <c r="C259" s="167" t="s">
        <v>1929</v>
      </c>
      <c r="D259" s="167" t="s">
        <v>4252</v>
      </c>
      <c r="E259" s="190" t="s">
        <v>4253</v>
      </c>
      <c r="F259" s="168" t="s">
        <v>736</v>
      </c>
      <c r="G259" s="166" t="s">
        <v>4255</v>
      </c>
      <c r="H259" s="166" t="s">
        <v>4251</v>
      </c>
      <c r="I259" s="191">
        <v>1</v>
      </c>
      <c r="J259" s="170">
        <v>100</v>
      </c>
      <c r="K259" s="187">
        <f t="shared" si="12"/>
        <v>100</v>
      </c>
      <c r="L259" s="41">
        <f t="shared" si="13"/>
        <v>0</v>
      </c>
      <c r="M259" s="188">
        <f t="shared" si="14"/>
        <v>100</v>
      </c>
      <c r="N259" s="171" t="s">
        <v>1897</v>
      </c>
    </row>
    <row r="260" spans="1:14" ht="38.25">
      <c r="A260" s="179">
        <f t="shared" si="15"/>
        <v>264</v>
      </c>
      <c r="B260" s="189" t="s">
        <v>2518</v>
      </c>
      <c r="C260" s="167" t="s">
        <v>4099</v>
      </c>
      <c r="D260" s="167" t="s">
        <v>5781</v>
      </c>
      <c r="E260" s="190" t="s">
        <v>4179</v>
      </c>
      <c r="F260" s="168" t="s">
        <v>736</v>
      </c>
      <c r="G260" s="166" t="s">
        <v>5782</v>
      </c>
      <c r="H260" s="166" t="s">
        <v>2519</v>
      </c>
      <c r="I260" s="191">
        <v>960</v>
      </c>
      <c r="J260" s="170">
        <v>100</v>
      </c>
      <c r="K260" s="187">
        <f t="shared" si="12"/>
        <v>96000</v>
      </c>
      <c r="L260" s="41">
        <f t="shared" si="13"/>
        <v>0</v>
      </c>
      <c r="M260" s="188">
        <f t="shared" si="14"/>
        <v>96000</v>
      </c>
      <c r="N260" s="171" t="s">
        <v>1897</v>
      </c>
    </row>
    <row r="261" spans="1:14" ht="25.5">
      <c r="A261" s="179">
        <f t="shared" si="15"/>
        <v>265</v>
      </c>
      <c r="B261" s="189" t="s">
        <v>3497</v>
      </c>
      <c r="C261" s="167" t="s">
        <v>193</v>
      </c>
      <c r="D261" s="167" t="s">
        <v>386</v>
      </c>
      <c r="E261" s="190" t="s">
        <v>834</v>
      </c>
      <c r="F261" s="168" t="s">
        <v>348</v>
      </c>
      <c r="G261" s="166" t="s">
        <v>736</v>
      </c>
      <c r="H261" s="166" t="s">
        <v>3498</v>
      </c>
      <c r="I261" s="191">
        <v>160</v>
      </c>
      <c r="J261" s="170">
        <v>100</v>
      </c>
      <c r="K261" s="187">
        <f t="shared" si="12"/>
        <v>16000</v>
      </c>
      <c r="L261" s="41">
        <f t="shared" si="13"/>
        <v>0</v>
      </c>
      <c r="M261" s="188">
        <f t="shared" si="14"/>
        <v>16000</v>
      </c>
      <c r="N261" s="171" t="s">
        <v>1897</v>
      </c>
    </row>
    <row r="262" spans="1:14" ht="51">
      <c r="A262" s="179">
        <f t="shared" si="15"/>
        <v>266</v>
      </c>
      <c r="B262" s="189" t="s">
        <v>2520</v>
      </c>
      <c r="C262" s="167" t="s">
        <v>193</v>
      </c>
      <c r="D262" s="167" t="s">
        <v>1573</v>
      </c>
      <c r="E262" s="190" t="s">
        <v>1574</v>
      </c>
      <c r="F262" s="168" t="s">
        <v>405</v>
      </c>
      <c r="G262" s="166" t="s">
        <v>2522</v>
      </c>
      <c r="H262" s="166" t="s">
        <v>2521</v>
      </c>
      <c r="I262" s="191">
        <v>1120</v>
      </c>
      <c r="J262" s="170">
        <v>100</v>
      </c>
      <c r="K262" s="187">
        <f t="shared" ref="K262:K325" si="16">I262*J262</f>
        <v>112000</v>
      </c>
      <c r="L262" s="41">
        <f t="shared" ref="L262:L325" si="17">K262*0</f>
        <v>0</v>
      </c>
      <c r="M262" s="188">
        <f t="shared" ref="M262:M325" si="18">K262-L262</f>
        <v>112000</v>
      </c>
      <c r="N262" s="171" t="s">
        <v>1897</v>
      </c>
    </row>
    <row r="263" spans="1:14" ht="51">
      <c r="A263" s="179">
        <f t="shared" ref="A263:A326" si="19">A262+1</f>
        <v>267</v>
      </c>
      <c r="B263" s="189" t="s">
        <v>2524</v>
      </c>
      <c r="C263" s="167" t="s">
        <v>1929</v>
      </c>
      <c r="D263" s="167" t="s">
        <v>3499</v>
      </c>
      <c r="E263" s="190" t="s">
        <v>3285</v>
      </c>
      <c r="F263" s="168" t="s">
        <v>736</v>
      </c>
      <c r="G263" s="166" t="s">
        <v>3500</v>
      </c>
      <c r="H263" s="166" t="s">
        <v>2525</v>
      </c>
      <c r="I263" s="191">
        <v>160</v>
      </c>
      <c r="J263" s="170">
        <v>100</v>
      </c>
      <c r="K263" s="187">
        <f t="shared" si="16"/>
        <v>16000</v>
      </c>
      <c r="L263" s="41">
        <f t="shared" si="17"/>
        <v>0</v>
      </c>
      <c r="M263" s="188">
        <f t="shared" si="18"/>
        <v>16000</v>
      </c>
      <c r="N263" s="171" t="s">
        <v>1897</v>
      </c>
    </row>
    <row r="264" spans="1:14" ht="51">
      <c r="A264" s="179">
        <f t="shared" si="19"/>
        <v>268</v>
      </c>
      <c r="B264" s="189" t="s">
        <v>5786</v>
      </c>
      <c r="C264" s="167" t="s">
        <v>1929</v>
      </c>
      <c r="D264" s="167" t="s">
        <v>5788</v>
      </c>
      <c r="E264" s="190" t="s">
        <v>3567</v>
      </c>
      <c r="F264" s="168" t="s">
        <v>736</v>
      </c>
      <c r="G264" s="166" t="s">
        <v>5790</v>
      </c>
      <c r="H264" s="166" t="s">
        <v>5787</v>
      </c>
      <c r="I264" s="191">
        <v>49</v>
      </c>
      <c r="J264" s="170">
        <v>100</v>
      </c>
      <c r="K264" s="187">
        <f t="shared" si="16"/>
        <v>4900</v>
      </c>
      <c r="L264" s="41">
        <f t="shared" si="17"/>
        <v>0</v>
      </c>
      <c r="M264" s="188">
        <f t="shared" si="18"/>
        <v>4900</v>
      </c>
      <c r="N264" s="171" t="s">
        <v>1897</v>
      </c>
    </row>
    <row r="265" spans="1:14" ht="51">
      <c r="A265" s="179">
        <f t="shared" si="19"/>
        <v>269</v>
      </c>
      <c r="B265" s="189" t="s">
        <v>5795</v>
      </c>
      <c r="C265" s="167" t="s">
        <v>1929</v>
      </c>
      <c r="D265" s="167" t="s">
        <v>5797</v>
      </c>
      <c r="E265" s="190" t="s">
        <v>3629</v>
      </c>
      <c r="F265" s="168" t="s">
        <v>736</v>
      </c>
      <c r="G265" s="166" t="s">
        <v>5799</v>
      </c>
      <c r="H265" s="166" t="s">
        <v>5796</v>
      </c>
      <c r="I265" s="191">
        <v>5</v>
      </c>
      <c r="J265" s="170">
        <v>100</v>
      </c>
      <c r="K265" s="187">
        <f t="shared" si="16"/>
        <v>500</v>
      </c>
      <c r="L265" s="41">
        <f t="shared" si="17"/>
        <v>0</v>
      </c>
      <c r="M265" s="188">
        <f t="shared" si="18"/>
        <v>500</v>
      </c>
      <c r="N265" s="171" t="s">
        <v>1897</v>
      </c>
    </row>
    <row r="266" spans="1:14" ht="63.75">
      <c r="A266" s="179">
        <f t="shared" si="19"/>
        <v>270</v>
      </c>
      <c r="B266" s="189" t="s">
        <v>2526</v>
      </c>
      <c r="C266" s="167" t="s">
        <v>193</v>
      </c>
      <c r="D266" s="167" t="s">
        <v>1575</v>
      </c>
      <c r="E266" s="190" t="s">
        <v>793</v>
      </c>
      <c r="F266" s="168" t="s">
        <v>1576</v>
      </c>
      <c r="G266" s="166" t="s">
        <v>2528</v>
      </c>
      <c r="H266" s="166" t="s">
        <v>2527</v>
      </c>
      <c r="I266" s="191">
        <v>1280</v>
      </c>
      <c r="J266" s="170">
        <v>100</v>
      </c>
      <c r="K266" s="187">
        <f t="shared" si="16"/>
        <v>128000</v>
      </c>
      <c r="L266" s="41">
        <f t="shared" si="17"/>
        <v>0</v>
      </c>
      <c r="M266" s="188">
        <f t="shared" si="18"/>
        <v>128000</v>
      </c>
      <c r="N266" s="171" t="s">
        <v>1897</v>
      </c>
    </row>
    <row r="267" spans="1:14" ht="51">
      <c r="A267" s="179">
        <f t="shared" si="19"/>
        <v>271</v>
      </c>
      <c r="B267" s="189" t="s">
        <v>2529</v>
      </c>
      <c r="C267" s="167" t="s">
        <v>1929</v>
      </c>
      <c r="D267" s="167" t="s">
        <v>2531</v>
      </c>
      <c r="E267" s="190" t="s">
        <v>2532</v>
      </c>
      <c r="F267" s="168" t="s">
        <v>736</v>
      </c>
      <c r="G267" s="166" t="s">
        <v>2533</v>
      </c>
      <c r="H267" s="166" t="s">
        <v>2530</v>
      </c>
      <c r="I267" s="191">
        <v>1120</v>
      </c>
      <c r="J267" s="170">
        <v>100</v>
      </c>
      <c r="K267" s="187">
        <f t="shared" si="16"/>
        <v>112000</v>
      </c>
      <c r="L267" s="41">
        <f t="shared" si="17"/>
        <v>0</v>
      </c>
      <c r="M267" s="188">
        <f t="shared" si="18"/>
        <v>112000</v>
      </c>
      <c r="N267" s="171" t="s">
        <v>1897</v>
      </c>
    </row>
    <row r="268" spans="1:14" ht="51">
      <c r="A268" s="179">
        <f t="shared" si="19"/>
        <v>272</v>
      </c>
      <c r="B268" s="189" t="s">
        <v>5804</v>
      </c>
      <c r="C268" s="167" t="s">
        <v>4099</v>
      </c>
      <c r="D268" s="167" t="s">
        <v>5806</v>
      </c>
      <c r="E268" s="190" t="s">
        <v>5807</v>
      </c>
      <c r="F268" s="168" t="s">
        <v>736</v>
      </c>
      <c r="G268" s="166" t="s">
        <v>5808</v>
      </c>
      <c r="H268" s="166" t="s">
        <v>5805</v>
      </c>
      <c r="I268" s="191">
        <v>6</v>
      </c>
      <c r="J268" s="170">
        <v>100</v>
      </c>
      <c r="K268" s="187">
        <f t="shared" si="16"/>
        <v>600</v>
      </c>
      <c r="L268" s="41">
        <f t="shared" si="17"/>
        <v>0</v>
      </c>
      <c r="M268" s="188">
        <f t="shared" si="18"/>
        <v>600</v>
      </c>
      <c r="N268" s="171" t="s">
        <v>1897</v>
      </c>
    </row>
    <row r="269" spans="1:14" s="159" customFormat="1" ht="38.25">
      <c r="A269" s="179">
        <f t="shared" si="19"/>
        <v>273</v>
      </c>
      <c r="B269" s="189" t="s">
        <v>2534</v>
      </c>
      <c r="C269" s="167" t="s">
        <v>1929</v>
      </c>
      <c r="D269" s="167" t="s">
        <v>4258</v>
      </c>
      <c r="E269" s="190" t="s">
        <v>4259</v>
      </c>
      <c r="F269" s="168" t="s">
        <v>736</v>
      </c>
      <c r="G269" s="166" t="s">
        <v>4260</v>
      </c>
      <c r="H269" s="166" t="s">
        <v>2535</v>
      </c>
      <c r="I269" s="191">
        <v>33440</v>
      </c>
      <c r="J269" s="170">
        <v>100</v>
      </c>
      <c r="K269" s="187">
        <f t="shared" si="16"/>
        <v>3344000</v>
      </c>
      <c r="L269" s="41">
        <f t="shared" si="17"/>
        <v>0</v>
      </c>
      <c r="M269" s="188">
        <f t="shared" si="18"/>
        <v>3344000</v>
      </c>
      <c r="N269" s="171" t="s">
        <v>1897</v>
      </c>
    </row>
    <row r="270" spans="1:14" ht="51">
      <c r="A270" s="179">
        <f t="shared" si="19"/>
        <v>274</v>
      </c>
      <c r="B270" s="189" t="s">
        <v>5812</v>
      </c>
      <c r="C270" s="167" t="s">
        <v>1929</v>
      </c>
      <c r="D270" s="167" t="s">
        <v>5814</v>
      </c>
      <c r="E270" s="190" t="s">
        <v>3465</v>
      </c>
      <c r="F270" s="168" t="s">
        <v>736</v>
      </c>
      <c r="G270" s="166" t="s">
        <v>5815</v>
      </c>
      <c r="H270" s="166" t="s">
        <v>5813</v>
      </c>
      <c r="I270" s="191">
        <v>1</v>
      </c>
      <c r="J270" s="170">
        <v>100</v>
      </c>
      <c r="K270" s="187">
        <f t="shared" si="16"/>
        <v>100</v>
      </c>
      <c r="L270" s="41">
        <f t="shared" si="17"/>
        <v>0</v>
      </c>
      <c r="M270" s="188">
        <f t="shared" si="18"/>
        <v>100</v>
      </c>
      <c r="N270" s="171" t="s">
        <v>1897</v>
      </c>
    </row>
    <row r="271" spans="1:14" ht="38.25">
      <c r="A271" s="179">
        <f t="shared" si="19"/>
        <v>275</v>
      </c>
      <c r="B271" s="189" t="s">
        <v>2537</v>
      </c>
      <c r="C271" s="167" t="s">
        <v>1929</v>
      </c>
      <c r="D271" s="167" t="s">
        <v>3502</v>
      </c>
      <c r="E271" s="190" t="s">
        <v>3503</v>
      </c>
      <c r="F271" s="168" t="s">
        <v>736</v>
      </c>
      <c r="G271" s="166" t="s">
        <v>3504</v>
      </c>
      <c r="H271" s="166" t="s">
        <v>2538</v>
      </c>
      <c r="I271" s="191">
        <v>120</v>
      </c>
      <c r="J271" s="170">
        <v>100</v>
      </c>
      <c r="K271" s="187">
        <f t="shared" si="16"/>
        <v>12000</v>
      </c>
      <c r="L271" s="41">
        <f t="shared" si="17"/>
        <v>0</v>
      </c>
      <c r="M271" s="188">
        <f t="shared" si="18"/>
        <v>12000</v>
      </c>
      <c r="N271" s="171" t="s">
        <v>1897</v>
      </c>
    </row>
    <row r="272" spans="1:14" ht="51">
      <c r="A272" s="179">
        <f t="shared" si="19"/>
        <v>276</v>
      </c>
      <c r="B272" s="189" t="s">
        <v>5822</v>
      </c>
      <c r="C272" s="167" t="s">
        <v>1929</v>
      </c>
      <c r="D272" s="167" t="s">
        <v>5824</v>
      </c>
      <c r="E272" s="190" t="s">
        <v>4625</v>
      </c>
      <c r="F272" s="168" t="s">
        <v>736</v>
      </c>
      <c r="G272" s="166" t="s">
        <v>5825</v>
      </c>
      <c r="H272" s="166" t="s">
        <v>5823</v>
      </c>
      <c r="I272" s="191">
        <v>1</v>
      </c>
      <c r="J272" s="170">
        <v>100</v>
      </c>
      <c r="K272" s="187">
        <f t="shared" si="16"/>
        <v>100</v>
      </c>
      <c r="L272" s="41">
        <f t="shared" si="17"/>
        <v>0</v>
      </c>
      <c r="M272" s="188">
        <f t="shared" si="18"/>
        <v>100</v>
      </c>
      <c r="N272" s="171" t="s">
        <v>1897</v>
      </c>
    </row>
    <row r="273" spans="1:14" ht="38.25">
      <c r="A273" s="179">
        <f t="shared" si="19"/>
        <v>277</v>
      </c>
      <c r="B273" s="189" t="s">
        <v>5829</v>
      </c>
      <c r="C273" s="167" t="s">
        <v>1929</v>
      </c>
      <c r="D273" s="167" t="s">
        <v>5831</v>
      </c>
      <c r="E273" s="190" t="s">
        <v>5832</v>
      </c>
      <c r="F273" s="168" t="s">
        <v>736</v>
      </c>
      <c r="G273" s="166" t="s">
        <v>5833</v>
      </c>
      <c r="H273" s="166" t="s">
        <v>5830</v>
      </c>
      <c r="I273" s="191">
        <v>1</v>
      </c>
      <c r="J273" s="170">
        <v>100</v>
      </c>
      <c r="K273" s="187">
        <f t="shared" si="16"/>
        <v>100</v>
      </c>
      <c r="L273" s="41">
        <f t="shared" si="17"/>
        <v>0</v>
      </c>
      <c r="M273" s="188">
        <f t="shared" si="18"/>
        <v>100</v>
      </c>
      <c r="N273" s="171" t="s">
        <v>1897</v>
      </c>
    </row>
    <row r="274" spans="1:14" ht="25.5">
      <c r="A274" s="179">
        <f t="shared" si="19"/>
        <v>278</v>
      </c>
      <c r="B274" s="189" t="s">
        <v>5837</v>
      </c>
      <c r="C274" s="167" t="s">
        <v>1929</v>
      </c>
      <c r="D274" s="167" t="s">
        <v>5839</v>
      </c>
      <c r="E274" s="190" t="s">
        <v>5840</v>
      </c>
      <c r="F274" s="168" t="s">
        <v>736</v>
      </c>
      <c r="G274" s="166" t="s">
        <v>5841</v>
      </c>
      <c r="H274" s="166" t="s">
        <v>5838</v>
      </c>
      <c r="I274" s="191">
        <v>10</v>
      </c>
      <c r="J274" s="170">
        <v>100</v>
      </c>
      <c r="K274" s="187">
        <f t="shared" si="16"/>
        <v>1000</v>
      </c>
      <c r="L274" s="41">
        <f t="shared" si="17"/>
        <v>0</v>
      </c>
      <c r="M274" s="188">
        <f t="shared" si="18"/>
        <v>1000</v>
      </c>
      <c r="N274" s="171" t="s">
        <v>1897</v>
      </c>
    </row>
    <row r="275" spans="1:14" ht="38.25">
      <c r="A275" s="179">
        <f t="shared" si="19"/>
        <v>279</v>
      </c>
      <c r="B275" s="189" t="s">
        <v>5845</v>
      </c>
      <c r="C275" s="167" t="s">
        <v>361</v>
      </c>
      <c r="D275" s="167" t="s">
        <v>5847</v>
      </c>
      <c r="E275" s="190" t="s">
        <v>1119</v>
      </c>
      <c r="F275" s="168" t="s">
        <v>736</v>
      </c>
      <c r="G275" s="166" t="s">
        <v>5848</v>
      </c>
      <c r="H275" s="166" t="s">
        <v>5846</v>
      </c>
      <c r="I275" s="191">
        <v>6</v>
      </c>
      <c r="J275" s="170">
        <v>100</v>
      </c>
      <c r="K275" s="187">
        <f t="shared" si="16"/>
        <v>600</v>
      </c>
      <c r="L275" s="41">
        <f t="shared" si="17"/>
        <v>0</v>
      </c>
      <c r="M275" s="188">
        <f t="shared" si="18"/>
        <v>600</v>
      </c>
      <c r="N275" s="171" t="s">
        <v>1897</v>
      </c>
    </row>
    <row r="276" spans="1:14" ht="38.25">
      <c r="A276" s="179">
        <f t="shared" si="19"/>
        <v>280</v>
      </c>
      <c r="B276" s="189" t="s">
        <v>3507</v>
      </c>
      <c r="C276" s="167" t="s">
        <v>3301</v>
      </c>
      <c r="D276" s="167" t="s">
        <v>3509</v>
      </c>
      <c r="E276" s="190" t="s">
        <v>3510</v>
      </c>
      <c r="F276" s="168" t="s">
        <v>736</v>
      </c>
      <c r="G276" s="166" t="s">
        <v>3511</v>
      </c>
      <c r="H276" s="166" t="s">
        <v>3508</v>
      </c>
      <c r="I276" s="191">
        <v>1</v>
      </c>
      <c r="J276" s="170">
        <v>100</v>
      </c>
      <c r="K276" s="187">
        <f t="shared" si="16"/>
        <v>100</v>
      </c>
      <c r="L276" s="41">
        <f t="shared" si="17"/>
        <v>0</v>
      </c>
      <c r="M276" s="188">
        <f t="shared" si="18"/>
        <v>100</v>
      </c>
      <c r="N276" s="171" t="s">
        <v>1897</v>
      </c>
    </row>
    <row r="277" spans="1:14" ht="38.25">
      <c r="A277" s="179">
        <f t="shared" si="19"/>
        <v>281</v>
      </c>
      <c r="B277" s="189" t="s">
        <v>5852</v>
      </c>
      <c r="C277" s="167" t="s">
        <v>1929</v>
      </c>
      <c r="D277" s="167" t="s">
        <v>5854</v>
      </c>
      <c r="E277" s="190" t="s">
        <v>4850</v>
      </c>
      <c r="F277" s="168" t="s">
        <v>736</v>
      </c>
      <c r="G277" s="166" t="s">
        <v>5855</v>
      </c>
      <c r="H277" s="166" t="s">
        <v>5853</v>
      </c>
      <c r="I277" s="191">
        <v>11</v>
      </c>
      <c r="J277" s="170">
        <v>100</v>
      </c>
      <c r="K277" s="187">
        <f t="shared" si="16"/>
        <v>1100</v>
      </c>
      <c r="L277" s="41">
        <f t="shared" si="17"/>
        <v>0</v>
      </c>
      <c r="M277" s="188">
        <f t="shared" si="18"/>
        <v>1100</v>
      </c>
      <c r="N277" s="171" t="s">
        <v>1897</v>
      </c>
    </row>
    <row r="278" spans="1:14" ht="38.25">
      <c r="A278" s="179">
        <f t="shared" si="19"/>
        <v>282</v>
      </c>
      <c r="B278" s="189" t="s">
        <v>4263</v>
      </c>
      <c r="C278" s="167" t="s">
        <v>736</v>
      </c>
      <c r="D278" s="167" t="s">
        <v>4264</v>
      </c>
      <c r="E278" s="190" t="s">
        <v>4265</v>
      </c>
      <c r="F278" s="168" t="s">
        <v>736</v>
      </c>
      <c r="G278" s="166" t="s">
        <v>4266</v>
      </c>
      <c r="H278" s="268" t="s">
        <v>7930</v>
      </c>
      <c r="I278" s="191">
        <v>602</v>
      </c>
      <c r="J278" s="170">
        <v>100</v>
      </c>
      <c r="K278" s="187">
        <f t="shared" si="16"/>
        <v>60200</v>
      </c>
      <c r="L278" s="41">
        <f t="shared" si="17"/>
        <v>0</v>
      </c>
      <c r="M278" s="188">
        <f t="shared" si="18"/>
        <v>60200</v>
      </c>
      <c r="N278" s="171" t="s">
        <v>1896</v>
      </c>
    </row>
    <row r="279" spans="1:14" ht="38.25">
      <c r="A279" s="179">
        <f t="shared" si="19"/>
        <v>283</v>
      </c>
      <c r="B279" s="189" t="s">
        <v>4273</v>
      </c>
      <c r="C279" s="167" t="s">
        <v>1929</v>
      </c>
      <c r="D279" s="167" t="s">
        <v>4275</v>
      </c>
      <c r="E279" s="190" t="s">
        <v>4276</v>
      </c>
      <c r="F279" s="168" t="s">
        <v>736</v>
      </c>
      <c r="G279" s="166" t="s">
        <v>4277</v>
      </c>
      <c r="H279" s="166" t="s">
        <v>4274</v>
      </c>
      <c r="I279" s="191">
        <v>160</v>
      </c>
      <c r="J279" s="170">
        <v>100</v>
      </c>
      <c r="K279" s="187">
        <f t="shared" si="16"/>
        <v>16000</v>
      </c>
      <c r="L279" s="41">
        <f t="shared" si="17"/>
        <v>0</v>
      </c>
      <c r="M279" s="188">
        <f t="shared" si="18"/>
        <v>16000</v>
      </c>
      <c r="N279" s="171" t="s">
        <v>1897</v>
      </c>
    </row>
    <row r="280" spans="1:14" ht="38.25">
      <c r="A280" s="179">
        <f t="shared" si="19"/>
        <v>284</v>
      </c>
      <c r="B280" s="189" t="s">
        <v>3515</v>
      </c>
      <c r="C280" s="167" t="s">
        <v>1929</v>
      </c>
      <c r="D280" s="167" t="s">
        <v>3517</v>
      </c>
      <c r="E280" s="190" t="s">
        <v>3518</v>
      </c>
      <c r="F280" s="168" t="s">
        <v>736</v>
      </c>
      <c r="G280" s="166" t="s">
        <v>3519</v>
      </c>
      <c r="H280" s="166" t="s">
        <v>3516</v>
      </c>
      <c r="I280" s="191">
        <v>1440</v>
      </c>
      <c r="J280" s="170">
        <v>100</v>
      </c>
      <c r="K280" s="187">
        <f t="shared" si="16"/>
        <v>144000</v>
      </c>
      <c r="L280" s="41">
        <f t="shared" si="17"/>
        <v>0</v>
      </c>
      <c r="M280" s="188">
        <f t="shared" si="18"/>
        <v>144000</v>
      </c>
      <c r="N280" s="171" t="s">
        <v>1897</v>
      </c>
    </row>
    <row r="281" spans="1:14" ht="51">
      <c r="A281" s="179">
        <f t="shared" si="19"/>
        <v>285</v>
      </c>
      <c r="B281" s="189" t="s">
        <v>3522</v>
      </c>
      <c r="C281" s="167" t="s">
        <v>1929</v>
      </c>
      <c r="D281" s="167" t="s">
        <v>3524</v>
      </c>
      <c r="E281" s="190" t="s">
        <v>3525</v>
      </c>
      <c r="F281" s="168" t="s">
        <v>736</v>
      </c>
      <c r="G281" s="166" t="s">
        <v>3526</v>
      </c>
      <c r="H281" s="166" t="s">
        <v>3523</v>
      </c>
      <c r="I281" s="191">
        <v>1060</v>
      </c>
      <c r="J281" s="170">
        <v>100</v>
      </c>
      <c r="K281" s="187">
        <f t="shared" si="16"/>
        <v>106000</v>
      </c>
      <c r="L281" s="41">
        <f t="shared" si="17"/>
        <v>0</v>
      </c>
      <c r="M281" s="188">
        <f t="shared" si="18"/>
        <v>106000</v>
      </c>
      <c r="N281" s="171" t="s">
        <v>1897</v>
      </c>
    </row>
    <row r="282" spans="1:14" ht="51">
      <c r="A282" s="179">
        <f t="shared" si="19"/>
        <v>286</v>
      </c>
      <c r="B282" s="189" t="s">
        <v>2540</v>
      </c>
      <c r="C282" s="167" t="s">
        <v>361</v>
      </c>
      <c r="D282" s="167" t="s">
        <v>1839</v>
      </c>
      <c r="E282" s="190" t="s">
        <v>1840</v>
      </c>
      <c r="F282" s="168" t="s">
        <v>1841</v>
      </c>
      <c r="G282" s="166" t="s">
        <v>2542</v>
      </c>
      <c r="H282" s="166" t="s">
        <v>2541</v>
      </c>
      <c r="I282" s="191">
        <v>4800</v>
      </c>
      <c r="J282" s="170">
        <v>100</v>
      </c>
      <c r="K282" s="187">
        <f t="shared" si="16"/>
        <v>480000</v>
      </c>
      <c r="L282" s="41">
        <f t="shared" si="17"/>
        <v>0</v>
      </c>
      <c r="M282" s="188">
        <f t="shared" si="18"/>
        <v>480000</v>
      </c>
      <c r="N282" s="171" t="s">
        <v>1897</v>
      </c>
    </row>
    <row r="283" spans="1:14" ht="38.25">
      <c r="A283" s="179">
        <f t="shared" si="19"/>
        <v>287</v>
      </c>
      <c r="B283" s="189" t="s">
        <v>5860</v>
      </c>
      <c r="C283" s="167" t="s">
        <v>1929</v>
      </c>
      <c r="D283" s="167" t="s">
        <v>5862</v>
      </c>
      <c r="E283" s="190" t="s">
        <v>5351</v>
      </c>
      <c r="F283" s="168" t="s">
        <v>736</v>
      </c>
      <c r="G283" s="166" t="s">
        <v>5864</v>
      </c>
      <c r="H283" s="166" t="s">
        <v>5861</v>
      </c>
      <c r="I283" s="191">
        <v>5</v>
      </c>
      <c r="J283" s="170">
        <v>100</v>
      </c>
      <c r="K283" s="187">
        <f t="shared" si="16"/>
        <v>500</v>
      </c>
      <c r="L283" s="41">
        <f t="shared" si="17"/>
        <v>0</v>
      </c>
      <c r="M283" s="188">
        <f t="shared" si="18"/>
        <v>500</v>
      </c>
      <c r="N283" s="171" t="s">
        <v>1897</v>
      </c>
    </row>
    <row r="284" spans="1:14" ht="51">
      <c r="A284" s="179">
        <f t="shared" si="19"/>
        <v>288</v>
      </c>
      <c r="B284" s="189" t="s">
        <v>2543</v>
      </c>
      <c r="C284" s="167" t="s">
        <v>361</v>
      </c>
      <c r="D284" s="167" t="s">
        <v>839</v>
      </c>
      <c r="E284" s="190" t="s">
        <v>840</v>
      </c>
      <c r="F284" s="168" t="s">
        <v>762</v>
      </c>
      <c r="G284" s="166" t="s">
        <v>2545</v>
      </c>
      <c r="H284" s="166" t="s">
        <v>2544</v>
      </c>
      <c r="I284" s="191">
        <v>480</v>
      </c>
      <c r="J284" s="170">
        <v>100</v>
      </c>
      <c r="K284" s="187">
        <f t="shared" si="16"/>
        <v>48000</v>
      </c>
      <c r="L284" s="41">
        <f t="shared" si="17"/>
        <v>0</v>
      </c>
      <c r="M284" s="188">
        <f t="shared" si="18"/>
        <v>48000</v>
      </c>
      <c r="N284" s="171" t="s">
        <v>1897</v>
      </c>
    </row>
    <row r="285" spans="1:14" ht="38.25">
      <c r="A285" s="179">
        <f t="shared" si="19"/>
        <v>289</v>
      </c>
      <c r="B285" s="189" t="s">
        <v>4279</v>
      </c>
      <c r="C285" s="167" t="s">
        <v>1929</v>
      </c>
      <c r="D285" s="167" t="s">
        <v>4281</v>
      </c>
      <c r="E285" s="190" t="s">
        <v>4282</v>
      </c>
      <c r="F285" s="168" t="s">
        <v>736</v>
      </c>
      <c r="G285" s="166" t="s">
        <v>4283</v>
      </c>
      <c r="H285" s="166" t="s">
        <v>4280</v>
      </c>
      <c r="I285" s="191">
        <v>1600</v>
      </c>
      <c r="J285" s="170">
        <v>100</v>
      </c>
      <c r="K285" s="187">
        <f t="shared" si="16"/>
        <v>160000</v>
      </c>
      <c r="L285" s="41">
        <f t="shared" si="17"/>
        <v>0</v>
      </c>
      <c r="M285" s="188">
        <f t="shared" si="18"/>
        <v>160000</v>
      </c>
      <c r="N285" s="171" t="s">
        <v>1897</v>
      </c>
    </row>
    <row r="286" spans="1:14" ht="51">
      <c r="A286" s="179">
        <f t="shared" si="19"/>
        <v>290</v>
      </c>
      <c r="B286" s="189" t="s">
        <v>2546</v>
      </c>
      <c r="C286" s="167" t="s">
        <v>1929</v>
      </c>
      <c r="D286" s="167" t="s">
        <v>4285</v>
      </c>
      <c r="E286" s="190" t="s">
        <v>3313</v>
      </c>
      <c r="F286" s="168" t="s">
        <v>736</v>
      </c>
      <c r="G286" s="166" t="s">
        <v>4286</v>
      </c>
      <c r="H286" s="166" t="s">
        <v>2547</v>
      </c>
      <c r="I286" s="191">
        <v>1280</v>
      </c>
      <c r="J286" s="170">
        <v>100</v>
      </c>
      <c r="K286" s="187">
        <f t="shared" si="16"/>
        <v>128000</v>
      </c>
      <c r="L286" s="41">
        <f t="shared" si="17"/>
        <v>0</v>
      </c>
      <c r="M286" s="188">
        <f t="shared" si="18"/>
        <v>128000</v>
      </c>
      <c r="N286" s="171" t="s">
        <v>1897</v>
      </c>
    </row>
    <row r="287" spans="1:14" ht="38.25">
      <c r="A287" s="179">
        <f t="shared" si="19"/>
        <v>291</v>
      </c>
      <c r="B287" s="189" t="s">
        <v>2548</v>
      </c>
      <c r="C287" s="167" t="s">
        <v>206</v>
      </c>
      <c r="D287" s="167" t="s">
        <v>306</v>
      </c>
      <c r="E287" s="190" t="s">
        <v>1195</v>
      </c>
      <c r="F287" s="168" t="s">
        <v>204</v>
      </c>
      <c r="G287" s="166" t="s">
        <v>2550</v>
      </c>
      <c r="H287" s="166" t="s">
        <v>2549</v>
      </c>
      <c r="I287" s="191">
        <v>800</v>
      </c>
      <c r="J287" s="170">
        <v>100</v>
      </c>
      <c r="K287" s="187">
        <f t="shared" si="16"/>
        <v>80000</v>
      </c>
      <c r="L287" s="41">
        <f t="shared" si="17"/>
        <v>0</v>
      </c>
      <c r="M287" s="188">
        <f t="shared" si="18"/>
        <v>80000</v>
      </c>
      <c r="N287" s="171" t="s">
        <v>1897</v>
      </c>
    </row>
    <row r="288" spans="1:14" ht="38.25">
      <c r="A288" s="179">
        <f t="shared" si="19"/>
        <v>292</v>
      </c>
      <c r="B288" s="189" t="s">
        <v>5870</v>
      </c>
      <c r="C288" s="167" t="s">
        <v>1929</v>
      </c>
      <c r="D288" s="167" t="s">
        <v>5872</v>
      </c>
      <c r="E288" s="190" t="s">
        <v>5873</v>
      </c>
      <c r="F288" s="168" t="s">
        <v>736</v>
      </c>
      <c r="G288" s="166" t="s">
        <v>5875</v>
      </c>
      <c r="H288" s="166" t="s">
        <v>5871</v>
      </c>
      <c r="I288" s="191">
        <v>1</v>
      </c>
      <c r="J288" s="170">
        <v>100</v>
      </c>
      <c r="K288" s="187">
        <f t="shared" si="16"/>
        <v>100</v>
      </c>
      <c r="L288" s="41">
        <f t="shared" si="17"/>
        <v>0</v>
      </c>
      <c r="M288" s="188">
        <f t="shared" si="18"/>
        <v>100</v>
      </c>
      <c r="N288" s="171" t="s">
        <v>1897</v>
      </c>
    </row>
    <row r="289" spans="1:14" ht="38.25">
      <c r="A289" s="179">
        <f t="shared" si="19"/>
        <v>293</v>
      </c>
      <c r="B289" s="189" t="s">
        <v>4288</v>
      </c>
      <c r="C289" s="167" t="s">
        <v>1859</v>
      </c>
      <c r="D289" s="167" t="s">
        <v>4290</v>
      </c>
      <c r="E289" s="190" t="s">
        <v>4291</v>
      </c>
      <c r="F289" s="168" t="s">
        <v>736</v>
      </c>
      <c r="G289" s="166" t="s">
        <v>4292</v>
      </c>
      <c r="H289" s="166">
        <v>11111111111111</v>
      </c>
      <c r="I289" s="191">
        <v>1600</v>
      </c>
      <c r="J289" s="170">
        <v>100</v>
      </c>
      <c r="K289" s="187">
        <f t="shared" si="16"/>
        <v>160000</v>
      </c>
      <c r="L289" s="41">
        <f t="shared" si="17"/>
        <v>0</v>
      </c>
      <c r="M289" s="188">
        <f t="shared" si="18"/>
        <v>160000</v>
      </c>
      <c r="N289" s="171" t="s">
        <v>1897</v>
      </c>
    </row>
    <row r="290" spans="1:14" ht="38.25">
      <c r="A290" s="179">
        <f t="shared" si="19"/>
        <v>294</v>
      </c>
      <c r="B290" s="189" t="s">
        <v>3530</v>
      </c>
      <c r="C290" s="167" t="s">
        <v>193</v>
      </c>
      <c r="D290" s="167" t="s">
        <v>3532</v>
      </c>
      <c r="E290" s="190" t="s">
        <v>3533</v>
      </c>
      <c r="F290" s="168" t="s">
        <v>736</v>
      </c>
      <c r="G290" s="166" t="s">
        <v>3534</v>
      </c>
      <c r="H290" s="166" t="s">
        <v>3531</v>
      </c>
      <c r="I290" s="191">
        <v>6400</v>
      </c>
      <c r="J290" s="170">
        <v>100</v>
      </c>
      <c r="K290" s="187">
        <f t="shared" si="16"/>
        <v>640000</v>
      </c>
      <c r="L290" s="41">
        <f t="shared" si="17"/>
        <v>0</v>
      </c>
      <c r="M290" s="188">
        <f t="shared" si="18"/>
        <v>640000</v>
      </c>
      <c r="N290" s="171" t="s">
        <v>1897</v>
      </c>
    </row>
    <row r="291" spans="1:14" ht="25.5">
      <c r="A291" s="179">
        <f t="shared" si="19"/>
        <v>295</v>
      </c>
      <c r="B291" s="189" t="s">
        <v>2553</v>
      </c>
      <c r="C291" s="167" t="s">
        <v>361</v>
      </c>
      <c r="D291" s="167" t="s">
        <v>2555</v>
      </c>
      <c r="E291" s="190" t="s">
        <v>2556</v>
      </c>
      <c r="F291" s="168" t="s">
        <v>736</v>
      </c>
      <c r="G291" s="166" t="s">
        <v>2557</v>
      </c>
      <c r="H291" s="166" t="s">
        <v>2554</v>
      </c>
      <c r="I291" s="191">
        <v>640</v>
      </c>
      <c r="J291" s="170">
        <v>100</v>
      </c>
      <c r="K291" s="187">
        <f t="shared" si="16"/>
        <v>64000</v>
      </c>
      <c r="L291" s="41">
        <f t="shared" si="17"/>
        <v>0</v>
      </c>
      <c r="M291" s="188">
        <f t="shared" si="18"/>
        <v>64000</v>
      </c>
      <c r="N291" s="171" t="s">
        <v>1897</v>
      </c>
    </row>
    <row r="292" spans="1:14" ht="38.25">
      <c r="A292" s="179">
        <f t="shared" si="19"/>
        <v>296</v>
      </c>
      <c r="B292" s="189" t="s">
        <v>5879</v>
      </c>
      <c r="C292" s="167" t="s">
        <v>361</v>
      </c>
      <c r="D292" s="167" t="s">
        <v>5881</v>
      </c>
      <c r="E292" s="190" t="s">
        <v>5882</v>
      </c>
      <c r="F292" s="168" t="s">
        <v>736</v>
      </c>
      <c r="G292" s="166" t="s">
        <v>5883</v>
      </c>
      <c r="H292" s="166" t="s">
        <v>5880</v>
      </c>
      <c r="I292" s="191">
        <v>119</v>
      </c>
      <c r="J292" s="170">
        <v>100</v>
      </c>
      <c r="K292" s="187">
        <f t="shared" si="16"/>
        <v>11900</v>
      </c>
      <c r="L292" s="41">
        <f t="shared" si="17"/>
        <v>0</v>
      </c>
      <c r="M292" s="188">
        <f t="shared" si="18"/>
        <v>11900</v>
      </c>
      <c r="N292" s="171" t="s">
        <v>1897</v>
      </c>
    </row>
    <row r="293" spans="1:14" ht="51">
      <c r="A293" s="179">
        <f t="shared" si="19"/>
        <v>297</v>
      </c>
      <c r="B293" s="189" t="s">
        <v>2559</v>
      </c>
      <c r="C293" s="167" t="s">
        <v>206</v>
      </c>
      <c r="D293" s="167" t="s">
        <v>340</v>
      </c>
      <c r="E293" s="190" t="s">
        <v>1197</v>
      </c>
      <c r="F293" s="168" t="s">
        <v>341</v>
      </c>
      <c r="G293" s="166" t="s">
        <v>2561</v>
      </c>
      <c r="H293" s="166" t="s">
        <v>2560</v>
      </c>
      <c r="I293" s="191">
        <v>4000</v>
      </c>
      <c r="J293" s="170">
        <v>100</v>
      </c>
      <c r="K293" s="187">
        <f t="shared" si="16"/>
        <v>400000</v>
      </c>
      <c r="L293" s="41">
        <f t="shared" si="17"/>
        <v>0</v>
      </c>
      <c r="M293" s="188">
        <f t="shared" si="18"/>
        <v>400000</v>
      </c>
      <c r="N293" s="171" t="s">
        <v>1897</v>
      </c>
    </row>
    <row r="294" spans="1:14" ht="51">
      <c r="A294" s="179">
        <f t="shared" si="19"/>
        <v>298</v>
      </c>
      <c r="B294" s="189" t="s">
        <v>5888</v>
      </c>
      <c r="C294" s="167" t="s">
        <v>361</v>
      </c>
      <c r="D294" s="167" t="s">
        <v>5890</v>
      </c>
      <c r="E294" s="190" t="s">
        <v>5891</v>
      </c>
      <c r="F294" s="168" t="s">
        <v>5417</v>
      </c>
      <c r="G294" s="166" t="s">
        <v>5892</v>
      </c>
      <c r="H294" s="166" t="s">
        <v>5889</v>
      </c>
      <c r="I294" s="191">
        <v>78</v>
      </c>
      <c r="J294" s="170">
        <v>100</v>
      </c>
      <c r="K294" s="187">
        <f t="shared" si="16"/>
        <v>7800</v>
      </c>
      <c r="L294" s="41">
        <f t="shared" si="17"/>
        <v>0</v>
      </c>
      <c r="M294" s="188">
        <f t="shared" si="18"/>
        <v>7800</v>
      </c>
      <c r="N294" s="171" t="s">
        <v>1897</v>
      </c>
    </row>
    <row r="295" spans="1:14" ht="25.5">
      <c r="A295" s="179">
        <f t="shared" si="19"/>
        <v>299</v>
      </c>
      <c r="B295" s="189" t="s">
        <v>5897</v>
      </c>
      <c r="C295" s="167" t="s">
        <v>1929</v>
      </c>
      <c r="D295" s="167" t="s">
        <v>5899</v>
      </c>
      <c r="E295" s="190" t="s">
        <v>5900</v>
      </c>
      <c r="F295" s="168" t="s">
        <v>736</v>
      </c>
      <c r="G295" s="166" t="s">
        <v>5901</v>
      </c>
      <c r="H295" s="166" t="s">
        <v>5898</v>
      </c>
      <c r="I295" s="191">
        <v>208</v>
      </c>
      <c r="J295" s="170">
        <v>100</v>
      </c>
      <c r="K295" s="187">
        <f t="shared" si="16"/>
        <v>20800</v>
      </c>
      <c r="L295" s="41">
        <f t="shared" si="17"/>
        <v>0</v>
      </c>
      <c r="M295" s="188">
        <f t="shared" si="18"/>
        <v>20800</v>
      </c>
      <c r="N295" s="171" t="s">
        <v>1897</v>
      </c>
    </row>
    <row r="296" spans="1:14" ht="38.25">
      <c r="A296" s="179">
        <f t="shared" si="19"/>
        <v>300</v>
      </c>
      <c r="B296" s="189" t="s">
        <v>3537</v>
      </c>
      <c r="C296" s="167" t="s">
        <v>361</v>
      </c>
      <c r="D296" s="167" t="s">
        <v>3539</v>
      </c>
      <c r="E296" s="190" t="s">
        <v>3540</v>
      </c>
      <c r="F296" s="168" t="s">
        <v>736</v>
      </c>
      <c r="G296" s="166" t="s">
        <v>3541</v>
      </c>
      <c r="H296" s="166" t="s">
        <v>3538</v>
      </c>
      <c r="I296" s="191">
        <v>12</v>
      </c>
      <c r="J296" s="170">
        <v>100</v>
      </c>
      <c r="K296" s="187">
        <f t="shared" si="16"/>
        <v>1200</v>
      </c>
      <c r="L296" s="41">
        <f t="shared" si="17"/>
        <v>0</v>
      </c>
      <c r="M296" s="188">
        <f t="shared" si="18"/>
        <v>1200</v>
      </c>
      <c r="N296" s="171" t="s">
        <v>1897</v>
      </c>
    </row>
    <row r="297" spans="1:14" ht="38.25">
      <c r="A297" s="179">
        <f t="shared" si="19"/>
        <v>301</v>
      </c>
      <c r="B297" s="189" t="s">
        <v>2562</v>
      </c>
      <c r="C297" s="167" t="s">
        <v>206</v>
      </c>
      <c r="D297" s="167" t="s">
        <v>312</v>
      </c>
      <c r="E297" s="190" t="s">
        <v>1160</v>
      </c>
      <c r="F297" s="168" t="s">
        <v>208</v>
      </c>
      <c r="G297" s="166" t="s">
        <v>1205</v>
      </c>
      <c r="H297" s="166" t="s">
        <v>2563</v>
      </c>
      <c r="I297" s="191">
        <v>2400</v>
      </c>
      <c r="J297" s="170">
        <v>100</v>
      </c>
      <c r="K297" s="187">
        <f t="shared" si="16"/>
        <v>240000</v>
      </c>
      <c r="L297" s="41">
        <f t="shared" si="17"/>
        <v>0</v>
      </c>
      <c r="M297" s="188">
        <f t="shared" si="18"/>
        <v>240000</v>
      </c>
      <c r="N297" s="171" t="s">
        <v>1897</v>
      </c>
    </row>
    <row r="298" spans="1:14" ht="38.25">
      <c r="A298" s="179">
        <f t="shared" si="19"/>
        <v>302</v>
      </c>
      <c r="B298" s="189" t="s">
        <v>5905</v>
      </c>
      <c r="C298" s="167" t="s">
        <v>1929</v>
      </c>
      <c r="D298" s="167" t="s">
        <v>5907</v>
      </c>
      <c r="E298" s="190" t="s">
        <v>3618</v>
      </c>
      <c r="F298" s="168" t="s">
        <v>736</v>
      </c>
      <c r="G298" s="166" t="s">
        <v>5908</v>
      </c>
      <c r="H298" s="166" t="s">
        <v>5906</v>
      </c>
      <c r="I298" s="191">
        <v>1600</v>
      </c>
      <c r="J298" s="170">
        <v>100</v>
      </c>
      <c r="K298" s="187">
        <f t="shared" si="16"/>
        <v>160000</v>
      </c>
      <c r="L298" s="41">
        <f t="shared" si="17"/>
        <v>0</v>
      </c>
      <c r="M298" s="188">
        <f t="shared" si="18"/>
        <v>160000</v>
      </c>
      <c r="N298" s="171" t="s">
        <v>1897</v>
      </c>
    </row>
    <row r="299" spans="1:14" ht="51">
      <c r="A299" s="179">
        <f t="shared" si="19"/>
        <v>303</v>
      </c>
      <c r="B299" s="189" t="s">
        <v>2564</v>
      </c>
      <c r="C299" s="167" t="s">
        <v>1929</v>
      </c>
      <c r="D299" s="167" t="s">
        <v>5909</v>
      </c>
      <c r="E299" s="190" t="s">
        <v>5113</v>
      </c>
      <c r="F299" s="168" t="s">
        <v>736</v>
      </c>
      <c r="G299" s="166" t="s">
        <v>2566</v>
      </c>
      <c r="H299" s="166" t="s">
        <v>2565</v>
      </c>
      <c r="I299" s="191">
        <v>320</v>
      </c>
      <c r="J299" s="170">
        <v>100</v>
      </c>
      <c r="K299" s="187">
        <f t="shared" si="16"/>
        <v>32000</v>
      </c>
      <c r="L299" s="41">
        <f t="shared" si="17"/>
        <v>0</v>
      </c>
      <c r="M299" s="188">
        <f t="shared" si="18"/>
        <v>32000</v>
      </c>
      <c r="N299" s="171" t="s">
        <v>1897</v>
      </c>
    </row>
    <row r="300" spans="1:14" ht="51">
      <c r="A300" s="179">
        <f t="shared" si="19"/>
        <v>304</v>
      </c>
      <c r="B300" s="189" t="s">
        <v>5911</v>
      </c>
      <c r="C300" s="167" t="s">
        <v>736</v>
      </c>
      <c r="D300" s="167" t="s">
        <v>5913</v>
      </c>
      <c r="E300" s="190" t="s">
        <v>5914</v>
      </c>
      <c r="F300" s="168" t="s">
        <v>5417</v>
      </c>
      <c r="G300" s="166" t="s">
        <v>5915</v>
      </c>
      <c r="H300" s="166" t="s">
        <v>5912</v>
      </c>
      <c r="I300" s="191">
        <v>1</v>
      </c>
      <c r="J300" s="170">
        <v>100</v>
      </c>
      <c r="K300" s="187">
        <f t="shared" si="16"/>
        <v>100</v>
      </c>
      <c r="L300" s="41">
        <f t="shared" si="17"/>
        <v>0</v>
      </c>
      <c r="M300" s="188">
        <f t="shared" si="18"/>
        <v>100</v>
      </c>
      <c r="N300" s="171" t="s">
        <v>1897</v>
      </c>
    </row>
    <row r="301" spans="1:14" ht="51">
      <c r="A301" s="179">
        <f t="shared" si="19"/>
        <v>305</v>
      </c>
      <c r="B301" s="189" t="s">
        <v>5919</v>
      </c>
      <c r="C301" s="167" t="s">
        <v>361</v>
      </c>
      <c r="D301" s="167" t="s">
        <v>5921</v>
      </c>
      <c r="E301" s="190" t="s">
        <v>5922</v>
      </c>
      <c r="F301" s="168" t="s">
        <v>736</v>
      </c>
      <c r="G301" s="166" t="s">
        <v>5923</v>
      </c>
      <c r="H301" s="166" t="s">
        <v>5920</v>
      </c>
      <c r="I301" s="191">
        <v>13</v>
      </c>
      <c r="J301" s="170">
        <v>100</v>
      </c>
      <c r="K301" s="187">
        <f t="shared" si="16"/>
        <v>1300</v>
      </c>
      <c r="L301" s="41">
        <f t="shared" si="17"/>
        <v>0</v>
      </c>
      <c r="M301" s="188">
        <f t="shared" si="18"/>
        <v>1300</v>
      </c>
      <c r="N301" s="171" t="s">
        <v>1897</v>
      </c>
    </row>
    <row r="302" spans="1:14" ht="38.25">
      <c r="A302" s="179">
        <f t="shared" si="19"/>
        <v>306</v>
      </c>
      <c r="B302" s="189" t="s">
        <v>2567</v>
      </c>
      <c r="C302" s="167" t="s">
        <v>4099</v>
      </c>
      <c r="D302" s="167" t="s">
        <v>4294</v>
      </c>
      <c r="E302" s="190" t="s">
        <v>4295</v>
      </c>
      <c r="F302" s="168" t="s">
        <v>736</v>
      </c>
      <c r="G302" s="166" t="s">
        <v>4296</v>
      </c>
      <c r="H302" s="166" t="s">
        <v>2568</v>
      </c>
      <c r="I302" s="191">
        <v>3200</v>
      </c>
      <c r="J302" s="170">
        <v>100</v>
      </c>
      <c r="K302" s="187">
        <f t="shared" si="16"/>
        <v>320000</v>
      </c>
      <c r="L302" s="41">
        <f t="shared" si="17"/>
        <v>0</v>
      </c>
      <c r="M302" s="188">
        <f t="shared" si="18"/>
        <v>320000</v>
      </c>
      <c r="N302" s="171" t="s">
        <v>1897</v>
      </c>
    </row>
    <row r="303" spans="1:14" ht="51">
      <c r="A303" s="179">
        <f t="shared" si="19"/>
        <v>307</v>
      </c>
      <c r="B303" s="189" t="s">
        <v>3545</v>
      </c>
      <c r="C303" s="167" t="s">
        <v>193</v>
      </c>
      <c r="D303" s="167" t="s">
        <v>3547</v>
      </c>
      <c r="E303" s="190" t="s">
        <v>1031</v>
      </c>
      <c r="F303" s="168" t="s">
        <v>736</v>
      </c>
      <c r="G303" s="166" t="s">
        <v>3548</v>
      </c>
      <c r="H303" s="166" t="s">
        <v>3546</v>
      </c>
      <c r="I303" s="191">
        <v>1</v>
      </c>
      <c r="J303" s="170">
        <v>100</v>
      </c>
      <c r="K303" s="187">
        <f t="shared" si="16"/>
        <v>100</v>
      </c>
      <c r="L303" s="41">
        <f t="shared" si="17"/>
        <v>0</v>
      </c>
      <c r="M303" s="188">
        <f t="shared" si="18"/>
        <v>100</v>
      </c>
      <c r="N303" s="171" t="s">
        <v>1897</v>
      </c>
    </row>
    <row r="304" spans="1:14" ht="38.25">
      <c r="A304" s="179">
        <f t="shared" si="19"/>
        <v>308</v>
      </c>
      <c r="B304" s="189" t="s">
        <v>2569</v>
      </c>
      <c r="C304" s="167" t="s">
        <v>1929</v>
      </c>
      <c r="D304" s="167" t="s">
        <v>3551</v>
      </c>
      <c r="E304" s="190" t="s">
        <v>3552</v>
      </c>
      <c r="F304" s="168" t="s">
        <v>736</v>
      </c>
      <c r="G304" s="166" t="s">
        <v>3553</v>
      </c>
      <c r="H304" s="166" t="s">
        <v>2570</v>
      </c>
      <c r="I304" s="191">
        <v>1280</v>
      </c>
      <c r="J304" s="170">
        <v>100</v>
      </c>
      <c r="K304" s="187">
        <f t="shared" si="16"/>
        <v>128000</v>
      </c>
      <c r="L304" s="41">
        <f t="shared" si="17"/>
        <v>0</v>
      </c>
      <c r="M304" s="188">
        <f t="shared" si="18"/>
        <v>128000</v>
      </c>
      <c r="N304" s="171" t="s">
        <v>1897</v>
      </c>
    </row>
    <row r="305" spans="1:14" ht="51">
      <c r="A305" s="179">
        <f t="shared" si="19"/>
        <v>309</v>
      </c>
      <c r="B305" s="189" t="s">
        <v>2571</v>
      </c>
      <c r="C305" s="167" t="s">
        <v>1929</v>
      </c>
      <c r="D305" s="167" t="s">
        <v>3555</v>
      </c>
      <c r="E305" s="190" t="s">
        <v>2728</v>
      </c>
      <c r="F305" s="168" t="s">
        <v>736</v>
      </c>
      <c r="G305" s="166" t="s">
        <v>3556</v>
      </c>
      <c r="H305" s="166" t="s">
        <v>2572</v>
      </c>
      <c r="I305" s="191">
        <v>1280</v>
      </c>
      <c r="J305" s="170">
        <v>100</v>
      </c>
      <c r="K305" s="187">
        <f t="shared" si="16"/>
        <v>128000</v>
      </c>
      <c r="L305" s="41">
        <f t="shared" si="17"/>
        <v>0</v>
      </c>
      <c r="M305" s="188">
        <f t="shared" si="18"/>
        <v>128000</v>
      </c>
      <c r="N305" s="171" t="s">
        <v>1897</v>
      </c>
    </row>
    <row r="306" spans="1:14" ht="38.25">
      <c r="A306" s="179">
        <f t="shared" si="19"/>
        <v>310</v>
      </c>
      <c r="B306" s="189" t="s">
        <v>5928</v>
      </c>
      <c r="C306" s="167" t="s">
        <v>1929</v>
      </c>
      <c r="D306" s="167" t="s">
        <v>5930</v>
      </c>
      <c r="E306" s="190" t="s">
        <v>3962</v>
      </c>
      <c r="F306" s="168" t="s">
        <v>5417</v>
      </c>
      <c r="G306" s="166" t="s">
        <v>5931</v>
      </c>
      <c r="H306" s="166" t="s">
        <v>5929</v>
      </c>
      <c r="I306" s="191">
        <v>381</v>
      </c>
      <c r="J306" s="170">
        <v>100</v>
      </c>
      <c r="K306" s="187">
        <f t="shared" si="16"/>
        <v>38100</v>
      </c>
      <c r="L306" s="41">
        <f t="shared" si="17"/>
        <v>0</v>
      </c>
      <c r="M306" s="188">
        <f t="shared" si="18"/>
        <v>38100</v>
      </c>
      <c r="N306" s="171" t="s">
        <v>1897</v>
      </c>
    </row>
    <row r="307" spans="1:14" ht="38.25">
      <c r="A307" s="179">
        <f t="shared" si="19"/>
        <v>311</v>
      </c>
      <c r="B307" s="189" t="s">
        <v>2573</v>
      </c>
      <c r="C307" s="167" t="s">
        <v>4099</v>
      </c>
      <c r="D307" s="167" t="s">
        <v>4298</v>
      </c>
      <c r="E307" s="190" t="s">
        <v>4299</v>
      </c>
      <c r="F307" s="168" t="s">
        <v>736</v>
      </c>
      <c r="G307" s="166" t="s">
        <v>4300</v>
      </c>
      <c r="H307" s="166" t="s">
        <v>2574</v>
      </c>
      <c r="I307" s="191">
        <v>13600</v>
      </c>
      <c r="J307" s="170">
        <v>100</v>
      </c>
      <c r="K307" s="187">
        <f t="shared" si="16"/>
        <v>1360000</v>
      </c>
      <c r="L307" s="41">
        <f t="shared" si="17"/>
        <v>0</v>
      </c>
      <c r="M307" s="188">
        <f t="shared" si="18"/>
        <v>1360000</v>
      </c>
      <c r="N307" s="171" t="s">
        <v>1897</v>
      </c>
    </row>
    <row r="308" spans="1:14" ht="51">
      <c r="A308" s="179">
        <f t="shared" si="19"/>
        <v>312</v>
      </c>
      <c r="B308" s="189" t="s">
        <v>2575</v>
      </c>
      <c r="C308" s="167" t="s">
        <v>361</v>
      </c>
      <c r="D308" s="167" t="s">
        <v>1581</v>
      </c>
      <c r="E308" s="190" t="s">
        <v>1582</v>
      </c>
      <c r="F308" s="168" t="s">
        <v>405</v>
      </c>
      <c r="G308" s="166" t="s">
        <v>4302</v>
      </c>
      <c r="H308" s="166" t="s">
        <v>2576</v>
      </c>
      <c r="I308" s="191">
        <v>800</v>
      </c>
      <c r="J308" s="170">
        <v>100</v>
      </c>
      <c r="K308" s="187">
        <f t="shared" si="16"/>
        <v>80000</v>
      </c>
      <c r="L308" s="41">
        <f t="shared" si="17"/>
        <v>0</v>
      </c>
      <c r="M308" s="188">
        <f t="shared" si="18"/>
        <v>80000</v>
      </c>
      <c r="N308" s="171" t="s">
        <v>1897</v>
      </c>
    </row>
    <row r="309" spans="1:14" ht="63.75">
      <c r="A309" s="179">
        <f t="shared" si="19"/>
        <v>313</v>
      </c>
      <c r="B309" s="189" t="s">
        <v>2577</v>
      </c>
      <c r="C309" s="167" t="s">
        <v>193</v>
      </c>
      <c r="D309" s="167" t="s">
        <v>1583</v>
      </c>
      <c r="E309" s="190" t="s">
        <v>1584</v>
      </c>
      <c r="F309" s="168" t="s">
        <v>405</v>
      </c>
      <c r="G309" s="166" t="s">
        <v>2579</v>
      </c>
      <c r="H309" s="166" t="s">
        <v>2578</v>
      </c>
      <c r="I309" s="191">
        <v>1600</v>
      </c>
      <c r="J309" s="170">
        <v>100</v>
      </c>
      <c r="K309" s="187">
        <f t="shared" si="16"/>
        <v>160000</v>
      </c>
      <c r="L309" s="41">
        <f t="shared" si="17"/>
        <v>0</v>
      </c>
      <c r="M309" s="188">
        <f t="shared" si="18"/>
        <v>160000</v>
      </c>
      <c r="N309" s="171" t="s">
        <v>1897</v>
      </c>
    </row>
    <row r="310" spans="1:14" ht="51">
      <c r="A310" s="179">
        <f t="shared" si="19"/>
        <v>314</v>
      </c>
      <c r="B310" s="189" t="s">
        <v>5936</v>
      </c>
      <c r="C310" s="167" t="s">
        <v>1929</v>
      </c>
      <c r="D310" s="167" t="s">
        <v>5938</v>
      </c>
      <c r="E310" s="190" t="s">
        <v>5939</v>
      </c>
      <c r="F310" s="168" t="s">
        <v>736</v>
      </c>
      <c r="G310" s="166" t="s">
        <v>5941</v>
      </c>
      <c r="H310" s="166" t="s">
        <v>5937</v>
      </c>
      <c r="I310" s="191">
        <v>5</v>
      </c>
      <c r="J310" s="170">
        <v>100</v>
      </c>
      <c r="K310" s="187">
        <f t="shared" si="16"/>
        <v>500</v>
      </c>
      <c r="L310" s="41">
        <f t="shared" si="17"/>
        <v>0</v>
      </c>
      <c r="M310" s="188">
        <f t="shared" si="18"/>
        <v>500</v>
      </c>
      <c r="N310" s="171" t="s">
        <v>1897</v>
      </c>
    </row>
    <row r="311" spans="1:14" ht="38.25">
      <c r="A311" s="179">
        <f t="shared" si="19"/>
        <v>315</v>
      </c>
      <c r="B311" s="189" t="s">
        <v>5945</v>
      </c>
      <c r="C311" s="167" t="s">
        <v>1929</v>
      </c>
      <c r="D311" s="167" t="s">
        <v>5947</v>
      </c>
      <c r="E311" s="190" t="s">
        <v>3989</v>
      </c>
      <c r="F311" s="168" t="s">
        <v>5948</v>
      </c>
      <c r="G311" s="166" t="s">
        <v>5949</v>
      </c>
      <c r="H311" s="166" t="s">
        <v>5946</v>
      </c>
      <c r="I311" s="191">
        <v>8000</v>
      </c>
      <c r="J311" s="170">
        <v>100</v>
      </c>
      <c r="K311" s="187">
        <f t="shared" si="16"/>
        <v>800000</v>
      </c>
      <c r="L311" s="41">
        <f t="shared" si="17"/>
        <v>0</v>
      </c>
      <c r="M311" s="188">
        <f t="shared" si="18"/>
        <v>800000</v>
      </c>
      <c r="N311" s="171" t="s">
        <v>1897</v>
      </c>
    </row>
    <row r="312" spans="1:14" ht="63.75">
      <c r="A312" s="179">
        <f t="shared" si="19"/>
        <v>316</v>
      </c>
      <c r="B312" s="189" t="s">
        <v>2580</v>
      </c>
      <c r="C312" s="167" t="s">
        <v>1929</v>
      </c>
      <c r="D312" s="167" t="s">
        <v>4304</v>
      </c>
      <c r="E312" s="190" t="s">
        <v>4165</v>
      </c>
      <c r="F312" s="168" t="s">
        <v>736</v>
      </c>
      <c r="G312" s="166" t="s">
        <v>4305</v>
      </c>
      <c r="H312" s="166" t="s">
        <v>2581</v>
      </c>
      <c r="I312" s="191">
        <v>3360</v>
      </c>
      <c r="J312" s="170">
        <v>100</v>
      </c>
      <c r="K312" s="187">
        <f t="shared" si="16"/>
        <v>336000</v>
      </c>
      <c r="L312" s="41">
        <f t="shared" si="17"/>
        <v>0</v>
      </c>
      <c r="M312" s="188">
        <f t="shared" si="18"/>
        <v>336000</v>
      </c>
      <c r="N312" s="171" t="s">
        <v>1897</v>
      </c>
    </row>
    <row r="313" spans="1:14" ht="63.75">
      <c r="A313" s="179">
        <f t="shared" si="19"/>
        <v>317</v>
      </c>
      <c r="B313" s="189" t="s">
        <v>2582</v>
      </c>
      <c r="C313" s="167" t="s">
        <v>206</v>
      </c>
      <c r="D313" s="167" t="s">
        <v>174</v>
      </c>
      <c r="E313" s="190" t="s">
        <v>1218</v>
      </c>
      <c r="F313" s="168" t="s">
        <v>208</v>
      </c>
      <c r="G313" s="166" t="s">
        <v>2584</v>
      </c>
      <c r="H313" s="166" t="s">
        <v>2583</v>
      </c>
      <c r="I313" s="191">
        <v>534</v>
      </c>
      <c r="J313" s="170">
        <v>100</v>
      </c>
      <c r="K313" s="187">
        <f t="shared" si="16"/>
        <v>53400</v>
      </c>
      <c r="L313" s="41">
        <f t="shared" si="17"/>
        <v>0</v>
      </c>
      <c r="M313" s="188">
        <f t="shared" si="18"/>
        <v>53400</v>
      </c>
      <c r="N313" s="171" t="s">
        <v>1897</v>
      </c>
    </row>
    <row r="314" spans="1:14" ht="38.25">
      <c r="A314" s="179">
        <f t="shared" si="19"/>
        <v>318</v>
      </c>
      <c r="B314" s="189" t="s">
        <v>5955</v>
      </c>
      <c r="C314" s="167" t="s">
        <v>1929</v>
      </c>
      <c r="D314" s="167" t="s">
        <v>5957</v>
      </c>
      <c r="E314" s="190" t="s">
        <v>5958</v>
      </c>
      <c r="F314" s="168" t="s">
        <v>736</v>
      </c>
      <c r="G314" s="166" t="s">
        <v>5959</v>
      </c>
      <c r="H314" s="166" t="s">
        <v>5956</v>
      </c>
      <c r="I314" s="191">
        <v>1066</v>
      </c>
      <c r="J314" s="170">
        <v>100</v>
      </c>
      <c r="K314" s="187">
        <f t="shared" si="16"/>
        <v>106600</v>
      </c>
      <c r="L314" s="41">
        <f t="shared" si="17"/>
        <v>0</v>
      </c>
      <c r="M314" s="188">
        <f t="shared" si="18"/>
        <v>106600</v>
      </c>
      <c r="N314" s="171" t="s">
        <v>1897</v>
      </c>
    </row>
    <row r="315" spans="1:14" ht="38.25">
      <c r="A315" s="179">
        <f t="shared" si="19"/>
        <v>319</v>
      </c>
      <c r="B315" s="189" t="s">
        <v>2585</v>
      </c>
      <c r="C315" s="167" t="s">
        <v>1929</v>
      </c>
      <c r="D315" s="167" t="s">
        <v>2587</v>
      </c>
      <c r="E315" s="190" t="s">
        <v>2588</v>
      </c>
      <c r="F315" s="168" t="s">
        <v>736</v>
      </c>
      <c r="G315" s="166" t="s">
        <v>2589</v>
      </c>
      <c r="H315" s="166" t="s">
        <v>2586</v>
      </c>
      <c r="I315" s="191">
        <v>34880</v>
      </c>
      <c r="J315" s="170">
        <v>100</v>
      </c>
      <c r="K315" s="187">
        <f t="shared" si="16"/>
        <v>3488000</v>
      </c>
      <c r="L315" s="41">
        <f t="shared" si="17"/>
        <v>0</v>
      </c>
      <c r="M315" s="188">
        <f t="shared" si="18"/>
        <v>3488000</v>
      </c>
      <c r="N315" s="171" t="s">
        <v>1897</v>
      </c>
    </row>
    <row r="316" spans="1:14" ht="51">
      <c r="A316" s="179">
        <f t="shared" si="19"/>
        <v>320</v>
      </c>
      <c r="B316" s="189" t="s">
        <v>5963</v>
      </c>
      <c r="C316" s="167" t="s">
        <v>1929</v>
      </c>
      <c r="D316" s="167" t="s">
        <v>5965</v>
      </c>
      <c r="E316" s="190" t="s">
        <v>5966</v>
      </c>
      <c r="F316" s="168" t="s">
        <v>736</v>
      </c>
      <c r="G316" s="166" t="s">
        <v>3526</v>
      </c>
      <c r="H316" s="166" t="s">
        <v>5964</v>
      </c>
      <c r="I316" s="191">
        <v>30</v>
      </c>
      <c r="J316" s="170">
        <v>100</v>
      </c>
      <c r="K316" s="187">
        <f t="shared" si="16"/>
        <v>3000</v>
      </c>
      <c r="L316" s="41">
        <f t="shared" si="17"/>
        <v>0</v>
      </c>
      <c r="M316" s="188">
        <f t="shared" si="18"/>
        <v>3000</v>
      </c>
      <c r="N316" s="171" t="s">
        <v>1897</v>
      </c>
    </row>
    <row r="317" spans="1:14" ht="38.25">
      <c r="A317" s="179">
        <f t="shared" si="19"/>
        <v>321</v>
      </c>
      <c r="B317" s="189" t="s">
        <v>2591</v>
      </c>
      <c r="C317" s="167" t="s">
        <v>193</v>
      </c>
      <c r="D317" s="167" t="s">
        <v>393</v>
      </c>
      <c r="E317" s="190" t="s">
        <v>851</v>
      </c>
      <c r="F317" s="168" t="s">
        <v>348</v>
      </c>
      <c r="G317" s="166" t="s">
        <v>1586</v>
      </c>
      <c r="H317" s="166" t="s">
        <v>2592</v>
      </c>
      <c r="I317" s="191">
        <v>640</v>
      </c>
      <c r="J317" s="170">
        <v>100</v>
      </c>
      <c r="K317" s="187">
        <f t="shared" si="16"/>
        <v>64000</v>
      </c>
      <c r="L317" s="41">
        <f t="shared" si="17"/>
        <v>0</v>
      </c>
      <c r="M317" s="188">
        <f t="shared" si="18"/>
        <v>64000</v>
      </c>
      <c r="N317" s="171" t="s">
        <v>1897</v>
      </c>
    </row>
    <row r="318" spans="1:14" ht="63.75">
      <c r="A318" s="179">
        <f t="shared" si="19"/>
        <v>322</v>
      </c>
      <c r="B318" s="189" t="s">
        <v>2593</v>
      </c>
      <c r="C318" s="167" t="s">
        <v>193</v>
      </c>
      <c r="D318" s="167" t="s">
        <v>325</v>
      </c>
      <c r="E318" s="190" t="s">
        <v>853</v>
      </c>
      <c r="F318" s="168" t="s">
        <v>326</v>
      </c>
      <c r="G318" s="166" t="s">
        <v>2595</v>
      </c>
      <c r="H318" s="166" t="s">
        <v>2594</v>
      </c>
      <c r="I318" s="191">
        <v>800</v>
      </c>
      <c r="J318" s="170">
        <v>100</v>
      </c>
      <c r="K318" s="187">
        <f t="shared" si="16"/>
        <v>80000</v>
      </c>
      <c r="L318" s="41">
        <f t="shared" si="17"/>
        <v>0</v>
      </c>
      <c r="M318" s="188">
        <f t="shared" si="18"/>
        <v>80000</v>
      </c>
      <c r="N318" s="171" t="s">
        <v>1897</v>
      </c>
    </row>
    <row r="319" spans="1:14" ht="38.25">
      <c r="A319" s="179">
        <f t="shared" si="19"/>
        <v>323</v>
      </c>
      <c r="B319" s="189" t="s">
        <v>5970</v>
      </c>
      <c r="C319" s="167" t="s">
        <v>361</v>
      </c>
      <c r="D319" s="167" t="s">
        <v>5972</v>
      </c>
      <c r="E319" s="190" t="s">
        <v>5973</v>
      </c>
      <c r="F319" s="168" t="s">
        <v>736</v>
      </c>
      <c r="G319" s="166" t="s">
        <v>5974</v>
      </c>
      <c r="H319" s="166" t="s">
        <v>5971</v>
      </c>
      <c r="I319" s="191">
        <v>1120</v>
      </c>
      <c r="J319" s="170">
        <v>100</v>
      </c>
      <c r="K319" s="187">
        <f t="shared" si="16"/>
        <v>112000</v>
      </c>
      <c r="L319" s="41">
        <f t="shared" si="17"/>
        <v>0</v>
      </c>
      <c r="M319" s="188">
        <f t="shared" si="18"/>
        <v>112000</v>
      </c>
      <c r="N319" s="171" t="s">
        <v>1897</v>
      </c>
    </row>
    <row r="320" spans="1:14" ht="51">
      <c r="A320" s="179">
        <f t="shared" si="19"/>
        <v>324</v>
      </c>
      <c r="B320" s="189" t="s">
        <v>5977</v>
      </c>
      <c r="C320" s="167" t="s">
        <v>1929</v>
      </c>
      <c r="D320" s="167" t="s">
        <v>5979</v>
      </c>
      <c r="E320" s="190" t="s">
        <v>5980</v>
      </c>
      <c r="F320" s="168" t="s">
        <v>736</v>
      </c>
      <c r="G320" s="166" t="s">
        <v>5981</v>
      </c>
      <c r="H320" s="166" t="s">
        <v>5978</v>
      </c>
      <c r="I320" s="191">
        <v>10</v>
      </c>
      <c r="J320" s="170">
        <v>100</v>
      </c>
      <c r="K320" s="187">
        <f t="shared" si="16"/>
        <v>1000</v>
      </c>
      <c r="L320" s="41">
        <f t="shared" si="17"/>
        <v>0</v>
      </c>
      <c r="M320" s="188">
        <f t="shared" si="18"/>
        <v>1000</v>
      </c>
      <c r="N320" s="171" t="s">
        <v>1897</v>
      </c>
    </row>
    <row r="321" spans="1:14" ht="51">
      <c r="A321" s="179">
        <f t="shared" si="19"/>
        <v>325</v>
      </c>
      <c r="B321" s="189" t="s">
        <v>5985</v>
      </c>
      <c r="C321" s="167" t="s">
        <v>1929</v>
      </c>
      <c r="D321" s="167" t="s">
        <v>5987</v>
      </c>
      <c r="E321" s="190" t="s">
        <v>5988</v>
      </c>
      <c r="F321" s="168" t="s">
        <v>736</v>
      </c>
      <c r="G321" s="166" t="s">
        <v>5989</v>
      </c>
      <c r="H321" s="166" t="s">
        <v>5986</v>
      </c>
      <c r="I321" s="191">
        <v>450</v>
      </c>
      <c r="J321" s="170">
        <v>100</v>
      </c>
      <c r="K321" s="187">
        <f t="shared" si="16"/>
        <v>45000</v>
      </c>
      <c r="L321" s="41">
        <f t="shared" si="17"/>
        <v>0</v>
      </c>
      <c r="M321" s="188">
        <f t="shared" si="18"/>
        <v>45000</v>
      </c>
      <c r="N321" s="171" t="s">
        <v>1897</v>
      </c>
    </row>
    <row r="322" spans="1:14" ht="38.25">
      <c r="A322" s="179">
        <f t="shared" si="19"/>
        <v>326</v>
      </c>
      <c r="B322" s="189" t="s">
        <v>2596</v>
      </c>
      <c r="C322" s="167" t="s">
        <v>1929</v>
      </c>
      <c r="D322" s="167" t="s">
        <v>2598</v>
      </c>
      <c r="E322" s="190" t="s">
        <v>2599</v>
      </c>
      <c r="F322" s="168" t="s">
        <v>736</v>
      </c>
      <c r="G322" s="166" t="s">
        <v>2600</v>
      </c>
      <c r="H322" s="166" t="s">
        <v>2597</v>
      </c>
      <c r="I322" s="191">
        <v>1600</v>
      </c>
      <c r="J322" s="170">
        <v>100</v>
      </c>
      <c r="K322" s="187">
        <f t="shared" si="16"/>
        <v>160000</v>
      </c>
      <c r="L322" s="41">
        <f t="shared" si="17"/>
        <v>0</v>
      </c>
      <c r="M322" s="188">
        <f t="shared" si="18"/>
        <v>160000</v>
      </c>
      <c r="N322" s="171" t="s">
        <v>1897</v>
      </c>
    </row>
    <row r="323" spans="1:14" ht="51">
      <c r="A323" s="179">
        <f t="shared" si="19"/>
        <v>327</v>
      </c>
      <c r="B323" s="189" t="s">
        <v>2602</v>
      </c>
      <c r="C323" s="167" t="s">
        <v>206</v>
      </c>
      <c r="D323" s="167" t="s">
        <v>171</v>
      </c>
      <c r="E323" s="190" t="s">
        <v>1213</v>
      </c>
      <c r="F323" s="168" t="s">
        <v>204</v>
      </c>
      <c r="G323" s="166" t="s">
        <v>2604</v>
      </c>
      <c r="H323" s="166" t="s">
        <v>2603</v>
      </c>
      <c r="I323" s="191">
        <v>800</v>
      </c>
      <c r="J323" s="170">
        <v>100</v>
      </c>
      <c r="K323" s="187">
        <f t="shared" si="16"/>
        <v>80000</v>
      </c>
      <c r="L323" s="41">
        <f t="shared" si="17"/>
        <v>0</v>
      </c>
      <c r="M323" s="188">
        <f t="shared" si="18"/>
        <v>80000</v>
      </c>
      <c r="N323" s="171" t="s">
        <v>1897</v>
      </c>
    </row>
    <row r="324" spans="1:14" ht="51">
      <c r="A324" s="179">
        <f t="shared" si="19"/>
        <v>328</v>
      </c>
      <c r="B324" s="189" t="s">
        <v>2605</v>
      </c>
      <c r="C324" s="167" t="s">
        <v>1929</v>
      </c>
      <c r="D324" s="167" t="s">
        <v>3559</v>
      </c>
      <c r="E324" s="190" t="s">
        <v>3560</v>
      </c>
      <c r="F324" s="168" t="s">
        <v>736</v>
      </c>
      <c r="G324" s="166" t="s">
        <v>3561</v>
      </c>
      <c r="H324" s="166" t="s">
        <v>2606</v>
      </c>
      <c r="I324" s="191">
        <v>1600</v>
      </c>
      <c r="J324" s="170">
        <v>100</v>
      </c>
      <c r="K324" s="187">
        <f t="shared" si="16"/>
        <v>160000</v>
      </c>
      <c r="L324" s="41">
        <f t="shared" si="17"/>
        <v>0</v>
      </c>
      <c r="M324" s="188">
        <f t="shared" si="18"/>
        <v>160000</v>
      </c>
      <c r="N324" s="171" t="s">
        <v>1897</v>
      </c>
    </row>
    <row r="325" spans="1:14" ht="51">
      <c r="A325" s="179">
        <f t="shared" si="19"/>
        <v>329</v>
      </c>
      <c r="B325" s="189" t="s">
        <v>5994</v>
      </c>
      <c r="C325" s="167" t="s">
        <v>4099</v>
      </c>
      <c r="D325" s="167" t="s">
        <v>5996</v>
      </c>
      <c r="E325" s="190" t="s">
        <v>5997</v>
      </c>
      <c r="F325" s="168" t="s">
        <v>736</v>
      </c>
      <c r="G325" s="166" t="s">
        <v>5998</v>
      </c>
      <c r="H325" s="166" t="s">
        <v>5995</v>
      </c>
      <c r="I325" s="191">
        <v>640</v>
      </c>
      <c r="J325" s="170">
        <v>100</v>
      </c>
      <c r="K325" s="187">
        <f t="shared" si="16"/>
        <v>64000</v>
      </c>
      <c r="L325" s="41">
        <f t="shared" si="17"/>
        <v>0</v>
      </c>
      <c r="M325" s="188">
        <f t="shared" si="18"/>
        <v>64000</v>
      </c>
      <c r="N325" s="171" t="s">
        <v>1897</v>
      </c>
    </row>
    <row r="326" spans="1:14" ht="25.5">
      <c r="A326" s="179">
        <f t="shared" si="19"/>
        <v>330</v>
      </c>
      <c r="B326" s="189" t="s">
        <v>2026</v>
      </c>
      <c r="C326" s="167" t="s">
        <v>1929</v>
      </c>
      <c r="D326" s="167" t="s">
        <v>2028</v>
      </c>
      <c r="E326" s="190" t="s">
        <v>2029</v>
      </c>
      <c r="F326" s="168" t="s">
        <v>1932</v>
      </c>
      <c r="G326" s="166" t="s">
        <v>2030</v>
      </c>
      <c r="H326" s="166" t="s">
        <v>2027</v>
      </c>
      <c r="I326" s="191">
        <v>2</v>
      </c>
      <c r="J326" s="170">
        <v>100</v>
      </c>
      <c r="K326" s="187">
        <f t="shared" ref="K326:K389" si="20">I326*J326</f>
        <v>200</v>
      </c>
      <c r="L326" s="41">
        <f t="shared" ref="L326:L389" si="21">K326*0</f>
        <v>0</v>
      </c>
      <c r="M326" s="188">
        <f t="shared" ref="M326:M389" si="22">K326-L326</f>
        <v>200</v>
      </c>
      <c r="N326" s="171" t="s">
        <v>1897</v>
      </c>
    </row>
    <row r="327" spans="1:14" ht="38.25">
      <c r="A327" s="179">
        <f t="shared" ref="A327:A390" si="23">A326+1</f>
        <v>331</v>
      </c>
      <c r="B327" s="189" t="s">
        <v>3564</v>
      </c>
      <c r="C327" s="167" t="s">
        <v>1929</v>
      </c>
      <c r="D327" s="167" t="s">
        <v>3566</v>
      </c>
      <c r="E327" s="190" t="s">
        <v>3567</v>
      </c>
      <c r="F327" s="168" t="s">
        <v>736</v>
      </c>
      <c r="G327" s="166" t="s">
        <v>3568</v>
      </c>
      <c r="H327" s="166" t="s">
        <v>3565</v>
      </c>
      <c r="I327" s="191">
        <v>2880</v>
      </c>
      <c r="J327" s="170">
        <v>100</v>
      </c>
      <c r="K327" s="187">
        <f t="shared" si="20"/>
        <v>288000</v>
      </c>
      <c r="L327" s="41">
        <f t="shared" si="21"/>
        <v>0</v>
      </c>
      <c r="M327" s="188">
        <f t="shared" si="22"/>
        <v>288000</v>
      </c>
      <c r="N327" s="171" t="s">
        <v>1897</v>
      </c>
    </row>
    <row r="328" spans="1:14" ht="51">
      <c r="A328" s="179">
        <f t="shared" si="23"/>
        <v>332</v>
      </c>
      <c r="B328" s="189" t="s">
        <v>2607</v>
      </c>
      <c r="C328" s="167" t="s">
        <v>193</v>
      </c>
      <c r="D328" s="167" t="s">
        <v>857</v>
      </c>
      <c r="E328" s="190" t="s">
        <v>858</v>
      </c>
      <c r="F328" s="168" t="s">
        <v>762</v>
      </c>
      <c r="G328" s="166" t="s">
        <v>2609</v>
      </c>
      <c r="H328" s="166" t="s">
        <v>2608</v>
      </c>
      <c r="I328" s="191">
        <v>800</v>
      </c>
      <c r="J328" s="170">
        <v>100</v>
      </c>
      <c r="K328" s="187">
        <f t="shared" si="20"/>
        <v>80000</v>
      </c>
      <c r="L328" s="41">
        <f t="shared" si="21"/>
        <v>0</v>
      </c>
      <c r="M328" s="188">
        <f t="shared" si="22"/>
        <v>80000</v>
      </c>
      <c r="N328" s="171" t="s">
        <v>1897</v>
      </c>
    </row>
    <row r="329" spans="1:14" ht="38.25">
      <c r="A329" s="179">
        <f t="shared" si="23"/>
        <v>333</v>
      </c>
      <c r="B329" s="189" t="s">
        <v>3571</v>
      </c>
      <c r="C329" s="167" t="s">
        <v>1929</v>
      </c>
      <c r="D329" s="167" t="s">
        <v>3573</v>
      </c>
      <c r="E329" s="190" t="s">
        <v>3574</v>
      </c>
      <c r="F329" s="168" t="s">
        <v>736</v>
      </c>
      <c r="G329" s="166" t="s">
        <v>3575</v>
      </c>
      <c r="H329" s="166" t="s">
        <v>3572</v>
      </c>
      <c r="I329" s="191">
        <v>6400</v>
      </c>
      <c r="J329" s="170">
        <v>100</v>
      </c>
      <c r="K329" s="187">
        <f t="shared" si="20"/>
        <v>640000</v>
      </c>
      <c r="L329" s="41">
        <f t="shared" si="21"/>
        <v>0</v>
      </c>
      <c r="M329" s="188">
        <f t="shared" si="22"/>
        <v>640000</v>
      </c>
      <c r="N329" s="171" t="s">
        <v>1897</v>
      </c>
    </row>
    <row r="330" spans="1:14" ht="63.75">
      <c r="A330" s="179">
        <f t="shared" si="23"/>
        <v>334</v>
      </c>
      <c r="B330" s="189" t="s">
        <v>2611</v>
      </c>
      <c r="C330" s="167" t="s">
        <v>1929</v>
      </c>
      <c r="D330" s="167" t="s">
        <v>6001</v>
      </c>
      <c r="E330" s="190" t="s">
        <v>6002</v>
      </c>
      <c r="F330" s="168" t="s">
        <v>736</v>
      </c>
      <c r="G330" s="166" t="s">
        <v>2613</v>
      </c>
      <c r="H330" s="166" t="s">
        <v>2612</v>
      </c>
      <c r="I330" s="191">
        <v>1600</v>
      </c>
      <c r="J330" s="170">
        <v>100</v>
      </c>
      <c r="K330" s="187">
        <f t="shared" si="20"/>
        <v>160000</v>
      </c>
      <c r="L330" s="41">
        <f t="shared" si="21"/>
        <v>0</v>
      </c>
      <c r="M330" s="188">
        <f t="shared" si="22"/>
        <v>160000</v>
      </c>
      <c r="N330" s="171" t="s">
        <v>1897</v>
      </c>
    </row>
    <row r="331" spans="1:14" ht="51">
      <c r="A331" s="179">
        <f t="shared" si="23"/>
        <v>335</v>
      </c>
      <c r="B331" s="189" t="s">
        <v>2614</v>
      </c>
      <c r="C331" s="167" t="s">
        <v>361</v>
      </c>
      <c r="D331" s="167" t="s">
        <v>863</v>
      </c>
      <c r="E331" s="190" t="s">
        <v>864</v>
      </c>
      <c r="F331" s="168" t="s">
        <v>762</v>
      </c>
      <c r="G331" s="166" t="s">
        <v>2616</v>
      </c>
      <c r="H331" s="166" t="s">
        <v>2615</v>
      </c>
      <c r="I331" s="191">
        <v>800</v>
      </c>
      <c r="J331" s="170">
        <v>100</v>
      </c>
      <c r="K331" s="187">
        <f t="shared" si="20"/>
        <v>80000</v>
      </c>
      <c r="L331" s="41">
        <f t="shared" si="21"/>
        <v>0</v>
      </c>
      <c r="M331" s="188">
        <f t="shared" si="22"/>
        <v>80000</v>
      </c>
      <c r="N331" s="171" t="s">
        <v>1897</v>
      </c>
    </row>
    <row r="332" spans="1:14" ht="38.25">
      <c r="A332" s="179">
        <f t="shared" si="23"/>
        <v>336</v>
      </c>
      <c r="B332" s="189" t="s">
        <v>3579</v>
      </c>
      <c r="C332" s="167" t="s">
        <v>193</v>
      </c>
      <c r="D332" s="167" t="s">
        <v>3581</v>
      </c>
      <c r="E332" s="190" t="s">
        <v>3582</v>
      </c>
      <c r="F332" s="168" t="s">
        <v>736</v>
      </c>
      <c r="G332" s="166" t="s">
        <v>3583</v>
      </c>
      <c r="H332" s="166" t="s">
        <v>3580</v>
      </c>
      <c r="I332" s="191">
        <v>320</v>
      </c>
      <c r="J332" s="170">
        <v>100</v>
      </c>
      <c r="K332" s="187">
        <f t="shared" si="20"/>
        <v>32000</v>
      </c>
      <c r="L332" s="41">
        <f t="shared" si="21"/>
        <v>0</v>
      </c>
      <c r="M332" s="188">
        <f t="shared" si="22"/>
        <v>32000</v>
      </c>
      <c r="N332" s="171" t="s">
        <v>1897</v>
      </c>
    </row>
    <row r="333" spans="1:14" ht="51">
      <c r="A333" s="179">
        <f t="shared" si="23"/>
        <v>337</v>
      </c>
      <c r="B333" s="189" t="s">
        <v>2617</v>
      </c>
      <c r="C333" s="167" t="s">
        <v>193</v>
      </c>
      <c r="D333" s="167" t="s">
        <v>1699</v>
      </c>
      <c r="E333" s="190" t="s">
        <v>1700</v>
      </c>
      <c r="F333" s="168" t="s">
        <v>345</v>
      </c>
      <c r="G333" s="166" t="s">
        <v>2619</v>
      </c>
      <c r="H333" s="166" t="s">
        <v>2618</v>
      </c>
      <c r="I333" s="191">
        <v>3200</v>
      </c>
      <c r="J333" s="170">
        <v>100</v>
      </c>
      <c r="K333" s="187">
        <f t="shared" si="20"/>
        <v>320000</v>
      </c>
      <c r="L333" s="41">
        <f t="shared" si="21"/>
        <v>0</v>
      </c>
      <c r="M333" s="188">
        <f t="shared" si="22"/>
        <v>320000</v>
      </c>
      <c r="N333" s="171" t="s">
        <v>1897</v>
      </c>
    </row>
    <row r="334" spans="1:14" ht="51">
      <c r="A334" s="179">
        <f t="shared" si="23"/>
        <v>338</v>
      </c>
      <c r="B334" s="189" t="s">
        <v>2620</v>
      </c>
      <c r="C334" s="167" t="s">
        <v>193</v>
      </c>
      <c r="D334" s="167" t="s">
        <v>398</v>
      </c>
      <c r="E334" s="190" t="s">
        <v>869</v>
      </c>
      <c r="F334" s="168" t="s">
        <v>399</v>
      </c>
      <c r="G334" s="166" t="s">
        <v>2622</v>
      </c>
      <c r="H334" s="166" t="s">
        <v>2621</v>
      </c>
      <c r="I334" s="191">
        <v>800</v>
      </c>
      <c r="J334" s="170">
        <v>100</v>
      </c>
      <c r="K334" s="187">
        <f t="shared" si="20"/>
        <v>80000</v>
      </c>
      <c r="L334" s="41">
        <f t="shared" si="21"/>
        <v>0</v>
      </c>
      <c r="M334" s="188">
        <f t="shared" si="22"/>
        <v>80000</v>
      </c>
      <c r="N334" s="171" t="s">
        <v>1897</v>
      </c>
    </row>
    <row r="335" spans="1:14" ht="38.25">
      <c r="A335" s="179">
        <f t="shared" si="23"/>
        <v>339</v>
      </c>
      <c r="B335" s="189" t="s">
        <v>2624</v>
      </c>
      <c r="C335" s="167" t="s">
        <v>206</v>
      </c>
      <c r="D335" s="167" t="s">
        <v>181</v>
      </c>
      <c r="E335" s="190" t="s">
        <v>1225</v>
      </c>
      <c r="F335" s="168" t="s">
        <v>263</v>
      </c>
      <c r="G335" s="166" t="s">
        <v>1226</v>
      </c>
      <c r="H335" s="166" t="s">
        <v>2625</v>
      </c>
      <c r="I335" s="191">
        <v>800</v>
      </c>
      <c r="J335" s="170">
        <v>100</v>
      </c>
      <c r="K335" s="187">
        <f t="shared" si="20"/>
        <v>80000</v>
      </c>
      <c r="L335" s="41">
        <f t="shared" si="21"/>
        <v>0</v>
      </c>
      <c r="M335" s="188">
        <f t="shared" si="22"/>
        <v>80000</v>
      </c>
      <c r="N335" s="171" t="s">
        <v>1897</v>
      </c>
    </row>
    <row r="336" spans="1:14" ht="63.75">
      <c r="A336" s="179">
        <f t="shared" si="23"/>
        <v>340</v>
      </c>
      <c r="B336" s="189" t="s">
        <v>4307</v>
      </c>
      <c r="C336" s="167" t="s">
        <v>193</v>
      </c>
      <c r="D336" s="167" t="s">
        <v>4309</v>
      </c>
      <c r="E336" s="190" t="s">
        <v>1223</v>
      </c>
      <c r="F336" s="168" t="s">
        <v>736</v>
      </c>
      <c r="G336" s="166" t="s">
        <v>4310</v>
      </c>
      <c r="H336" s="166" t="s">
        <v>4308</v>
      </c>
      <c r="I336" s="191">
        <v>800</v>
      </c>
      <c r="J336" s="170">
        <v>100</v>
      </c>
      <c r="K336" s="187">
        <f t="shared" si="20"/>
        <v>80000</v>
      </c>
      <c r="L336" s="41">
        <f t="shared" si="21"/>
        <v>0</v>
      </c>
      <c r="M336" s="188">
        <f t="shared" si="22"/>
        <v>80000</v>
      </c>
      <c r="N336" s="171" t="s">
        <v>1897</v>
      </c>
    </row>
    <row r="337" spans="1:14" ht="38.25">
      <c r="A337" s="179">
        <f t="shared" si="23"/>
        <v>341</v>
      </c>
      <c r="B337" s="189" t="s">
        <v>2626</v>
      </c>
      <c r="C337" s="167" t="s">
        <v>206</v>
      </c>
      <c r="D337" s="167" t="s">
        <v>182</v>
      </c>
      <c r="E337" s="190" t="s">
        <v>1223</v>
      </c>
      <c r="F337" s="168" t="s">
        <v>263</v>
      </c>
      <c r="G337" s="166" t="s">
        <v>2628</v>
      </c>
      <c r="H337" s="166" t="s">
        <v>2627</v>
      </c>
      <c r="I337" s="191">
        <v>160</v>
      </c>
      <c r="J337" s="170">
        <v>100</v>
      </c>
      <c r="K337" s="187">
        <f t="shared" si="20"/>
        <v>16000</v>
      </c>
      <c r="L337" s="41">
        <f t="shared" si="21"/>
        <v>0</v>
      </c>
      <c r="M337" s="188">
        <f t="shared" si="22"/>
        <v>16000</v>
      </c>
      <c r="N337" s="171" t="s">
        <v>1897</v>
      </c>
    </row>
    <row r="338" spans="1:14" ht="51">
      <c r="A338" s="179">
        <f t="shared" si="23"/>
        <v>342</v>
      </c>
      <c r="B338" s="189" t="s">
        <v>2630</v>
      </c>
      <c r="C338" s="167" t="s">
        <v>4099</v>
      </c>
      <c r="D338" s="167" t="s">
        <v>6004</v>
      </c>
      <c r="E338" s="190" t="s">
        <v>6005</v>
      </c>
      <c r="F338" s="168" t="s">
        <v>736</v>
      </c>
      <c r="G338" s="166" t="s">
        <v>2632</v>
      </c>
      <c r="H338" s="166" t="s">
        <v>2631</v>
      </c>
      <c r="I338" s="191">
        <v>3200</v>
      </c>
      <c r="J338" s="170">
        <v>100</v>
      </c>
      <c r="K338" s="187">
        <f t="shared" si="20"/>
        <v>320000</v>
      </c>
      <c r="L338" s="41">
        <f t="shared" si="21"/>
        <v>0</v>
      </c>
      <c r="M338" s="188">
        <f t="shared" si="22"/>
        <v>320000</v>
      </c>
      <c r="N338" s="171" t="s">
        <v>1897</v>
      </c>
    </row>
    <row r="339" spans="1:14" ht="51">
      <c r="A339" s="179">
        <f t="shared" si="23"/>
        <v>343</v>
      </c>
      <c r="B339" s="189" t="s">
        <v>3586</v>
      </c>
      <c r="C339" s="167" t="s">
        <v>1929</v>
      </c>
      <c r="D339" s="167" t="s">
        <v>3588</v>
      </c>
      <c r="E339" s="190" t="s">
        <v>3589</v>
      </c>
      <c r="F339" s="168" t="s">
        <v>736</v>
      </c>
      <c r="G339" s="166" t="s">
        <v>3591</v>
      </c>
      <c r="H339" s="166" t="s">
        <v>3587</v>
      </c>
      <c r="I339" s="191">
        <v>10</v>
      </c>
      <c r="J339" s="170">
        <v>100</v>
      </c>
      <c r="K339" s="187">
        <f t="shared" si="20"/>
        <v>1000</v>
      </c>
      <c r="L339" s="41">
        <f t="shared" si="21"/>
        <v>0</v>
      </c>
      <c r="M339" s="188">
        <f t="shared" si="22"/>
        <v>1000</v>
      </c>
      <c r="N339" s="171" t="s">
        <v>1897</v>
      </c>
    </row>
    <row r="340" spans="1:14" ht="76.5">
      <c r="A340" s="179">
        <f t="shared" si="23"/>
        <v>344</v>
      </c>
      <c r="B340" s="189" t="s">
        <v>6008</v>
      </c>
      <c r="C340" s="167" t="s">
        <v>736</v>
      </c>
      <c r="D340" s="167" t="s">
        <v>6010</v>
      </c>
      <c r="E340" s="190" t="s">
        <v>6011</v>
      </c>
      <c r="F340" s="168" t="s">
        <v>6012</v>
      </c>
      <c r="G340" s="166" t="s">
        <v>6013</v>
      </c>
      <c r="H340" s="166" t="s">
        <v>6009</v>
      </c>
      <c r="I340" s="191">
        <v>30</v>
      </c>
      <c r="J340" s="170">
        <v>100</v>
      </c>
      <c r="K340" s="187">
        <f t="shared" si="20"/>
        <v>3000</v>
      </c>
      <c r="L340" s="41">
        <f t="shared" si="21"/>
        <v>0</v>
      </c>
      <c r="M340" s="188">
        <f t="shared" si="22"/>
        <v>3000</v>
      </c>
      <c r="N340" s="171" t="s">
        <v>1897</v>
      </c>
    </row>
    <row r="341" spans="1:14" ht="25.5">
      <c r="A341" s="179">
        <f t="shared" si="23"/>
        <v>345</v>
      </c>
      <c r="B341" s="189" t="s">
        <v>6017</v>
      </c>
      <c r="C341" s="167" t="s">
        <v>2047</v>
      </c>
      <c r="D341" s="167" t="s">
        <v>6019</v>
      </c>
      <c r="E341" s="190" t="s">
        <v>6020</v>
      </c>
      <c r="F341" s="168" t="s">
        <v>1932</v>
      </c>
      <c r="G341" s="166" t="s">
        <v>6022</v>
      </c>
      <c r="H341" s="166" t="s">
        <v>6018</v>
      </c>
      <c r="I341" s="191">
        <v>20</v>
      </c>
      <c r="J341" s="170">
        <v>100</v>
      </c>
      <c r="K341" s="187">
        <f t="shared" si="20"/>
        <v>2000</v>
      </c>
      <c r="L341" s="41">
        <f t="shared" si="21"/>
        <v>0</v>
      </c>
      <c r="M341" s="188">
        <f t="shared" si="22"/>
        <v>2000</v>
      </c>
      <c r="N341" s="171" t="s">
        <v>1897</v>
      </c>
    </row>
    <row r="342" spans="1:14" ht="63.75">
      <c r="A342" s="179">
        <f t="shared" si="23"/>
        <v>346</v>
      </c>
      <c r="B342" s="189" t="s">
        <v>2633</v>
      </c>
      <c r="C342" s="167" t="s">
        <v>206</v>
      </c>
      <c r="D342" s="167" t="s">
        <v>183</v>
      </c>
      <c r="E342" s="190" t="s">
        <v>1230</v>
      </c>
      <c r="F342" s="168" t="s">
        <v>208</v>
      </c>
      <c r="G342" s="166" t="s">
        <v>2635</v>
      </c>
      <c r="H342" s="166" t="s">
        <v>2634</v>
      </c>
      <c r="I342" s="191">
        <v>160</v>
      </c>
      <c r="J342" s="170">
        <v>100</v>
      </c>
      <c r="K342" s="187">
        <f t="shared" si="20"/>
        <v>16000</v>
      </c>
      <c r="L342" s="41">
        <f t="shared" si="21"/>
        <v>0</v>
      </c>
      <c r="M342" s="188">
        <f t="shared" si="22"/>
        <v>16000</v>
      </c>
      <c r="N342" s="171" t="s">
        <v>1897</v>
      </c>
    </row>
    <row r="343" spans="1:14" ht="38.25">
      <c r="A343" s="179">
        <f t="shared" si="23"/>
        <v>347</v>
      </c>
      <c r="B343" s="189" t="s">
        <v>2636</v>
      </c>
      <c r="C343" s="167" t="s">
        <v>4099</v>
      </c>
      <c r="D343" s="167" t="s">
        <v>4312</v>
      </c>
      <c r="E343" s="190" t="s">
        <v>4313</v>
      </c>
      <c r="F343" s="168" t="s">
        <v>736</v>
      </c>
      <c r="G343" s="166" t="s">
        <v>4314</v>
      </c>
      <c r="H343" s="166" t="s">
        <v>2637</v>
      </c>
      <c r="I343" s="191">
        <v>2400</v>
      </c>
      <c r="J343" s="170">
        <v>100</v>
      </c>
      <c r="K343" s="187">
        <f t="shared" si="20"/>
        <v>240000</v>
      </c>
      <c r="L343" s="41">
        <f t="shared" si="21"/>
        <v>0</v>
      </c>
      <c r="M343" s="188">
        <f t="shared" si="22"/>
        <v>240000</v>
      </c>
      <c r="N343" s="171" t="s">
        <v>1897</v>
      </c>
    </row>
    <row r="344" spans="1:14" ht="38.25">
      <c r="A344" s="179">
        <f t="shared" si="23"/>
        <v>348</v>
      </c>
      <c r="B344" s="189" t="s">
        <v>2638</v>
      </c>
      <c r="C344" s="167" t="s">
        <v>206</v>
      </c>
      <c r="D344" s="167" t="s">
        <v>186</v>
      </c>
      <c r="E344" s="190" t="s">
        <v>1236</v>
      </c>
      <c r="F344" s="168" t="s">
        <v>204</v>
      </c>
      <c r="G344" s="166" t="s">
        <v>1237</v>
      </c>
      <c r="H344" s="166" t="s">
        <v>2639</v>
      </c>
      <c r="I344" s="191">
        <v>800</v>
      </c>
      <c r="J344" s="170">
        <v>100</v>
      </c>
      <c r="K344" s="187">
        <f t="shared" si="20"/>
        <v>80000</v>
      </c>
      <c r="L344" s="41">
        <f t="shared" si="21"/>
        <v>0</v>
      </c>
      <c r="M344" s="188">
        <f t="shared" si="22"/>
        <v>80000</v>
      </c>
      <c r="N344" s="171" t="s">
        <v>1897</v>
      </c>
    </row>
    <row r="345" spans="1:14" ht="38.25">
      <c r="A345" s="179">
        <f t="shared" si="23"/>
        <v>349</v>
      </c>
      <c r="B345" s="189" t="s">
        <v>6029</v>
      </c>
      <c r="C345" s="167" t="s">
        <v>6031</v>
      </c>
      <c r="D345" s="167" t="s">
        <v>6032</v>
      </c>
      <c r="E345" s="190" t="s">
        <v>6033</v>
      </c>
      <c r="F345" s="168" t="s">
        <v>736</v>
      </c>
      <c r="G345" s="166" t="s">
        <v>6034</v>
      </c>
      <c r="H345" s="166" t="s">
        <v>6030</v>
      </c>
      <c r="I345" s="191">
        <v>195</v>
      </c>
      <c r="J345" s="170">
        <v>100</v>
      </c>
      <c r="K345" s="187">
        <f t="shared" si="20"/>
        <v>19500</v>
      </c>
      <c r="L345" s="41">
        <f t="shared" si="21"/>
        <v>0</v>
      </c>
      <c r="M345" s="188">
        <f t="shared" si="22"/>
        <v>19500</v>
      </c>
      <c r="N345" s="171" t="s">
        <v>1896</v>
      </c>
    </row>
    <row r="346" spans="1:14" s="159" customFormat="1">
      <c r="A346" s="179">
        <f t="shared" si="23"/>
        <v>350</v>
      </c>
      <c r="B346" s="189" t="s">
        <v>6039</v>
      </c>
      <c r="C346" s="167" t="s">
        <v>6041</v>
      </c>
      <c r="D346" s="167" t="s">
        <v>6042</v>
      </c>
      <c r="E346" s="190" t="s">
        <v>6043</v>
      </c>
      <c r="F346" s="168" t="s">
        <v>736</v>
      </c>
      <c r="G346" s="166" t="s">
        <v>736</v>
      </c>
      <c r="H346" s="166" t="s">
        <v>6040</v>
      </c>
      <c r="I346" s="191">
        <v>4</v>
      </c>
      <c r="J346" s="170">
        <v>100</v>
      </c>
      <c r="K346" s="187">
        <f t="shared" si="20"/>
        <v>400</v>
      </c>
      <c r="L346" s="41">
        <f t="shared" si="21"/>
        <v>0</v>
      </c>
      <c r="M346" s="188">
        <f t="shared" si="22"/>
        <v>400</v>
      </c>
      <c r="N346" s="171" t="s">
        <v>1896</v>
      </c>
    </row>
    <row r="347" spans="1:14" ht="51">
      <c r="A347" s="179">
        <f t="shared" si="23"/>
        <v>351</v>
      </c>
      <c r="B347" s="189" t="s">
        <v>6047</v>
      </c>
      <c r="C347" s="167" t="s">
        <v>1929</v>
      </c>
      <c r="D347" s="167" t="s">
        <v>6049</v>
      </c>
      <c r="E347" s="190" t="s">
        <v>6050</v>
      </c>
      <c r="F347" s="168" t="s">
        <v>736</v>
      </c>
      <c r="G347" s="166" t="s">
        <v>6051</v>
      </c>
      <c r="H347" s="166" t="s">
        <v>6048</v>
      </c>
      <c r="I347" s="191">
        <v>30</v>
      </c>
      <c r="J347" s="170">
        <v>100</v>
      </c>
      <c r="K347" s="187">
        <f t="shared" si="20"/>
        <v>3000</v>
      </c>
      <c r="L347" s="41">
        <f t="shared" si="21"/>
        <v>0</v>
      </c>
      <c r="M347" s="188">
        <f t="shared" si="22"/>
        <v>3000</v>
      </c>
      <c r="N347" s="171" t="s">
        <v>1897</v>
      </c>
    </row>
    <row r="348" spans="1:14" ht="51">
      <c r="A348" s="179">
        <f t="shared" si="23"/>
        <v>352</v>
      </c>
      <c r="B348" s="189" t="s">
        <v>2640</v>
      </c>
      <c r="C348" s="167" t="s">
        <v>206</v>
      </c>
      <c r="D348" s="167" t="s">
        <v>187</v>
      </c>
      <c r="E348" s="190" t="s">
        <v>1239</v>
      </c>
      <c r="F348" s="168" t="s">
        <v>208</v>
      </c>
      <c r="G348" s="166" t="s">
        <v>2642</v>
      </c>
      <c r="H348" s="166" t="s">
        <v>2641</v>
      </c>
      <c r="I348" s="191">
        <v>3200</v>
      </c>
      <c r="J348" s="170">
        <v>100</v>
      </c>
      <c r="K348" s="187">
        <f t="shared" si="20"/>
        <v>320000</v>
      </c>
      <c r="L348" s="41">
        <f t="shared" si="21"/>
        <v>0</v>
      </c>
      <c r="M348" s="188">
        <f t="shared" si="22"/>
        <v>320000</v>
      </c>
      <c r="N348" s="171" t="s">
        <v>1897</v>
      </c>
    </row>
    <row r="349" spans="1:14" ht="51">
      <c r="A349" s="179">
        <f t="shared" si="23"/>
        <v>353</v>
      </c>
      <c r="B349" s="189" t="s">
        <v>6055</v>
      </c>
      <c r="C349" s="167" t="s">
        <v>361</v>
      </c>
      <c r="D349" s="167" t="s">
        <v>6057</v>
      </c>
      <c r="E349" s="190" t="s">
        <v>6058</v>
      </c>
      <c r="F349" s="168" t="s">
        <v>736</v>
      </c>
      <c r="G349" s="166" t="s">
        <v>6060</v>
      </c>
      <c r="H349" s="166" t="s">
        <v>6056</v>
      </c>
      <c r="I349" s="191">
        <v>1</v>
      </c>
      <c r="J349" s="170">
        <v>100</v>
      </c>
      <c r="K349" s="187">
        <f t="shared" si="20"/>
        <v>100</v>
      </c>
      <c r="L349" s="41">
        <f t="shared" si="21"/>
        <v>0</v>
      </c>
      <c r="M349" s="188">
        <f t="shared" si="22"/>
        <v>100</v>
      </c>
      <c r="N349" s="171" t="s">
        <v>1897</v>
      </c>
    </row>
    <row r="350" spans="1:14" ht="51">
      <c r="A350" s="179">
        <f t="shared" si="23"/>
        <v>354</v>
      </c>
      <c r="B350" s="189" t="s">
        <v>6064</v>
      </c>
      <c r="C350" s="167" t="s">
        <v>1929</v>
      </c>
      <c r="D350" s="167" t="s">
        <v>6066</v>
      </c>
      <c r="E350" s="190" t="s">
        <v>3623</v>
      </c>
      <c r="F350" s="168" t="s">
        <v>736</v>
      </c>
      <c r="G350" s="166" t="s">
        <v>6067</v>
      </c>
      <c r="H350" s="166" t="s">
        <v>6065</v>
      </c>
      <c r="I350" s="191">
        <v>8</v>
      </c>
      <c r="J350" s="170">
        <v>100</v>
      </c>
      <c r="K350" s="187">
        <f t="shared" si="20"/>
        <v>800</v>
      </c>
      <c r="L350" s="41">
        <f t="shared" si="21"/>
        <v>0</v>
      </c>
      <c r="M350" s="188">
        <f t="shared" si="22"/>
        <v>800</v>
      </c>
      <c r="N350" s="171" t="s">
        <v>1897</v>
      </c>
    </row>
    <row r="351" spans="1:14" ht="51">
      <c r="A351" s="179">
        <f t="shared" si="23"/>
        <v>355</v>
      </c>
      <c r="B351" s="189" t="s">
        <v>6071</v>
      </c>
      <c r="C351" s="167" t="s">
        <v>1771</v>
      </c>
      <c r="D351" s="167" t="s">
        <v>6073</v>
      </c>
      <c r="E351" s="190" t="s">
        <v>6074</v>
      </c>
      <c r="F351" s="168" t="s">
        <v>736</v>
      </c>
      <c r="G351" s="166" t="s">
        <v>6075</v>
      </c>
      <c r="H351" s="166" t="s">
        <v>6072</v>
      </c>
      <c r="I351" s="191">
        <v>8</v>
      </c>
      <c r="J351" s="170">
        <v>100</v>
      </c>
      <c r="K351" s="187">
        <f t="shared" si="20"/>
        <v>800</v>
      </c>
      <c r="L351" s="41">
        <f t="shared" si="21"/>
        <v>0</v>
      </c>
      <c r="M351" s="188">
        <f t="shared" si="22"/>
        <v>800</v>
      </c>
      <c r="N351" s="171" t="s">
        <v>1897</v>
      </c>
    </row>
    <row r="352" spans="1:14" ht="51">
      <c r="A352" s="179">
        <f t="shared" si="23"/>
        <v>356</v>
      </c>
      <c r="B352" s="189" t="s">
        <v>6079</v>
      </c>
      <c r="C352" s="167" t="s">
        <v>361</v>
      </c>
      <c r="D352" s="167" t="s">
        <v>6081</v>
      </c>
      <c r="E352" s="190" t="s">
        <v>6082</v>
      </c>
      <c r="F352" s="168" t="s">
        <v>736</v>
      </c>
      <c r="G352" s="166" t="s">
        <v>6083</v>
      </c>
      <c r="H352" s="166" t="s">
        <v>6080</v>
      </c>
      <c r="I352" s="191">
        <v>5</v>
      </c>
      <c r="J352" s="170">
        <v>100</v>
      </c>
      <c r="K352" s="187">
        <f t="shared" si="20"/>
        <v>500</v>
      </c>
      <c r="L352" s="41">
        <f t="shared" si="21"/>
        <v>0</v>
      </c>
      <c r="M352" s="188">
        <f t="shared" si="22"/>
        <v>500</v>
      </c>
      <c r="N352" s="171" t="s">
        <v>1897</v>
      </c>
    </row>
    <row r="353" spans="1:14" ht="51">
      <c r="A353" s="179">
        <f t="shared" si="23"/>
        <v>357</v>
      </c>
      <c r="B353" s="189" t="s">
        <v>2643</v>
      </c>
      <c r="C353" s="167" t="s">
        <v>1929</v>
      </c>
      <c r="D353" s="167" t="s">
        <v>6086</v>
      </c>
      <c r="E353" s="190" t="s">
        <v>6087</v>
      </c>
      <c r="F353" s="168" t="s">
        <v>736</v>
      </c>
      <c r="G353" s="166" t="s">
        <v>6088</v>
      </c>
      <c r="H353" s="166" t="s">
        <v>2644</v>
      </c>
      <c r="I353" s="191">
        <v>1120</v>
      </c>
      <c r="J353" s="170">
        <v>100</v>
      </c>
      <c r="K353" s="187">
        <f t="shared" si="20"/>
        <v>112000</v>
      </c>
      <c r="L353" s="41">
        <f t="shared" si="21"/>
        <v>0</v>
      </c>
      <c r="M353" s="188">
        <f t="shared" si="22"/>
        <v>112000</v>
      </c>
      <c r="N353" s="171" t="s">
        <v>1897</v>
      </c>
    </row>
    <row r="354" spans="1:14" ht="38.25">
      <c r="A354" s="179">
        <f t="shared" si="23"/>
        <v>358</v>
      </c>
      <c r="B354" s="189" t="s">
        <v>3595</v>
      </c>
      <c r="C354" s="167" t="s">
        <v>1929</v>
      </c>
      <c r="D354" s="167" t="s">
        <v>3597</v>
      </c>
      <c r="E354" s="190" t="s">
        <v>3598</v>
      </c>
      <c r="F354" s="168" t="s">
        <v>736</v>
      </c>
      <c r="G354" s="166" t="s">
        <v>3600</v>
      </c>
      <c r="H354" s="166" t="s">
        <v>3596</v>
      </c>
      <c r="I354" s="191">
        <v>1</v>
      </c>
      <c r="J354" s="170">
        <v>100</v>
      </c>
      <c r="K354" s="187">
        <f t="shared" si="20"/>
        <v>100</v>
      </c>
      <c r="L354" s="41">
        <f t="shared" si="21"/>
        <v>0</v>
      </c>
      <c r="M354" s="188">
        <f t="shared" si="22"/>
        <v>100</v>
      </c>
      <c r="N354" s="171" t="s">
        <v>1897</v>
      </c>
    </row>
    <row r="355" spans="1:14" ht="51">
      <c r="A355" s="179">
        <f t="shared" si="23"/>
        <v>359</v>
      </c>
      <c r="B355" s="189" t="s">
        <v>6091</v>
      </c>
      <c r="C355" s="167" t="s">
        <v>1929</v>
      </c>
      <c r="D355" s="167" t="s">
        <v>6093</v>
      </c>
      <c r="E355" s="190" t="s">
        <v>6094</v>
      </c>
      <c r="F355" s="168" t="s">
        <v>736</v>
      </c>
      <c r="G355" s="166" t="s">
        <v>6095</v>
      </c>
      <c r="H355" s="166" t="s">
        <v>6092</v>
      </c>
      <c r="I355" s="191">
        <v>1</v>
      </c>
      <c r="J355" s="170">
        <v>100</v>
      </c>
      <c r="K355" s="187">
        <f t="shared" si="20"/>
        <v>100</v>
      </c>
      <c r="L355" s="41">
        <f t="shared" si="21"/>
        <v>0</v>
      </c>
      <c r="M355" s="188">
        <f t="shared" si="22"/>
        <v>100</v>
      </c>
      <c r="N355" s="171" t="s">
        <v>1897</v>
      </c>
    </row>
    <row r="356" spans="1:14" ht="38.25">
      <c r="A356" s="179">
        <f t="shared" si="23"/>
        <v>360</v>
      </c>
      <c r="B356" s="189" t="s">
        <v>4318</v>
      </c>
      <c r="C356" s="167" t="s">
        <v>193</v>
      </c>
      <c r="D356" s="167" t="s">
        <v>4320</v>
      </c>
      <c r="E356" s="190" t="s">
        <v>4321</v>
      </c>
      <c r="F356" s="168" t="s">
        <v>1705</v>
      </c>
      <c r="G356" s="166" t="s">
        <v>4322</v>
      </c>
      <c r="H356" s="166" t="s">
        <v>4319</v>
      </c>
      <c r="I356" s="191">
        <v>24</v>
      </c>
      <c r="J356" s="170">
        <v>100</v>
      </c>
      <c r="K356" s="187">
        <f t="shared" si="20"/>
        <v>2400</v>
      </c>
      <c r="L356" s="41">
        <f t="shared" si="21"/>
        <v>0</v>
      </c>
      <c r="M356" s="188">
        <f t="shared" si="22"/>
        <v>2400</v>
      </c>
      <c r="N356" s="171" t="s">
        <v>1897</v>
      </c>
    </row>
    <row r="357" spans="1:14" ht="38.25">
      <c r="A357" s="179">
        <f t="shared" si="23"/>
        <v>361</v>
      </c>
      <c r="B357" s="189" t="s">
        <v>6099</v>
      </c>
      <c r="C357" s="167" t="s">
        <v>4099</v>
      </c>
      <c r="D357" s="167" t="s">
        <v>6101</v>
      </c>
      <c r="E357" s="190" t="s">
        <v>6102</v>
      </c>
      <c r="F357" s="168" t="s">
        <v>736</v>
      </c>
      <c r="G357" s="166" t="s">
        <v>6103</v>
      </c>
      <c r="H357" s="166" t="s">
        <v>6100</v>
      </c>
      <c r="I357" s="191">
        <v>31</v>
      </c>
      <c r="J357" s="170">
        <v>100</v>
      </c>
      <c r="K357" s="187">
        <f t="shared" si="20"/>
        <v>3100</v>
      </c>
      <c r="L357" s="41">
        <f t="shared" si="21"/>
        <v>0</v>
      </c>
      <c r="M357" s="188">
        <f t="shared" si="22"/>
        <v>3100</v>
      </c>
      <c r="N357" s="171" t="s">
        <v>1897</v>
      </c>
    </row>
    <row r="358" spans="1:14" ht="38.25">
      <c r="A358" s="179">
        <f t="shared" si="23"/>
        <v>362</v>
      </c>
      <c r="B358" s="189" t="s">
        <v>2646</v>
      </c>
      <c r="C358" s="167" t="s">
        <v>361</v>
      </c>
      <c r="D358" s="167" t="s">
        <v>2648</v>
      </c>
      <c r="E358" s="190" t="s">
        <v>2649</v>
      </c>
      <c r="F358" s="168" t="s">
        <v>736</v>
      </c>
      <c r="G358" s="166" t="s">
        <v>2650</v>
      </c>
      <c r="H358" s="166" t="s">
        <v>2647</v>
      </c>
      <c r="I358" s="191">
        <v>50</v>
      </c>
      <c r="J358" s="170">
        <v>100</v>
      </c>
      <c r="K358" s="187">
        <f t="shared" si="20"/>
        <v>5000</v>
      </c>
      <c r="L358" s="41">
        <f t="shared" si="21"/>
        <v>0</v>
      </c>
      <c r="M358" s="188">
        <f t="shared" si="22"/>
        <v>5000</v>
      </c>
      <c r="N358" s="171" t="s">
        <v>1897</v>
      </c>
    </row>
    <row r="359" spans="1:14" ht="63.75">
      <c r="A359" s="179">
        <f t="shared" si="23"/>
        <v>363</v>
      </c>
      <c r="B359" s="189" t="s">
        <v>6106</v>
      </c>
      <c r="C359" s="167" t="s">
        <v>1929</v>
      </c>
      <c r="D359" s="167" t="s">
        <v>3605</v>
      </c>
      <c r="E359" s="190" t="s">
        <v>3606</v>
      </c>
      <c r="F359" s="168" t="s">
        <v>736</v>
      </c>
      <c r="G359" s="166" t="s">
        <v>6107</v>
      </c>
      <c r="H359" s="166" t="s">
        <v>3604</v>
      </c>
      <c r="I359" s="191">
        <v>200</v>
      </c>
      <c r="J359" s="170">
        <v>100</v>
      </c>
      <c r="K359" s="187">
        <f t="shared" si="20"/>
        <v>20000</v>
      </c>
      <c r="L359" s="41">
        <f t="shared" si="21"/>
        <v>0</v>
      </c>
      <c r="M359" s="188">
        <f t="shared" si="22"/>
        <v>20000</v>
      </c>
      <c r="N359" s="171" t="s">
        <v>1897</v>
      </c>
    </row>
    <row r="360" spans="1:14" ht="51">
      <c r="A360" s="179">
        <f t="shared" si="23"/>
        <v>364</v>
      </c>
      <c r="B360" s="189" t="s">
        <v>2654</v>
      </c>
      <c r="C360" s="167" t="s">
        <v>1929</v>
      </c>
      <c r="D360" s="167" t="s">
        <v>4325</v>
      </c>
      <c r="E360" s="190" t="s">
        <v>4326</v>
      </c>
      <c r="F360" s="168" t="s">
        <v>736</v>
      </c>
      <c r="G360" s="166" t="s">
        <v>4327</v>
      </c>
      <c r="H360" s="166" t="s">
        <v>2655</v>
      </c>
      <c r="I360" s="191">
        <v>4800</v>
      </c>
      <c r="J360" s="170">
        <v>100</v>
      </c>
      <c r="K360" s="187">
        <f t="shared" si="20"/>
        <v>480000</v>
      </c>
      <c r="L360" s="41">
        <f t="shared" si="21"/>
        <v>0</v>
      </c>
      <c r="M360" s="188">
        <f t="shared" si="22"/>
        <v>480000</v>
      </c>
      <c r="N360" s="171" t="s">
        <v>1897</v>
      </c>
    </row>
    <row r="361" spans="1:14">
      <c r="A361" s="179">
        <f t="shared" si="23"/>
        <v>365</v>
      </c>
      <c r="B361" s="189" t="s">
        <v>2656</v>
      </c>
      <c r="C361" s="167" t="s">
        <v>206</v>
      </c>
      <c r="D361" s="167" t="s">
        <v>60</v>
      </c>
      <c r="E361" s="190" t="s">
        <v>1241</v>
      </c>
      <c r="F361" s="168" t="s">
        <v>204</v>
      </c>
      <c r="G361" s="166" t="s">
        <v>736</v>
      </c>
      <c r="H361" s="166" t="s">
        <v>2657</v>
      </c>
      <c r="I361" s="191">
        <v>800</v>
      </c>
      <c r="J361" s="170">
        <v>100</v>
      </c>
      <c r="K361" s="187">
        <f t="shared" si="20"/>
        <v>80000</v>
      </c>
      <c r="L361" s="41">
        <f t="shared" si="21"/>
        <v>0</v>
      </c>
      <c r="M361" s="188">
        <f t="shared" si="22"/>
        <v>80000</v>
      </c>
      <c r="N361" s="171" t="s">
        <v>1897</v>
      </c>
    </row>
    <row r="362" spans="1:14" ht="51">
      <c r="A362" s="179">
        <f t="shared" si="23"/>
        <v>366</v>
      </c>
      <c r="B362" s="189" t="s">
        <v>6110</v>
      </c>
      <c r="C362" s="167" t="s">
        <v>1929</v>
      </c>
      <c r="D362" s="167" t="s">
        <v>6112</v>
      </c>
      <c r="E362" s="190" t="s">
        <v>6113</v>
      </c>
      <c r="F362" s="168" t="s">
        <v>736</v>
      </c>
      <c r="G362" s="166" t="s">
        <v>6115</v>
      </c>
      <c r="H362" s="166" t="s">
        <v>6111</v>
      </c>
      <c r="I362" s="191">
        <v>4</v>
      </c>
      <c r="J362" s="170">
        <v>100</v>
      </c>
      <c r="K362" s="187">
        <f t="shared" si="20"/>
        <v>400</v>
      </c>
      <c r="L362" s="41">
        <f t="shared" si="21"/>
        <v>0</v>
      </c>
      <c r="M362" s="188">
        <f t="shared" si="22"/>
        <v>400</v>
      </c>
      <c r="N362" s="171" t="s">
        <v>1897</v>
      </c>
    </row>
    <row r="363" spans="1:14" ht="51">
      <c r="A363" s="179">
        <f t="shared" si="23"/>
        <v>367</v>
      </c>
      <c r="B363" s="189" t="s">
        <v>3610</v>
      </c>
      <c r="C363" s="167" t="s">
        <v>1929</v>
      </c>
      <c r="D363" s="167" t="s">
        <v>3612</v>
      </c>
      <c r="E363" s="190" t="s">
        <v>3613</v>
      </c>
      <c r="F363" s="168" t="s">
        <v>3614</v>
      </c>
      <c r="G363" s="166" t="s">
        <v>3615</v>
      </c>
      <c r="H363" s="166" t="s">
        <v>3611</v>
      </c>
      <c r="I363" s="191">
        <v>1</v>
      </c>
      <c r="J363" s="170">
        <v>100</v>
      </c>
      <c r="K363" s="187">
        <f t="shared" si="20"/>
        <v>100</v>
      </c>
      <c r="L363" s="41">
        <f t="shared" si="21"/>
        <v>0</v>
      </c>
      <c r="M363" s="188">
        <f t="shared" si="22"/>
        <v>100</v>
      </c>
      <c r="N363" s="171" t="s">
        <v>1897</v>
      </c>
    </row>
    <row r="364" spans="1:14" ht="51">
      <c r="A364" s="179">
        <f t="shared" si="23"/>
        <v>368</v>
      </c>
      <c r="B364" s="189" t="s">
        <v>6119</v>
      </c>
      <c r="C364" s="167" t="s">
        <v>1929</v>
      </c>
      <c r="D364" s="167" t="s">
        <v>6121</v>
      </c>
      <c r="E364" s="190" t="s">
        <v>6122</v>
      </c>
      <c r="F364" s="168" t="s">
        <v>736</v>
      </c>
      <c r="G364" s="166" t="s">
        <v>6124</v>
      </c>
      <c r="H364" s="166" t="s">
        <v>6120</v>
      </c>
      <c r="I364" s="191">
        <v>3</v>
      </c>
      <c r="J364" s="170">
        <v>100</v>
      </c>
      <c r="K364" s="187">
        <f t="shared" si="20"/>
        <v>300</v>
      </c>
      <c r="L364" s="41">
        <f t="shared" si="21"/>
        <v>0</v>
      </c>
      <c r="M364" s="188">
        <f t="shared" si="22"/>
        <v>300</v>
      </c>
      <c r="N364" s="171" t="s">
        <v>1897</v>
      </c>
    </row>
    <row r="365" spans="1:14" ht="51">
      <c r="A365" s="179">
        <f t="shared" si="23"/>
        <v>369</v>
      </c>
      <c r="B365" s="189" t="s">
        <v>6127</v>
      </c>
      <c r="C365" s="167" t="s">
        <v>6129</v>
      </c>
      <c r="D365" s="167" t="s">
        <v>6130</v>
      </c>
      <c r="E365" s="190" t="s">
        <v>6131</v>
      </c>
      <c r="F365" s="168" t="s">
        <v>736</v>
      </c>
      <c r="G365" s="166" t="s">
        <v>6132</v>
      </c>
      <c r="H365" s="166" t="s">
        <v>6128</v>
      </c>
      <c r="I365" s="191">
        <v>160</v>
      </c>
      <c r="J365" s="170">
        <v>100</v>
      </c>
      <c r="K365" s="187">
        <f t="shared" si="20"/>
        <v>16000</v>
      </c>
      <c r="L365" s="41">
        <f t="shared" si="21"/>
        <v>0</v>
      </c>
      <c r="M365" s="188">
        <f t="shared" si="22"/>
        <v>16000</v>
      </c>
      <c r="N365" s="171" t="s">
        <v>1897</v>
      </c>
    </row>
    <row r="366" spans="1:14" ht="63.75">
      <c r="A366" s="179">
        <f t="shared" si="23"/>
        <v>370</v>
      </c>
      <c r="B366" s="189" t="s">
        <v>3620</v>
      </c>
      <c r="C366" s="167" t="s">
        <v>2047</v>
      </c>
      <c r="D366" s="167" t="s">
        <v>3622</v>
      </c>
      <c r="E366" s="190" t="s">
        <v>3623</v>
      </c>
      <c r="F366" s="168" t="s">
        <v>1932</v>
      </c>
      <c r="G366" s="166" t="s">
        <v>4329</v>
      </c>
      <c r="H366" s="166" t="s">
        <v>3621</v>
      </c>
      <c r="I366" s="191">
        <v>21</v>
      </c>
      <c r="J366" s="170">
        <v>100</v>
      </c>
      <c r="K366" s="187">
        <f t="shared" si="20"/>
        <v>2100</v>
      </c>
      <c r="L366" s="41">
        <f t="shared" si="21"/>
        <v>0</v>
      </c>
      <c r="M366" s="188">
        <f t="shared" si="22"/>
        <v>2100</v>
      </c>
      <c r="N366" s="171" t="s">
        <v>1897</v>
      </c>
    </row>
    <row r="367" spans="1:14" ht="38.25">
      <c r="A367" s="179">
        <f t="shared" si="23"/>
        <v>371</v>
      </c>
      <c r="B367" s="189" t="s">
        <v>6137</v>
      </c>
      <c r="C367" s="167" t="s">
        <v>1929</v>
      </c>
      <c r="D367" s="167" t="s">
        <v>6139</v>
      </c>
      <c r="E367" s="190" t="s">
        <v>6140</v>
      </c>
      <c r="F367" s="168" t="s">
        <v>736</v>
      </c>
      <c r="G367" s="166" t="s">
        <v>6141</v>
      </c>
      <c r="H367" s="166" t="s">
        <v>6138</v>
      </c>
      <c r="I367" s="191">
        <v>12</v>
      </c>
      <c r="J367" s="170">
        <v>100</v>
      </c>
      <c r="K367" s="187">
        <f t="shared" si="20"/>
        <v>1200</v>
      </c>
      <c r="L367" s="41">
        <f t="shared" si="21"/>
        <v>0</v>
      </c>
      <c r="M367" s="188">
        <f t="shared" si="22"/>
        <v>1200</v>
      </c>
      <c r="N367" s="171" t="s">
        <v>1897</v>
      </c>
    </row>
    <row r="368" spans="1:14" ht="38.25">
      <c r="A368" s="179">
        <f t="shared" si="23"/>
        <v>372</v>
      </c>
      <c r="B368" s="189" t="s">
        <v>6145</v>
      </c>
      <c r="C368" s="167" t="s">
        <v>1929</v>
      </c>
      <c r="D368" s="167" t="s">
        <v>6147</v>
      </c>
      <c r="E368" s="190" t="s">
        <v>6148</v>
      </c>
      <c r="F368" s="168" t="s">
        <v>736</v>
      </c>
      <c r="G368" s="166" t="s">
        <v>6149</v>
      </c>
      <c r="H368" s="166" t="s">
        <v>6146</v>
      </c>
      <c r="I368" s="191">
        <v>1</v>
      </c>
      <c r="J368" s="170">
        <v>100</v>
      </c>
      <c r="K368" s="187">
        <f t="shared" si="20"/>
        <v>100</v>
      </c>
      <c r="L368" s="41">
        <f t="shared" si="21"/>
        <v>0</v>
      </c>
      <c r="M368" s="188">
        <f t="shared" si="22"/>
        <v>100</v>
      </c>
      <c r="N368" s="171" t="s">
        <v>1897</v>
      </c>
    </row>
    <row r="369" spans="1:14" ht="38.25">
      <c r="A369" s="179">
        <f t="shared" si="23"/>
        <v>373</v>
      </c>
      <c r="B369" s="189" t="s">
        <v>2659</v>
      </c>
      <c r="C369" s="167" t="s">
        <v>193</v>
      </c>
      <c r="D369" s="167" t="s">
        <v>2661</v>
      </c>
      <c r="E369" s="190" t="s">
        <v>2662</v>
      </c>
      <c r="F369" s="168" t="s">
        <v>736</v>
      </c>
      <c r="G369" s="166" t="s">
        <v>2663</v>
      </c>
      <c r="H369" s="166" t="s">
        <v>2660</v>
      </c>
      <c r="I369" s="191">
        <v>320</v>
      </c>
      <c r="J369" s="170">
        <v>100</v>
      </c>
      <c r="K369" s="187">
        <f t="shared" si="20"/>
        <v>32000</v>
      </c>
      <c r="L369" s="41">
        <f t="shared" si="21"/>
        <v>0</v>
      </c>
      <c r="M369" s="188">
        <f t="shared" si="22"/>
        <v>32000</v>
      </c>
      <c r="N369" s="171" t="s">
        <v>1897</v>
      </c>
    </row>
    <row r="370" spans="1:14" ht="51">
      <c r="A370" s="179">
        <f t="shared" si="23"/>
        <v>374</v>
      </c>
      <c r="B370" s="189" t="s">
        <v>2665</v>
      </c>
      <c r="C370" s="167" t="s">
        <v>193</v>
      </c>
      <c r="D370" s="167" t="s">
        <v>197</v>
      </c>
      <c r="E370" s="190" t="s">
        <v>874</v>
      </c>
      <c r="F370" s="168" t="s">
        <v>198</v>
      </c>
      <c r="G370" s="166" t="s">
        <v>2667</v>
      </c>
      <c r="H370" s="166" t="s">
        <v>2666</v>
      </c>
      <c r="I370" s="191">
        <v>6400</v>
      </c>
      <c r="J370" s="170">
        <v>100</v>
      </c>
      <c r="K370" s="187">
        <f t="shared" si="20"/>
        <v>640000</v>
      </c>
      <c r="L370" s="41">
        <f t="shared" si="21"/>
        <v>0</v>
      </c>
      <c r="M370" s="188">
        <f t="shared" si="22"/>
        <v>640000</v>
      </c>
      <c r="N370" s="171" t="s">
        <v>1897</v>
      </c>
    </row>
    <row r="371" spans="1:14" ht="51">
      <c r="A371" s="179">
        <f t="shared" si="23"/>
        <v>375</v>
      </c>
      <c r="B371" s="189" t="s">
        <v>2668</v>
      </c>
      <c r="C371" s="167" t="s">
        <v>1929</v>
      </c>
      <c r="D371" s="167" t="s">
        <v>2670</v>
      </c>
      <c r="E371" s="190" t="s">
        <v>2671</v>
      </c>
      <c r="F371" s="168" t="s">
        <v>736</v>
      </c>
      <c r="G371" s="166" t="s">
        <v>2672</v>
      </c>
      <c r="H371" s="166" t="s">
        <v>2669</v>
      </c>
      <c r="I371" s="191">
        <v>1600</v>
      </c>
      <c r="J371" s="170">
        <v>100</v>
      </c>
      <c r="K371" s="187">
        <f t="shared" si="20"/>
        <v>160000</v>
      </c>
      <c r="L371" s="41">
        <f t="shared" si="21"/>
        <v>0</v>
      </c>
      <c r="M371" s="188">
        <f t="shared" si="22"/>
        <v>160000</v>
      </c>
      <c r="N371" s="171" t="s">
        <v>1897</v>
      </c>
    </row>
    <row r="372" spans="1:14" ht="38.25">
      <c r="A372" s="179">
        <f t="shared" si="23"/>
        <v>376</v>
      </c>
      <c r="B372" s="189" t="s">
        <v>3626</v>
      </c>
      <c r="C372" s="167" t="s">
        <v>1929</v>
      </c>
      <c r="D372" s="167" t="s">
        <v>3628</v>
      </c>
      <c r="E372" s="190" t="s">
        <v>3629</v>
      </c>
      <c r="F372" s="168" t="s">
        <v>736</v>
      </c>
      <c r="G372" s="166" t="s">
        <v>3630</v>
      </c>
      <c r="H372" s="166" t="s">
        <v>3627</v>
      </c>
      <c r="I372" s="191">
        <v>3</v>
      </c>
      <c r="J372" s="170">
        <v>100</v>
      </c>
      <c r="K372" s="187">
        <f t="shared" si="20"/>
        <v>300</v>
      </c>
      <c r="L372" s="41">
        <f t="shared" si="21"/>
        <v>0</v>
      </c>
      <c r="M372" s="188">
        <f t="shared" si="22"/>
        <v>300</v>
      </c>
      <c r="N372" s="171" t="s">
        <v>1897</v>
      </c>
    </row>
    <row r="373" spans="1:14" ht="51">
      <c r="A373" s="179">
        <f t="shared" si="23"/>
        <v>377</v>
      </c>
      <c r="B373" s="189" t="s">
        <v>6156</v>
      </c>
      <c r="C373" s="167" t="s">
        <v>193</v>
      </c>
      <c r="D373" s="167" t="s">
        <v>6158</v>
      </c>
      <c r="E373" s="190" t="s">
        <v>6159</v>
      </c>
      <c r="F373" s="168" t="s">
        <v>736</v>
      </c>
      <c r="G373" s="166" t="s">
        <v>6161</v>
      </c>
      <c r="H373" s="166" t="s">
        <v>6157</v>
      </c>
      <c r="I373" s="191">
        <v>100</v>
      </c>
      <c r="J373" s="170">
        <v>100</v>
      </c>
      <c r="K373" s="187">
        <f t="shared" si="20"/>
        <v>10000</v>
      </c>
      <c r="L373" s="41">
        <f t="shared" si="21"/>
        <v>0</v>
      </c>
      <c r="M373" s="188">
        <f t="shared" si="22"/>
        <v>10000</v>
      </c>
      <c r="N373" s="171" t="s">
        <v>1897</v>
      </c>
    </row>
    <row r="374" spans="1:14" ht="38.25">
      <c r="A374" s="179">
        <f t="shared" si="23"/>
        <v>378</v>
      </c>
      <c r="B374" s="189" t="s">
        <v>6165</v>
      </c>
      <c r="C374" s="167" t="s">
        <v>193</v>
      </c>
      <c r="D374" s="167" t="s">
        <v>6167</v>
      </c>
      <c r="E374" s="190" t="s">
        <v>6168</v>
      </c>
      <c r="F374" s="168" t="s">
        <v>736</v>
      </c>
      <c r="G374" s="166" t="s">
        <v>6169</v>
      </c>
      <c r="H374" s="166" t="s">
        <v>6166</v>
      </c>
      <c r="I374" s="191">
        <v>26</v>
      </c>
      <c r="J374" s="170">
        <v>100</v>
      </c>
      <c r="K374" s="187">
        <f t="shared" si="20"/>
        <v>2600</v>
      </c>
      <c r="L374" s="41">
        <f t="shared" si="21"/>
        <v>0</v>
      </c>
      <c r="M374" s="188">
        <f t="shared" si="22"/>
        <v>2600</v>
      </c>
      <c r="N374" s="171" t="s">
        <v>1897</v>
      </c>
    </row>
    <row r="375" spans="1:14" ht="38.25">
      <c r="A375" s="179">
        <f t="shared" si="23"/>
        <v>379</v>
      </c>
      <c r="B375" s="189" t="s">
        <v>2676</v>
      </c>
      <c r="C375" s="167" t="s">
        <v>193</v>
      </c>
      <c r="D375" s="167" t="s">
        <v>2678</v>
      </c>
      <c r="E375" s="190" t="s">
        <v>2679</v>
      </c>
      <c r="F375" s="168" t="s">
        <v>736</v>
      </c>
      <c r="G375" s="166" t="s">
        <v>3634</v>
      </c>
      <c r="H375" s="166" t="s">
        <v>2677</v>
      </c>
      <c r="I375" s="191">
        <v>960</v>
      </c>
      <c r="J375" s="170">
        <v>100</v>
      </c>
      <c r="K375" s="187">
        <f t="shared" si="20"/>
        <v>96000</v>
      </c>
      <c r="L375" s="41">
        <f t="shared" si="21"/>
        <v>0</v>
      </c>
      <c r="M375" s="188">
        <f t="shared" si="22"/>
        <v>96000</v>
      </c>
      <c r="N375" s="171" t="s">
        <v>1897</v>
      </c>
    </row>
    <row r="376" spans="1:14" ht="76.5">
      <c r="A376" s="179">
        <f t="shared" si="23"/>
        <v>380</v>
      </c>
      <c r="B376" s="189" t="s">
        <v>3639</v>
      </c>
      <c r="C376" s="167" t="s">
        <v>736</v>
      </c>
      <c r="D376" s="167" t="s">
        <v>6172</v>
      </c>
      <c r="E376" s="190" t="s">
        <v>6173</v>
      </c>
      <c r="F376" s="168" t="s">
        <v>6174</v>
      </c>
      <c r="G376" s="166" t="s">
        <v>3641</v>
      </c>
      <c r="H376" s="166" t="s">
        <v>3640</v>
      </c>
      <c r="I376" s="191">
        <v>110</v>
      </c>
      <c r="J376" s="170">
        <v>100</v>
      </c>
      <c r="K376" s="187">
        <f t="shared" si="20"/>
        <v>11000</v>
      </c>
      <c r="L376" s="41">
        <f t="shared" si="21"/>
        <v>0</v>
      </c>
      <c r="M376" s="188">
        <f t="shared" si="22"/>
        <v>11000</v>
      </c>
      <c r="N376" s="171" t="s">
        <v>1897</v>
      </c>
    </row>
    <row r="377" spans="1:14" ht="51">
      <c r="A377" s="179">
        <f t="shared" si="23"/>
        <v>381</v>
      </c>
      <c r="B377" s="189" t="s">
        <v>4331</v>
      </c>
      <c r="C377" s="167" t="s">
        <v>1929</v>
      </c>
      <c r="D377" s="167" t="s">
        <v>4333</v>
      </c>
      <c r="E377" s="190" t="s">
        <v>4334</v>
      </c>
      <c r="F377" s="168" t="s">
        <v>736</v>
      </c>
      <c r="G377" s="166" t="s">
        <v>4336</v>
      </c>
      <c r="H377" s="166" t="s">
        <v>4332</v>
      </c>
      <c r="I377" s="191">
        <v>2</v>
      </c>
      <c r="J377" s="170">
        <v>100</v>
      </c>
      <c r="K377" s="187">
        <f t="shared" si="20"/>
        <v>200</v>
      </c>
      <c r="L377" s="41">
        <f t="shared" si="21"/>
        <v>0</v>
      </c>
      <c r="M377" s="188">
        <f t="shared" si="22"/>
        <v>200</v>
      </c>
      <c r="N377" s="171" t="s">
        <v>1897</v>
      </c>
    </row>
    <row r="378" spans="1:14" ht="63.75">
      <c r="A378" s="179">
        <f t="shared" si="23"/>
        <v>382</v>
      </c>
      <c r="B378" s="189" t="s">
        <v>4340</v>
      </c>
      <c r="C378" s="167" t="s">
        <v>1929</v>
      </c>
      <c r="D378" s="167" t="s">
        <v>6176</v>
      </c>
      <c r="E378" s="190" t="s">
        <v>6177</v>
      </c>
      <c r="F378" s="168" t="s">
        <v>736</v>
      </c>
      <c r="G378" s="166" t="s">
        <v>4342</v>
      </c>
      <c r="H378" s="166" t="s">
        <v>4341</v>
      </c>
      <c r="I378" s="191">
        <v>53</v>
      </c>
      <c r="J378" s="170">
        <v>100</v>
      </c>
      <c r="K378" s="187">
        <f t="shared" si="20"/>
        <v>5300</v>
      </c>
      <c r="L378" s="41">
        <f t="shared" si="21"/>
        <v>0</v>
      </c>
      <c r="M378" s="188">
        <f t="shared" si="22"/>
        <v>5300</v>
      </c>
      <c r="N378" s="171" t="s">
        <v>1897</v>
      </c>
    </row>
    <row r="379" spans="1:14" ht="38.25">
      <c r="A379" s="179">
        <f t="shared" si="23"/>
        <v>383</v>
      </c>
      <c r="B379" s="189" t="s">
        <v>6181</v>
      </c>
      <c r="C379" s="167" t="s">
        <v>1929</v>
      </c>
      <c r="D379" s="167" t="s">
        <v>6183</v>
      </c>
      <c r="E379" s="190" t="s">
        <v>3313</v>
      </c>
      <c r="F379" s="168" t="s">
        <v>736</v>
      </c>
      <c r="G379" s="166" t="s">
        <v>6184</v>
      </c>
      <c r="H379" s="166" t="s">
        <v>6182</v>
      </c>
      <c r="I379" s="191">
        <v>18</v>
      </c>
      <c r="J379" s="170">
        <v>100</v>
      </c>
      <c r="K379" s="187">
        <f t="shared" si="20"/>
        <v>1800</v>
      </c>
      <c r="L379" s="41">
        <f t="shared" si="21"/>
        <v>0</v>
      </c>
      <c r="M379" s="188">
        <f t="shared" si="22"/>
        <v>1800</v>
      </c>
      <c r="N379" s="171" t="s">
        <v>1897</v>
      </c>
    </row>
    <row r="380" spans="1:14" ht="38.25">
      <c r="A380" s="179">
        <f t="shared" si="23"/>
        <v>384</v>
      </c>
      <c r="B380" s="189" t="s">
        <v>6188</v>
      </c>
      <c r="C380" s="167" t="s">
        <v>361</v>
      </c>
      <c r="D380" s="167" t="s">
        <v>6190</v>
      </c>
      <c r="E380" s="190" t="s">
        <v>6191</v>
      </c>
      <c r="F380" s="168" t="s">
        <v>736</v>
      </c>
      <c r="G380" s="166" t="s">
        <v>6193</v>
      </c>
      <c r="H380" s="166" t="s">
        <v>6189</v>
      </c>
      <c r="I380" s="191">
        <v>1</v>
      </c>
      <c r="J380" s="170">
        <v>100</v>
      </c>
      <c r="K380" s="187">
        <f t="shared" si="20"/>
        <v>100</v>
      </c>
      <c r="L380" s="41">
        <f t="shared" si="21"/>
        <v>0</v>
      </c>
      <c r="M380" s="188">
        <f t="shared" si="22"/>
        <v>100</v>
      </c>
      <c r="N380" s="171" t="s">
        <v>1897</v>
      </c>
    </row>
    <row r="381" spans="1:14" ht="51">
      <c r="A381" s="179">
        <f t="shared" si="23"/>
        <v>385</v>
      </c>
      <c r="B381" s="189" t="s">
        <v>2680</v>
      </c>
      <c r="C381" s="167" t="s">
        <v>193</v>
      </c>
      <c r="D381" s="167" t="s">
        <v>1763</v>
      </c>
      <c r="E381" s="190" t="s">
        <v>809</v>
      </c>
      <c r="F381" s="168" t="s">
        <v>796</v>
      </c>
      <c r="G381" s="166" t="s">
        <v>2682</v>
      </c>
      <c r="H381" s="166" t="s">
        <v>2681</v>
      </c>
      <c r="I381" s="191">
        <v>16000</v>
      </c>
      <c r="J381" s="170">
        <v>100</v>
      </c>
      <c r="K381" s="187">
        <f t="shared" si="20"/>
        <v>1600000</v>
      </c>
      <c r="L381" s="41">
        <f t="shared" si="21"/>
        <v>0</v>
      </c>
      <c r="M381" s="188">
        <f t="shared" si="22"/>
        <v>1600000</v>
      </c>
      <c r="N381" s="171" t="s">
        <v>1897</v>
      </c>
    </row>
    <row r="382" spans="1:14" ht="38.25">
      <c r="A382" s="179">
        <f t="shared" si="23"/>
        <v>386</v>
      </c>
      <c r="B382" s="189" t="s">
        <v>6197</v>
      </c>
      <c r="C382" s="167" t="s">
        <v>1929</v>
      </c>
      <c r="D382" s="167" t="s">
        <v>6199</v>
      </c>
      <c r="E382" s="190" t="s">
        <v>6200</v>
      </c>
      <c r="F382" s="168" t="s">
        <v>736</v>
      </c>
      <c r="G382" s="166" t="s">
        <v>6201</v>
      </c>
      <c r="H382" s="166" t="s">
        <v>6198</v>
      </c>
      <c r="I382" s="191">
        <v>50</v>
      </c>
      <c r="J382" s="170">
        <v>100</v>
      </c>
      <c r="K382" s="187">
        <f t="shared" si="20"/>
        <v>5000</v>
      </c>
      <c r="L382" s="41">
        <f t="shared" si="21"/>
        <v>0</v>
      </c>
      <c r="M382" s="188">
        <f t="shared" si="22"/>
        <v>5000</v>
      </c>
      <c r="N382" s="171" t="s">
        <v>1897</v>
      </c>
    </row>
    <row r="383" spans="1:14" ht="51">
      <c r="A383" s="179">
        <f t="shared" si="23"/>
        <v>387</v>
      </c>
      <c r="B383" s="189" t="s">
        <v>2683</v>
      </c>
      <c r="C383" s="167" t="s">
        <v>1929</v>
      </c>
      <c r="D383" s="167" t="s">
        <v>3646</v>
      </c>
      <c r="E383" s="190" t="s">
        <v>3647</v>
      </c>
      <c r="F383" s="168" t="s">
        <v>736</v>
      </c>
      <c r="G383" s="166" t="s">
        <v>3648</v>
      </c>
      <c r="H383" s="166" t="s">
        <v>2684</v>
      </c>
      <c r="I383" s="191">
        <v>800</v>
      </c>
      <c r="J383" s="170">
        <v>100</v>
      </c>
      <c r="K383" s="187">
        <f t="shared" si="20"/>
        <v>80000</v>
      </c>
      <c r="L383" s="41">
        <f t="shared" si="21"/>
        <v>0</v>
      </c>
      <c r="M383" s="188">
        <f t="shared" si="22"/>
        <v>80000</v>
      </c>
      <c r="N383" s="171" t="s">
        <v>1897</v>
      </c>
    </row>
    <row r="384" spans="1:14" ht="25.5">
      <c r="A384" s="179">
        <f t="shared" si="23"/>
        <v>388</v>
      </c>
      <c r="B384" s="189" t="s">
        <v>6205</v>
      </c>
      <c r="C384" s="167" t="s">
        <v>361</v>
      </c>
      <c r="D384" s="167" t="s">
        <v>6207</v>
      </c>
      <c r="E384" s="190" t="s">
        <v>6208</v>
      </c>
      <c r="F384" s="168" t="s">
        <v>736</v>
      </c>
      <c r="G384" s="166" t="s">
        <v>6209</v>
      </c>
      <c r="H384" s="166" t="s">
        <v>6206</v>
      </c>
      <c r="I384" s="191">
        <v>3</v>
      </c>
      <c r="J384" s="170">
        <v>100</v>
      </c>
      <c r="K384" s="187">
        <f t="shared" si="20"/>
        <v>300</v>
      </c>
      <c r="L384" s="41">
        <f t="shared" si="21"/>
        <v>0</v>
      </c>
      <c r="M384" s="188">
        <f t="shared" si="22"/>
        <v>300</v>
      </c>
      <c r="N384" s="171" t="s">
        <v>1897</v>
      </c>
    </row>
    <row r="385" spans="1:14" ht="38.25">
      <c r="A385" s="179">
        <f t="shared" si="23"/>
        <v>389</v>
      </c>
      <c r="B385" s="189" t="s">
        <v>6213</v>
      </c>
      <c r="C385" s="167" t="s">
        <v>4099</v>
      </c>
      <c r="D385" s="167" t="s">
        <v>6215</v>
      </c>
      <c r="E385" s="190" t="s">
        <v>6216</v>
      </c>
      <c r="F385" s="168" t="s">
        <v>736</v>
      </c>
      <c r="G385" s="166" t="s">
        <v>6217</v>
      </c>
      <c r="H385" s="166" t="s">
        <v>6214</v>
      </c>
      <c r="I385" s="191">
        <v>1</v>
      </c>
      <c r="J385" s="170">
        <v>100</v>
      </c>
      <c r="K385" s="187">
        <f t="shared" si="20"/>
        <v>100</v>
      </c>
      <c r="L385" s="41">
        <f t="shared" si="21"/>
        <v>0</v>
      </c>
      <c r="M385" s="188">
        <f t="shared" si="22"/>
        <v>100</v>
      </c>
      <c r="N385" s="171" t="s">
        <v>1897</v>
      </c>
    </row>
    <row r="386" spans="1:14" ht="38.25">
      <c r="A386" s="179">
        <f t="shared" si="23"/>
        <v>390</v>
      </c>
      <c r="B386" s="189" t="s">
        <v>6221</v>
      </c>
      <c r="C386" s="167" t="s">
        <v>361</v>
      </c>
      <c r="D386" s="167" t="s">
        <v>6223</v>
      </c>
      <c r="E386" s="190" t="s">
        <v>6224</v>
      </c>
      <c r="F386" s="168" t="s">
        <v>736</v>
      </c>
      <c r="G386" s="166" t="s">
        <v>6226</v>
      </c>
      <c r="H386" s="166" t="s">
        <v>6222</v>
      </c>
      <c r="I386" s="191">
        <v>4</v>
      </c>
      <c r="J386" s="170">
        <v>100</v>
      </c>
      <c r="K386" s="187">
        <f t="shared" si="20"/>
        <v>400</v>
      </c>
      <c r="L386" s="41">
        <f t="shared" si="21"/>
        <v>0</v>
      </c>
      <c r="M386" s="188">
        <f t="shared" si="22"/>
        <v>400</v>
      </c>
      <c r="N386" s="171" t="s">
        <v>1897</v>
      </c>
    </row>
    <row r="387" spans="1:14" ht="38.25">
      <c r="A387" s="179">
        <f t="shared" si="23"/>
        <v>391</v>
      </c>
      <c r="B387" s="189" t="s">
        <v>2685</v>
      </c>
      <c r="C387" s="167" t="s">
        <v>1929</v>
      </c>
      <c r="D387" s="167" t="s">
        <v>3650</v>
      </c>
      <c r="E387" s="190" t="s">
        <v>3503</v>
      </c>
      <c r="F387" s="168" t="s">
        <v>736</v>
      </c>
      <c r="G387" s="166" t="s">
        <v>3651</v>
      </c>
      <c r="H387" s="166" t="s">
        <v>2686</v>
      </c>
      <c r="I387" s="191">
        <v>1120</v>
      </c>
      <c r="J387" s="170">
        <v>100</v>
      </c>
      <c r="K387" s="187">
        <f t="shared" si="20"/>
        <v>112000</v>
      </c>
      <c r="L387" s="41">
        <f t="shared" si="21"/>
        <v>0</v>
      </c>
      <c r="M387" s="188">
        <f t="shared" si="22"/>
        <v>112000</v>
      </c>
      <c r="N387" s="171" t="s">
        <v>1897</v>
      </c>
    </row>
    <row r="388" spans="1:14" ht="38.25">
      <c r="A388" s="179">
        <f t="shared" si="23"/>
        <v>392</v>
      </c>
      <c r="B388" s="189" t="s">
        <v>2687</v>
      </c>
      <c r="C388" s="167" t="s">
        <v>736</v>
      </c>
      <c r="D388" s="167" t="s">
        <v>6229</v>
      </c>
      <c r="E388" s="190" t="s">
        <v>6230</v>
      </c>
      <c r="F388" s="168" t="s">
        <v>4798</v>
      </c>
      <c r="G388" s="166" t="s">
        <v>1261</v>
      </c>
      <c r="H388" s="166" t="s">
        <v>2688</v>
      </c>
      <c r="I388" s="191">
        <v>320</v>
      </c>
      <c r="J388" s="170">
        <v>100</v>
      </c>
      <c r="K388" s="187">
        <f t="shared" si="20"/>
        <v>32000</v>
      </c>
      <c r="L388" s="41">
        <f t="shared" si="21"/>
        <v>0</v>
      </c>
      <c r="M388" s="188">
        <f t="shared" si="22"/>
        <v>32000</v>
      </c>
      <c r="N388" s="171" t="s">
        <v>1897</v>
      </c>
    </row>
    <row r="389" spans="1:14" ht="38.25">
      <c r="A389" s="179">
        <f t="shared" si="23"/>
        <v>393</v>
      </c>
      <c r="B389" s="189" t="s">
        <v>6234</v>
      </c>
      <c r="C389" s="167" t="s">
        <v>1929</v>
      </c>
      <c r="D389" s="167" t="s">
        <v>6236</v>
      </c>
      <c r="E389" s="190" t="s">
        <v>6237</v>
      </c>
      <c r="F389" s="168" t="s">
        <v>736</v>
      </c>
      <c r="G389" s="166" t="s">
        <v>6238</v>
      </c>
      <c r="H389" s="166" t="s">
        <v>6235</v>
      </c>
      <c r="I389" s="191">
        <v>1711</v>
      </c>
      <c r="J389" s="170">
        <v>100</v>
      </c>
      <c r="K389" s="187">
        <f t="shared" si="20"/>
        <v>171100</v>
      </c>
      <c r="L389" s="41">
        <f t="shared" si="21"/>
        <v>0</v>
      </c>
      <c r="M389" s="188">
        <f t="shared" si="22"/>
        <v>171100</v>
      </c>
      <c r="N389" s="171" t="s">
        <v>1897</v>
      </c>
    </row>
    <row r="390" spans="1:14" ht="38.25">
      <c r="A390" s="179">
        <f t="shared" si="23"/>
        <v>394</v>
      </c>
      <c r="B390" s="189" t="s">
        <v>6245</v>
      </c>
      <c r="C390" s="167" t="s">
        <v>1929</v>
      </c>
      <c r="D390" s="167" t="s">
        <v>6247</v>
      </c>
      <c r="E390" s="190" t="s">
        <v>2255</v>
      </c>
      <c r="F390" s="168" t="s">
        <v>736</v>
      </c>
      <c r="G390" s="166" t="s">
        <v>6248</v>
      </c>
      <c r="H390" s="166" t="s">
        <v>6246</v>
      </c>
      <c r="I390" s="191">
        <v>1</v>
      </c>
      <c r="J390" s="170">
        <v>100</v>
      </c>
      <c r="K390" s="187">
        <f t="shared" ref="K390:K453" si="24">I390*J390</f>
        <v>100</v>
      </c>
      <c r="L390" s="41">
        <f t="shared" ref="L390:L453" si="25">K390*0</f>
        <v>0</v>
      </c>
      <c r="M390" s="188">
        <f t="shared" ref="M390:M453" si="26">K390-L390</f>
        <v>100</v>
      </c>
      <c r="N390" s="171" t="s">
        <v>1897</v>
      </c>
    </row>
    <row r="391" spans="1:14" ht="51">
      <c r="A391" s="179">
        <f t="shared" ref="A391:A454" si="27">A390+1</f>
        <v>395</v>
      </c>
      <c r="B391" s="189" t="s">
        <v>6252</v>
      </c>
      <c r="C391" s="167" t="s">
        <v>1929</v>
      </c>
      <c r="D391" s="167" t="s">
        <v>6254</v>
      </c>
      <c r="E391" s="190" t="s">
        <v>6255</v>
      </c>
      <c r="F391" s="168" t="s">
        <v>736</v>
      </c>
      <c r="G391" s="166" t="s">
        <v>6256</v>
      </c>
      <c r="H391" s="166" t="s">
        <v>6253</v>
      </c>
      <c r="I391" s="191">
        <v>2</v>
      </c>
      <c r="J391" s="170">
        <v>100</v>
      </c>
      <c r="K391" s="187">
        <f t="shared" si="24"/>
        <v>200</v>
      </c>
      <c r="L391" s="41">
        <f t="shared" si="25"/>
        <v>0</v>
      </c>
      <c r="M391" s="188">
        <f t="shared" si="26"/>
        <v>200</v>
      </c>
      <c r="N391" s="171" t="s">
        <v>1897</v>
      </c>
    </row>
    <row r="392" spans="1:14" ht="38.25">
      <c r="A392" s="179">
        <f t="shared" si="27"/>
        <v>396</v>
      </c>
      <c r="B392" s="189" t="s">
        <v>6260</v>
      </c>
      <c r="C392" s="167" t="s">
        <v>361</v>
      </c>
      <c r="D392" s="167" t="s">
        <v>6262</v>
      </c>
      <c r="E392" s="190" t="s">
        <v>6263</v>
      </c>
      <c r="F392" s="168" t="s">
        <v>6264</v>
      </c>
      <c r="G392" s="166" t="s">
        <v>6265</v>
      </c>
      <c r="H392" s="166" t="s">
        <v>6261</v>
      </c>
      <c r="I392" s="191">
        <v>13</v>
      </c>
      <c r="J392" s="170">
        <v>100</v>
      </c>
      <c r="K392" s="187">
        <f t="shared" si="24"/>
        <v>1300</v>
      </c>
      <c r="L392" s="41">
        <f t="shared" si="25"/>
        <v>0</v>
      </c>
      <c r="M392" s="188">
        <f t="shared" si="26"/>
        <v>1300</v>
      </c>
      <c r="N392" s="171" t="s">
        <v>1897</v>
      </c>
    </row>
    <row r="393" spans="1:14" ht="51">
      <c r="A393" s="179">
        <f t="shared" si="27"/>
        <v>397</v>
      </c>
      <c r="B393" s="189" t="s">
        <v>4345</v>
      </c>
      <c r="C393" s="167" t="s">
        <v>361</v>
      </c>
      <c r="D393" s="167" t="s">
        <v>4347</v>
      </c>
      <c r="E393" s="190" t="s">
        <v>4348</v>
      </c>
      <c r="F393" s="168" t="s">
        <v>736</v>
      </c>
      <c r="G393" s="166" t="s">
        <v>4349</v>
      </c>
      <c r="H393" s="166" t="s">
        <v>4346</v>
      </c>
      <c r="I393" s="191">
        <v>7</v>
      </c>
      <c r="J393" s="170">
        <v>100</v>
      </c>
      <c r="K393" s="187">
        <f t="shared" si="24"/>
        <v>700</v>
      </c>
      <c r="L393" s="41">
        <f t="shared" si="25"/>
        <v>0</v>
      </c>
      <c r="M393" s="188">
        <f t="shared" si="26"/>
        <v>700</v>
      </c>
      <c r="N393" s="171" t="s">
        <v>1897</v>
      </c>
    </row>
    <row r="394" spans="1:14" ht="38.25">
      <c r="A394" s="179">
        <f t="shared" si="27"/>
        <v>398</v>
      </c>
      <c r="B394" s="189" t="s">
        <v>6269</v>
      </c>
      <c r="C394" s="167" t="s">
        <v>1929</v>
      </c>
      <c r="D394" s="167" t="s">
        <v>6271</v>
      </c>
      <c r="E394" s="190" t="s">
        <v>6272</v>
      </c>
      <c r="F394" s="168" t="s">
        <v>6273</v>
      </c>
      <c r="G394" s="166" t="s">
        <v>6275</v>
      </c>
      <c r="H394" s="166" t="s">
        <v>6270</v>
      </c>
      <c r="I394" s="191">
        <v>2</v>
      </c>
      <c r="J394" s="170">
        <v>100</v>
      </c>
      <c r="K394" s="187">
        <f t="shared" si="24"/>
        <v>200</v>
      </c>
      <c r="L394" s="41">
        <f t="shared" si="25"/>
        <v>0</v>
      </c>
      <c r="M394" s="188">
        <f t="shared" si="26"/>
        <v>200</v>
      </c>
      <c r="N394" s="171" t="s">
        <v>1897</v>
      </c>
    </row>
    <row r="395" spans="1:14" ht="51">
      <c r="A395" s="179">
        <f t="shared" si="27"/>
        <v>399</v>
      </c>
      <c r="B395" s="189" t="s">
        <v>6279</v>
      </c>
      <c r="C395" s="167" t="s">
        <v>361</v>
      </c>
      <c r="D395" s="167" t="s">
        <v>6281</v>
      </c>
      <c r="E395" s="190" t="s">
        <v>6282</v>
      </c>
      <c r="F395" s="168" t="s">
        <v>736</v>
      </c>
      <c r="G395" s="166" t="s">
        <v>6283</v>
      </c>
      <c r="H395" s="166" t="s">
        <v>6280</v>
      </c>
      <c r="I395" s="191">
        <v>2</v>
      </c>
      <c r="J395" s="170">
        <v>100</v>
      </c>
      <c r="K395" s="187">
        <f t="shared" si="24"/>
        <v>200</v>
      </c>
      <c r="L395" s="41">
        <f t="shared" si="25"/>
        <v>0</v>
      </c>
      <c r="M395" s="188">
        <f t="shared" si="26"/>
        <v>200</v>
      </c>
      <c r="N395" s="171" t="s">
        <v>1897</v>
      </c>
    </row>
    <row r="396" spans="1:14" ht="38.25">
      <c r="A396" s="179">
        <f t="shared" si="27"/>
        <v>400</v>
      </c>
      <c r="B396" s="189" t="s">
        <v>6287</v>
      </c>
      <c r="C396" s="167" t="s">
        <v>3301</v>
      </c>
      <c r="D396" s="167" t="s">
        <v>6289</v>
      </c>
      <c r="E396" s="190" t="s">
        <v>6290</v>
      </c>
      <c r="F396" s="168" t="s">
        <v>6291</v>
      </c>
      <c r="G396" s="166" t="s">
        <v>6292</v>
      </c>
      <c r="H396" s="166" t="s">
        <v>6288</v>
      </c>
      <c r="I396" s="191">
        <v>293</v>
      </c>
      <c r="J396" s="170">
        <v>100</v>
      </c>
      <c r="K396" s="187">
        <f t="shared" si="24"/>
        <v>29300</v>
      </c>
      <c r="L396" s="41">
        <f t="shared" si="25"/>
        <v>0</v>
      </c>
      <c r="M396" s="188">
        <f t="shared" si="26"/>
        <v>29300</v>
      </c>
      <c r="N396" s="171" t="s">
        <v>1897</v>
      </c>
    </row>
    <row r="397" spans="1:14" ht="25.5">
      <c r="A397" s="179">
        <f t="shared" si="27"/>
        <v>401</v>
      </c>
      <c r="B397" s="189" t="s">
        <v>2689</v>
      </c>
      <c r="C397" s="167" t="s">
        <v>206</v>
      </c>
      <c r="D397" s="167" t="s">
        <v>73</v>
      </c>
      <c r="E397" s="190" t="s">
        <v>1264</v>
      </c>
      <c r="F397" s="168" t="s">
        <v>208</v>
      </c>
      <c r="G397" s="166" t="s">
        <v>1638</v>
      </c>
      <c r="H397" s="166" t="s">
        <v>2690</v>
      </c>
      <c r="I397" s="191">
        <v>960</v>
      </c>
      <c r="J397" s="170">
        <v>100</v>
      </c>
      <c r="K397" s="187">
        <f t="shared" si="24"/>
        <v>96000</v>
      </c>
      <c r="L397" s="41">
        <f t="shared" si="25"/>
        <v>0</v>
      </c>
      <c r="M397" s="188">
        <f t="shared" si="26"/>
        <v>96000</v>
      </c>
      <c r="N397" s="171" t="s">
        <v>1897</v>
      </c>
    </row>
    <row r="398" spans="1:14" ht="38.25">
      <c r="A398" s="179">
        <f t="shared" si="27"/>
        <v>402</v>
      </c>
      <c r="B398" s="189" t="s">
        <v>2037</v>
      </c>
      <c r="C398" s="167" t="s">
        <v>1929</v>
      </c>
      <c r="D398" s="167" t="s">
        <v>2039</v>
      </c>
      <c r="E398" s="190" t="s">
        <v>2040</v>
      </c>
      <c r="F398" s="168" t="s">
        <v>736</v>
      </c>
      <c r="G398" s="166" t="s">
        <v>2691</v>
      </c>
      <c r="H398" s="166" t="s">
        <v>2038</v>
      </c>
      <c r="I398" s="191">
        <v>24</v>
      </c>
      <c r="J398" s="170">
        <v>100</v>
      </c>
      <c r="K398" s="187">
        <f t="shared" si="24"/>
        <v>2400</v>
      </c>
      <c r="L398" s="41">
        <f t="shared" si="25"/>
        <v>0</v>
      </c>
      <c r="M398" s="188">
        <f t="shared" si="26"/>
        <v>2400</v>
      </c>
      <c r="N398" s="171" t="s">
        <v>1897</v>
      </c>
    </row>
    <row r="399" spans="1:14" ht="51">
      <c r="A399" s="179">
        <f t="shared" si="27"/>
        <v>403</v>
      </c>
      <c r="B399" s="189" t="s">
        <v>6297</v>
      </c>
      <c r="C399" s="167" t="s">
        <v>1929</v>
      </c>
      <c r="D399" s="167" t="s">
        <v>6299</v>
      </c>
      <c r="E399" s="190" t="s">
        <v>6300</v>
      </c>
      <c r="F399" s="168" t="s">
        <v>736</v>
      </c>
      <c r="G399" s="166" t="s">
        <v>6301</v>
      </c>
      <c r="H399" s="166" t="s">
        <v>6298</v>
      </c>
      <c r="I399" s="191">
        <v>162</v>
      </c>
      <c r="J399" s="170">
        <v>100</v>
      </c>
      <c r="K399" s="187">
        <f t="shared" si="24"/>
        <v>16200</v>
      </c>
      <c r="L399" s="41">
        <f t="shared" si="25"/>
        <v>0</v>
      </c>
      <c r="M399" s="188">
        <f t="shared" si="26"/>
        <v>16200</v>
      </c>
      <c r="N399" s="171" t="s">
        <v>1897</v>
      </c>
    </row>
    <row r="400" spans="1:14" ht="38.25">
      <c r="A400" s="179">
        <f t="shared" si="27"/>
        <v>404</v>
      </c>
      <c r="B400" s="189" t="s">
        <v>2692</v>
      </c>
      <c r="C400" s="167" t="s">
        <v>1929</v>
      </c>
      <c r="D400" s="167" t="s">
        <v>3657</v>
      </c>
      <c r="E400" s="190" t="s">
        <v>3285</v>
      </c>
      <c r="F400" s="168" t="s">
        <v>736</v>
      </c>
      <c r="G400" s="166" t="s">
        <v>3658</v>
      </c>
      <c r="H400" s="166" t="s">
        <v>2693</v>
      </c>
      <c r="I400" s="191">
        <v>4800</v>
      </c>
      <c r="J400" s="170">
        <v>100</v>
      </c>
      <c r="K400" s="187">
        <f t="shared" si="24"/>
        <v>480000</v>
      </c>
      <c r="L400" s="41">
        <f t="shared" si="25"/>
        <v>0</v>
      </c>
      <c r="M400" s="188">
        <f t="shared" si="26"/>
        <v>480000</v>
      </c>
      <c r="N400" s="171" t="s">
        <v>1897</v>
      </c>
    </row>
    <row r="401" spans="1:14" ht="51">
      <c r="A401" s="179">
        <f t="shared" si="27"/>
        <v>405</v>
      </c>
      <c r="B401" s="189" t="s">
        <v>6306</v>
      </c>
      <c r="C401" s="167" t="s">
        <v>1929</v>
      </c>
      <c r="D401" s="167" t="s">
        <v>6308</v>
      </c>
      <c r="E401" s="190" t="s">
        <v>6309</v>
      </c>
      <c r="F401" s="168" t="s">
        <v>736</v>
      </c>
      <c r="G401" s="166" t="s">
        <v>6310</v>
      </c>
      <c r="H401" s="166" t="s">
        <v>6307</v>
      </c>
      <c r="I401" s="191">
        <v>6</v>
      </c>
      <c r="J401" s="170">
        <v>100</v>
      </c>
      <c r="K401" s="187">
        <f t="shared" si="24"/>
        <v>600</v>
      </c>
      <c r="L401" s="41">
        <f t="shared" si="25"/>
        <v>0</v>
      </c>
      <c r="M401" s="188">
        <f t="shared" si="26"/>
        <v>600</v>
      </c>
      <c r="N401" s="171" t="s">
        <v>1897</v>
      </c>
    </row>
    <row r="402" spans="1:14" ht="38.25">
      <c r="A402" s="179">
        <f t="shared" si="27"/>
        <v>406</v>
      </c>
      <c r="B402" s="189" t="s">
        <v>2694</v>
      </c>
      <c r="C402" s="167" t="s">
        <v>1929</v>
      </c>
      <c r="D402" s="167" t="s">
        <v>3659</v>
      </c>
      <c r="E402" s="190" t="s">
        <v>2255</v>
      </c>
      <c r="F402" s="168" t="s">
        <v>736</v>
      </c>
      <c r="G402" s="166" t="s">
        <v>3660</v>
      </c>
      <c r="H402" s="166" t="s">
        <v>2695</v>
      </c>
      <c r="I402" s="191">
        <v>5600</v>
      </c>
      <c r="J402" s="170">
        <v>100</v>
      </c>
      <c r="K402" s="187">
        <f t="shared" si="24"/>
        <v>560000</v>
      </c>
      <c r="L402" s="41">
        <f t="shared" si="25"/>
        <v>0</v>
      </c>
      <c r="M402" s="188">
        <f t="shared" si="26"/>
        <v>560000</v>
      </c>
      <c r="N402" s="171" t="s">
        <v>1897</v>
      </c>
    </row>
    <row r="403" spans="1:14" ht="38.25">
      <c r="A403" s="179">
        <f t="shared" si="27"/>
        <v>407</v>
      </c>
      <c r="B403" s="189" t="s">
        <v>3663</v>
      </c>
      <c r="C403" s="167" t="s">
        <v>4099</v>
      </c>
      <c r="D403" s="167" t="s">
        <v>6313</v>
      </c>
      <c r="E403" s="190" t="s">
        <v>6314</v>
      </c>
      <c r="F403" s="168" t="s">
        <v>736</v>
      </c>
      <c r="G403" s="166" t="s">
        <v>6315</v>
      </c>
      <c r="H403" s="166" t="s">
        <v>3664</v>
      </c>
      <c r="I403" s="191">
        <v>160</v>
      </c>
      <c r="J403" s="170">
        <v>100</v>
      </c>
      <c r="K403" s="187">
        <f t="shared" si="24"/>
        <v>16000</v>
      </c>
      <c r="L403" s="41">
        <f t="shared" si="25"/>
        <v>0</v>
      </c>
      <c r="M403" s="188">
        <f t="shared" si="26"/>
        <v>16000</v>
      </c>
      <c r="N403" s="171" t="s">
        <v>1897</v>
      </c>
    </row>
    <row r="404" spans="1:14" ht="38.25">
      <c r="A404" s="179">
        <f t="shared" si="27"/>
        <v>408</v>
      </c>
      <c r="B404" s="189" t="s">
        <v>6318</v>
      </c>
      <c r="C404" s="167" t="s">
        <v>1929</v>
      </c>
      <c r="D404" s="167" t="s">
        <v>6320</v>
      </c>
      <c r="E404" s="190" t="s">
        <v>2735</v>
      </c>
      <c r="F404" s="168" t="s">
        <v>736</v>
      </c>
      <c r="G404" s="166" t="s">
        <v>6322</v>
      </c>
      <c r="H404" s="166" t="s">
        <v>6319</v>
      </c>
      <c r="I404" s="191">
        <v>32</v>
      </c>
      <c r="J404" s="170">
        <v>100</v>
      </c>
      <c r="K404" s="187">
        <f t="shared" si="24"/>
        <v>3200</v>
      </c>
      <c r="L404" s="41">
        <f t="shared" si="25"/>
        <v>0</v>
      </c>
      <c r="M404" s="188">
        <f t="shared" si="26"/>
        <v>3200</v>
      </c>
      <c r="N404" s="171" t="s">
        <v>1897</v>
      </c>
    </row>
    <row r="405" spans="1:14" ht="38.25">
      <c r="A405" s="179">
        <f t="shared" si="27"/>
        <v>409</v>
      </c>
      <c r="B405" s="189" t="s">
        <v>2696</v>
      </c>
      <c r="C405" s="167" t="s">
        <v>1929</v>
      </c>
      <c r="D405" s="167" t="s">
        <v>3665</v>
      </c>
      <c r="E405" s="190" t="s">
        <v>3666</v>
      </c>
      <c r="F405" s="168" t="s">
        <v>736</v>
      </c>
      <c r="G405" s="166" t="s">
        <v>3667</v>
      </c>
      <c r="H405" s="166" t="s">
        <v>2697</v>
      </c>
      <c r="I405" s="191">
        <v>2400</v>
      </c>
      <c r="J405" s="170">
        <v>100</v>
      </c>
      <c r="K405" s="187">
        <f t="shared" si="24"/>
        <v>240000</v>
      </c>
      <c r="L405" s="41">
        <f t="shared" si="25"/>
        <v>0</v>
      </c>
      <c r="M405" s="188">
        <f t="shared" si="26"/>
        <v>240000</v>
      </c>
      <c r="N405" s="171" t="s">
        <v>1897</v>
      </c>
    </row>
    <row r="406" spans="1:14" ht="38.25">
      <c r="A406" s="179">
        <f t="shared" si="27"/>
        <v>410</v>
      </c>
      <c r="B406" s="189" t="s">
        <v>2698</v>
      </c>
      <c r="C406" s="167" t="s">
        <v>1929</v>
      </c>
      <c r="D406" s="167" t="s">
        <v>4352</v>
      </c>
      <c r="E406" s="190" t="s">
        <v>4353</v>
      </c>
      <c r="F406" s="168" t="s">
        <v>736</v>
      </c>
      <c r="G406" s="166" t="s">
        <v>882</v>
      </c>
      <c r="H406" s="166" t="s">
        <v>2699</v>
      </c>
      <c r="I406" s="191">
        <v>1920</v>
      </c>
      <c r="J406" s="170">
        <v>100</v>
      </c>
      <c r="K406" s="187">
        <f t="shared" si="24"/>
        <v>192000</v>
      </c>
      <c r="L406" s="41">
        <f t="shared" si="25"/>
        <v>0</v>
      </c>
      <c r="M406" s="188">
        <f t="shared" si="26"/>
        <v>192000</v>
      </c>
      <c r="N406" s="171" t="s">
        <v>1897</v>
      </c>
    </row>
    <row r="407" spans="1:14" ht="38.25">
      <c r="A407" s="179">
        <f t="shared" si="27"/>
        <v>411</v>
      </c>
      <c r="B407" s="189" t="s">
        <v>6326</v>
      </c>
      <c r="C407" s="167" t="s">
        <v>361</v>
      </c>
      <c r="D407" s="167" t="s">
        <v>6328</v>
      </c>
      <c r="E407" s="190" t="s">
        <v>6329</v>
      </c>
      <c r="F407" s="168" t="s">
        <v>736</v>
      </c>
      <c r="G407" s="166" t="s">
        <v>6330</v>
      </c>
      <c r="H407" s="166" t="s">
        <v>6327</v>
      </c>
      <c r="I407" s="191">
        <v>1</v>
      </c>
      <c r="J407" s="170">
        <v>100</v>
      </c>
      <c r="K407" s="187">
        <f t="shared" si="24"/>
        <v>100</v>
      </c>
      <c r="L407" s="41">
        <f t="shared" si="25"/>
        <v>0</v>
      </c>
      <c r="M407" s="188">
        <f t="shared" si="26"/>
        <v>100</v>
      </c>
      <c r="N407" s="171" t="s">
        <v>1897</v>
      </c>
    </row>
    <row r="408" spans="1:14" ht="38.25">
      <c r="A408" s="179">
        <f t="shared" si="27"/>
        <v>412</v>
      </c>
      <c r="B408" s="189" t="s">
        <v>2700</v>
      </c>
      <c r="C408" s="167" t="s">
        <v>1929</v>
      </c>
      <c r="D408" s="167" t="s">
        <v>3669</v>
      </c>
      <c r="E408" s="190" t="s">
        <v>3324</v>
      </c>
      <c r="F408" s="168" t="s">
        <v>736</v>
      </c>
      <c r="G408" s="166" t="s">
        <v>3670</v>
      </c>
      <c r="H408" s="166" t="s">
        <v>2701</v>
      </c>
      <c r="I408" s="191">
        <v>8400</v>
      </c>
      <c r="J408" s="170">
        <v>100</v>
      </c>
      <c r="K408" s="187">
        <f t="shared" si="24"/>
        <v>840000</v>
      </c>
      <c r="L408" s="41">
        <f t="shared" si="25"/>
        <v>0</v>
      </c>
      <c r="M408" s="188">
        <f t="shared" si="26"/>
        <v>840000</v>
      </c>
      <c r="N408" s="171" t="s">
        <v>1897</v>
      </c>
    </row>
    <row r="409" spans="1:14" ht="38.25">
      <c r="A409" s="179">
        <f t="shared" si="27"/>
        <v>413</v>
      </c>
      <c r="B409" s="189" t="s">
        <v>4354</v>
      </c>
      <c r="C409" s="167" t="s">
        <v>1929</v>
      </c>
      <c r="D409" s="167" t="s">
        <v>4356</v>
      </c>
      <c r="E409" s="190" t="s">
        <v>4357</v>
      </c>
      <c r="F409" s="168" t="s">
        <v>736</v>
      </c>
      <c r="G409" s="166" t="s">
        <v>3378</v>
      </c>
      <c r="H409" s="166" t="s">
        <v>4355</v>
      </c>
      <c r="I409" s="191">
        <v>250</v>
      </c>
      <c r="J409" s="170">
        <v>100</v>
      </c>
      <c r="K409" s="187">
        <f t="shared" si="24"/>
        <v>25000</v>
      </c>
      <c r="L409" s="41">
        <f t="shared" si="25"/>
        <v>0</v>
      </c>
      <c r="M409" s="188">
        <f t="shared" si="26"/>
        <v>25000</v>
      </c>
      <c r="N409" s="171" t="s">
        <v>1897</v>
      </c>
    </row>
    <row r="410" spans="1:14" ht="38.25">
      <c r="A410" s="179">
        <f t="shared" si="27"/>
        <v>414</v>
      </c>
      <c r="B410" s="189" t="s">
        <v>2703</v>
      </c>
      <c r="C410" s="167" t="s">
        <v>193</v>
      </c>
      <c r="D410" s="167" t="s">
        <v>885</v>
      </c>
      <c r="E410" s="190" t="s">
        <v>886</v>
      </c>
      <c r="F410" s="168" t="s">
        <v>405</v>
      </c>
      <c r="G410" s="166" t="s">
        <v>6333</v>
      </c>
      <c r="H410" s="166" t="s">
        <v>2704</v>
      </c>
      <c r="I410" s="191">
        <v>1600</v>
      </c>
      <c r="J410" s="170">
        <v>100</v>
      </c>
      <c r="K410" s="187">
        <f t="shared" si="24"/>
        <v>160000</v>
      </c>
      <c r="L410" s="41">
        <f t="shared" si="25"/>
        <v>0</v>
      </c>
      <c r="M410" s="188">
        <f t="shared" si="26"/>
        <v>160000</v>
      </c>
      <c r="N410" s="171" t="s">
        <v>1897</v>
      </c>
    </row>
    <row r="411" spans="1:14" ht="38.25">
      <c r="A411" s="179">
        <f t="shared" si="27"/>
        <v>415</v>
      </c>
      <c r="B411" s="189" t="s">
        <v>2043</v>
      </c>
      <c r="C411" s="167" t="s">
        <v>361</v>
      </c>
      <c r="D411" s="167" t="s">
        <v>1703</v>
      </c>
      <c r="E411" s="190" t="s">
        <v>1704</v>
      </c>
      <c r="F411" s="168" t="s">
        <v>1705</v>
      </c>
      <c r="G411" s="166" t="s">
        <v>6335</v>
      </c>
      <c r="H411" s="166" t="s">
        <v>2044</v>
      </c>
      <c r="I411" s="191">
        <v>4880</v>
      </c>
      <c r="J411" s="170">
        <v>100</v>
      </c>
      <c r="K411" s="187">
        <f t="shared" si="24"/>
        <v>488000</v>
      </c>
      <c r="L411" s="41">
        <f t="shared" si="25"/>
        <v>0</v>
      </c>
      <c r="M411" s="188">
        <f t="shared" si="26"/>
        <v>488000</v>
      </c>
      <c r="N411" s="171" t="s">
        <v>1897</v>
      </c>
    </row>
    <row r="412" spans="1:14" ht="38.25">
      <c r="A412" s="179">
        <f t="shared" si="27"/>
        <v>416</v>
      </c>
      <c r="B412" s="189" t="s">
        <v>4360</v>
      </c>
      <c r="C412" s="167" t="s">
        <v>736</v>
      </c>
      <c r="D412" s="167" t="s">
        <v>6341</v>
      </c>
      <c r="E412" s="190" t="s">
        <v>6342</v>
      </c>
      <c r="F412" s="168" t="s">
        <v>6343</v>
      </c>
      <c r="G412" s="166" t="s">
        <v>6344</v>
      </c>
      <c r="H412" s="166" t="s">
        <v>4361</v>
      </c>
      <c r="I412" s="191">
        <v>2800</v>
      </c>
      <c r="J412" s="170">
        <v>100</v>
      </c>
      <c r="K412" s="187">
        <f t="shared" si="24"/>
        <v>280000</v>
      </c>
      <c r="L412" s="41">
        <f t="shared" si="25"/>
        <v>0</v>
      </c>
      <c r="M412" s="188">
        <f t="shared" si="26"/>
        <v>280000</v>
      </c>
      <c r="N412" s="171" t="s">
        <v>1897</v>
      </c>
    </row>
    <row r="413" spans="1:14" ht="51">
      <c r="A413" s="179">
        <f t="shared" si="27"/>
        <v>417</v>
      </c>
      <c r="B413" s="189" t="s">
        <v>2706</v>
      </c>
      <c r="C413" s="167" t="s">
        <v>1929</v>
      </c>
      <c r="D413" s="167" t="s">
        <v>6347</v>
      </c>
      <c r="E413" s="190" t="s">
        <v>6348</v>
      </c>
      <c r="F413" s="168" t="s">
        <v>736</v>
      </c>
      <c r="G413" s="166" t="s">
        <v>2708</v>
      </c>
      <c r="H413" s="166" t="s">
        <v>2707</v>
      </c>
      <c r="I413" s="191">
        <v>8000</v>
      </c>
      <c r="J413" s="170">
        <v>100</v>
      </c>
      <c r="K413" s="187">
        <f t="shared" si="24"/>
        <v>800000</v>
      </c>
      <c r="L413" s="41">
        <f t="shared" si="25"/>
        <v>0</v>
      </c>
      <c r="M413" s="188">
        <f t="shared" si="26"/>
        <v>800000</v>
      </c>
      <c r="N413" s="171" t="s">
        <v>1897</v>
      </c>
    </row>
    <row r="414" spans="1:14" ht="38.25">
      <c r="A414" s="179">
        <f t="shared" si="27"/>
        <v>418</v>
      </c>
      <c r="B414" s="189" t="s">
        <v>6351</v>
      </c>
      <c r="C414" s="167" t="s">
        <v>1929</v>
      </c>
      <c r="D414" s="167" t="s">
        <v>6353</v>
      </c>
      <c r="E414" s="190" t="s">
        <v>6354</v>
      </c>
      <c r="F414" s="168" t="s">
        <v>736</v>
      </c>
      <c r="G414" s="166" t="s">
        <v>6355</v>
      </c>
      <c r="H414" s="166" t="s">
        <v>6352</v>
      </c>
      <c r="I414" s="191">
        <v>13</v>
      </c>
      <c r="J414" s="170">
        <v>100</v>
      </c>
      <c r="K414" s="187">
        <f t="shared" si="24"/>
        <v>1300</v>
      </c>
      <c r="L414" s="41">
        <f t="shared" si="25"/>
        <v>0</v>
      </c>
      <c r="M414" s="188">
        <f t="shared" si="26"/>
        <v>1300</v>
      </c>
      <c r="N414" s="171" t="s">
        <v>1897</v>
      </c>
    </row>
    <row r="415" spans="1:14" ht="38.25">
      <c r="A415" s="179">
        <f t="shared" si="27"/>
        <v>419</v>
      </c>
      <c r="B415" s="189" t="s">
        <v>2711</v>
      </c>
      <c r="C415" s="167" t="s">
        <v>736</v>
      </c>
      <c r="D415" s="167" t="s">
        <v>6358</v>
      </c>
      <c r="E415" s="190" t="s">
        <v>6359</v>
      </c>
      <c r="F415" s="168" t="s">
        <v>4798</v>
      </c>
      <c r="G415" s="166" t="s">
        <v>6360</v>
      </c>
      <c r="H415" s="166" t="s">
        <v>2712</v>
      </c>
      <c r="I415" s="191">
        <v>480</v>
      </c>
      <c r="J415" s="170">
        <v>100</v>
      </c>
      <c r="K415" s="187">
        <f t="shared" si="24"/>
        <v>48000</v>
      </c>
      <c r="L415" s="41">
        <f t="shared" si="25"/>
        <v>0</v>
      </c>
      <c r="M415" s="188">
        <f t="shared" si="26"/>
        <v>48000</v>
      </c>
      <c r="N415" s="171" t="s">
        <v>1897</v>
      </c>
    </row>
    <row r="416" spans="1:14" ht="38.25">
      <c r="A416" s="179">
        <f t="shared" si="27"/>
        <v>420</v>
      </c>
      <c r="B416" s="189" t="s">
        <v>2713</v>
      </c>
      <c r="C416" s="167" t="s">
        <v>361</v>
      </c>
      <c r="D416" s="167" t="s">
        <v>2058</v>
      </c>
      <c r="E416" s="190" t="s">
        <v>2059</v>
      </c>
      <c r="F416" s="168" t="s">
        <v>405</v>
      </c>
      <c r="G416" s="166" t="s">
        <v>1271</v>
      </c>
      <c r="H416" s="166" t="s">
        <v>2714</v>
      </c>
      <c r="I416" s="191">
        <v>2720</v>
      </c>
      <c r="J416" s="170">
        <v>100</v>
      </c>
      <c r="K416" s="187">
        <f t="shared" si="24"/>
        <v>272000</v>
      </c>
      <c r="L416" s="41">
        <f t="shared" si="25"/>
        <v>0</v>
      </c>
      <c r="M416" s="188">
        <f t="shared" si="26"/>
        <v>272000</v>
      </c>
      <c r="N416" s="171" t="s">
        <v>1897</v>
      </c>
    </row>
    <row r="417" spans="1:14" ht="51">
      <c r="A417" s="179">
        <f t="shared" si="27"/>
        <v>421</v>
      </c>
      <c r="B417" s="189" t="s">
        <v>2715</v>
      </c>
      <c r="C417" s="167" t="s">
        <v>1929</v>
      </c>
      <c r="D417" s="167" t="s">
        <v>2717</v>
      </c>
      <c r="E417" s="190" t="s">
        <v>2718</v>
      </c>
      <c r="F417" s="168" t="s">
        <v>1932</v>
      </c>
      <c r="G417" s="166" t="s">
        <v>2719</v>
      </c>
      <c r="H417" s="166" t="s">
        <v>2716</v>
      </c>
      <c r="I417" s="191">
        <v>12800</v>
      </c>
      <c r="J417" s="170">
        <v>100</v>
      </c>
      <c r="K417" s="187">
        <f t="shared" si="24"/>
        <v>1280000</v>
      </c>
      <c r="L417" s="41">
        <f t="shared" si="25"/>
        <v>0</v>
      </c>
      <c r="M417" s="188">
        <f t="shared" si="26"/>
        <v>1280000</v>
      </c>
      <c r="N417" s="171" t="s">
        <v>1897</v>
      </c>
    </row>
    <row r="418" spans="1:14" ht="38.25">
      <c r="A418" s="179">
        <f t="shared" si="27"/>
        <v>422</v>
      </c>
      <c r="B418" s="189" t="s">
        <v>6364</v>
      </c>
      <c r="C418" s="167" t="s">
        <v>6366</v>
      </c>
      <c r="D418" s="167" t="s">
        <v>6365</v>
      </c>
      <c r="E418" s="190" t="s">
        <v>6367</v>
      </c>
      <c r="F418" s="168" t="s">
        <v>736</v>
      </c>
      <c r="G418" s="166" t="s">
        <v>6368</v>
      </c>
      <c r="H418" s="166">
        <v>11111111111111</v>
      </c>
      <c r="I418" s="191">
        <v>1280</v>
      </c>
      <c r="J418" s="170">
        <v>100</v>
      </c>
      <c r="K418" s="187">
        <f t="shared" si="24"/>
        <v>128000</v>
      </c>
      <c r="L418" s="41">
        <f t="shared" si="25"/>
        <v>0</v>
      </c>
      <c r="M418" s="188">
        <f t="shared" si="26"/>
        <v>128000</v>
      </c>
      <c r="N418" s="171" t="s">
        <v>1897</v>
      </c>
    </row>
    <row r="419" spans="1:14" ht="38.25">
      <c r="A419" s="179">
        <f t="shared" si="27"/>
        <v>423</v>
      </c>
      <c r="B419" s="189" t="s">
        <v>2721</v>
      </c>
      <c r="C419" s="167" t="s">
        <v>1929</v>
      </c>
      <c r="D419" s="167" t="s">
        <v>4364</v>
      </c>
      <c r="E419" s="190" t="s">
        <v>3782</v>
      </c>
      <c r="F419" s="168" t="s">
        <v>736</v>
      </c>
      <c r="G419" s="166" t="s">
        <v>4365</v>
      </c>
      <c r="H419" s="166" t="s">
        <v>2722</v>
      </c>
      <c r="I419" s="191">
        <v>1600</v>
      </c>
      <c r="J419" s="170">
        <v>100</v>
      </c>
      <c r="K419" s="187">
        <f t="shared" si="24"/>
        <v>160000</v>
      </c>
      <c r="L419" s="41">
        <f t="shared" si="25"/>
        <v>0</v>
      </c>
      <c r="M419" s="188">
        <f t="shared" si="26"/>
        <v>160000</v>
      </c>
      <c r="N419" s="171" t="s">
        <v>1897</v>
      </c>
    </row>
    <row r="420" spans="1:14" ht="38.25">
      <c r="A420" s="179">
        <f t="shared" si="27"/>
        <v>424</v>
      </c>
      <c r="B420" s="189" t="s">
        <v>2723</v>
      </c>
      <c r="C420" s="167" t="s">
        <v>1929</v>
      </c>
      <c r="D420" s="167" t="s">
        <v>3671</v>
      </c>
      <c r="E420" s="190" t="s">
        <v>3672</v>
      </c>
      <c r="F420" s="168" t="s">
        <v>736</v>
      </c>
      <c r="G420" s="166" t="s">
        <v>3673</v>
      </c>
      <c r="H420" s="166" t="s">
        <v>2724</v>
      </c>
      <c r="I420" s="191">
        <v>3200</v>
      </c>
      <c r="J420" s="170">
        <v>100</v>
      </c>
      <c r="K420" s="187">
        <f t="shared" si="24"/>
        <v>320000</v>
      </c>
      <c r="L420" s="41">
        <f t="shared" si="25"/>
        <v>0</v>
      </c>
      <c r="M420" s="188">
        <f t="shared" si="26"/>
        <v>320000</v>
      </c>
      <c r="N420" s="171" t="s">
        <v>1897</v>
      </c>
    </row>
    <row r="421" spans="1:14" ht="38.25">
      <c r="A421" s="179">
        <f t="shared" si="27"/>
        <v>425</v>
      </c>
      <c r="B421" s="189" t="s">
        <v>2725</v>
      </c>
      <c r="C421" s="167" t="s">
        <v>1929</v>
      </c>
      <c r="D421" s="167" t="s">
        <v>2727</v>
      </c>
      <c r="E421" s="190" t="s">
        <v>2728</v>
      </c>
      <c r="F421" s="168" t="s">
        <v>736</v>
      </c>
      <c r="G421" s="166" t="s">
        <v>3674</v>
      </c>
      <c r="H421" s="166" t="s">
        <v>2726</v>
      </c>
      <c r="I421" s="191">
        <v>440</v>
      </c>
      <c r="J421" s="170">
        <v>100</v>
      </c>
      <c r="K421" s="187">
        <f t="shared" si="24"/>
        <v>44000</v>
      </c>
      <c r="L421" s="41">
        <f t="shared" si="25"/>
        <v>0</v>
      </c>
      <c r="M421" s="188">
        <f t="shared" si="26"/>
        <v>44000</v>
      </c>
      <c r="N421" s="171" t="s">
        <v>1897</v>
      </c>
    </row>
    <row r="422" spans="1:14" ht="38.25">
      <c r="A422" s="179">
        <f t="shared" si="27"/>
        <v>426</v>
      </c>
      <c r="B422" s="189" t="s">
        <v>6370</v>
      </c>
      <c r="C422" s="167" t="s">
        <v>1929</v>
      </c>
      <c r="D422" s="167" t="s">
        <v>6372</v>
      </c>
      <c r="E422" s="190" t="s">
        <v>6373</v>
      </c>
      <c r="F422" s="168" t="s">
        <v>736</v>
      </c>
      <c r="G422" s="166" t="s">
        <v>6374</v>
      </c>
      <c r="H422" s="166" t="s">
        <v>6371</v>
      </c>
      <c r="I422" s="191">
        <v>160</v>
      </c>
      <c r="J422" s="170">
        <v>100</v>
      </c>
      <c r="K422" s="187">
        <f t="shared" si="24"/>
        <v>16000</v>
      </c>
      <c r="L422" s="41">
        <f t="shared" si="25"/>
        <v>0</v>
      </c>
      <c r="M422" s="188">
        <f t="shared" si="26"/>
        <v>16000</v>
      </c>
      <c r="N422" s="171" t="s">
        <v>1897</v>
      </c>
    </row>
    <row r="423" spans="1:14" s="159" customFormat="1" ht="51">
      <c r="A423" s="179">
        <f t="shared" si="27"/>
        <v>427</v>
      </c>
      <c r="B423" s="189" t="s">
        <v>6377</v>
      </c>
      <c r="C423" s="167" t="s">
        <v>1929</v>
      </c>
      <c r="D423" s="167" t="s">
        <v>6379</v>
      </c>
      <c r="E423" s="190" t="s">
        <v>6380</v>
      </c>
      <c r="F423" s="168" t="s">
        <v>736</v>
      </c>
      <c r="G423" s="166" t="s">
        <v>6381</v>
      </c>
      <c r="H423" s="166" t="s">
        <v>6378</v>
      </c>
      <c r="I423" s="191">
        <v>1</v>
      </c>
      <c r="J423" s="170">
        <v>100</v>
      </c>
      <c r="K423" s="187">
        <f t="shared" si="24"/>
        <v>100</v>
      </c>
      <c r="L423" s="41">
        <f t="shared" si="25"/>
        <v>0</v>
      </c>
      <c r="M423" s="188">
        <f t="shared" si="26"/>
        <v>100</v>
      </c>
      <c r="N423" s="171" t="s">
        <v>1897</v>
      </c>
    </row>
    <row r="424" spans="1:14" ht="51">
      <c r="A424" s="179">
        <f t="shared" si="27"/>
        <v>428</v>
      </c>
      <c r="B424" s="189" t="s">
        <v>6385</v>
      </c>
      <c r="C424" s="167" t="s">
        <v>1929</v>
      </c>
      <c r="D424" s="167" t="s">
        <v>6387</v>
      </c>
      <c r="E424" s="190" t="s">
        <v>3406</v>
      </c>
      <c r="F424" s="168" t="s">
        <v>1932</v>
      </c>
      <c r="G424" s="166" t="s">
        <v>6388</v>
      </c>
      <c r="H424" s="166" t="s">
        <v>6386</v>
      </c>
      <c r="I424" s="191">
        <v>30</v>
      </c>
      <c r="J424" s="170">
        <v>100</v>
      </c>
      <c r="K424" s="187">
        <f t="shared" si="24"/>
        <v>3000</v>
      </c>
      <c r="L424" s="41">
        <f t="shared" si="25"/>
        <v>0</v>
      </c>
      <c r="M424" s="188">
        <f t="shared" si="26"/>
        <v>3000</v>
      </c>
      <c r="N424" s="171" t="s">
        <v>1897</v>
      </c>
    </row>
    <row r="425" spans="1:14" ht="51">
      <c r="A425" s="179">
        <f t="shared" si="27"/>
        <v>429</v>
      </c>
      <c r="B425" s="189" t="s">
        <v>2736</v>
      </c>
      <c r="C425" s="167" t="s">
        <v>193</v>
      </c>
      <c r="D425" s="167" t="s">
        <v>328</v>
      </c>
      <c r="E425" s="190" t="s">
        <v>837</v>
      </c>
      <c r="F425" s="168" t="s">
        <v>316</v>
      </c>
      <c r="G425" s="166" t="s">
        <v>2738</v>
      </c>
      <c r="H425" s="166" t="s">
        <v>2737</v>
      </c>
      <c r="I425" s="191">
        <v>84800</v>
      </c>
      <c r="J425" s="170">
        <v>100</v>
      </c>
      <c r="K425" s="187">
        <f t="shared" si="24"/>
        <v>8480000</v>
      </c>
      <c r="L425" s="41">
        <f t="shared" si="25"/>
        <v>0</v>
      </c>
      <c r="M425" s="188">
        <f t="shared" si="26"/>
        <v>8480000</v>
      </c>
      <c r="N425" s="171" t="s">
        <v>1897</v>
      </c>
    </row>
    <row r="426" spans="1:14" ht="51">
      <c r="A426" s="179">
        <f t="shared" si="27"/>
        <v>430</v>
      </c>
      <c r="B426" s="189" t="s">
        <v>2740</v>
      </c>
      <c r="C426" s="167" t="s">
        <v>193</v>
      </c>
      <c r="D426" s="167" t="s">
        <v>329</v>
      </c>
      <c r="E426" s="190" t="s">
        <v>890</v>
      </c>
      <c r="F426" s="168" t="s">
        <v>330</v>
      </c>
      <c r="G426" s="166" t="s">
        <v>2742</v>
      </c>
      <c r="H426" s="166" t="s">
        <v>2741</v>
      </c>
      <c r="I426" s="191">
        <v>24800</v>
      </c>
      <c r="J426" s="170">
        <v>100</v>
      </c>
      <c r="K426" s="187">
        <f t="shared" si="24"/>
        <v>2480000</v>
      </c>
      <c r="L426" s="41">
        <f t="shared" si="25"/>
        <v>0</v>
      </c>
      <c r="M426" s="188">
        <f t="shared" si="26"/>
        <v>2480000</v>
      </c>
      <c r="N426" s="171" t="s">
        <v>1897</v>
      </c>
    </row>
    <row r="427" spans="1:14" ht="51">
      <c r="A427" s="179">
        <f t="shared" si="27"/>
        <v>431</v>
      </c>
      <c r="B427" s="189" t="s">
        <v>2743</v>
      </c>
      <c r="C427" s="167" t="s">
        <v>193</v>
      </c>
      <c r="D427" s="167" t="s">
        <v>1765</v>
      </c>
      <c r="E427" s="190" t="s">
        <v>1766</v>
      </c>
      <c r="F427" s="168" t="s">
        <v>1767</v>
      </c>
      <c r="G427" s="166" t="s">
        <v>2745</v>
      </c>
      <c r="H427" s="166" t="s">
        <v>2744</v>
      </c>
      <c r="I427" s="191">
        <v>800</v>
      </c>
      <c r="J427" s="170">
        <v>100</v>
      </c>
      <c r="K427" s="187">
        <f t="shared" si="24"/>
        <v>80000</v>
      </c>
      <c r="L427" s="41">
        <f t="shared" si="25"/>
        <v>0</v>
      </c>
      <c r="M427" s="188">
        <f t="shared" si="26"/>
        <v>80000</v>
      </c>
      <c r="N427" s="171" t="s">
        <v>1897</v>
      </c>
    </row>
    <row r="428" spans="1:14" ht="63.75">
      <c r="A428" s="179">
        <f t="shared" si="27"/>
        <v>432</v>
      </c>
      <c r="B428" s="189" t="s">
        <v>2746</v>
      </c>
      <c r="C428" s="167" t="s">
        <v>206</v>
      </c>
      <c r="D428" s="167" t="s">
        <v>85</v>
      </c>
      <c r="E428" s="190" t="s">
        <v>1288</v>
      </c>
      <c r="F428" s="168" t="s">
        <v>208</v>
      </c>
      <c r="G428" s="166" t="s">
        <v>2748</v>
      </c>
      <c r="H428" s="166" t="s">
        <v>2747</v>
      </c>
      <c r="I428" s="191">
        <v>160</v>
      </c>
      <c r="J428" s="170">
        <v>100</v>
      </c>
      <c r="K428" s="187">
        <f t="shared" si="24"/>
        <v>16000</v>
      </c>
      <c r="L428" s="41">
        <f t="shared" si="25"/>
        <v>0</v>
      </c>
      <c r="M428" s="188">
        <f t="shared" si="26"/>
        <v>16000</v>
      </c>
      <c r="N428" s="171" t="s">
        <v>1897</v>
      </c>
    </row>
    <row r="429" spans="1:14" ht="38.25">
      <c r="A429" s="179">
        <f t="shared" si="27"/>
        <v>433</v>
      </c>
      <c r="B429" s="189" t="s">
        <v>2045</v>
      </c>
      <c r="C429" s="167" t="s">
        <v>2047</v>
      </c>
      <c r="D429" s="167" t="s">
        <v>2749</v>
      </c>
      <c r="E429" s="190" t="s">
        <v>2750</v>
      </c>
      <c r="F429" s="168" t="s">
        <v>6391</v>
      </c>
      <c r="G429" s="166" t="s">
        <v>3675</v>
      </c>
      <c r="H429" s="166" t="s">
        <v>2046</v>
      </c>
      <c r="I429" s="191">
        <v>244</v>
      </c>
      <c r="J429" s="170">
        <v>100</v>
      </c>
      <c r="K429" s="187">
        <f t="shared" si="24"/>
        <v>24400</v>
      </c>
      <c r="L429" s="41">
        <f t="shared" si="25"/>
        <v>0</v>
      </c>
      <c r="M429" s="188">
        <f t="shared" si="26"/>
        <v>24400</v>
      </c>
      <c r="N429" s="171" t="s">
        <v>1897</v>
      </c>
    </row>
    <row r="430" spans="1:14" ht="38.25">
      <c r="A430" s="179">
        <f t="shared" si="27"/>
        <v>434</v>
      </c>
      <c r="B430" s="189" t="s">
        <v>3678</v>
      </c>
      <c r="C430" s="167" t="s">
        <v>1929</v>
      </c>
      <c r="D430" s="167" t="s">
        <v>3680</v>
      </c>
      <c r="E430" s="190" t="s">
        <v>3393</v>
      </c>
      <c r="F430" s="168" t="s">
        <v>736</v>
      </c>
      <c r="G430" s="166" t="s">
        <v>3681</v>
      </c>
      <c r="H430" s="166" t="s">
        <v>3679</v>
      </c>
      <c r="I430" s="191">
        <v>1</v>
      </c>
      <c r="J430" s="170">
        <v>100</v>
      </c>
      <c r="K430" s="187">
        <f t="shared" si="24"/>
        <v>100</v>
      </c>
      <c r="L430" s="41">
        <f t="shared" si="25"/>
        <v>0</v>
      </c>
      <c r="M430" s="188">
        <f t="shared" si="26"/>
        <v>100</v>
      </c>
      <c r="N430" s="171" t="s">
        <v>1897</v>
      </c>
    </row>
    <row r="431" spans="1:14" ht="51">
      <c r="A431" s="179">
        <f t="shared" si="27"/>
        <v>435</v>
      </c>
      <c r="B431" s="189" t="s">
        <v>3684</v>
      </c>
      <c r="C431" s="167" t="s">
        <v>1929</v>
      </c>
      <c r="D431" s="167" t="s">
        <v>3686</v>
      </c>
      <c r="E431" s="190" t="s">
        <v>3687</v>
      </c>
      <c r="F431" s="168" t="s">
        <v>736</v>
      </c>
      <c r="G431" s="166" t="s">
        <v>3688</v>
      </c>
      <c r="H431" s="166" t="s">
        <v>3685</v>
      </c>
      <c r="I431" s="191">
        <v>1</v>
      </c>
      <c r="J431" s="170">
        <v>100</v>
      </c>
      <c r="K431" s="187">
        <f t="shared" si="24"/>
        <v>100</v>
      </c>
      <c r="L431" s="41">
        <f t="shared" si="25"/>
        <v>0</v>
      </c>
      <c r="M431" s="188">
        <f t="shared" si="26"/>
        <v>100</v>
      </c>
      <c r="N431" s="171" t="s">
        <v>1897</v>
      </c>
    </row>
    <row r="432" spans="1:14" ht="51">
      <c r="A432" s="179">
        <f t="shared" si="27"/>
        <v>436</v>
      </c>
      <c r="B432" s="189" t="s">
        <v>6398</v>
      </c>
      <c r="C432" s="167" t="s">
        <v>1929</v>
      </c>
      <c r="D432" s="167" t="s">
        <v>6400</v>
      </c>
      <c r="E432" s="190" t="s">
        <v>6401</v>
      </c>
      <c r="F432" s="168" t="s">
        <v>736</v>
      </c>
      <c r="G432" s="166" t="s">
        <v>6402</v>
      </c>
      <c r="H432" s="166" t="s">
        <v>6399</v>
      </c>
      <c r="I432" s="191">
        <v>1</v>
      </c>
      <c r="J432" s="170">
        <v>100</v>
      </c>
      <c r="K432" s="187">
        <f t="shared" si="24"/>
        <v>100</v>
      </c>
      <c r="L432" s="41">
        <f t="shared" si="25"/>
        <v>0</v>
      </c>
      <c r="M432" s="188">
        <f t="shared" si="26"/>
        <v>100</v>
      </c>
      <c r="N432" s="171" t="s">
        <v>1897</v>
      </c>
    </row>
    <row r="433" spans="1:14" ht="38.25">
      <c r="A433" s="179">
        <f t="shared" si="27"/>
        <v>437</v>
      </c>
      <c r="B433" s="189" t="s">
        <v>2751</v>
      </c>
      <c r="C433" s="167" t="s">
        <v>1929</v>
      </c>
      <c r="D433" s="167" t="s">
        <v>4368</v>
      </c>
      <c r="E433" s="190" t="s">
        <v>4369</v>
      </c>
      <c r="F433" s="168" t="s">
        <v>736</v>
      </c>
      <c r="G433" s="166" t="s">
        <v>2753</v>
      </c>
      <c r="H433" s="166" t="s">
        <v>2752</v>
      </c>
      <c r="I433" s="191">
        <v>3200</v>
      </c>
      <c r="J433" s="170">
        <v>100</v>
      </c>
      <c r="K433" s="187">
        <f t="shared" si="24"/>
        <v>320000</v>
      </c>
      <c r="L433" s="41">
        <f t="shared" si="25"/>
        <v>0</v>
      </c>
      <c r="M433" s="188">
        <f t="shared" si="26"/>
        <v>320000</v>
      </c>
      <c r="N433" s="171" t="s">
        <v>1897</v>
      </c>
    </row>
    <row r="434" spans="1:14" ht="51">
      <c r="A434" s="179">
        <f t="shared" si="27"/>
        <v>438</v>
      </c>
      <c r="B434" s="189" t="s">
        <v>2048</v>
      </c>
      <c r="C434" s="167" t="s">
        <v>193</v>
      </c>
      <c r="D434" s="167" t="s">
        <v>331</v>
      </c>
      <c r="E434" s="190" t="s">
        <v>893</v>
      </c>
      <c r="F434" s="168" t="s">
        <v>327</v>
      </c>
      <c r="G434" s="166" t="s">
        <v>2754</v>
      </c>
      <c r="H434" s="166" t="s">
        <v>2049</v>
      </c>
      <c r="I434" s="191">
        <v>4160</v>
      </c>
      <c r="J434" s="170">
        <v>100</v>
      </c>
      <c r="K434" s="187">
        <f t="shared" si="24"/>
        <v>416000</v>
      </c>
      <c r="L434" s="41">
        <f t="shared" si="25"/>
        <v>0</v>
      </c>
      <c r="M434" s="188">
        <f t="shared" si="26"/>
        <v>416000</v>
      </c>
      <c r="N434" s="171" t="s">
        <v>1897</v>
      </c>
    </row>
    <row r="435" spans="1:14" ht="51">
      <c r="A435" s="179">
        <f t="shared" si="27"/>
        <v>439</v>
      </c>
      <c r="B435" s="189" t="s">
        <v>6406</v>
      </c>
      <c r="C435" s="167" t="s">
        <v>4099</v>
      </c>
      <c r="D435" s="167" t="s">
        <v>6408</v>
      </c>
      <c r="E435" s="190" t="s">
        <v>6409</v>
      </c>
      <c r="F435" s="168" t="s">
        <v>736</v>
      </c>
      <c r="G435" s="166" t="s">
        <v>6410</v>
      </c>
      <c r="H435" s="166" t="s">
        <v>6407</v>
      </c>
      <c r="I435" s="191">
        <v>17</v>
      </c>
      <c r="J435" s="170">
        <v>100</v>
      </c>
      <c r="K435" s="187">
        <f t="shared" si="24"/>
        <v>1700</v>
      </c>
      <c r="L435" s="41">
        <f t="shared" si="25"/>
        <v>0</v>
      </c>
      <c r="M435" s="188">
        <f t="shared" si="26"/>
        <v>1700</v>
      </c>
      <c r="N435" s="171" t="s">
        <v>1897</v>
      </c>
    </row>
    <row r="436" spans="1:14" ht="51">
      <c r="A436" s="179">
        <f t="shared" si="27"/>
        <v>440</v>
      </c>
      <c r="B436" s="189" t="s">
        <v>2755</v>
      </c>
      <c r="C436" s="167" t="s">
        <v>193</v>
      </c>
      <c r="D436" s="167" t="s">
        <v>332</v>
      </c>
      <c r="E436" s="190" t="s">
        <v>818</v>
      </c>
      <c r="F436" s="168" t="s">
        <v>324</v>
      </c>
      <c r="G436" s="166" t="s">
        <v>2757</v>
      </c>
      <c r="H436" s="166" t="s">
        <v>2756</v>
      </c>
      <c r="I436" s="191">
        <v>1600</v>
      </c>
      <c r="J436" s="170">
        <v>100</v>
      </c>
      <c r="K436" s="187">
        <f t="shared" si="24"/>
        <v>160000</v>
      </c>
      <c r="L436" s="41">
        <f t="shared" si="25"/>
        <v>0</v>
      </c>
      <c r="M436" s="188">
        <f t="shared" si="26"/>
        <v>160000</v>
      </c>
      <c r="N436" s="171" t="s">
        <v>1897</v>
      </c>
    </row>
    <row r="437" spans="1:14" ht="38.25">
      <c r="A437" s="179">
        <f t="shared" si="27"/>
        <v>441</v>
      </c>
      <c r="B437" s="189" t="s">
        <v>3692</v>
      </c>
      <c r="C437" s="167" t="s">
        <v>1929</v>
      </c>
      <c r="D437" s="167" t="s">
        <v>3694</v>
      </c>
      <c r="E437" s="190" t="s">
        <v>3695</v>
      </c>
      <c r="F437" s="168" t="s">
        <v>736</v>
      </c>
      <c r="G437" s="166" t="s">
        <v>3697</v>
      </c>
      <c r="H437" s="166" t="s">
        <v>3693</v>
      </c>
      <c r="I437" s="191">
        <v>3</v>
      </c>
      <c r="J437" s="170">
        <v>100</v>
      </c>
      <c r="K437" s="187">
        <f t="shared" si="24"/>
        <v>300</v>
      </c>
      <c r="L437" s="41">
        <f t="shared" si="25"/>
        <v>0</v>
      </c>
      <c r="M437" s="188">
        <f t="shared" si="26"/>
        <v>300</v>
      </c>
      <c r="N437" s="171" t="s">
        <v>1897</v>
      </c>
    </row>
    <row r="438" spans="1:14" ht="63.75">
      <c r="A438" s="179">
        <f t="shared" si="27"/>
        <v>442</v>
      </c>
      <c r="B438" s="189" t="s">
        <v>2758</v>
      </c>
      <c r="C438" s="167" t="s">
        <v>193</v>
      </c>
      <c r="D438" s="167" t="s">
        <v>896</v>
      </c>
      <c r="E438" s="190" t="s">
        <v>844</v>
      </c>
      <c r="F438" s="168" t="s">
        <v>405</v>
      </c>
      <c r="G438" s="166" t="s">
        <v>2760</v>
      </c>
      <c r="H438" s="166" t="s">
        <v>2759</v>
      </c>
      <c r="I438" s="191">
        <v>6400</v>
      </c>
      <c r="J438" s="170">
        <v>100</v>
      </c>
      <c r="K438" s="187">
        <f t="shared" si="24"/>
        <v>640000</v>
      </c>
      <c r="L438" s="41">
        <f t="shared" si="25"/>
        <v>0</v>
      </c>
      <c r="M438" s="188">
        <f t="shared" si="26"/>
        <v>640000</v>
      </c>
      <c r="N438" s="171" t="s">
        <v>1897</v>
      </c>
    </row>
    <row r="439" spans="1:14" ht="38.25">
      <c r="A439" s="179">
        <f t="shared" si="27"/>
        <v>443</v>
      </c>
      <c r="B439" s="189" t="s">
        <v>6414</v>
      </c>
      <c r="C439" s="167" t="s">
        <v>1929</v>
      </c>
      <c r="D439" s="167" t="s">
        <v>6416</v>
      </c>
      <c r="E439" s="190" t="s">
        <v>4373</v>
      </c>
      <c r="F439" s="168" t="s">
        <v>736</v>
      </c>
      <c r="G439" s="166" t="s">
        <v>6418</v>
      </c>
      <c r="H439" s="166" t="s">
        <v>6415</v>
      </c>
      <c r="I439" s="191">
        <v>5</v>
      </c>
      <c r="J439" s="170">
        <v>100</v>
      </c>
      <c r="K439" s="187">
        <f t="shared" si="24"/>
        <v>500</v>
      </c>
      <c r="L439" s="41">
        <f t="shared" si="25"/>
        <v>0</v>
      </c>
      <c r="M439" s="188">
        <f t="shared" si="26"/>
        <v>500</v>
      </c>
      <c r="N439" s="171" t="s">
        <v>1897</v>
      </c>
    </row>
    <row r="440" spans="1:14" ht="63.75">
      <c r="A440" s="179">
        <f t="shared" si="27"/>
        <v>444</v>
      </c>
      <c r="B440" s="189" t="s">
        <v>2761</v>
      </c>
      <c r="C440" s="167" t="s">
        <v>361</v>
      </c>
      <c r="D440" s="167" t="s">
        <v>1590</v>
      </c>
      <c r="E440" s="190" t="s">
        <v>1591</v>
      </c>
      <c r="F440" s="168" t="s">
        <v>405</v>
      </c>
      <c r="G440" s="166" t="s">
        <v>2763</v>
      </c>
      <c r="H440" s="166" t="s">
        <v>2762</v>
      </c>
      <c r="I440" s="191">
        <v>800</v>
      </c>
      <c r="J440" s="170">
        <v>100</v>
      </c>
      <c r="K440" s="187">
        <f t="shared" si="24"/>
        <v>80000</v>
      </c>
      <c r="L440" s="41">
        <f t="shared" si="25"/>
        <v>0</v>
      </c>
      <c r="M440" s="188">
        <f t="shared" si="26"/>
        <v>80000</v>
      </c>
      <c r="N440" s="171" t="s">
        <v>1897</v>
      </c>
    </row>
    <row r="441" spans="1:14" ht="51">
      <c r="A441" s="179">
        <f t="shared" si="27"/>
        <v>445</v>
      </c>
      <c r="B441" s="189" t="s">
        <v>2764</v>
      </c>
      <c r="C441" s="167" t="s">
        <v>1771</v>
      </c>
      <c r="D441" s="167" t="s">
        <v>1772</v>
      </c>
      <c r="E441" s="190" t="s">
        <v>1773</v>
      </c>
      <c r="F441" s="168" t="s">
        <v>405</v>
      </c>
      <c r="G441" s="166" t="s">
        <v>2766</v>
      </c>
      <c r="H441" s="166" t="s">
        <v>2765</v>
      </c>
      <c r="I441" s="191">
        <v>1760</v>
      </c>
      <c r="J441" s="170">
        <v>100</v>
      </c>
      <c r="K441" s="187">
        <f t="shared" si="24"/>
        <v>176000</v>
      </c>
      <c r="L441" s="41">
        <f t="shared" si="25"/>
        <v>0</v>
      </c>
      <c r="M441" s="188">
        <f t="shared" si="26"/>
        <v>176000</v>
      </c>
      <c r="N441" s="171" t="s">
        <v>1897</v>
      </c>
    </row>
    <row r="442" spans="1:14" ht="63.75">
      <c r="A442" s="179">
        <f t="shared" si="27"/>
        <v>446</v>
      </c>
      <c r="B442" s="189" t="s">
        <v>2767</v>
      </c>
      <c r="C442" s="167" t="s">
        <v>1929</v>
      </c>
      <c r="D442" s="167" t="s">
        <v>3700</v>
      </c>
      <c r="E442" s="190" t="s">
        <v>3701</v>
      </c>
      <c r="F442" s="168" t="s">
        <v>736</v>
      </c>
      <c r="G442" s="166" t="s">
        <v>3702</v>
      </c>
      <c r="H442" s="166" t="s">
        <v>2768</v>
      </c>
      <c r="I442" s="191">
        <v>1760</v>
      </c>
      <c r="J442" s="170">
        <v>100</v>
      </c>
      <c r="K442" s="187">
        <f t="shared" si="24"/>
        <v>176000</v>
      </c>
      <c r="L442" s="41">
        <f t="shared" si="25"/>
        <v>0</v>
      </c>
      <c r="M442" s="188">
        <f t="shared" si="26"/>
        <v>176000</v>
      </c>
      <c r="N442" s="171" t="s">
        <v>1897</v>
      </c>
    </row>
    <row r="443" spans="1:14" ht="51">
      <c r="A443" s="179">
        <f t="shared" si="27"/>
        <v>447</v>
      </c>
      <c r="B443" s="189" t="s">
        <v>2769</v>
      </c>
      <c r="C443" s="167" t="s">
        <v>4099</v>
      </c>
      <c r="D443" s="167" t="s">
        <v>6421</v>
      </c>
      <c r="E443" s="190" t="s">
        <v>6422</v>
      </c>
      <c r="F443" s="168" t="s">
        <v>4432</v>
      </c>
      <c r="G443" s="166" t="s">
        <v>2771</v>
      </c>
      <c r="H443" s="166" t="s">
        <v>2770</v>
      </c>
      <c r="I443" s="191">
        <v>41920</v>
      </c>
      <c r="J443" s="170">
        <v>100</v>
      </c>
      <c r="K443" s="187">
        <f t="shared" si="24"/>
        <v>4192000</v>
      </c>
      <c r="L443" s="41">
        <f t="shared" si="25"/>
        <v>0</v>
      </c>
      <c r="M443" s="188">
        <f t="shared" si="26"/>
        <v>4192000</v>
      </c>
      <c r="N443" s="171" t="s">
        <v>1897</v>
      </c>
    </row>
    <row r="444" spans="1:14" ht="51">
      <c r="A444" s="179">
        <f t="shared" si="27"/>
        <v>448</v>
      </c>
      <c r="B444" s="189" t="s">
        <v>4371</v>
      </c>
      <c r="C444" s="167" t="s">
        <v>4099</v>
      </c>
      <c r="D444" s="167" t="s">
        <v>6424</v>
      </c>
      <c r="E444" s="190" t="s">
        <v>6425</v>
      </c>
      <c r="F444" s="168" t="s">
        <v>736</v>
      </c>
      <c r="G444" s="166" t="s">
        <v>6426</v>
      </c>
      <c r="H444" s="166" t="s">
        <v>4372</v>
      </c>
      <c r="I444" s="191">
        <v>4800</v>
      </c>
      <c r="J444" s="170">
        <v>100</v>
      </c>
      <c r="K444" s="187">
        <f t="shared" si="24"/>
        <v>480000</v>
      </c>
      <c r="L444" s="41">
        <f t="shared" si="25"/>
        <v>0</v>
      </c>
      <c r="M444" s="188">
        <f t="shared" si="26"/>
        <v>480000</v>
      </c>
      <c r="N444" s="171" t="s">
        <v>1897</v>
      </c>
    </row>
    <row r="445" spans="1:14" ht="63.75">
      <c r="A445" s="179">
        <f t="shared" si="27"/>
        <v>449</v>
      </c>
      <c r="B445" s="189" t="s">
        <v>2772</v>
      </c>
      <c r="C445" s="167" t="s">
        <v>193</v>
      </c>
      <c r="D445" s="167" t="s">
        <v>1707</v>
      </c>
      <c r="E445" s="190" t="s">
        <v>1708</v>
      </c>
      <c r="F445" s="168" t="s">
        <v>405</v>
      </c>
      <c r="G445" s="166" t="s">
        <v>2774</v>
      </c>
      <c r="H445" s="166" t="s">
        <v>2773</v>
      </c>
      <c r="I445" s="191">
        <v>800</v>
      </c>
      <c r="J445" s="170">
        <v>100</v>
      </c>
      <c r="K445" s="187">
        <f t="shared" si="24"/>
        <v>80000</v>
      </c>
      <c r="L445" s="41">
        <f t="shared" si="25"/>
        <v>0</v>
      </c>
      <c r="M445" s="188">
        <f t="shared" si="26"/>
        <v>80000</v>
      </c>
      <c r="N445" s="171" t="s">
        <v>1897</v>
      </c>
    </row>
    <row r="446" spans="1:14" ht="38.25">
      <c r="A446" s="179">
        <f t="shared" si="27"/>
        <v>450</v>
      </c>
      <c r="B446" s="189" t="s">
        <v>4375</v>
      </c>
      <c r="C446" s="167" t="s">
        <v>4377</v>
      </c>
      <c r="D446" s="167" t="s">
        <v>4378</v>
      </c>
      <c r="E446" s="190" t="s">
        <v>4379</v>
      </c>
      <c r="F446" s="168" t="s">
        <v>736</v>
      </c>
      <c r="G446" s="166" t="s">
        <v>4380</v>
      </c>
      <c r="H446" s="166">
        <v>11111111111111</v>
      </c>
      <c r="I446" s="191">
        <v>110</v>
      </c>
      <c r="J446" s="170">
        <v>100</v>
      </c>
      <c r="K446" s="187">
        <f t="shared" si="24"/>
        <v>11000</v>
      </c>
      <c r="L446" s="41">
        <f t="shared" si="25"/>
        <v>0</v>
      </c>
      <c r="M446" s="188">
        <f t="shared" si="26"/>
        <v>11000</v>
      </c>
      <c r="N446" s="171" t="s">
        <v>1896</v>
      </c>
    </row>
    <row r="447" spans="1:14" ht="38.25">
      <c r="A447" s="179">
        <f t="shared" si="27"/>
        <v>451</v>
      </c>
      <c r="B447" s="189" t="s">
        <v>1857</v>
      </c>
      <c r="C447" s="167" t="s">
        <v>1859</v>
      </c>
      <c r="D447" s="167" t="s">
        <v>1860</v>
      </c>
      <c r="E447" s="190" t="s">
        <v>1861</v>
      </c>
      <c r="F447" s="168" t="s">
        <v>1862</v>
      </c>
      <c r="G447" s="166" t="s">
        <v>1853</v>
      </c>
      <c r="H447" s="166">
        <v>11111111111111</v>
      </c>
      <c r="I447" s="191">
        <v>1600</v>
      </c>
      <c r="J447" s="170">
        <v>100</v>
      </c>
      <c r="K447" s="187">
        <f t="shared" si="24"/>
        <v>160000</v>
      </c>
      <c r="L447" s="41">
        <f t="shared" si="25"/>
        <v>0</v>
      </c>
      <c r="M447" s="188">
        <f t="shared" si="26"/>
        <v>160000</v>
      </c>
      <c r="N447" s="171" t="s">
        <v>1897</v>
      </c>
    </row>
    <row r="448" spans="1:14" ht="38.25">
      <c r="A448" s="179">
        <f t="shared" si="27"/>
        <v>452</v>
      </c>
      <c r="B448" s="189" t="s">
        <v>2775</v>
      </c>
      <c r="C448" s="167" t="s">
        <v>736</v>
      </c>
      <c r="D448" s="167" t="s">
        <v>6428</v>
      </c>
      <c r="E448" s="190" t="s">
        <v>4386</v>
      </c>
      <c r="F448" s="168" t="s">
        <v>736</v>
      </c>
      <c r="G448" s="166" t="s">
        <v>4387</v>
      </c>
      <c r="H448" s="166" t="s">
        <v>2776</v>
      </c>
      <c r="I448" s="191">
        <v>1600</v>
      </c>
      <c r="J448" s="170">
        <v>100</v>
      </c>
      <c r="K448" s="187">
        <f t="shared" si="24"/>
        <v>160000</v>
      </c>
      <c r="L448" s="41">
        <f t="shared" si="25"/>
        <v>0</v>
      </c>
      <c r="M448" s="188">
        <f t="shared" si="26"/>
        <v>160000</v>
      </c>
      <c r="N448" s="171" t="s">
        <v>1897</v>
      </c>
    </row>
    <row r="449" spans="1:14" ht="51">
      <c r="A449" s="179">
        <f t="shared" si="27"/>
        <v>453</v>
      </c>
      <c r="B449" s="189" t="s">
        <v>2777</v>
      </c>
      <c r="C449" s="167" t="s">
        <v>206</v>
      </c>
      <c r="D449" s="167" t="s">
        <v>232</v>
      </c>
      <c r="E449" s="190" t="s">
        <v>1303</v>
      </c>
      <c r="F449" s="168" t="s">
        <v>227</v>
      </c>
      <c r="G449" s="166" t="s">
        <v>2779</v>
      </c>
      <c r="H449" s="166" t="s">
        <v>2778</v>
      </c>
      <c r="I449" s="191">
        <v>320</v>
      </c>
      <c r="J449" s="170">
        <v>100</v>
      </c>
      <c r="K449" s="187">
        <f t="shared" si="24"/>
        <v>32000</v>
      </c>
      <c r="L449" s="41">
        <f t="shared" si="25"/>
        <v>0</v>
      </c>
      <c r="M449" s="188">
        <f t="shared" si="26"/>
        <v>32000</v>
      </c>
      <c r="N449" s="171" t="s">
        <v>1897</v>
      </c>
    </row>
    <row r="450" spans="1:14" ht="51">
      <c r="A450" s="179">
        <f t="shared" si="27"/>
        <v>454</v>
      </c>
      <c r="B450" s="189" t="s">
        <v>3705</v>
      </c>
      <c r="C450" s="167" t="s">
        <v>1929</v>
      </c>
      <c r="D450" s="167" t="s">
        <v>6429</v>
      </c>
      <c r="E450" s="190" t="s">
        <v>6430</v>
      </c>
      <c r="F450" s="168" t="s">
        <v>736</v>
      </c>
      <c r="G450" s="166" t="s">
        <v>6431</v>
      </c>
      <c r="H450" s="166" t="s">
        <v>3706</v>
      </c>
      <c r="I450" s="191">
        <v>960</v>
      </c>
      <c r="J450" s="170">
        <v>100</v>
      </c>
      <c r="K450" s="187">
        <f t="shared" si="24"/>
        <v>96000</v>
      </c>
      <c r="L450" s="41">
        <f t="shared" si="25"/>
        <v>0</v>
      </c>
      <c r="M450" s="188">
        <f t="shared" si="26"/>
        <v>96000</v>
      </c>
      <c r="N450" s="171" t="s">
        <v>1897</v>
      </c>
    </row>
    <row r="451" spans="1:14" ht="38.25">
      <c r="A451" s="179">
        <f t="shared" si="27"/>
        <v>455</v>
      </c>
      <c r="B451" s="189" t="s">
        <v>6435</v>
      </c>
      <c r="C451" s="167" t="s">
        <v>361</v>
      </c>
      <c r="D451" s="167" t="s">
        <v>6437</v>
      </c>
      <c r="E451" s="190" t="s">
        <v>6438</v>
      </c>
      <c r="F451" s="168" t="s">
        <v>736</v>
      </c>
      <c r="G451" s="166" t="s">
        <v>6439</v>
      </c>
      <c r="H451" s="166" t="s">
        <v>6436</v>
      </c>
      <c r="I451" s="191">
        <v>70</v>
      </c>
      <c r="J451" s="170">
        <v>100</v>
      </c>
      <c r="K451" s="187">
        <f t="shared" si="24"/>
        <v>7000</v>
      </c>
      <c r="L451" s="41">
        <f t="shared" si="25"/>
        <v>0</v>
      </c>
      <c r="M451" s="188">
        <f t="shared" si="26"/>
        <v>7000</v>
      </c>
      <c r="N451" s="171" t="s">
        <v>1897</v>
      </c>
    </row>
    <row r="452" spans="1:14" ht="38.25">
      <c r="A452" s="179">
        <f t="shared" si="27"/>
        <v>456</v>
      </c>
      <c r="B452" s="189" t="s">
        <v>4390</v>
      </c>
      <c r="C452" s="167" t="s">
        <v>193</v>
      </c>
      <c r="D452" s="167" t="s">
        <v>4392</v>
      </c>
      <c r="E452" s="190" t="s">
        <v>4393</v>
      </c>
      <c r="F452" s="168" t="s">
        <v>736</v>
      </c>
      <c r="G452" s="166" t="s">
        <v>4394</v>
      </c>
      <c r="H452" s="166" t="s">
        <v>4391</v>
      </c>
      <c r="I452" s="191">
        <v>5</v>
      </c>
      <c r="J452" s="170">
        <v>100</v>
      </c>
      <c r="K452" s="187">
        <f t="shared" si="24"/>
        <v>500</v>
      </c>
      <c r="L452" s="41">
        <f t="shared" si="25"/>
        <v>0</v>
      </c>
      <c r="M452" s="188">
        <f t="shared" si="26"/>
        <v>500</v>
      </c>
      <c r="N452" s="171" t="s">
        <v>1897</v>
      </c>
    </row>
    <row r="453" spans="1:14" ht="51">
      <c r="A453" s="179">
        <f t="shared" si="27"/>
        <v>457</v>
      </c>
      <c r="B453" s="189" t="s">
        <v>2780</v>
      </c>
      <c r="C453" s="167" t="s">
        <v>193</v>
      </c>
      <c r="D453" s="167" t="s">
        <v>1594</v>
      </c>
      <c r="E453" s="190" t="s">
        <v>1595</v>
      </c>
      <c r="F453" s="168" t="s">
        <v>1710</v>
      </c>
      <c r="G453" s="166" t="s">
        <v>2782</v>
      </c>
      <c r="H453" s="166" t="s">
        <v>2781</v>
      </c>
      <c r="I453" s="191">
        <v>2400</v>
      </c>
      <c r="J453" s="170">
        <v>100</v>
      </c>
      <c r="K453" s="187">
        <f t="shared" si="24"/>
        <v>240000</v>
      </c>
      <c r="L453" s="41">
        <f t="shared" si="25"/>
        <v>0</v>
      </c>
      <c r="M453" s="188">
        <f t="shared" si="26"/>
        <v>240000</v>
      </c>
      <c r="N453" s="171" t="s">
        <v>1897</v>
      </c>
    </row>
    <row r="454" spans="1:14" ht="38.25">
      <c r="A454" s="179">
        <f t="shared" si="27"/>
        <v>458</v>
      </c>
      <c r="B454" s="189" t="s">
        <v>6444</v>
      </c>
      <c r="C454" s="167" t="s">
        <v>1929</v>
      </c>
      <c r="D454" s="167" t="s">
        <v>6446</v>
      </c>
      <c r="E454" s="190" t="s">
        <v>3647</v>
      </c>
      <c r="F454" s="168" t="s">
        <v>736</v>
      </c>
      <c r="G454" s="166" t="s">
        <v>6447</v>
      </c>
      <c r="H454" s="166" t="s">
        <v>6445</v>
      </c>
      <c r="I454" s="191">
        <v>4610</v>
      </c>
      <c r="J454" s="170">
        <v>100</v>
      </c>
      <c r="K454" s="187">
        <f t="shared" ref="K454:K517" si="28">I454*J454</f>
        <v>461000</v>
      </c>
      <c r="L454" s="41">
        <f t="shared" ref="L454:L517" si="29">K454*0</f>
        <v>0</v>
      </c>
      <c r="M454" s="188">
        <f t="shared" ref="M454:M517" si="30">K454-L454</f>
        <v>461000</v>
      </c>
      <c r="N454" s="171" t="s">
        <v>1897</v>
      </c>
    </row>
    <row r="455" spans="1:14" ht="51">
      <c r="A455" s="179">
        <f t="shared" ref="A455:A518" si="31">A454+1</f>
        <v>459</v>
      </c>
      <c r="B455" s="189" t="s">
        <v>2785</v>
      </c>
      <c r="C455" s="167" t="s">
        <v>361</v>
      </c>
      <c r="D455" s="167" t="s">
        <v>2787</v>
      </c>
      <c r="E455" s="190" t="s">
        <v>2788</v>
      </c>
      <c r="F455" s="168" t="s">
        <v>736</v>
      </c>
      <c r="G455" s="166" t="s">
        <v>2789</v>
      </c>
      <c r="H455" s="166" t="s">
        <v>2786</v>
      </c>
      <c r="I455" s="191">
        <v>2</v>
      </c>
      <c r="J455" s="170">
        <v>100</v>
      </c>
      <c r="K455" s="187">
        <f t="shared" si="28"/>
        <v>200</v>
      </c>
      <c r="L455" s="41">
        <f t="shared" si="29"/>
        <v>0</v>
      </c>
      <c r="M455" s="188">
        <f t="shared" si="30"/>
        <v>200</v>
      </c>
      <c r="N455" s="171" t="s">
        <v>1897</v>
      </c>
    </row>
    <row r="456" spans="1:14">
      <c r="A456" s="179">
        <f t="shared" si="31"/>
        <v>460</v>
      </c>
      <c r="B456" s="189" t="s">
        <v>6452</v>
      </c>
      <c r="C456" s="167" t="s">
        <v>4099</v>
      </c>
      <c r="D456" s="167" t="s">
        <v>6454</v>
      </c>
      <c r="E456" s="190" t="s">
        <v>6455</v>
      </c>
      <c r="F456" s="168" t="s">
        <v>736</v>
      </c>
      <c r="G456" s="166" t="s">
        <v>736</v>
      </c>
      <c r="H456" s="166" t="s">
        <v>6453</v>
      </c>
      <c r="I456" s="191">
        <v>11</v>
      </c>
      <c r="J456" s="170">
        <v>100</v>
      </c>
      <c r="K456" s="187">
        <f t="shared" si="28"/>
        <v>1100</v>
      </c>
      <c r="L456" s="41">
        <f t="shared" si="29"/>
        <v>0</v>
      </c>
      <c r="M456" s="188">
        <f t="shared" si="30"/>
        <v>1100</v>
      </c>
      <c r="N456" s="171" t="s">
        <v>1897</v>
      </c>
    </row>
    <row r="457" spans="1:14" ht="38.25">
      <c r="A457" s="179">
        <f t="shared" si="31"/>
        <v>461</v>
      </c>
      <c r="B457" s="189" t="s">
        <v>6460</v>
      </c>
      <c r="C457" s="167" t="s">
        <v>193</v>
      </c>
      <c r="D457" s="167" t="s">
        <v>6462</v>
      </c>
      <c r="E457" s="190" t="s">
        <v>6463</v>
      </c>
      <c r="F457" s="168" t="s">
        <v>736</v>
      </c>
      <c r="G457" s="166" t="s">
        <v>6465</v>
      </c>
      <c r="H457" s="166" t="s">
        <v>6461</v>
      </c>
      <c r="I457" s="191">
        <v>7</v>
      </c>
      <c r="J457" s="170">
        <v>100</v>
      </c>
      <c r="K457" s="187">
        <f t="shared" si="28"/>
        <v>700</v>
      </c>
      <c r="L457" s="41">
        <f t="shared" si="29"/>
        <v>0</v>
      </c>
      <c r="M457" s="188">
        <f t="shared" si="30"/>
        <v>700</v>
      </c>
      <c r="N457" s="171" t="s">
        <v>1897</v>
      </c>
    </row>
    <row r="458" spans="1:14" ht="38.25">
      <c r="A458" s="179">
        <f t="shared" si="31"/>
        <v>462</v>
      </c>
      <c r="B458" s="189" t="s">
        <v>4398</v>
      </c>
      <c r="C458" s="167" t="s">
        <v>361</v>
      </c>
      <c r="D458" s="167" t="s">
        <v>4400</v>
      </c>
      <c r="E458" s="190" t="s">
        <v>4401</v>
      </c>
      <c r="F458" s="168" t="s">
        <v>736</v>
      </c>
      <c r="G458" s="166" t="s">
        <v>4402</v>
      </c>
      <c r="H458" s="166" t="s">
        <v>4399</v>
      </c>
      <c r="I458" s="191">
        <v>1</v>
      </c>
      <c r="J458" s="170">
        <v>100</v>
      </c>
      <c r="K458" s="187">
        <f t="shared" si="28"/>
        <v>100</v>
      </c>
      <c r="L458" s="41">
        <f t="shared" si="29"/>
        <v>0</v>
      </c>
      <c r="M458" s="188">
        <f t="shared" si="30"/>
        <v>100</v>
      </c>
      <c r="N458" s="171" t="s">
        <v>1897</v>
      </c>
    </row>
    <row r="459" spans="1:14" ht="38.25">
      <c r="A459" s="179">
        <f t="shared" si="31"/>
        <v>463</v>
      </c>
      <c r="B459" s="189" t="s">
        <v>3709</v>
      </c>
      <c r="C459" s="167" t="s">
        <v>361</v>
      </c>
      <c r="D459" s="167" t="s">
        <v>3711</v>
      </c>
      <c r="E459" s="190" t="s">
        <v>3712</v>
      </c>
      <c r="F459" s="168" t="s">
        <v>6468</v>
      </c>
      <c r="G459" s="166" t="s">
        <v>6469</v>
      </c>
      <c r="H459" s="166" t="s">
        <v>3710</v>
      </c>
      <c r="I459" s="191">
        <v>522</v>
      </c>
      <c r="J459" s="170">
        <v>100</v>
      </c>
      <c r="K459" s="187">
        <f t="shared" si="28"/>
        <v>52200</v>
      </c>
      <c r="L459" s="41">
        <f t="shared" si="29"/>
        <v>0</v>
      </c>
      <c r="M459" s="188">
        <f t="shared" si="30"/>
        <v>52200</v>
      </c>
      <c r="N459" s="171" t="s">
        <v>1897</v>
      </c>
    </row>
    <row r="460" spans="1:14" ht="38.25">
      <c r="A460" s="179">
        <f t="shared" si="31"/>
        <v>464</v>
      </c>
      <c r="B460" s="189" t="s">
        <v>2792</v>
      </c>
      <c r="C460" s="167" t="s">
        <v>1929</v>
      </c>
      <c r="D460" s="167" t="s">
        <v>3715</v>
      </c>
      <c r="E460" s="190" t="s">
        <v>3460</v>
      </c>
      <c r="F460" s="168" t="s">
        <v>736</v>
      </c>
      <c r="G460" s="166" t="s">
        <v>3717</v>
      </c>
      <c r="H460" s="166" t="s">
        <v>2793</v>
      </c>
      <c r="I460" s="191">
        <v>3200</v>
      </c>
      <c r="J460" s="170">
        <v>100</v>
      </c>
      <c r="K460" s="187">
        <f t="shared" si="28"/>
        <v>320000</v>
      </c>
      <c r="L460" s="41">
        <f t="shared" si="29"/>
        <v>0</v>
      </c>
      <c r="M460" s="188">
        <f t="shared" si="30"/>
        <v>320000</v>
      </c>
      <c r="N460" s="171" t="s">
        <v>1897</v>
      </c>
    </row>
    <row r="461" spans="1:14" ht="38.25">
      <c r="A461" s="179">
        <f t="shared" si="31"/>
        <v>465</v>
      </c>
      <c r="B461" s="189" t="s">
        <v>2794</v>
      </c>
      <c r="C461" s="167" t="s">
        <v>1929</v>
      </c>
      <c r="D461" s="167" t="s">
        <v>3718</v>
      </c>
      <c r="E461" s="190" t="s">
        <v>2255</v>
      </c>
      <c r="F461" s="168" t="s">
        <v>1932</v>
      </c>
      <c r="G461" s="166" t="s">
        <v>3719</v>
      </c>
      <c r="H461" s="166" t="s">
        <v>2795</v>
      </c>
      <c r="I461" s="191">
        <v>640</v>
      </c>
      <c r="J461" s="170">
        <v>100</v>
      </c>
      <c r="K461" s="187">
        <f t="shared" si="28"/>
        <v>64000</v>
      </c>
      <c r="L461" s="41">
        <f t="shared" si="29"/>
        <v>0</v>
      </c>
      <c r="M461" s="188">
        <f t="shared" si="30"/>
        <v>64000</v>
      </c>
      <c r="N461" s="171" t="s">
        <v>1897</v>
      </c>
    </row>
    <row r="462" spans="1:14" ht="63.75">
      <c r="A462" s="179">
        <f t="shared" si="31"/>
        <v>466</v>
      </c>
      <c r="B462" s="189" t="s">
        <v>2796</v>
      </c>
      <c r="C462" s="167" t="s">
        <v>1929</v>
      </c>
      <c r="D462" s="167" t="s">
        <v>6471</v>
      </c>
      <c r="E462" s="190" t="s">
        <v>6472</v>
      </c>
      <c r="F462" s="168" t="s">
        <v>736</v>
      </c>
      <c r="G462" s="166" t="s">
        <v>2798</v>
      </c>
      <c r="H462" s="166" t="s">
        <v>2797</v>
      </c>
      <c r="I462" s="191">
        <v>3200</v>
      </c>
      <c r="J462" s="170">
        <v>100</v>
      </c>
      <c r="K462" s="187">
        <f t="shared" si="28"/>
        <v>320000</v>
      </c>
      <c r="L462" s="41">
        <f t="shared" si="29"/>
        <v>0</v>
      </c>
      <c r="M462" s="188">
        <f t="shared" si="30"/>
        <v>320000</v>
      </c>
      <c r="N462" s="171" t="s">
        <v>1897</v>
      </c>
    </row>
    <row r="463" spans="1:14" ht="51">
      <c r="A463" s="179">
        <f t="shared" si="31"/>
        <v>467</v>
      </c>
      <c r="B463" s="189" t="s">
        <v>3720</v>
      </c>
      <c r="C463" s="167" t="s">
        <v>1929</v>
      </c>
      <c r="D463" s="167" t="s">
        <v>3722</v>
      </c>
      <c r="E463" s="190" t="s">
        <v>2234</v>
      </c>
      <c r="F463" s="168" t="s">
        <v>1932</v>
      </c>
      <c r="G463" s="166" t="s">
        <v>3723</v>
      </c>
      <c r="H463" s="166" t="s">
        <v>3721</v>
      </c>
      <c r="I463" s="191">
        <v>1280</v>
      </c>
      <c r="J463" s="170">
        <v>100</v>
      </c>
      <c r="K463" s="187">
        <f t="shared" si="28"/>
        <v>128000</v>
      </c>
      <c r="L463" s="41">
        <f t="shared" si="29"/>
        <v>0</v>
      </c>
      <c r="M463" s="188">
        <f t="shared" si="30"/>
        <v>128000</v>
      </c>
      <c r="N463" s="171" t="s">
        <v>1897</v>
      </c>
    </row>
    <row r="464" spans="1:14" ht="51">
      <c r="A464" s="179">
        <f t="shared" si="31"/>
        <v>468</v>
      </c>
      <c r="B464" s="189" t="s">
        <v>2799</v>
      </c>
      <c r="C464" s="167" t="s">
        <v>736</v>
      </c>
      <c r="D464" s="167" t="s">
        <v>6475</v>
      </c>
      <c r="E464" s="190" t="s">
        <v>4797</v>
      </c>
      <c r="F464" s="168" t="s">
        <v>4798</v>
      </c>
      <c r="G464" s="166" t="s">
        <v>6476</v>
      </c>
      <c r="H464" s="166" t="s">
        <v>2800</v>
      </c>
      <c r="I464" s="191">
        <v>160</v>
      </c>
      <c r="J464" s="170">
        <v>100</v>
      </c>
      <c r="K464" s="187">
        <f t="shared" si="28"/>
        <v>16000</v>
      </c>
      <c r="L464" s="41">
        <f t="shared" si="29"/>
        <v>0</v>
      </c>
      <c r="M464" s="188">
        <f t="shared" si="30"/>
        <v>16000</v>
      </c>
      <c r="N464" s="171" t="s">
        <v>1897</v>
      </c>
    </row>
    <row r="465" spans="1:14" ht="38.25">
      <c r="A465" s="179">
        <f t="shared" si="31"/>
        <v>469</v>
      </c>
      <c r="B465" s="189" t="s">
        <v>6478</v>
      </c>
      <c r="C465" s="167" t="s">
        <v>4099</v>
      </c>
      <c r="D465" s="167" t="s">
        <v>6480</v>
      </c>
      <c r="E465" s="190" t="s">
        <v>4295</v>
      </c>
      <c r="F465" s="168" t="s">
        <v>736</v>
      </c>
      <c r="G465" s="166" t="s">
        <v>1325</v>
      </c>
      <c r="H465" s="166" t="s">
        <v>6479</v>
      </c>
      <c r="I465" s="191">
        <v>800</v>
      </c>
      <c r="J465" s="170">
        <v>100</v>
      </c>
      <c r="K465" s="187">
        <f t="shared" si="28"/>
        <v>80000</v>
      </c>
      <c r="L465" s="41">
        <f t="shared" si="29"/>
        <v>0</v>
      </c>
      <c r="M465" s="188">
        <f t="shared" si="30"/>
        <v>80000</v>
      </c>
      <c r="N465" s="171" t="s">
        <v>1897</v>
      </c>
    </row>
    <row r="466" spans="1:14" ht="38.25">
      <c r="A466" s="179">
        <f t="shared" si="31"/>
        <v>470</v>
      </c>
      <c r="B466" s="189" t="s">
        <v>2801</v>
      </c>
      <c r="C466" s="167" t="s">
        <v>206</v>
      </c>
      <c r="D466" s="167" t="s">
        <v>241</v>
      </c>
      <c r="E466" s="190" t="s">
        <v>1322</v>
      </c>
      <c r="F466" s="168" t="s">
        <v>204</v>
      </c>
      <c r="G466" s="166" t="s">
        <v>2803</v>
      </c>
      <c r="H466" s="166" t="s">
        <v>2802</v>
      </c>
      <c r="I466" s="191">
        <v>480</v>
      </c>
      <c r="J466" s="170">
        <v>100</v>
      </c>
      <c r="K466" s="187">
        <f t="shared" si="28"/>
        <v>48000</v>
      </c>
      <c r="L466" s="41">
        <f t="shared" si="29"/>
        <v>0</v>
      </c>
      <c r="M466" s="188">
        <f t="shared" si="30"/>
        <v>48000</v>
      </c>
      <c r="N466" s="171" t="s">
        <v>1897</v>
      </c>
    </row>
    <row r="467" spans="1:14" ht="51">
      <c r="A467" s="179">
        <f t="shared" si="31"/>
        <v>471</v>
      </c>
      <c r="B467" s="189" t="s">
        <v>2804</v>
      </c>
      <c r="C467" s="167" t="s">
        <v>4099</v>
      </c>
      <c r="D467" s="167" t="s">
        <v>6483</v>
      </c>
      <c r="E467" s="190" t="s">
        <v>4295</v>
      </c>
      <c r="F467" s="168" t="s">
        <v>4798</v>
      </c>
      <c r="G467" s="166" t="s">
        <v>2805</v>
      </c>
      <c r="H467" s="166" t="s">
        <v>6482</v>
      </c>
      <c r="I467" s="191">
        <v>960</v>
      </c>
      <c r="J467" s="170">
        <v>100</v>
      </c>
      <c r="K467" s="187">
        <f t="shared" si="28"/>
        <v>96000</v>
      </c>
      <c r="L467" s="41">
        <f t="shared" si="29"/>
        <v>0</v>
      </c>
      <c r="M467" s="188">
        <f t="shared" si="30"/>
        <v>96000</v>
      </c>
      <c r="N467" s="171" t="s">
        <v>1897</v>
      </c>
    </row>
    <row r="468" spans="1:14" ht="63.75">
      <c r="A468" s="179">
        <f t="shared" si="31"/>
        <v>472</v>
      </c>
      <c r="B468" s="189" t="s">
        <v>2806</v>
      </c>
      <c r="C468" s="167" t="s">
        <v>193</v>
      </c>
      <c r="D468" s="167" t="s">
        <v>905</v>
      </c>
      <c r="E468" s="190" t="s">
        <v>906</v>
      </c>
      <c r="F468" s="168" t="s">
        <v>762</v>
      </c>
      <c r="G468" s="166" t="s">
        <v>2808</v>
      </c>
      <c r="H468" s="166" t="s">
        <v>2807</v>
      </c>
      <c r="I468" s="191">
        <v>160</v>
      </c>
      <c r="J468" s="170">
        <v>100</v>
      </c>
      <c r="K468" s="187">
        <f t="shared" si="28"/>
        <v>16000</v>
      </c>
      <c r="L468" s="41">
        <f t="shared" si="29"/>
        <v>0</v>
      </c>
      <c r="M468" s="188">
        <f t="shared" si="30"/>
        <v>16000</v>
      </c>
      <c r="N468" s="171" t="s">
        <v>1897</v>
      </c>
    </row>
    <row r="469" spans="1:14" ht="51">
      <c r="A469" s="179">
        <f t="shared" si="31"/>
        <v>473</v>
      </c>
      <c r="B469" s="189" t="s">
        <v>4407</v>
      </c>
      <c r="C469" s="167" t="s">
        <v>1929</v>
      </c>
      <c r="D469" s="167" t="s">
        <v>4409</v>
      </c>
      <c r="E469" s="190" t="s">
        <v>4410</v>
      </c>
      <c r="F469" s="168" t="s">
        <v>736</v>
      </c>
      <c r="G469" s="166" t="s">
        <v>4412</v>
      </c>
      <c r="H469" s="166" t="s">
        <v>4408</v>
      </c>
      <c r="I469" s="191">
        <v>37</v>
      </c>
      <c r="J469" s="170">
        <v>100</v>
      </c>
      <c r="K469" s="187">
        <f t="shared" si="28"/>
        <v>3700</v>
      </c>
      <c r="L469" s="41">
        <f t="shared" si="29"/>
        <v>0</v>
      </c>
      <c r="M469" s="188">
        <f t="shared" si="30"/>
        <v>3700</v>
      </c>
      <c r="N469" s="171" t="s">
        <v>1897</v>
      </c>
    </row>
    <row r="470" spans="1:14" ht="63.75">
      <c r="A470" s="179">
        <f t="shared" si="31"/>
        <v>474</v>
      </c>
      <c r="B470" s="189" t="s">
        <v>6486</v>
      </c>
      <c r="C470" s="167" t="s">
        <v>1929</v>
      </c>
      <c r="D470" s="167" t="s">
        <v>6488</v>
      </c>
      <c r="E470" s="190" t="s">
        <v>6489</v>
      </c>
      <c r="F470" s="168" t="s">
        <v>6490</v>
      </c>
      <c r="G470" s="166" t="s">
        <v>6491</v>
      </c>
      <c r="H470" s="166" t="s">
        <v>6487</v>
      </c>
      <c r="I470" s="191">
        <v>480</v>
      </c>
      <c r="J470" s="170">
        <v>100</v>
      </c>
      <c r="K470" s="187">
        <f t="shared" si="28"/>
        <v>48000</v>
      </c>
      <c r="L470" s="41">
        <f t="shared" si="29"/>
        <v>0</v>
      </c>
      <c r="M470" s="188">
        <f t="shared" si="30"/>
        <v>48000</v>
      </c>
      <c r="N470" s="171" t="s">
        <v>1897</v>
      </c>
    </row>
    <row r="471" spans="1:14" ht="63.75">
      <c r="A471" s="179">
        <f t="shared" si="31"/>
        <v>475</v>
      </c>
      <c r="B471" s="189" t="s">
        <v>2809</v>
      </c>
      <c r="C471" s="167" t="s">
        <v>1929</v>
      </c>
      <c r="D471" s="167" t="s">
        <v>6493</v>
      </c>
      <c r="E471" s="190" t="s">
        <v>6494</v>
      </c>
      <c r="F471" s="168" t="s">
        <v>4798</v>
      </c>
      <c r="G471" s="166" t="s">
        <v>6495</v>
      </c>
      <c r="H471" s="166" t="s">
        <v>2810</v>
      </c>
      <c r="I471" s="191">
        <v>640</v>
      </c>
      <c r="J471" s="170">
        <v>100</v>
      </c>
      <c r="K471" s="187">
        <f t="shared" si="28"/>
        <v>64000</v>
      </c>
      <c r="L471" s="41">
        <f t="shared" si="29"/>
        <v>0</v>
      </c>
      <c r="M471" s="188">
        <f t="shared" si="30"/>
        <v>64000</v>
      </c>
      <c r="N471" s="171" t="s">
        <v>1897</v>
      </c>
    </row>
    <row r="472" spans="1:14" ht="38.25">
      <c r="A472" s="179">
        <f t="shared" si="31"/>
        <v>476</v>
      </c>
      <c r="B472" s="189" t="s">
        <v>2811</v>
      </c>
      <c r="C472" s="167" t="s">
        <v>1929</v>
      </c>
      <c r="D472" s="167" t="s">
        <v>3725</v>
      </c>
      <c r="E472" s="190" t="s">
        <v>3460</v>
      </c>
      <c r="F472" s="168" t="s">
        <v>736</v>
      </c>
      <c r="G472" s="166" t="s">
        <v>3726</v>
      </c>
      <c r="H472" s="166" t="s">
        <v>2812</v>
      </c>
      <c r="I472" s="191">
        <v>14400</v>
      </c>
      <c r="J472" s="170">
        <v>100</v>
      </c>
      <c r="K472" s="187">
        <f t="shared" si="28"/>
        <v>1440000</v>
      </c>
      <c r="L472" s="41">
        <f t="shared" si="29"/>
        <v>0</v>
      </c>
      <c r="M472" s="188">
        <f t="shared" si="30"/>
        <v>1440000</v>
      </c>
      <c r="N472" s="171" t="s">
        <v>1897</v>
      </c>
    </row>
    <row r="473" spans="1:14" ht="51">
      <c r="A473" s="179">
        <f t="shared" si="31"/>
        <v>477</v>
      </c>
      <c r="B473" s="189" t="s">
        <v>6498</v>
      </c>
      <c r="C473" s="167" t="s">
        <v>1929</v>
      </c>
      <c r="D473" s="167" t="s">
        <v>6500</v>
      </c>
      <c r="E473" s="190" t="s">
        <v>6501</v>
      </c>
      <c r="F473" s="168" t="s">
        <v>736</v>
      </c>
      <c r="G473" s="166" t="s">
        <v>6503</v>
      </c>
      <c r="H473" s="166" t="s">
        <v>6499</v>
      </c>
      <c r="I473" s="191">
        <v>2</v>
      </c>
      <c r="J473" s="170">
        <v>100</v>
      </c>
      <c r="K473" s="187">
        <f t="shared" si="28"/>
        <v>200</v>
      </c>
      <c r="L473" s="41">
        <f t="shared" si="29"/>
        <v>0</v>
      </c>
      <c r="M473" s="188">
        <f t="shared" si="30"/>
        <v>200</v>
      </c>
      <c r="N473" s="171" t="s">
        <v>1897</v>
      </c>
    </row>
    <row r="474" spans="1:14" ht="63.75">
      <c r="A474" s="179">
        <f t="shared" si="31"/>
        <v>478</v>
      </c>
      <c r="B474" s="189" t="s">
        <v>2814</v>
      </c>
      <c r="C474" s="167" t="s">
        <v>193</v>
      </c>
      <c r="D474" s="167" t="s">
        <v>415</v>
      </c>
      <c r="E474" s="190" t="s">
        <v>861</v>
      </c>
      <c r="F474" s="168" t="s">
        <v>348</v>
      </c>
      <c r="G474" s="166" t="s">
        <v>2816</v>
      </c>
      <c r="H474" s="166" t="s">
        <v>2815</v>
      </c>
      <c r="I474" s="191">
        <v>800</v>
      </c>
      <c r="J474" s="170">
        <v>100</v>
      </c>
      <c r="K474" s="187">
        <f t="shared" si="28"/>
        <v>80000</v>
      </c>
      <c r="L474" s="41">
        <f t="shared" si="29"/>
        <v>0</v>
      </c>
      <c r="M474" s="188">
        <f t="shared" si="30"/>
        <v>80000</v>
      </c>
      <c r="N474" s="171" t="s">
        <v>1897</v>
      </c>
    </row>
    <row r="475" spans="1:14" ht="38.25">
      <c r="A475" s="179">
        <f t="shared" si="31"/>
        <v>479</v>
      </c>
      <c r="B475" s="189" t="s">
        <v>2817</v>
      </c>
      <c r="C475" s="167" t="s">
        <v>1929</v>
      </c>
      <c r="D475" s="167" t="s">
        <v>6506</v>
      </c>
      <c r="E475" s="190" t="s">
        <v>6507</v>
      </c>
      <c r="F475" s="168" t="s">
        <v>736</v>
      </c>
      <c r="G475" s="166" t="s">
        <v>6508</v>
      </c>
      <c r="H475" s="166" t="s">
        <v>2818</v>
      </c>
      <c r="I475" s="191">
        <v>1600</v>
      </c>
      <c r="J475" s="170">
        <v>100</v>
      </c>
      <c r="K475" s="187">
        <f t="shared" si="28"/>
        <v>160000</v>
      </c>
      <c r="L475" s="41">
        <f t="shared" si="29"/>
        <v>0</v>
      </c>
      <c r="M475" s="188">
        <f t="shared" si="30"/>
        <v>160000</v>
      </c>
      <c r="N475" s="171" t="s">
        <v>1897</v>
      </c>
    </row>
    <row r="476" spans="1:14" ht="76.5">
      <c r="A476" s="179">
        <f t="shared" si="31"/>
        <v>480</v>
      </c>
      <c r="B476" s="189" t="s">
        <v>2819</v>
      </c>
      <c r="C476" s="167" t="s">
        <v>193</v>
      </c>
      <c r="D476" s="167" t="s">
        <v>910</v>
      </c>
      <c r="E476" s="190" t="s">
        <v>911</v>
      </c>
      <c r="F476" s="168" t="s">
        <v>405</v>
      </c>
      <c r="G476" s="166" t="s">
        <v>2821</v>
      </c>
      <c r="H476" s="166" t="s">
        <v>2820</v>
      </c>
      <c r="I476" s="191">
        <v>800</v>
      </c>
      <c r="J476" s="170">
        <v>100</v>
      </c>
      <c r="K476" s="187">
        <f t="shared" si="28"/>
        <v>80000</v>
      </c>
      <c r="L476" s="41">
        <f t="shared" si="29"/>
        <v>0</v>
      </c>
      <c r="M476" s="188">
        <f t="shared" si="30"/>
        <v>80000</v>
      </c>
      <c r="N476" s="171" t="s">
        <v>1897</v>
      </c>
    </row>
    <row r="477" spans="1:14" ht="51">
      <c r="A477" s="179">
        <f t="shared" si="31"/>
        <v>481</v>
      </c>
      <c r="B477" s="189" t="s">
        <v>2823</v>
      </c>
      <c r="C477" s="167" t="s">
        <v>736</v>
      </c>
      <c r="D477" s="167" t="s">
        <v>6511</v>
      </c>
      <c r="E477" s="190" t="s">
        <v>6512</v>
      </c>
      <c r="F477" s="168" t="s">
        <v>4798</v>
      </c>
      <c r="G477" s="166" t="s">
        <v>6513</v>
      </c>
      <c r="H477" s="166" t="s">
        <v>2824</v>
      </c>
      <c r="I477" s="191">
        <v>640</v>
      </c>
      <c r="J477" s="170">
        <v>100</v>
      </c>
      <c r="K477" s="187">
        <f t="shared" si="28"/>
        <v>64000</v>
      </c>
      <c r="L477" s="41">
        <f t="shared" si="29"/>
        <v>0</v>
      </c>
      <c r="M477" s="188">
        <f t="shared" si="30"/>
        <v>64000</v>
      </c>
      <c r="N477" s="171" t="s">
        <v>1897</v>
      </c>
    </row>
    <row r="478" spans="1:14" ht="63.75">
      <c r="A478" s="179">
        <f t="shared" si="31"/>
        <v>482</v>
      </c>
      <c r="B478" s="189" t="s">
        <v>2825</v>
      </c>
      <c r="C478" s="167" t="s">
        <v>361</v>
      </c>
      <c r="D478" s="167" t="s">
        <v>913</v>
      </c>
      <c r="E478" s="190" t="s">
        <v>754</v>
      </c>
      <c r="F478" s="168" t="s">
        <v>762</v>
      </c>
      <c r="G478" s="166" t="s">
        <v>2827</v>
      </c>
      <c r="H478" s="166" t="s">
        <v>2826</v>
      </c>
      <c r="I478" s="191">
        <v>480</v>
      </c>
      <c r="J478" s="170">
        <v>100</v>
      </c>
      <c r="K478" s="187">
        <f t="shared" si="28"/>
        <v>48000</v>
      </c>
      <c r="L478" s="41">
        <f t="shared" si="29"/>
        <v>0</v>
      </c>
      <c r="M478" s="188">
        <f t="shared" si="30"/>
        <v>48000</v>
      </c>
      <c r="N478" s="171" t="s">
        <v>1897</v>
      </c>
    </row>
    <row r="479" spans="1:14" ht="51">
      <c r="A479" s="179">
        <f t="shared" si="31"/>
        <v>483</v>
      </c>
      <c r="B479" s="189" t="s">
        <v>2829</v>
      </c>
      <c r="C479" s="167" t="s">
        <v>206</v>
      </c>
      <c r="D479" s="167" t="s">
        <v>242</v>
      </c>
      <c r="E479" s="190" t="s">
        <v>1328</v>
      </c>
      <c r="F479" s="168" t="s">
        <v>263</v>
      </c>
      <c r="G479" s="166" t="s">
        <v>2831</v>
      </c>
      <c r="H479" s="166" t="s">
        <v>2830</v>
      </c>
      <c r="I479" s="191">
        <v>640</v>
      </c>
      <c r="J479" s="170">
        <v>100</v>
      </c>
      <c r="K479" s="187">
        <f t="shared" si="28"/>
        <v>64000</v>
      </c>
      <c r="L479" s="41">
        <f t="shared" si="29"/>
        <v>0</v>
      </c>
      <c r="M479" s="188">
        <f t="shared" si="30"/>
        <v>64000</v>
      </c>
      <c r="N479" s="171" t="s">
        <v>1897</v>
      </c>
    </row>
    <row r="480" spans="1:14" ht="38.25">
      <c r="A480" s="179">
        <f t="shared" si="31"/>
        <v>484</v>
      </c>
      <c r="B480" s="189" t="s">
        <v>2832</v>
      </c>
      <c r="C480" s="167" t="s">
        <v>193</v>
      </c>
      <c r="D480" s="167" t="s">
        <v>915</v>
      </c>
      <c r="E480" s="190" t="s">
        <v>861</v>
      </c>
      <c r="F480" s="168" t="s">
        <v>405</v>
      </c>
      <c r="G480" s="166" t="s">
        <v>2834</v>
      </c>
      <c r="H480" s="166" t="s">
        <v>2833</v>
      </c>
      <c r="I480" s="191">
        <v>1600</v>
      </c>
      <c r="J480" s="170">
        <v>100</v>
      </c>
      <c r="K480" s="187">
        <f t="shared" si="28"/>
        <v>160000</v>
      </c>
      <c r="L480" s="41">
        <f t="shared" si="29"/>
        <v>0</v>
      </c>
      <c r="M480" s="188">
        <f t="shared" si="30"/>
        <v>160000</v>
      </c>
      <c r="N480" s="171" t="s">
        <v>1897</v>
      </c>
    </row>
    <row r="481" spans="1:14" ht="38.25">
      <c r="A481" s="179">
        <f t="shared" si="31"/>
        <v>485</v>
      </c>
      <c r="B481" s="189" t="s">
        <v>6517</v>
      </c>
      <c r="C481" s="167" t="s">
        <v>4099</v>
      </c>
      <c r="D481" s="167" t="s">
        <v>6519</v>
      </c>
      <c r="E481" s="190" t="s">
        <v>6102</v>
      </c>
      <c r="F481" s="168" t="s">
        <v>736</v>
      </c>
      <c r="G481" s="166" t="s">
        <v>6520</v>
      </c>
      <c r="H481" s="166" t="s">
        <v>6518</v>
      </c>
      <c r="I481" s="191">
        <v>1</v>
      </c>
      <c r="J481" s="170">
        <v>100</v>
      </c>
      <c r="K481" s="187">
        <f t="shared" si="28"/>
        <v>100</v>
      </c>
      <c r="L481" s="41">
        <f t="shared" si="29"/>
        <v>0</v>
      </c>
      <c r="M481" s="188">
        <f t="shared" si="30"/>
        <v>100</v>
      </c>
      <c r="N481" s="171" t="s">
        <v>1897</v>
      </c>
    </row>
    <row r="482" spans="1:14" ht="38.25">
      <c r="A482" s="179">
        <f t="shared" si="31"/>
        <v>486</v>
      </c>
      <c r="B482" s="189" t="s">
        <v>3728</v>
      </c>
      <c r="C482" s="167" t="s">
        <v>193</v>
      </c>
      <c r="D482" s="167" t="s">
        <v>3730</v>
      </c>
      <c r="E482" s="190" t="s">
        <v>3375</v>
      </c>
      <c r="F482" s="168" t="s">
        <v>736</v>
      </c>
      <c r="G482" s="166" t="s">
        <v>3731</v>
      </c>
      <c r="H482" s="166" t="s">
        <v>3729</v>
      </c>
      <c r="I482" s="191">
        <v>9600</v>
      </c>
      <c r="J482" s="170">
        <v>100</v>
      </c>
      <c r="K482" s="187">
        <f t="shared" si="28"/>
        <v>960000</v>
      </c>
      <c r="L482" s="41">
        <f t="shared" si="29"/>
        <v>0</v>
      </c>
      <c r="M482" s="188">
        <f t="shared" si="30"/>
        <v>960000</v>
      </c>
      <c r="N482" s="171" t="s">
        <v>1897</v>
      </c>
    </row>
    <row r="483" spans="1:14" ht="38.25">
      <c r="A483" s="179">
        <f t="shared" si="31"/>
        <v>487</v>
      </c>
      <c r="B483" s="189" t="s">
        <v>6524</v>
      </c>
      <c r="C483" s="167" t="s">
        <v>736</v>
      </c>
      <c r="D483" s="167" t="s">
        <v>6526</v>
      </c>
      <c r="E483" s="190" t="s">
        <v>6527</v>
      </c>
      <c r="F483" s="168" t="s">
        <v>6528</v>
      </c>
      <c r="G483" s="166" t="s">
        <v>6530</v>
      </c>
      <c r="H483" s="166" t="s">
        <v>6525</v>
      </c>
      <c r="I483" s="191">
        <v>7</v>
      </c>
      <c r="J483" s="170">
        <v>100</v>
      </c>
      <c r="K483" s="187">
        <f t="shared" si="28"/>
        <v>700</v>
      </c>
      <c r="L483" s="41">
        <f t="shared" si="29"/>
        <v>0</v>
      </c>
      <c r="M483" s="188">
        <f t="shared" si="30"/>
        <v>700</v>
      </c>
      <c r="N483" s="171" t="s">
        <v>1897</v>
      </c>
    </row>
    <row r="484" spans="1:14" ht="38.25">
      <c r="A484" s="179">
        <f t="shared" si="31"/>
        <v>488</v>
      </c>
      <c r="B484" s="189" t="s">
        <v>2835</v>
      </c>
      <c r="C484" s="167" t="s">
        <v>1929</v>
      </c>
      <c r="D484" s="167" t="s">
        <v>3734</v>
      </c>
      <c r="E484" s="190" t="s">
        <v>2338</v>
      </c>
      <c r="F484" s="168" t="s">
        <v>736</v>
      </c>
      <c r="G484" s="166" t="s">
        <v>3735</v>
      </c>
      <c r="H484" s="166" t="s">
        <v>2836</v>
      </c>
      <c r="I484" s="191">
        <v>3200</v>
      </c>
      <c r="J484" s="170">
        <v>100</v>
      </c>
      <c r="K484" s="187">
        <f t="shared" si="28"/>
        <v>320000</v>
      </c>
      <c r="L484" s="41">
        <f t="shared" si="29"/>
        <v>0</v>
      </c>
      <c r="M484" s="188">
        <f t="shared" si="30"/>
        <v>320000</v>
      </c>
      <c r="N484" s="171" t="s">
        <v>1897</v>
      </c>
    </row>
    <row r="485" spans="1:14" ht="38.25">
      <c r="A485" s="179">
        <f t="shared" si="31"/>
        <v>489</v>
      </c>
      <c r="B485" s="189" t="s">
        <v>2837</v>
      </c>
      <c r="C485" s="167" t="s">
        <v>1929</v>
      </c>
      <c r="D485" s="167" t="s">
        <v>3737</v>
      </c>
      <c r="E485" s="190" t="s">
        <v>3738</v>
      </c>
      <c r="F485" s="168" t="s">
        <v>736</v>
      </c>
      <c r="G485" s="166" t="s">
        <v>3739</v>
      </c>
      <c r="H485" s="166" t="s">
        <v>2838</v>
      </c>
      <c r="I485" s="191">
        <v>800</v>
      </c>
      <c r="J485" s="170">
        <v>100</v>
      </c>
      <c r="K485" s="187">
        <f t="shared" si="28"/>
        <v>80000</v>
      </c>
      <c r="L485" s="41">
        <f t="shared" si="29"/>
        <v>0</v>
      </c>
      <c r="M485" s="188">
        <f t="shared" si="30"/>
        <v>80000</v>
      </c>
      <c r="N485" s="171" t="s">
        <v>1897</v>
      </c>
    </row>
    <row r="486" spans="1:14" ht="38.25">
      <c r="A486" s="179">
        <f t="shared" si="31"/>
        <v>490</v>
      </c>
      <c r="B486" s="189" t="s">
        <v>2839</v>
      </c>
      <c r="C486" s="167" t="s">
        <v>1929</v>
      </c>
      <c r="D486" s="167" t="s">
        <v>3741</v>
      </c>
      <c r="E486" s="190" t="s">
        <v>3742</v>
      </c>
      <c r="F486" s="168" t="s">
        <v>736</v>
      </c>
      <c r="G486" s="166" t="s">
        <v>3743</v>
      </c>
      <c r="H486" s="166" t="s">
        <v>2840</v>
      </c>
      <c r="I486" s="191">
        <v>800</v>
      </c>
      <c r="J486" s="170">
        <v>100</v>
      </c>
      <c r="K486" s="187">
        <f t="shared" si="28"/>
        <v>80000</v>
      </c>
      <c r="L486" s="41">
        <f t="shared" si="29"/>
        <v>0</v>
      </c>
      <c r="M486" s="188">
        <f t="shared" si="30"/>
        <v>80000</v>
      </c>
      <c r="N486" s="171" t="s">
        <v>1897</v>
      </c>
    </row>
    <row r="487" spans="1:14" ht="38.25">
      <c r="A487" s="179">
        <f t="shared" si="31"/>
        <v>491</v>
      </c>
      <c r="B487" s="189" t="s">
        <v>2841</v>
      </c>
      <c r="C487" s="167" t="s">
        <v>1929</v>
      </c>
      <c r="D487" s="167" t="s">
        <v>3745</v>
      </c>
      <c r="E487" s="190" t="s">
        <v>3746</v>
      </c>
      <c r="F487" s="168" t="s">
        <v>736</v>
      </c>
      <c r="G487" s="166" t="s">
        <v>3747</v>
      </c>
      <c r="H487" s="166" t="s">
        <v>2842</v>
      </c>
      <c r="I487" s="191">
        <v>960</v>
      </c>
      <c r="J487" s="170">
        <v>100</v>
      </c>
      <c r="K487" s="187">
        <f t="shared" si="28"/>
        <v>96000</v>
      </c>
      <c r="L487" s="41">
        <f t="shared" si="29"/>
        <v>0</v>
      </c>
      <c r="M487" s="188">
        <f t="shared" si="30"/>
        <v>96000</v>
      </c>
      <c r="N487" s="171" t="s">
        <v>1897</v>
      </c>
    </row>
    <row r="488" spans="1:14" ht="51">
      <c r="A488" s="179">
        <f t="shared" si="31"/>
        <v>492</v>
      </c>
      <c r="B488" s="189" t="s">
        <v>6538</v>
      </c>
      <c r="C488" s="167" t="s">
        <v>1929</v>
      </c>
      <c r="D488" s="167" t="s">
        <v>6540</v>
      </c>
      <c r="E488" s="190" t="s">
        <v>6541</v>
      </c>
      <c r="F488" s="168" t="s">
        <v>6542</v>
      </c>
      <c r="G488" s="166" t="s">
        <v>6543</v>
      </c>
      <c r="H488" s="166" t="s">
        <v>6539</v>
      </c>
      <c r="I488" s="191">
        <v>20</v>
      </c>
      <c r="J488" s="170">
        <v>100</v>
      </c>
      <c r="K488" s="187">
        <f t="shared" si="28"/>
        <v>2000</v>
      </c>
      <c r="L488" s="41">
        <f t="shared" si="29"/>
        <v>0</v>
      </c>
      <c r="M488" s="188">
        <f t="shared" si="30"/>
        <v>2000</v>
      </c>
      <c r="N488" s="171" t="s">
        <v>1897</v>
      </c>
    </row>
    <row r="489" spans="1:14" ht="51">
      <c r="A489" s="179">
        <f t="shared" si="31"/>
        <v>493</v>
      </c>
      <c r="B489" s="189" t="s">
        <v>6547</v>
      </c>
      <c r="C489" s="167" t="s">
        <v>1929</v>
      </c>
      <c r="D489" s="167" t="s">
        <v>6549</v>
      </c>
      <c r="E489" s="190" t="s">
        <v>6550</v>
      </c>
      <c r="F489" s="168" t="s">
        <v>736</v>
      </c>
      <c r="G489" s="166" t="s">
        <v>6551</v>
      </c>
      <c r="H489" s="166" t="s">
        <v>6548</v>
      </c>
      <c r="I489" s="191">
        <v>1</v>
      </c>
      <c r="J489" s="170">
        <v>100</v>
      </c>
      <c r="K489" s="187">
        <f t="shared" si="28"/>
        <v>100</v>
      </c>
      <c r="L489" s="41">
        <f t="shared" si="29"/>
        <v>0</v>
      </c>
      <c r="M489" s="188">
        <f t="shared" si="30"/>
        <v>100</v>
      </c>
      <c r="N489" s="171" t="s">
        <v>1897</v>
      </c>
    </row>
    <row r="490" spans="1:14" ht="38.25">
      <c r="A490" s="179">
        <f t="shared" si="31"/>
        <v>494</v>
      </c>
      <c r="B490" s="189" t="s">
        <v>3750</v>
      </c>
      <c r="C490" s="167" t="s">
        <v>1929</v>
      </c>
      <c r="D490" s="167" t="s">
        <v>3752</v>
      </c>
      <c r="E490" s="190" t="s">
        <v>3753</v>
      </c>
      <c r="F490" s="168" t="s">
        <v>736</v>
      </c>
      <c r="G490" s="166" t="s">
        <v>3754</v>
      </c>
      <c r="H490" s="166" t="s">
        <v>3751</v>
      </c>
      <c r="I490" s="191">
        <v>4000</v>
      </c>
      <c r="J490" s="170">
        <v>100</v>
      </c>
      <c r="K490" s="187">
        <f t="shared" si="28"/>
        <v>400000</v>
      </c>
      <c r="L490" s="41">
        <f t="shared" si="29"/>
        <v>0</v>
      </c>
      <c r="M490" s="188">
        <f t="shared" si="30"/>
        <v>400000</v>
      </c>
      <c r="N490" s="171" t="s">
        <v>1897</v>
      </c>
    </row>
    <row r="491" spans="1:14" ht="25.5">
      <c r="A491" s="179">
        <f t="shared" si="31"/>
        <v>495</v>
      </c>
      <c r="B491" s="189" t="s">
        <v>4416</v>
      </c>
      <c r="C491" s="167" t="s">
        <v>4417</v>
      </c>
      <c r="D491" s="167" t="s">
        <v>6555</v>
      </c>
      <c r="E491" s="190" t="s">
        <v>4418</v>
      </c>
      <c r="F491" s="168" t="s">
        <v>736</v>
      </c>
      <c r="G491" s="166" t="s">
        <v>4419</v>
      </c>
      <c r="H491" s="166" t="s">
        <v>6554</v>
      </c>
      <c r="I491" s="191">
        <v>550</v>
      </c>
      <c r="J491" s="170">
        <v>100</v>
      </c>
      <c r="K491" s="187">
        <f t="shared" si="28"/>
        <v>55000</v>
      </c>
      <c r="L491" s="41">
        <f t="shared" si="29"/>
        <v>0</v>
      </c>
      <c r="M491" s="188">
        <f t="shared" si="30"/>
        <v>55000</v>
      </c>
      <c r="N491" s="171" t="s">
        <v>1896</v>
      </c>
    </row>
    <row r="492" spans="1:14" ht="51">
      <c r="A492" s="179">
        <f t="shared" si="31"/>
        <v>496</v>
      </c>
      <c r="B492" s="189" t="s">
        <v>6558</v>
      </c>
      <c r="C492" s="167" t="s">
        <v>1929</v>
      </c>
      <c r="D492" s="167" t="s">
        <v>6560</v>
      </c>
      <c r="E492" s="190" t="s">
        <v>4669</v>
      </c>
      <c r="F492" s="168" t="s">
        <v>6561</v>
      </c>
      <c r="G492" s="166" t="s">
        <v>6562</v>
      </c>
      <c r="H492" s="166" t="s">
        <v>6559</v>
      </c>
      <c r="I492" s="191">
        <v>21</v>
      </c>
      <c r="J492" s="170">
        <v>100</v>
      </c>
      <c r="K492" s="187">
        <f t="shared" si="28"/>
        <v>2100</v>
      </c>
      <c r="L492" s="41">
        <f t="shared" si="29"/>
        <v>0</v>
      </c>
      <c r="M492" s="188">
        <f t="shared" si="30"/>
        <v>2100</v>
      </c>
      <c r="N492" s="171" t="s">
        <v>1897</v>
      </c>
    </row>
    <row r="493" spans="1:14" ht="38.25">
      <c r="A493" s="179">
        <f t="shared" si="31"/>
        <v>497</v>
      </c>
      <c r="B493" s="189" t="s">
        <v>6566</v>
      </c>
      <c r="C493" s="167" t="s">
        <v>1929</v>
      </c>
      <c r="D493" s="167" t="s">
        <v>6568</v>
      </c>
      <c r="E493" s="190" t="s">
        <v>5184</v>
      </c>
      <c r="F493" s="168" t="s">
        <v>736</v>
      </c>
      <c r="G493" s="166" t="s">
        <v>6569</v>
      </c>
      <c r="H493" s="166" t="s">
        <v>6567</v>
      </c>
      <c r="I493" s="191">
        <v>1</v>
      </c>
      <c r="J493" s="170">
        <v>100</v>
      </c>
      <c r="K493" s="187">
        <f t="shared" si="28"/>
        <v>100</v>
      </c>
      <c r="L493" s="41">
        <f t="shared" si="29"/>
        <v>0</v>
      </c>
      <c r="M493" s="188">
        <f t="shared" si="30"/>
        <v>100</v>
      </c>
      <c r="N493" s="171" t="s">
        <v>1897</v>
      </c>
    </row>
    <row r="494" spans="1:14" ht="38.25">
      <c r="A494" s="179">
        <f t="shared" si="31"/>
        <v>498</v>
      </c>
      <c r="B494" s="189" t="s">
        <v>3758</v>
      </c>
      <c r="C494" s="167" t="s">
        <v>1929</v>
      </c>
      <c r="D494" s="167" t="s">
        <v>3760</v>
      </c>
      <c r="E494" s="190" t="s">
        <v>3761</v>
      </c>
      <c r="F494" s="168" t="s">
        <v>736</v>
      </c>
      <c r="G494" s="166" t="s">
        <v>3763</v>
      </c>
      <c r="H494" s="166" t="s">
        <v>3759</v>
      </c>
      <c r="I494" s="191">
        <v>6</v>
      </c>
      <c r="J494" s="170">
        <v>100</v>
      </c>
      <c r="K494" s="187">
        <f t="shared" si="28"/>
        <v>600</v>
      </c>
      <c r="L494" s="41">
        <f t="shared" si="29"/>
        <v>0</v>
      </c>
      <c r="M494" s="188">
        <f t="shared" si="30"/>
        <v>600</v>
      </c>
      <c r="N494" s="171" t="s">
        <v>1897</v>
      </c>
    </row>
    <row r="495" spans="1:14" ht="51">
      <c r="A495" s="179">
        <f t="shared" si="31"/>
        <v>499</v>
      </c>
      <c r="B495" s="189" t="s">
        <v>2843</v>
      </c>
      <c r="C495" s="167" t="s">
        <v>1929</v>
      </c>
      <c r="D495" s="167" t="s">
        <v>6572</v>
      </c>
      <c r="E495" s="190" t="s">
        <v>5439</v>
      </c>
      <c r="F495" s="168" t="s">
        <v>736</v>
      </c>
      <c r="G495" s="166" t="s">
        <v>6573</v>
      </c>
      <c r="H495" s="166" t="s">
        <v>2844</v>
      </c>
      <c r="I495" s="191">
        <v>3840</v>
      </c>
      <c r="J495" s="170">
        <v>100</v>
      </c>
      <c r="K495" s="187">
        <f t="shared" si="28"/>
        <v>384000</v>
      </c>
      <c r="L495" s="41">
        <f t="shared" si="29"/>
        <v>0</v>
      </c>
      <c r="M495" s="188">
        <f t="shared" si="30"/>
        <v>384000</v>
      </c>
      <c r="N495" s="171" t="s">
        <v>1897</v>
      </c>
    </row>
    <row r="496" spans="1:14" ht="38.25">
      <c r="A496" s="179">
        <f t="shared" si="31"/>
        <v>500</v>
      </c>
      <c r="B496" s="189" t="s">
        <v>6577</v>
      </c>
      <c r="C496" s="167" t="s">
        <v>1929</v>
      </c>
      <c r="D496" s="167" t="s">
        <v>6579</v>
      </c>
      <c r="E496" s="190" t="s">
        <v>6580</v>
      </c>
      <c r="F496" s="168" t="s">
        <v>736</v>
      </c>
      <c r="G496" s="166" t="s">
        <v>6581</v>
      </c>
      <c r="H496" s="166" t="s">
        <v>6578</v>
      </c>
      <c r="I496" s="191">
        <v>7</v>
      </c>
      <c r="J496" s="170">
        <v>100</v>
      </c>
      <c r="K496" s="187">
        <f t="shared" si="28"/>
        <v>700</v>
      </c>
      <c r="L496" s="41">
        <f t="shared" si="29"/>
        <v>0</v>
      </c>
      <c r="M496" s="188">
        <f t="shared" si="30"/>
        <v>700</v>
      </c>
      <c r="N496" s="171" t="s">
        <v>1897</v>
      </c>
    </row>
    <row r="497" spans="1:14" ht="38.25">
      <c r="A497" s="179">
        <f t="shared" si="31"/>
        <v>501</v>
      </c>
      <c r="B497" s="189" t="s">
        <v>6585</v>
      </c>
      <c r="C497" s="167" t="s">
        <v>1929</v>
      </c>
      <c r="D497" s="167" t="s">
        <v>6587</v>
      </c>
      <c r="E497" s="190" t="s">
        <v>4622</v>
      </c>
      <c r="F497" s="168" t="s">
        <v>736</v>
      </c>
      <c r="G497" s="166" t="s">
        <v>6588</v>
      </c>
      <c r="H497" s="166" t="s">
        <v>6586</v>
      </c>
      <c r="I497" s="191">
        <v>2</v>
      </c>
      <c r="J497" s="170">
        <v>100</v>
      </c>
      <c r="K497" s="187">
        <f t="shared" si="28"/>
        <v>200</v>
      </c>
      <c r="L497" s="41">
        <f t="shared" si="29"/>
        <v>0</v>
      </c>
      <c r="M497" s="188">
        <f t="shared" si="30"/>
        <v>200</v>
      </c>
      <c r="N497" s="171" t="s">
        <v>1897</v>
      </c>
    </row>
    <row r="498" spans="1:14" ht="51">
      <c r="A498" s="179">
        <f t="shared" si="31"/>
        <v>502</v>
      </c>
      <c r="B498" s="189" t="s">
        <v>6592</v>
      </c>
      <c r="C498" s="167" t="s">
        <v>361</v>
      </c>
      <c r="D498" s="167" t="s">
        <v>6594</v>
      </c>
      <c r="E498" s="190" t="s">
        <v>957</v>
      </c>
      <c r="F498" s="168" t="s">
        <v>736</v>
      </c>
      <c r="G498" s="166" t="s">
        <v>6595</v>
      </c>
      <c r="H498" s="166" t="s">
        <v>6593</v>
      </c>
      <c r="I498" s="191">
        <v>1</v>
      </c>
      <c r="J498" s="170">
        <v>100</v>
      </c>
      <c r="K498" s="187">
        <f t="shared" si="28"/>
        <v>100</v>
      </c>
      <c r="L498" s="41">
        <f t="shared" si="29"/>
        <v>0</v>
      </c>
      <c r="M498" s="188">
        <f t="shared" si="30"/>
        <v>100</v>
      </c>
      <c r="N498" s="171" t="s">
        <v>1897</v>
      </c>
    </row>
    <row r="499" spans="1:14" ht="51">
      <c r="A499" s="179">
        <f t="shared" si="31"/>
        <v>503</v>
      </c>
      <c r="B499" s="189" t="s">
        <v>2845</v>
      </c>
      <c r="C499" s="167" t="s">
        <v>1929</v>
      </c>
      <c r="D499" s="167" t="s">
        <v>3766</v>
      </c>
      <c r="E499" s="190" t="s">
        <v>3767</v>
      </c>
      <c r="F499" s="168" t="s">
        <v>736</v>
      </c>
      <c r="G499" s="166" t="s">
        <v>3768</v>
      </c>
      <c r="H499" s="166" t="s">
        <v>2846</v>
      </c>
      <c r="I499" s="191">
        <v>320</v>
      </c>
      <c r="J499" s="170">
        <v>100</v>
      </c>
      <c r="K499" s="187">
        <f t="shared" si="28"/>
        <v>32000</v>
      </c>
      <c r="L499" s="41">
        <f t="shared" si="29"/>
        <v>0</v>
      </c>
      <c r="M499" s="188">
        <f t="shared" si="30"/>
        <v>32000</v>
      </c>
      <c r="N499" s="171" t="s">
        <v>1897</v>
      </c>
    </row>
    <row r="500" spans="1:14" s="159" customFormat="1" ht="51">
      <c r="A500" s="179">
        <f t="shared" si="31"/>
        <v>504</v>
      </c>
      <c r="B500" s="189" t="s">
        <v>2847</v>
      </c>
      <c r="C500" s="167" t="s">
        <v>1929</v>
      </c>
      <c r="D500" s="167" t="s">
        <v>3770</v>
      </c>
      <c r="E500" s="190" t="s">
        <v>3285</v>
      </c>
      <c r="F500" s="168" t="s">
        <v>736</v>
      </c>
      <c r="G500" s="166" t="s">
        <v>2849</v>
      </c>
      <c r="H500" s="166" t="s">
        <v>2848</v>
      </c>
      <c r="I500" s="191">
        <v>6240</v>
      </c>
      <c r="J500" s="170">
        <v>100</v>
      </c>
      <c r="K500" s="187">
        <f t="shared" si="28"/>
        <v>624000</v>
      </c>
      <c r="L500" s="41">
        <f t="shared" si="29"/>
        <v>0</v>
      </c>
      <c r="M500" s="188">
        <f t="shared" si="30"/>
        <v>624000</v>
      </c>
      <c r="N500" s="171" t="s">
        <v>1897</v>
      </c>
    </row>
    <row r="501" spans="1:14" ht="51">
      <c r="A501" s="179">
        <f t="shared" si="31"/>
        <v>505</v>
      </c>
      <c r="B501" s="189" t="s">
        <v>6600</v>
      </c>
      <c r="C501" s="167" t="s">
        <v>361</v>
      </c>
      <c r="D501" s="167" t="s">
        <v>6602</v>
      </c>
      <c r="E501" s="190" t="s">
        <v>6603</v>
      </c>
      <c r="F501" s="168" t="s">
        <v>736</v>
      </c>
      <c r="G501" s="166" t="s">
        <v>6605</v>
      </c>
      <c r="H501" s="166" t="s">
        <v>6601</v>
      </c>
      <c r="I501" s="191">
        <v>2</v>
      </c>
      <c r="J501" s="170">
        <v>100</v>
      </c>
      <c r="K501" s="187">
        <f t="shared" si="28"/>
        <v>200</v>
      </c>
      <c r="L501" s="41">
        <f t="shared" si="29"/>
        <v>0</v>
      </c>
      <c r="M501" s="188">
        <f t="shared" si="30"/>
        <v>200</v>
      </c>
      <c r="N501" s="171" t="s">
        <v>1897</v>
      </c>
    </row>
    <row r="502" spans="1:14" ht="25.5">
      <c r="A502" s="179">
        <f t="shared" si="31"/>
        <v>506</v>
      </c>
      <c r="B502" s="189" t="s">
        <v>2850</v>
      </c>
      <c r="C502" s="167" t="s">
        <v>226</v>
      </c>
      <c r="D502" s="167" t="s">
        <v>114</v>
      </c>
      <c r="E502" s="190" t="s">
        <v>1339</v>
      </c>
      <c r="F502" s="168" t="s">
        <v>137</v>
      </c>
      <c r="G502" s="166" t="s">
        <v>1340</v>
      </c>
      <c r="H502" s="166" t="s">
        <v>2851</v>
      </c>
      <c r="I502" s="191">
        <v>1600</v>
      </c>
      <c r="J502" s="170">
        <v>100</v>
      </c>
      <c r="K502" s="187">
        <f t="shared" si="28"/>
        <v>160000</v>
      </c>
      <c r="L502" s="41">
        <f t="shared" si="29"/>
        <v>0</v>
      </c>
      <c r="M502" s="188">
        <f t="shared" si="30"/>
        <v>160000</v>
      </c>
      <c r="N502" s="171" t="s">
        <v>1897</v>
      </c>
    </row>
    <row r="503" spans="1:14" ht="38.25">
      <c r="A503" s="179">
        <f t="shared" si="31"/>
        <v>507</v>
      </c>
      <c r="B503" s="189" t="s">
        <v>6609</v>
      </c>
      <c r="C503" s="167" t="s">
        <v>1929</v>
      </c>
      <c r="D503" s="167" t="s">
        <v>6611</v>
      </c>
      <c r="E503" s="190" t="s">
        <v>5333</v>
      </c>
      <c r="F503" s="168" t="s">
        <v>736</v>
      </c>
      <c r="G503" s="166" t="s">
        <v>6613</v>
      </c>
      <c r="H503" s="166" t="s">
        <v>6610</v>
      </c>
      <c r="I503" s="191">
        <v>1</v>
      </c>
      <c r="J503" s="170">
        <v>100</v>
      </c>
      <c r="K503" s="187">
        <f t="shared" si="28"/>
        <v>100</v>
      </c>
      <c r="L503" s="41">
        <f t="shared" si="29"/>
        <v>0</v>
      </c>
      <c r="M503" s="188">
        <f t="shared" si="30"/>
        <v>100</v>
      </c>
      <c r="N503" s="171" t="s">
        <v>1897</v>
      </c>
    </row>
    <row r="504" spans="1:14" ht="38.25">
      <c r="A504" s="179">
        <f t="shared" si="31"/>
        <v>508</v>
      </c>
      <c r="B504" s="189" t="s">
        <v>4423</v>
      </c>
      <c r="C504" s="167" t="s">
        <v>1929</v>
      </c>
      <c r="D504" s="167" t="s">
        <v>4425</v>
      </c>
      <c r="E504" s="190" t="s">
        <v>4426</v>
      </c>
      <c r="F504" s="168" t="s">
        <v>736</v>
      </c>
      <c r="G504" s="166" t="s">
        <v>4427</v>
      </c>
      <c r="H504" s="166" t="s">
        <v>4424</v>
      </c>
      <c r="I504" s="191">
        <v>31</v>
      </c>
      <c r="J504" s="170">
        <v>100</v>
      </c>
      <c r="K504" s="187">
        <f t="shared" si="28"/>
        <v>3100</v>
      </c>
      <c r="L504" s="41">
        <f t="shared" si="29"/>
        <v>0</v>
      </c>
      <c r="M504" s="188">
        <f t="shared" si="30"/>
        <v>3100</v>
      </c>
      <c r="N504" s="171" t="s">
        <v>1897</v>
      </c>
    </row>
    <row r="505" spans="1:14" ht="38.25">
      <c r="A505" s="179">
        <f t="shared" si="31"/>
        <v>509</v>
      </c>
      <c r="B505" s="189" t="s">
        <v>6617</v>
      </c>
      <c r="C505" s="167" t="s">
        <v>1929</v>
      </c>
      <c r="D505" s="167" t="s">
        <v>6619</v>
      </c>
      <c r="E505" s="190" t="s">
        <v>6620</v>
      </c>
      <c r="F505" s="168" t="s">
        <v>736</v>
      </c>
      <c r="G505" s="166" t="s">
        <v>6621</v>
      </c>
      <c r="H505" s="166" t="s">
        <v>6618</v>
      </c>
      <c r="I505" s="191">
        <v>5</v>
      </c>
      <c r="J505" s="170">
        <v>100</v>
      </c>
      <c r="K505" s="187">
        <f t="shared" si="28"/>
        <v>500</v>
      </c>
      <c r="L505" s="41">
        <f t="shared" si="29"/>
        <v>0</v>
      </c>
      <c r="M505" s="188">
        <f t="shared" si="30"/>
        <v>500</v>
      </c>
      <c r="N505" s="171" t="s">
        <v>1897</v>
      </c>
    </row>
    <row r="506" spans="1:14" ht="38.25">
      <c r="A506" s="179">
        <f t="shared" si="31"/>
        <v>510</v>
      </c>
      <c r="B506" s="189" t="s">
        <v>6625</v>
      </c>
      <c r="C506" s="167" t="s">
        <v>736</v>
      </c>
      <c r="D506" s="167" t="s">
        <v>6627</v>
      </c>
      <c r="E506" s="190" t="s">
        <v>6628</v>
      </c>
      <c r="F506" s="168" t="s">
        <v>4835</v>
      </c>
      <c r="G506" s="166" t="s">
        <v>6629</v>
      </c>
      <c r="H506" s="166" t="s">
        <v>6626</v>
      </c>
      <c r="I506" s="191">
        <v>960</v>
      </c>
      <c r="J506" s="170">
        <v>100</v>
      </c>
      <c r="K506" s="187">
        <f t="shared" si="28"/>
        <v>96000</v>
      </c>
      <c r="L506" s="41">
        <f t="shared" si="29"/>
        <v>0</v>
      </c>
      <c r="M506" s="188">
        <f t="shared" si="30"/>
        <v>96000</v>
      </c>
      <c r="N506" s="171" t="s">
        <v>1897</v>
      </c>
    </row>
    <row r="507" spans="1:14" ht="51">
      <c r="A507" s="179">
        <f t="shared" si="31"/>
        <v>511</v>
      </c>
      <c r="B507" s="189" t="s">
        <v>6633</v>
      </c>
      <c r="C507" s="167" t="s">
        <v>193</v>
      </c>
      <c r="D507" s="167" t="s">
        <v>6635</v>
      </c>
      <c r="E507" s="190" t="s">
        <v>6636</v>
      </c>
      <c r="F507" s="168" t="s">
        <v>736</v>
      </c>
      <c r="G507" s="166" t="s">
        <v>6638</v>
      </c>
      <c r="H507" s="166" t="s">
        <v>6634</v>
      </c>
      <c r="I507" s="191">
        <v>10</v>
      </c>
      <c r="J507" s="170">
        <v>100</v>
      </c>
      <c r="K507" s="187">
        <f t="shared" si="28"/>
        <v>1000</v>
      </c>
      <c r="L507" s="41">
        <f t="shared" si="29"/>
        <v>0</v>
      </c>
      <c r="M507" s="188">
        <f t="shared" si="30"/>
        <v>1000</v>
      </c>
      <c r="N507" s="171" t="s">
        <v>1897</v>
      </c>
    </row>
    <row r="508" spans="1:14" ht="51">
      <c r="A508" s="179">
        <f t="shared" si="31"/>
        <v>512</v>
      </c>
      <c r="B508" s="189" t="s">
        <v>6642</v>
      </c>
      <c r="C508" s="167" t="s">
        <v>4099</v>
      </c>
      <c r="D508" s="167" t="s">
        <v>6644</v>
      </c>
      <c r="E508" s="190" t="s">
        <v>6645</v>
      </c>
      <c r="F508" s="168" t="s">
        <v>736</v>
      </c>
      <c r="G508" s="166" t="s">
        <v>6646</v>
      </c>
      <c r="H508" s="166" t="s">
        <v>6643</v>
      </c>
      <c r="I508" s="191">
        <v>2</v>
      </c>
      <c r="J508" s="170">
        <v>100</v>
      </c>
      <c r="K508" s="187">
        <f t="shared" si="28"/>
        <v>200</v>
      </c>
      <c r="L508" s="41">
        <f t="shared" si="29"/>
        <v>0</v>
      </c>
      <c r="M508" s="188">
        <f t="shared" si="30"/>
        <v>200</v>
      </c>
      <c r="N508" s="171" t="s">
        <v>1897</v>
      </c>
    </row>
    <row r="509" spans="1:14" ht="38.25">
      <c r="A509" s="179">
        <f t="shared" si="31"/>
        <v>513</v>
      </c>
      <c r="B509" s="189" t="s">
        <v>6649</v>
      </c>
      <c r="C509" s="167" t="s">
        <v>361</v>
      </c>
      <c r="D509" s="167" t="s">
        <v>6651</v>
      </c>
      <c r="E509" s="190" t="s">
        <v>6652</v>
      </c>
      <c r="F509" s="168" t="s">
        <v>4798</v>
      </c>
      <c r="G509" s="166" t="s">
        <v>6653</v>
      </c>
      <c r="H509" s="166" t="s">
        <v>6650</v>
      </c>
      <c r="I509" s="191">
        <v>160</v>
      </c>
      <c r="J509" s="170">
        <v>100</v>
      </c>
      <c r="K509" s="187">
        <f t="shared" si="28"/>
        <v>16000</v>
      </c>
      <c r="L509" s="41">
        <f t="shared" si="29"/>
        <v>0</v>
      </c>
      <c r="M509" s="188">
        <f t="shared" si="30"/>
        <v>16000</v>
      </c>
      <c r="N509" s="171" t="s">
        <v>1897</v>
      </c>
    </row>
    <row r="510" spans="1:14" ht="38.25">
      <c r="A510" s="179">
        <f t="shared" si="31"/>
        <v>514</v>
      </c>
      <c r="B510" s="189" t="s">
        <v>2852</v>
      </c>
      <c r="C510" s="167" t="s">
        <v>1929</v>
      </c>
      <c r="D510" s="167" t="s">
        <v>3771</v>
      </c>
      <c r="E510" s="190" t="s">
        <v>3772</v>
      </c>
      <c r="F510" s="168" t="s">
        <v>736</v>
      </c>
      <c r="G510" s="166" t="s">
        <v>3773</v>
      </c>
      <c r="H510" s="166" t="s">
        <v>2853</v>
      </c>
      <c r="I510" s="191">
        <v>320</v>
      </c>
      <c r="J510" s="170">
        <v>100</v>
      </c>
      <c r="K510" s="187">
        <f t="shared" si="28"/>
        <v>32000</v>
      </c>
      <c r="L510" s="41">
        <f t="shared" si="29"/>
        <v>0</v>
      </c>
      <c r="M510" s="188">
        <f t="shared" si="30"/>
        <v>32000</v>
      </c>
      <c r="N510" s="171" t="s">
        <v>1897</v>
      </c>
    </row>
    <row r="511" spans="1:14" ht="51">
      <c r="A511" s="179">
        <f t="shared" si="31"/>
        <v>515</v>
      </c>
      <c r="B511" s="189" t="s">
        <v>3776</v>
      </c>
      <c r="C511" s="167" t="s">
        <v>1929</v>
      </c>
      <c r="D511" s="167" t="s">
        <v>4430</v>
      </c>
      <c r="E511" s="190" t="s">
        <v>4431</v>
      </c>
      <c r="F511" s="168" t="s">
        <v>4432</v>
      </c>
      <c r="G511" s="166" t="s">
        <v>6656</v>
      </c>
      <c r="H511" s="166" t="s">
        <v>3777</v>
      </c>
      <c r="I511" s="191">
        <v>188</v>
      </c>
      <c r="J511" s="170">
        <v>100</v>
      </c>
      <c r="K511" s="187">
        <f t="shared" si="28"/>
        <v>18800</v>
      </c>
      <c r="L511" s="41">
        <f t="shared" si="29"/>
        <v>0</v>
      </c>
      <c r="M511" s="188">
        <f t="shared" si="30"/>
        <v>18800</v>
      </c>
      <c r="N511" s="171" t="s">
        <v>1897</v>
      </c>
    </row>
    <row r="512" spans="1:14" ht="38.25">
      <c r="A512" s="179">
        <f t="shared" si="31"/>
        <v>516</v>
      </c>
      <c r="B512" s="189" t="s">
        <v>3778</v>
      </c>
      <c r="C512" s="167" t="s">
        <v>1929</v>
      </c>
      <c r="D512" s="167" t="s">
        <v>3780</v>
      </c>
      <c r="E512" s="190" t="s">
        <v>3324</v>
      </c>
      <c r="F512" s="168" t="s">
        <v>736</v>
      </c>
      <c r="G512" s="166" t="s">
        <v>3781</v>
      </c>
      <c r="H512" s="166" t="s">
        <v>3779</v>
      </c>
      <c r="I512" s="191">
        <v>480</v>
      </c>
      <c r="J512" s="170">
        <v>100</v>
      </c>
      <c r="K512" s="187">
        <f t="shared" si="28"/>
        <v>48000</v>
      </c>
      <c r="L512" s="41">
        <f t="shared" si="29"/>
        <v>0</v>
      </c>
      <c r="M512" s="188">
        <f t="shared" si="30"/>
        <v>48000</v>
      </c>
      <c r="N512" s="171" t="s">
        <v>1897</v>
      </c>
    </row>
    <row r="513" spans="1:14" ht="38.25">
      <c r="A513" s="179">
        <f t="shared" si="31"/>
        <v>517</v>
      </c>
      <c r="B513" s="189" t="s">
        <v>6661</v>
      </c>
      <c r="C513" s="167" t="s">
        <v>1929</v>
      </c>
      <c r="D513" s="167" t="s">
        <v>6663</v>
      </c>
      <c r="E513" s="190" t="s">
        <v>3782</v>
      </c>
      <c r="F513" s="168" t="s">
        <v>736</v>
      </c>
      <c r="G513" s="166" t="s">
        <v>6665</v>
      </c>
      <c r="H513" s="166" t="s">
        <v>6662</v>
      </c>
      <c r="I513" s="191">
        <v>1</v>
      </c>
      <c r="J513" s="170">
        <v>100</v>
      </c>
      <c r="K513" s="187">
        <f t="shared" si="28"/>
        <v>100</v>
      </c>
      <c r="L513" s="41">
        <f t="shared" si="29"/>
        <v>0</v>
      </c>
      <c r="M513" s="188">
        <f t="shared" si="30"/>
        <v>100</v>
      </c>
      <c r="N513" s="171" t="s">
        <v>1897</v>
      </c>
    </row>
    <row r="514" spans="1:14" ht="38.25">
      <c r="A514" s="179">
        <f t="shared" si="31"/>
        <v>518</v>
      </c>
      <c r="B514" s="189" t="s">
        <v>4434</v>
      </c>
      <c r="C514" s="167" t="s">
        <v>1929</v>
      </c>
      <c r="D514" s="167" t="s">
        <v>4436</v>
      </c>
      <c r="E514" s="190" t="s">
        <v>4437</v>
      </c>
      <c r="F514" s="168" t="s">
        <v>736</v>
      </c>
      <c r="G514" s="166" t="s">
        <v>4439</v>
      </c>
      <c r="H514" s="166" t="s">
        <v>4435</v>
      </c>
      <c r="I514" s="191">
        <v>52</v>
      </c>
      <c r="J514" s="170">
        <v>100</v>
      </c>
      <c r="K514" s="187">
        <f t="shared" si="28"/>
        <v>5200</v>
      </c>
      <c r="L514" s="41">
        <f t="shared" si="29"/>
        <v>0</v>
      </c>
      <c r="M514" s="188">
        <f t="shared" si="30"/>
        <v>5200</v>
      </c>
      <c r="N514" s="171" t="s">
        <v>1897</v>
      </c>
    </row>
    <row r="515" spans="1:14" ht="51">
      <c r="A515" s="179">
        <f t="shared" si="31"/>
        <v>519</v>
      </c>
      <c r="B515" s="189" t="s">
        <v>2854</v>
      </c>
      <c r="C515" s="167" t="s">
        <v>193</v>
      </c>
      <c r="D515" s="167" t="s">
        <v>421</v>
      </c>
      <c r="E515" s="190" t="s">
        <v>923</v>
      </c>
      <c r="F515" s="168" t="s">
        <v>422</v>
      </c>
      <c r="G515" s="166" t="s">
        <v>2856</v>
      </c>
      <c r="H515" s="166" t="s">
        <v>2855</v>
      </c>
      <c r="I515" s="191">
        <v>8000</v>
      </c>
      <c r="J515" s="170">
        <v>100</v>
      </c>
      <c r="K515" s="187">
        <f t="shared" si="28"/>
        <v>800000</v>
      </c>
      <c r="L515" s="41">
        <f t="shared" si="29"/>
        <v>0</v>
      </c>
      <c r="M515" s="188">
        <f t="shared" si="30"/>
        <v>800000</v>
      </c>
      <c r="N515" s="171" t="s">
        <v>1897</v>
      </c>
    </row>
    <row r="516" spans="1:14" ht="38.25">
      <c r="A516" s="179">
        <f t="shared" si="31"/>
        <v>520</v>
      </c>
      <c r="B516" s="189" t="s">
        <v>6676</v>
      </c>
      <c r="C516" s="167" t="s">
        <v>1929</v>
      </c>
      <c r="D516" s="167" t="s">
        <v>6678</v>
      </c>
      <c r="E516" s="190" t="s">
        <v>3900</v>
      </c>
      <c r="F516" s="168" t="s">
        <v>736</v>
      </c>
      <c r="G516" s="166" t="s">
        <v>6679</v>
      </c>
      <c r="H516" s="166" t="s">
        <v>6677</v>
      </c>
      <c r="I516" s="191">
        <v>3</v>
      </c>
      <c r="J516" s="170">
        <v>100</v>
      </c>
      <c r="K516" s="187">
        <f t="shared" si="28"/>
        <v>300</v>
      </c>
      <c r="L516" s="41">
        <f t="shared" si="29"/>
        <v>0</v>
      </c>
      <c r="M516" s="188">
        <f t="shared" si="30"/>
        <v>300</v>
      </c>
      <c r="N516" s="171" t="s">
        <v>1897</v>
      </c>
    </row>
    <row r="517" spans="1:14" ht="38.25">
      <c r="A517" s="179">
        <f t="shared" si="31"/>
        <v>521</v>
      </c>
      <c r="B517" s="189" t="s">
        <v>3784</v>
      </c>
      <c r="C517" s="167" t="s">
        <v>1929</v>
      </c>
      <c r="D517" s="167" t="s">
        <v>3786</v>
      </c>
      <c r="E517" s="190" t="s">
        <v>3787</v>
      </c>
      <c r="F517" s="168" t="s">
        <v>736</v>
      </c>
      <c r="G517" s="166" t="s">
        <v>6682</v>
      </c>
      <c r="H517" s="166" t="s">
        <v>3785</v>
      </c>
      <c r="I517" s="191">
        <v>720</v>
      </c>
      <c r="J517" s="170">
        <v>100</v>
      </c>
      <c r="K517" s="187">
        <f t="shared" si="28"/>
        <v>72000</v>
      </c>
      <c r="L517" s="41">
        <f t="shared" si="29"/>
        <v>0</v>
      </c>
      <c r="M517" s="188">
        <f t="shared" si="30"/>
        <v>72000</v>
      </c>
      <c r="N517" s="171" t="s">
        <v>1897</v>
      </c>
    </row>
    <row r="518" spans="1:14" ht="38.25">
      <c r="A518" s="179">
        <f t="shared" si="31"/>
        <v>522</v>
      </c>
      <c r="B518" s="189" t="s">
        <v>2857</v>
      </c>
      <c r="C518" s="167" t="s">
        <v>206</v>
      </c>
      <c r="D518" s="167" t="s">
        <v>120</v>
      </c>
      <c r="E518" s="190" t="s">
        <v>1351</v>
      </c>
      <c r="F518" s="168" t="s">
        <v>121</v>
      </c>
      <c r="G518" s="166" t="s">
        <v>2859</v>
      </c>
      <c r="H518" s="166" t="s">
        <v>2858</v>
      </c>
      <c r="I518" s="191">
        <v>800</v>
      </c>
      <c r="J518" s="170">
        <v>100</v>
      </c>
      <c r="K518" s="187">
        <f t="shared" ref="K518:K581" si="32">I518*J518</f>
        <v>80000</v>
      </c>
      <c r="L518" s="41">
        <f t="shared" ref="L518:L581" si="33">K518*0</f>
        <v>0</v>
      </c>
      <c r="M518" s="188">
        <f t="shared" ref="M518:M581" si="34">K518-L518</f>
        <v>80000</v>
      </c>
      <c r="N518" s="171" t="s">
        <v>1897</v>
      </c>
    </row>
    <row r="519" spans="1:14" ht="38.25">
      <c r="A519" s="179">
        <f t="shared" ref="A519:A582" si="35">A518+1</f>
        <v>523</v>
      </c>
      <c r="B519" s="189" t="s">
        <v>2860</v>
      </c>
      <c r="C519" s="167" t="s">
        <v>206</v>
      </c>
      <c r="D519" s="167" t="s">
        <v>122</v>
      </c>
      <c r="E519" s="190" t="s">
        <v>1353</v>
      </c>
      <c r="F519" s="168" t="s">
        <v>208</v>
      </c>
      <c r="G519" s="166" t="s">
        <v>1354</v>
      </c>
      <c r="H519" s="166" t="s">
        <v>2861</v>
      </c>
      <c r="I519" s="191">
        <v>1600</v>
      </c>
      <c r="J519" s="170">
        <v>100</v>
      </c>
      <c r="K519" s="187">
        <f t="shared" si="32"/>
        <v>160000</v>
      </c>
      <c r="L519" s="41">
        <f t="shared" si="33"/>
        <v>0</v>
      </c>
      <c r="M519" s="188">
        <f t="shared" si="34"/>
        <v>160000</v>
      </c>
      <c r="N519" s="171" t="s">
        <v>1897</v>
      </c>
    </row>
    <row r="520" spans="1:14" ht="51">
      <c r="A520" s="179">
        <f t="shared" si="35"/>
        <v>524</v>
      </c>
      <c r="B520" s="189" t="s">
        <v>2862</v>
      </c>
      <c r="C520" s="167" t="s">
        <v>361</v>
      </c>
      <c r="D520" s="167" t="s">
        <v>1597</v>
      </c>
      <c r="E520" s="190" t="s">
        <v>1591</v>
      </c>
      <c r="F520" s="168" t="s">
        <v>405</v>
      </c>
      <c r="G520" s="166" t="s">
        <v>2864</v>
      </c>
      <c r="H520" s="166" t="s">
        <v>2863</v>
      </c>
      <c r="I520" s="191">
        <v>960</v>
      </c>
      <c r="J520" s="170">
        <v>100</v>
      </c>
      <c r="K520" s="187">
        <f t="shared" si="32"/>
        <v>96000</v>
      </c>
      <c r="L520" s="41">
        <f t="shared" si="33"/>
        <v>0</v>
      </c>
      <c r="M520" s="188">
        <f t="shared" si="34"/>
        <v>96000</v>
      </c>
      <c r="N520" s="171" t="s">
        <v>1897</v>
      </c>
    </row>
    <row r="521" spans="1:14" ht="76.5">
      <c r="A521" s="179">
        <f t="shared" si="35"/>
        <v>525</v>
      </c>
      <c r="B521" s="189" t="s">
        <v>6688</v>
      </c>
      <c r="C521" s="167" t="s">
        <v>1929</v>
      </c>
      <c r="D521" s="167" t="s">
        <v>6690</v>
      </c>
      <c r="E521" s="190" t="s">
        <v>6691</v>
      </c>
      <c r="F521" s="168" t="s">
        <v>6012</v>
      </c>
      <c r="G521" s="166" t="s">
        <v>6692</v>
      </c>
      <c r="H521" s="166" t="s">
        <v>6689</v>
      </c>
      <c r="I521" s="191">
        <v>320</v>
      </c>
      <c r="J521" s="170">
        <v>100</v>
      </c>
      <c r="K521" s="187">
        <f t="shared" si="32"/>
        <v>32000</v>
      </c>
      <c r="L521" s="41">
        <f t="shared" si="33"/>
        <v>0</v>
      </c>
      <c r="M521" s="188">
        <f t="shared" si="34"/>
        <v>32000</v>
      </c>
      <c r="N521" s="171" t="s">
        <v>1897</v>
      </c>
    </row>
    <row r="522" spans="1:14" ht="51">
      <c r="A522" s="179">
        <f t="shared" si="35"/>
        <v>526</v>
      </c>
      <c r="B522" s="189" t="s">
        <v>2865</v>
      </c>
      <c r="C522" s="167" t="s">
        <v>361</v>
      </c>
      <c r="D522" s="167" t="s">
        <v>925</v>
      </c>
      <c r="E522" s="190" t="s">
        <v>926</v>
      </c>
      <c r="F522" s="168" t="s">
        <v>4845</v>
      </c>
      <c r="G522" s="166" t="s">
        <v>2867</v>
      </c>
      <c r="H522" s="166" t="s">
        <v>2866</v>
      </c>
      <c r="I522" s="191">
        <v>800</v>
      </c>
      <c r="J522" s="170">
        <v>100</v>
      </c>
      <c r="K522" s="187">
        <f t="shared" si="32"/>
        <v>80000</v>
      </c>
      <c r="L522" s="41">
        <f t="shared" si="33"/>
        <v>0</v>
      </c>
      <c r="M522" s="188">
        <f t="shared" si="34"/>
        <v>80000</v>
      </c>
      <c r="N522" s="171" t="s">
        <v>1897</v>
      </c>
    </row>
    <row r="523" spans="1:14" ht="25.5">
      <c r="A523" s="179">
        <f t="shared" si="35"/>
        <v>527</v>
      </c>
      <c r="B523" s="189" t="s">
        <v>2071</v>
      </c>
      <c r="C523" s="167" t="s">
        <v>193</v>
      </c>
      <c r="D523" s="167" t="s">
        <v>2073</v>
      </c>
      <c r="E523" s="190" t="s">
        <v>2074</v>
      </c>
      <c r="F523" s="168" t="s">
        <v>405</v>
      </c>
      <c r="G523" s="166" t="s">
        <v>2075</v>
      </c>
      <c r="H523" s="166" t="s">
        <v>2072</v>
      </c>
      <c r="I523" s="191">
        <v>13</v>
      </c>
      <c r="J523" s="170">
        <v>100</v>
      </c>
      <c r="K523" s="187">
        <f t="shared" si="32"/>
        <v>1300</v>
      </c>
      <c r="L523" s="41">
        <f t="shared" si="33"/>
        <v>0</v>
      </c>
      <c r="M523" s="188">
        <f t="shared" si="34"/>
        <v>1300</v>
      </c>
      <c r="N523" s="171" t="s">
        <v>1897</v>
      </c>
    </row>
    <row r="524" spans="1:14" ht="38.25">
      <c r="A524" s="179">
        <f t="shared" si="35"/>
        <v>528</v>
      </c>
      <c r="B524" s="189" t="s">
        <v>2869</v>
      </c>
      <c r="C524" s="167" t="s">
        <v>4099</v>
      </c>
      <c r="D524" s="167" t="s">
        <v>6700</v>
      </c>
      <c r="E524" s="190" t="s">
        <v>6701</v>
      </c>
      <c r="F524" s="168" t="s">
        <v>736</v>
      </c>
      <c r="G524" s="166" t="s">
        <v>6702</v>
      </c>
      <c r="H524" s="166" t="s">
        <v>2870</v>
      </c>
      <c r="I524" s="191">
        <v>50</v>
      </c>
      <c r="J524" s="170">
        <v>100</v>
      </c>
      <c r="K524" s="187">
        <f t="shared" si="32"/>
        <v>5000</v>
      </c>
      <c r="L524" s="41">
        <f t="shared" si="33"/>
        <v>0</v>
      </c>
      <c r="M524" s="188">
        <f t="shared" si="34"/>
        <v>5000</v>
      </c>
      <c r="N524" s="171" t="s">
        <v>1897</v>
      </c>
    </row>
    <row r="525" spans="1:14" ht="38.25">
      <c r="A525" s="179">
        <f t="shared" si="35"/>
        <v>529</v>
      </c>
      <c r="B525" s="189" t="s">
        <v>6706</v>
      </c>
      <c r="C525" s="167" t="s">
        <v>1929</v>
      </c>
      <c r="D525" s="167" t="s">
        <v>6708</v>
      </c>
      <c r="E525" s="190" t="s">
        <v>4746</v>
      </c>
      <c r="F525" s="168" t="s">
        <v>736</v>
      </c>
      <c r="G525" s="166" t="s">
        <v>6710</v>
      </c>
      <c r="H525" s="166" t="s">
        <v>6707</v>
      </c>
      <c r="I525" s="191">
        <v>10</v>
      </c>
      <c r="J525" s="170">
        <v>100</v>
      </c>
      <c r="K525" s="187">
        <f t="shared" si="32"/>
        <v>1000</v>
      </c>
      <c r="L525" s="41">
        <f t="shared" si="33"/>
        <v>0</v>
      </c>
      <c r="M525" s="188">
        <f t="shared" si="34"/>
        <v>1000</v>
      </c>
      <c r="N525" s="171" t="s">
        <v>1897</v>
      </c>
    </row>
    <row r="526" spans="1:14" ht="51">
      <c r="A526" s="179">
        <f t="shared" si="35"/>
        <v>530</v>
      </c>
      <c r="B526" s="189" t="s">
        <v>6714</v>
      </c>
      <c r="C526" s="167" t="s">
        <v>361</v>
      </c>
      <c r="D526" s="167" t="s">
        <v>6716</v>
      </c>
      <c r="E526" s="190" t="s">
        <v>6717</v>
      </c>
      <c r="F526" s="168" t="s">
        <v>6718</v>
      </c>
      <c r="G526" s="166" t="s">
        <v>6720</v>
      </c>
      <c r="H526" s="166" t="s">
        <v>6715</v>
      </c>
      <c r="I526" s="191">
        <v>3</v>
      </c>
      <c r="J526" s="170">
        <v>100</v>
      </c>
      <c r="K526" s="187">
        <f t="shared" si="32"/>
        <v>300</v>
      </c>
      <c r="L526" s="41">
        <f t="shared" si="33"/>
        <v>0</v>
      </c>
      <c r="M526" s="188">
        <f t="shared" si="34"/>
        <v>300</v>
      </c>
      <c r="N526" s="171" t="s">
        <v>1897</v>
      </c>
    </row>
    <row r="527" spans="1:14" ht="51">
      <c r="A527" s="179">
        <f t="shared" si="35"/>
        <v>531</v>
      </c>
      <c r="B527" s="189" t="s">
        <v>6724</v>
      </c>
      <c r="C527" s="167" t="s">
        <v>1929</v>
      </c>
      <c r="D527" s="167" t="s">
        <v>6726</v>
      </c>
      <c r="E527" s="190" t="s">
        <v>6727</v>
      </c>
      <c r="F527" s="168" t="s">
        <v>736</v>
      </c>
      <c r="G527" s="166" t="s">
        <v>6729</v>
      </c>
      <c r="H527" s="166" t="s">
        <v>6725</v>
      </c>
      <c r="I527" s="191">
        <v>5</v>
      </c>
      <c r="J527" s="170">
        <v>100</v>
      </c>
      <c r="K527" s="187">
        <f t="shared" si="32"/>
        <v>500</v>
      </c>
      <c r="L527" s="41">
        <f t="shared" si="33"/>
        <v>0</v>
      </c>
      <c r="M527" s="188">
        <f t="shared" si="34"/>
        <v>500</v>
      </c>
      <c r="N527" s="171" t="s">
        <v>1897</v>
      </c>
    </row>
    <row r="528" spans="1:14">
      <c r="A528" s="179">
        <f t="shared" si="35"/>
        <v>532</v>
      </c>
      <c r="B528" s="189" t="s">
        <v>3794</v>
      </c>
      <c r="C528" s="167" t="s">
        <v>1929</v>
      </c>
      <c r="D528" s="167" t="s">
        <v>3796</v>
      </c>
      <c r="E528" s="190" t="s">
        <v>3962</v>
      </c>
      <c r="F528" s="168" t="s">
        <v>736</v>
      </c>
      <c r="G528" s="166" t="s">
        <v>736</v>
      </c>
      <c r="H528" s="166" t="s">
        <v>3795</v>
      </c>
      <c r="I528" s="191">
        <v>4</v>
      </c>
      <c r="J528" s="170">
        <v>100</v>
      </c>
      <c r="K528" s="187">
        <f t="shared" si="32"/>
        <v>400</v>
      </c>
      <c r="L528" s="41">
        <f t="shared" si="33"/>
        <v>0</v>
      </c>
      <c r="M528" s="188">
        <f t="shared" si="34"/>
        <v>400</v>
      </c>
      <c r="N528" s="171" t="s">
        <v>1897</v>
      </c>
    </row>
    <row r="529" spans="1:14" ht="51">
      <c r="A529" s="179">
        <f t="shared" si="35"/>
        <v>533</v>
      </c>
      <c r="B529" s="189" t="s">
        <v>6733</v>
      </c>
      <c r="C529" s="167" t="s">
        <v>1929</v>
      </c>
      <c r="D529" s="167" t="s">
        <v>6735</v>
      </c>
      <c r="E529" s="190" t="s">
        <v>6736</v>
      </c>
      <c r="F529" s="168" t="s">
        <v>736</v>
      </c>
      <c r="G529" s="166" t="s">
        <v>6737</v>
      </c>
      <c r="H529" s="166" t="s">
        <v>6734</v>
      </c>
      <c r="I529" s="191">
        <v>2</v>
      </c>
      <c r="J529" s="170">
        <v>100</v>
      </c>
      <c r="K529" s="187">
        <f t="shared" si="32"/>
        <v>200</v>
      </c>
      <c r="L529" s="41">
        <f t="shared" si="33"/>
        <v>0</v>
      </c>
      <c r="M529" s="188">
        <f t="shared" si="34"/>
        <v>200</v>
      </c>
      <c r="N529" s="171" t="s">
        <v>1897</v>
      </c>
    </row>
    <row r="530" spans="1:14" ht="38.25">
      <c r="A530" s="179">
        <f t="shared" si="35"/>
        <v>534</v>
      </c>
      <c r="B530" s="189" t="s">
        <v>6741</v>
      </c>
      <c r="C530" s="167" t="s">
        <v>1929</v>
      </c>
      <c r="D530" s="167" t="s">
        <v>6743</v>
      </c>
      <c r="E530" s="190" t="s">
        <v>3313</v>
      </c>
      <c r="F530" s="168" t="s">
        <v>736</v>
      </c>
      <c r="G530" s="166" t="s">
        <v>6744</v>
      </c>
      <c r="H530" s="166" t="s">
        <v>6742</v>
      </c>
      <c r="I530" s="191">
        <v>10</v>
      </c>
      <c r="J530" s="170">
        <v>100</v>
      </c>
      <c r="K530" s="187">
        <f t="shared" si="32"/>
        <v>1000</v>
      </c>
      <c r="L530" s="41">
        <f t="shared" si="33"/>
        <v>0</v>
      </c>
      <c r="M530" s="188">
        <f t="shared" si="34"/>
        <v>1000</v>
      </c>
      <c r="N530" s="171" t="s">
        <v>1897</v>
      </c>
    </row>
    <row r="531" spans="1:14" ht="25.5">
      <c r="A531" s="179">
        <f t="shared" si="35"/>
        <v>535</v>
      </c>
      <c r="B531" s="189" t="s">
        <v>2077</v>
      </c>
      <c r="C531" s="167" t="s">
        <v>1929</v>
      </c>
      <c r="D531" s="167" t="s">
        <v>2079</v>
      </c>
      <c r="E531" s="190" t="s">
        <v>2080</v>
      </c>
      <c r="F531" s="168" t="s">
        <v>736</v>
      </c>
      <c r="G531" s="166" t="s">
        <v>2081</v>
      </c>
      <c r="H531" s="166" t="s">
        <v>2078</v>
      </c>
      <c r="I531" s="191">
        <v>3</v>
      </c>
      <c r="J531" s="170">
        <v>100</v>
      </c>
      <c r="K531" s="187">
        <f t="shared" si="32"/>
        <v>300</v>
      </c>
      <c r="L531" s="41">
        <f t="shared" si="33"/>
        <v>0</v>
      </c>
      <c r="M531" s="188">
        <f t="shared" si="34"/>
        <v>300</v>
      </c>
      <c r="N531" s="171" t="s">
        <v>1897</v>
      </c>
    </row>
    <row r="532" spans="1:14" ht="63.75">
      <c r="A532" s="179">
        <f t="shared" si="35"/>
        <v>536</v>
      </c>
      <c r="B532" s="189" t="s">
        <v>4446</v>
      </c>
      <c r="C532" s="167" t="s">
        <v>1929</v>
      </c>
      <c r="D532" s="167" t="s">
        <v>4448</v>
      </c>
      <c r="E532" s="190" t="s">
        <v>4449</v>
      </c>
      <c r="F532" s="168" t="s">
        <v>736</v>
      </c>
      <c r="G532" s="166" t="s">
        <v>4451</v>
      </c>
      <c r="H532" s="166" t="s">
        <v>4447</v>
      </c>
      <c r="I532" s="191">
        <v>2</v>
      </c>
      <c r="J532" s="170">
        <v>100</v>
      </c>
      <c r="K532" s="187">
        <f t="shared" si="32"/>
        <v>200</v>
      </c>
      <c r="L532" s="41">
        <f t="shared" si="33"/>
        <v>0</v>
      </c>
      <c r="M532" s="188">
        <f t="shared" si="34"/>
        <v>200</v>
      </c>
      <c r="N532" s="171" t="s">
        <v>1897</v>
      </c>
    </row>
    <row r="533" spans="1:14" ht="38.25">
      <c r="A533" s="179">
        <f t="shared" si="35"/>
        <v>537</v>
      </c>
      <c r="B533" s="189" t="s">
        <v>6748</v>
      </c>
      <c r="C533" s="167" t="s">
        <v>1929</v>
      </c>
      <c r="D533" s="167" t="s">
        <v>6750</v>
      </c>
      <c r="E533" s="190" t="s">
        <v>3863</v>
      </c>
      <c r="F533" s="168" t="s">
        <v>736</v>
      </c>
      <c r="G533" s="166" t="s">
        <v>6752</v>
      </c>
      <c r="H533" s="166" t="s">
        <v>6749</v>
      </c>
      <c r="I533" s="191">
        <v>25</v>
      </c>
      <c r="J533" s="170">
        <v>100</v>
      </c>
      <c r="K533" s="187">
        <f t="shared" si="32"/>
        <v>2500</v>
      </c>
      <c r="L533" s="41">
        <f t="shared" si="33"/>
        <v>0</v>
      </c>
      <c r="M533" s="188">
        <f t="shared" si="34"/>
        <v>2500</v>
      </c>
      <c r="N533" s="171" t="s">
        <v>1897</v>
      </c>
    </row>
    <row r="534" spans="1:14" ht="38.25">
      <c r="A534" s="179">
        <f t="shared" si="35"/>
        <v>538</v>
      </c>
      <c r="B534" s="189" t="s">
        <v>6756</v>
      </c>
      <c r="C534" s="167" t="s">
        <v>361</v>
      </c>
      <c r="D534" s="167" t="s">
        <v>6758</v>
      </c>
      <c r="E534" s="190" t="s">
        <v>5538</v>
      </c>
      <c r="F534" s="168" t="s">
        <v>6759</v>
      </c>
      <c r="G534" s="166" t="s">
        <v>6760</v>
      </c>
      <c r="H534" s="166" t="s">
        <v>6757</v>
      </c>
      <c r="I534" s="191">
        <v>5</v>
      </c>
      <c r="J534" s="170">
        <v>100</v>
      </c>
      <c r="K534" s="187">
        <f t="shared" si="32"/>
        <v>500</v>
      </c>
      <c r="L534" s="41">
        <f t="shared" si="33"/>
        <v>0</v>
      </c>
      <c r="M534" s="188">
        <f t="shared" si="34"/>
        <v>500</v>
      </c>
      <c r="N534" s="171" t="s">
        <v>1897</v>
      </c>
    </row>
    <row r="535" spans="1:14" ht="38.25">
      <c r="A535" s="179">
        <f t="shared" si="35"/>
        <v>539</v>
      </c>
      <c r="B535" s="189" t="s">
        <v>6764</v>
      </c>
      <c r="C535" s="167" t="s">
        <v>736</v>
      </c>
      <c r="D535" s="167" t="s">
        <v>6766</v>
      </c>
      <c r="E535" s="190" t="s">
        <v>6767</v>
      </c>
      <c r="F535" s="168" t="s">
        <v>6768</v>
      </c>
      <c r="G535" s="166" t="s">
        <v>6769</v>
      </c>
      <c r="H535" s="166" t="s">
        <v>6765</v>
      </c>
      <c r="I535" s="191">
        <v>60</v>
      </c>
      <c r="J535" s="170">
        <v>100</v>
      </c>
      <c r="K535" s="187">
        <f t="shared" si="32"/>
        <v>6000</v>
      </c>
      <c r="L535" s="41">
        <f t="shared" si="33"/>
        <v>0</v>
      </c>
      <c r="M535" s="188">
        <f t="shared" si="34"/>
        <v>6000</v>
      </c>
      <c r="N535" s="171" t="s">
        <v>1897</v>
      </c>
    </row>
    <row r="536" spans="1:14" ht="51">
      <c r="A536" s="179">
        <f t="shared" si="35"/>
        <v>540</v>
      </c>
      <c r="B536" s="189" t="s">
        <v>4455</v>
      </c>
      <c r="C536" s="167" t="s">
        <v>1929</v>
      </c>
      <c r="D536" s="167" t="s">
        <v>4457</v>
      </c>
      <c r="E536" s="190" t="s">
        <v>4458</v>
      </c>
      <c r="F536" s="168" t="s">
        <v>736</v>
      </c>
      <c r="G536" s="166" t="s">
        <v>4459</v>
      </c>
      <c r="H536" s="166" t="s">
        <v>4456</v>
      </c>
      <c r="I536" s="191">
        <v>5</v>
      </c>
      <c r="J536" s="170">
        <v>100</v>
      </c>
      <c r="K536" s="187">
        <f t="shared" si="32"/>
        <v>500</v>
      </c>
      <c r="L536" s="41">
        <f t="shared" si="33"/>
        <v>0</v>
      </c>
      <c r="M536" s="188">
        <f t="shared" si="34"/>
        <v>500</v>
      </c>
      <c r="N536" s="171" t="s">
        <v>1897</v>
      </c>
    </row>
    <row r="537" spans="1:14" ht="51">
      <c r="A537" s="179">
        <f t="shared" si="35"/>
        <v>541</v>
      </c>
      <c r="B537" s="189" t="s">
        <v>2874</v>
      </c>
      <c r="C537" s="167" t="s">
        <v>1929</v>
      </c>
      <c r="D537" s="167" t="s">
        <v>2876</v>
      </c>
      <c r="E537" s="190" t="s">
        <v>2877</v>
      </c>
      <c r="F537" s="168" t="s">
        <v>736</v>
      </c>
      <c r="G537" s="166" t="s">
        <v>2879</v>
      </c>
      <c r="H537" s="166" t="s">
        <v>2875</v>
      </c>
      <c r="I537" s="191">
        <v>2</v>
      </c>
      <c r="J537" s="170">
        <v>100</v>
      </c>
      <c r="K537" s="187">
        <f t="shared" si="32"/>
        <v>200</v>
      </c>
      <c r="L537" s="41">
        <f t="shared" si="33"/>
        <v>0</v>
      </c>
      <c r="M537" s="188">
        <f t="shared" si="34"/>
        <v>200</v>
      </c>
      <c r="N537" s="171" t="s">
        <v>1897</v>
      </c>
    </row>
    <row r="538" spans="1:14" ht="51">
      <c r="A538" s="179">
        <f t="shared" si="35"/>
        <v>542</v>
      </c>
      <c r="B538" s="189" t="s">
        <v>6773</v>
      </c>
      <c r="C538" s="167" t="s">
        <v>1929</v>
      </c>
      <c r="D538" s="167" t="s">
        <v>6775</v>
      </c>
      <c r="E538" s="190" t="s">
        <v>4206</v>
      </c>
      <c r="F538" s="168" t="s">
        <v>736</v>
      </c>
      <c r="G538" s="166" t="s">
        <v>6776</v>
      </c>
      <c r="H538" s="166" t="s">
        <v>6774</v>
      </c>
      <c r="I538" s="191">
        <v>60</v>
      </c>
      <c r="J538" s="170">
        <v>100</v>
      </c>
      <c r="K538" s="187">
        <f t="shared" si="32"/>
        <v>6000</v>
      </c>
      <c r="L538" s="41">
        <f t="shared" si="33"/>
        <v>0</v>
      </c>
      <c r="M538" s="188">
        <f t="shared" si="34"/>
        <v>6000</v>
      </c>
      <c r="N538" s="171" t="s">
        <v>1897</v>
      </c>
    </row>
    <row r="539" spans="1:14" ht="51">
      <c r="A539" s="179">
        <f t="shared" si="35"/>
        <v>543</v>
      </c>
      <c r="B539" s="189" t="s">
        <v>6780</v>
      </c>
      <c r="C539" s="167" t="s">
        <v>1929</v>
      </c>
      <c r="D539" s="167" t="s">
        <v>6782</v>
      </c>
      <c r="E539" s="190" t="s">
        <v>5764</v>
      </c>
      <c r="F539" s="168" t="s">
        <v>736</v>
      </c>
      <c r="G539" s="166" t="s">
        <v>6783</v>
      </c>
      <c r="H539" s="166" t="s">
        <v>6781</v>
      </c>
      <c r="I539" s="191">
        <v>1</v>
      </c>
      <c r="J539" s="170">
        <v>100</v>
      </c>
      <c r="K539" s="187">
        <f t="shared" si="32"/>
        <v>100</v>
      </c>
      <c r="L539" s="41">
        <f t="shared" si="33"/>
        <v>0</v>
      </c>
      <c r="M539" s="188">
        <f t="shared" si="34"/>
        <v>100</v>
      </c>
      <c r="N539" s="171" t="s">
        <v>1897</v>
      </c>
    </row>
    <row r="540" spans="1:14" ht="51">
      <c r="A540" s="179">
        <f t="shared" si="35"/>
        <v>544</v>
      </c>
      <c r="B540" s="189" t="s">
        <v>6787</v>
      </c>
      <c r="C540" s="167" t="s">
        <v>1929</v>
      </c>
      <c r="D540" s="167" t="s">
        <v>6789</v>
      </c>
      <c r="E540" s="190" t="s">
        <v>6790</v>
      </c>
      <c r="F540" s="168" t="s">
        <v>736</v>
      </c>
      <c r="G540" s="166" t="s">
        <v>6791</v>
      </c>
      <c r="H540" s="166" t="s">
        <v>6788</v>
      </c>
      <c r="I540" s="191">
        <v>1</v>
      </c>
      <c r="J540" s="170">
        <v>100</v>
      </c>
      <c r="K540" s="187">
        <f t="shared" si="32"/>
        <v>100</v>
      </c>
      <c r="L540" s="41">
        <f t="shared" si="33"/>
        <v>0</v>
      </c>
      <c r="M540" s="188">
        <f t="shared" si="34"/>
        <v>100</v>
      </c>
      <c r="N540" s="171" t="s">
        <v>1897</v>
      </c>
    </row>
    <row r="541" spans="1:14" ht="38.25">
      <c r="A541" s="179">
        <f t="shared" si="35"/>
        <v>545</v>
      </c>
      <c r="B541" s="189" t="s">
        <v>6795</v>
      </c>
      <c r="C541" s="167" t="s">
        <v>1929</v>
      </c>
      <c r="D541" s="167" t="s">
        <v>6797</v>
      </c>
      <c r="E541" s="190" t="s">
        <v>4072</v>
      </c>
      <c r="F541" s="168" t="s">
        <v>736</v>
      </c>
      <c r="G541" s="166" t="s">
        <v>6799</v>
      </c>
      <c r="H541" s="166" t="s">
        <v>6796</v>
      </c>
      <c r="I541" s="191">
        <v>10</v>
      </c>
      <c r="J541" s="170">
        <v>100</v>
      </c>
      <c r="K541" s="187">
        <f t="shared" si="32"/>
        <v>1000</v>
      </c>
      <c r="L541" s="41">
        <f t="shared" si="33"/>
        <v>0</v>
      </c>
      <c r="M541" s="188">
        <f t="shared" si="34"/>
        <v>1000</v>
      </c>
      <c r="N541" s="171" t="s">
        <v>1897</v>
      </c>
    </row>
    <row r="542" spans="1:14" ht="51">
      <c r="A542" s="179">
        <f t="shared" si="35"/>
        <v>546</v>
      </c>
      <c r="B542" s="189" t="s">
        <v>3800</v>
      </c>
      <c r="C542" s="167" t="s">
        <v>736</v>
      </c>
      <c r="D542" s="167" t="s">
        <v>6802</v>
      </c>
      <c r="E542" s="190" t="s">
        <v>6803</v>
      </c>
      <c r="F542" s="168" t="s">
        <v>6804</v>
      </c>
      <c r="G542" s="166" t="s">
        <v>3802</v>
      </c>
      <c r="H542" s="166" t="s">
        <v>3801</v>
      </c>
      <c r="I542" s="191">
        <v>1448</v>
      </c>
      <c r="J542" s="170">
        <v>100</v>
      </c>
      <c r="K542" s="187">
        <f t="shared" si="32"/>
        <v>144800</v>
      </c>
      <c r="L542" s="41">
        <f t="shared" si="33"/>
        <v>0</v>
      </c>
      <c r="M542" s="188">
        <f t="shared" si="34"/>
        <v>144800</v>
      </c>
      <c r="N542" s="171" t="s">
        <v>1897</v>
      </c>
    </row>
    <row r="543" spans="1:14" ht="38.25">
      <c r="A543" s="179">
        <f t="shared" si="35"/>
        <v>547</v>
      </c>
      <c r="B543" s="189" t="s">
        <v>6809</v>
      </c>
      <c r="C543" s="167" t="s">
        <v>1771</v>
      </c>
      <c r="D543" s="167" t="s">
        <v>6811</v>
      </c>
      <c r="E543" s="190" t="s">
        <v>6812</v>
      </c>
      <c r="F543" s="168" t="s">
        <v>6813</v>
      </c>
      <c r="G543" s="166" t="s">
        <v>6815</v>
      </c>
      <c r="H543" s="166" t="s">
        <v>6810</v>
      </c>
      <c r="I543" s="191">
        <v>16</v>
      </c>
      <c r="J543" s="170">
        <v>100</v>
      </c>
      <c r="K543" s="187">
        <f t="shared" si="32"/>
        <v>1600</v>
      </c>
      <c r="L543" s="41">
        <f t="shared" si="33"/>
        <v>0</v>
      </c>
      <c r="M543" s="188">
        <f t="shared" si="34"/>
        <v>1600</v>
      </c>
      <c r="N543" s="171" t="s">
        <v>1897</v>
      </c>
    </row>
    <row r="544" spans="1:14" ht="51">
      <c r="A544" s="179">
        <f t="shared" si="35"/>
        <v>548</v>
      </c>
      <c r="B544" s="189" t="s">
        <v>3807</v>
      </c>
      <c r="C544" s="167" t="s">
        <v>1929</v>
      </c>
      <c r="D544" s="167" t="s">
        <v>3809</v>
      </c>
      <c r="E544" s="190" t="s">
        <v>3810</v>
      </c>
      <c r="F544" s="168" t="s">
        <v>736</v>
      </c>
      <c r="G544" s="166" t="s">
        <v>6818</v>
      </c>
      <c r="H544" s="166" t="s">
        <v>3808</v>
      </c>
      <c r="I544" s="191">
        <v>2107</v>
      </c>
      <c r="J544" s="170">
        <v>100</v>
      </c>
      <c r="K544" s="187">
        <f t="shared" si="32"/>
        <v>210700</v>
      </c>
      <c r="L544" s="41">
        <f t="shared" si="33"/>
        <v>0</v>
      </c>
      <c r="M544" s="188">
        <f t="shared" si="34"/>
        <v>210700</v>
      </c>
      <c r="N544" s="171" t="s">
        <v>1897</v>
      </c>
    </row>
    <row r="545" spans="1:14" ht="51">
      <c r="A545" s="179">
        <f t="shared" si="35"/>
        <v>549</v>
      </c>
      <c r="B545" s="189" t="s">
        <v>3813</v>
      </c>
      <c r="C545" s="167" t="s">
        <v>193</v>
      </c>
      <c r="D545" s="167" t="s">
        <v>3815</v>
      </c>
      <c r="E545" s="190" t="s">
        <v>3816</v>
      </c>
      <c r="F545" s="168" t="s">
        <v>949</v>
      </c>
      <c r="G545" s="166" t="s">
        <v>3817</v>
      </c>
      <c r="H545" s="166" t="s">
        <v>3814</v>
      </c>
      <c r="I545" s="191">
        <v>1</v>
      </c>
      <c r="J545" s="170">
        <v>100</v>
      </c>
      <c r="K545" s="187">
        <f t="shared" si="32"/>
        <v>100</v>
      </c>
      <c r="L545" s="41">
        <f t="shared" si="33"/>
        <v>0</v>
      </c>
      <c r="M545" s="188">
        <f t="shared" si="34"/>
        <v>100</v>
      </c>
      <c r="N545" s="171" t="s">
        <v>1897</v>
      </c>
    </row>
    <row r="546" spans="1:14" ht="38.25">
      <c r="A546" s="179">
        <f t="shared" si="35"/>
        <v>550</v>
      </c>
      <c r="B546" s="189" t="s">
        <v>2882</v>
      </c>
      <c r="C546" s="167" t="s">
        <v>1929</v>
      </c>
      <c r="D546" s="167" t="s">
        <v>2884</v>
      </c>
      <c r="E546" s="190" t="s">
        <v>2338</v>
      </c>
      <c r="F546" s="168" t="s">
        <v>1932</v>
      </c>
      <c r="G546" s="166" t="s">
        <v>928</v>
      </c>
      <c r="H546" s="166" t="s">
        <v>2883</v>
      </c>
      <c r="I546" s="191">
        <v>1600</v>
      </c>
      <c r="J546" s="170">
        <v>100</v>
      </c>
      <c r="K546" s="187">
        <f t="shared" si="32"/>
        <v>160000</v>
      </c>
      <c r="L546" s="41">
        <f t="shared" si="33"/>
        <v>0</v>
      </c>
      <c r="M546" s="188">
        <f t="shared" si="34"/>
        <v>160000</v>
      </c>
      <c r="N546" s="171" t="s">
        <v>1897</v>
      </c>
    </row>
    <row r="547" spans="1:14" ht="63.75">
      <c r="A547" s="179">
        <f t="shared" si="35"/>
        <v>551</v>
      </c>
      <c r="B547" s="189" t="s">
        <v>3821</v>
      </c>
      <c r="C547" s="167" t="s">
        <v>1771</v>
      </c>
      <c r="D547" s="167" t="s">
        <v>3823</v>
      </c>
      <c r="E547" s="190" t="s">
        <v>3824</v>
      </c>
      <c r="F547" s="168" t="s">
        <v>736</v>
      </c>
      <c r="G547" s="166" t="s">
        <v>3826</v>
      </c>
      <c r="H547" s="166" t="s">
        <v>3822</v>
      </c>
      <c r="I547" s="191">
        <v>1</v>
      </c>
      <c r="J547" s="170">
        <v>100</v>
      </c>
      <c r="K547" s="187">
        <f t="shared" si="32"/>
        <v>100</v>
      </c>
      <c r="L547" s="41">
        <f t="shared" si="33"/>
        <v>0</v>
      </c>
      <c r="M547" s="188">
        <f t="shared" si="34"/>
        <v>100</v>
      </c>
      <c r="N547" s="171" t="s">
        <v>1897</v>
      </c>
    </row>
    <row r="548" spans="1:14" ht="38.25">
      <c r="A548" s="179">
        <f t="shared" si="35"/>
        <v>552</v>
      </c>
      <c r="B548" s="189" t="s">
        <v>2886</v>
      </c>
      <c r="C548" s="167" t="s">
        <v>1929</v>
      </c>
      <c r="D548" s="167" t="s">
        <v>3829</v>
      </c>
      <c r="E548" s="190" t="s">
        <v>3324</v>
      </c>
      <c r="F548" s="168" t="s">
        <v>736</v>
      </c>
      <c r="G548" s="166" t="s">
        <v>3830</v>
      </c>
      <c r="H548" s="166" t="s">
        <v>2887</v>
      </c>
      <c r="I548" s="191">
        <v>2240</v>
      </c>
      <c r="J548" s="170">
        <v>100</v>
      </c>
      <c r="K548" s="187">
        <f t="shared" si="32"/>
        <v>224000</v>
      </c>
      <c r="L548" s="41">
        <f t="shared" si="33"/>
        <v>0</v>
      </c>
      <c r="M548" s="188">
        <f t="shared" si="34"/>
        <v>224000</v>
      </c>
      <c r="N548" s="171" t="s">
        <v>1897</v>
      </c>
    </row>
    <row r="549" spans="1:14" ht="51">
      <c r="A549" s="179">
        <f t="shared" si="35"/>
        <v>553</v>
      </c>
      <c r="B549" s="189" t="s">
        <v>2889</v>
      </c>
      <c r="C549" s="167" t="s">
        <v>1929</v>
      </c>
      <c r="D549" s="167" t="s">
        <v>6821</v>
      </c>
      <c r="E549" s="190" t="s">
        <v>6822</v>
      </c>
      <c r="F549" s="168" t="s">
        <v>736</v>
      </c>
      <c r="G549" s="166" t="s">
        <v>6823</v>
      </c>
      <c r="H549" s="166" t="s">
        <v>2890</v>
      </c>
      <c r="I549" s="191">
        <v>160</v>
      </c>
      <c r="J549" s="170">
        <v>100</v>
      </c>
      <c r="K549" s="187">
        <f t="shared" si="32"/>
        <v>16000</v>
      </c>
      <c r="L549" s="41">
        <f t="shared" si="33"/>
        <v>0</v>
      </c>
      <c r="M549" s="188">
        <f t="shared" si="34"/>
        <v>16000</v>
      </c>
      <c r="N549" s="171" t="s">
        <v>1897</v>
      </c>
    </row>
    <row r="550" spans="1:14">
      <c r="A550" s="179">
        <f t="shared" si="35"/>
        <v>554</v>
      </c>
      <c r="B550" s="189" t="s">
        <v>4468</v>
      </c>
      <c r="C550" s="167" t="s">
        <v>1771</v>
      </c>
      <c r="D550" s="167" t="s">
        <v>4470</v>
      </c>
      <c r="E550" s="190" t="s">
        <v>4471</v>
      </c>
      <c r="F550" s="168" t="s">
        <v>736</v>
      </c>
      <c r="G550" s="166" t="s">
        <v>736</v>
      </c>
      <c r="H550" s="166" t="s">
        <v>4469</v>
      </c>
      <c r="I550" s="191">
        <v>1</v>
      </c>
      <c r="J550" s="170">
        <v>100</v>
      </c>
      <c r="K550" s="187">
        <f t="shared" si="32"/>
        <v>100</v>
      </c>
      <c r="L550" s="41">
        <f t="shared" si="33"/>
        <v>0</v>
      </c>
      <c r="M550" s="188">
        <f t="shared" si="34"/>
        <v>100</v>
      </c>
      <c r="N550" s="171" t="s">
        <v>1897</v>
      </c>
    </row>
    <row r="551" spans="1:14" ht="51">
      <c r="A551" s="179">
        <f t="shared" si="35"/>
        <v>555</v>
      </c>
      <c r="B551" s="189" t="s">
        <v>6826</v>
      </c>
      <c r="C551" s="167" t="s">
        <v>1929</v>
      </c>
      <c r="D551" s="167" t="s">
        <v>6828</v>
      </c>
      <c r="E551" s="190" t="s">
        <v>6829</v>
      </c>
      <c r="F551" s="168" t="s">
        <v>736</v>
      </c>
      <c r="G551" s="166" t="s">
        <v>6830</v>
      </c>
      <c r="H551" s="166" t="s">
        <v>6827</v>
      </c>
      <c r="I551" s="191">
        <v>1600</v>
      </c>
      <c r="J551" s="170">
        <v>100</v>
      </c>
      <c r="K551" s="187">
        <f t="shared" si="32"/>
        <v>160000</v>
      </c>
      <c r="L551" s="41">
        <f t="shared" si="33"/>
        <v>0</v>
      </c>
      <c r="M551" s="188">
        <f t="shared" si="34"/>
        <v>160000</v>
      </c>
      <c r="N551" s="171" t="s">
        <v>1897</v>
      </c>
    </row>
    <row r="552" spans="1:14" ht="38.25">
      <c r="A552" s="179">
        <f t="shared" si="35"/>
        <v>556</v>
      </c>
      <c r="B552" s="189" t="s">
        <v>2891</v>
      </c>
      <c r="C552" s="167" t="s">
        <v>361</v>
      </c>
      <c r="D552" s="167" t="s">
        <v>932</v>
      </c>
      <c r="E552" s="190" t="s">
        <v>933</v>
      </c>
      <c r="F552" s="168" t="s">
        <v>762</v>
      </c>
      <c r="G552" s="166" t="s">
        <v>934</v>
      </c>
      <c r="H552" s="166" t="s">
        <v>2892</v>
      </c>
      <c r="I552" s="191">
        <v>3200</v>
      </c>
      <c r="J552" s="170">
        <v>100</v>
      </c>
      <c r="K552" s="187">
        <f t="shared" si="32"/>
        <v>320000</v>
      </c>
      <c r="L552" s="41">
        <f t="shared" si="33"/>
        <v>0</v>
      </c>
      <c r="M552" s="188">
        <f t="shared" si="34"/>
        <v>320000</v>
      </c>
      <c r="N552" s="171" t="s">
        <v>1897</v>
      </c>
    </row>
    <row r="553" spans="1:14" ht="51">
      <c r="A553" s="179">
        <f t="shared" si="35"/>
        <v>557</v>
      </c>
      <c r="B553" s="189" t="s">
        <v>2893</v>
      </c>
      <c r="C553" s="167" t="s">
        <v>206</v>
      </c>
      <c r="D553" s="167" t="s">
        <v>132</v>
      </c>
      <c r="E553" s="190" t="s">
        <v>1367</v>
      </c>
      <c r="F553" s="168" t="s">
        <v>218</v>
      </c>
      <c r="G553" s="166" t="s">
        <v>2895</v>
      </c>
      <c r="H553" s="166" t="s">
        <v>2894</v>
      </c>
      <c r="I553" s="191">
        <v>160</v>
      </c>
      <c r="J553" s="170">
        <v>100</v>
      </c>
      <c r="K553" s="187">
        <f t="shared" si="32"/>
        <v>16000</v>
      </c>
      <c r="L553" s="41">
        <f t="shared" si="33"/>
        <v>0</v>
      </c>
      <c r="M553" s="188">
        <f t="shared" si="34"/>
        <v>16000</v>
      </c>
      <c r="N553" s="171" t="s">
        <v>1897</v>
      </c>
    </row>
    <row r="554" spans="1:14" ht="38.25">
      <c r="A554" s="179">
        <f t="shared" si="35"/>
        <v>558</v>
      </c>
      <c r="B554" s="189" t="s">
        <v>4474</v>
      </c>
      <c r="C554" s="167" t="s">
        <v>1929</v>
      </c>
      <c r="D554" s="167" t="s">
        <v>4476</v>
      </c>
      <c r="E554" s="190" t="s">
        <v>4477</v>
      </c>
      <c r="F554" s="168" t="s">
        <v>736</v>
      </c>
      <c r="G554" s="166" t="s">
        <v>4478</v>
      </c>
      <c r="H554" s="166" t="s">
        <v>4475</v>
      </c>
      <c r="I554" s="191">
        <v>160</v>
      </c>
      <c r="J554" s="170">
        <v>100</v>
      </c>
      <c r="K554" s="187">
        <f t="shared" si="32"/>
        <v>16000</v>
      </c>
      <c r="L554" s="41">
        <f t="shared" si="33"/>
        <v>0</v>
      </c>
      <c r="M554" s="188">
        <f t="shared" si="34"/>
        <v>16000</v>
      </c>
      <c r="N554" s="171" t="s">
        <v>1897</v>
      </c>
    </row>
    <row r="555" spans="1:14" ht="38.25">
      <c r="A555" s="179">
        <f t="shared" si="35"/>
        <v>559</v>
      </c>
      <c r="B555" s="189" t="s">
        <v>2087</v>
      </c>
      <c r="C555" s="167" t="s">
        <v>736</v>
      </c>
      <c r="D555" s="167" t="s">
        <v>6832</v>
      </c>
      <c r="E555" s="190" t="s">
        <v>6833</v>
      </c>
      <c r="F555" s="168" t="s">
        <v>6834</v>
      </c>
      <c r="G555" s="166" t="s">
        <v>2089</v>
      </c>
      <c r="H555" s="166" t="s">
        <v>2088</v>
      </c>
      <c r="I555" s="191">
        <v>2</v>
      </c>
      <c r="J555" s="170">
        <v>100</v>
      </c>
      <c r="K555" s="187">
        <f t="shared" si="32"/>
        <v>200</v>
      </c>
      <c r="L555" s="41">
        <f t="shared" si="33"/>
        <v>0</v>
      </c>
      <c r="M555" s="188">
        <f t="shared" si="34"/>
        <v>200</v>
      </c>
      <c r="N555" s="171" t="s">
        <v>1897</v>
      </c>
    </row>
    <row r="556" spans="1:14" ht="51">
      <c r="A556" s="179">
        <f t="shared" si="35"/>
        <v>560</v>
      </c>
      <c r="B556" s="189" t="s">
        <v>2898</v>
      </c>
      <c r="C556" s="167" t="s">
        <v>1929</v>
      </c>
      <c r="D556" s="167" t="s">
        <v>2900</v>
      </c>
      <c r="E556" s="190" t="s">
        <v>2901</v>
      </c>
      <c r="F556" s="168" t="s">
        <v>736</v>
      </c>
      <c r="G556" s="166" t="s">
        <v>2902</v>
      </c>
      <c r="H556" s="166" t="s">
        <v>2899</v>
      </c>
      <c r="I556" s="191">
        <v>1600</v>
      </c>
      <c r="J556" s="170">
        <v>100</v>
      </c>
      <c r="K556" s="187">
        <f t="shared" si="32"/>
        <v>160000</v>
      </c>
      <c r="L556" s="41">
        <f t="shared" si="33"/>
        <v>0</v>
      </c>
      <c r="M556" s="188">
        <f t="shared" si="34"/>
        <v>160000</v>
      </c>
      <c r="N556" s="171" t="s">
        <v>1897</v>
      </c>
    </row>
    <row r="557" spans="1:14" ht="38.25">
      <c r="A557" s="179">
        <f t="shared" si="35"/>
        <v>561</v>
      </c>
      <c r="B557" s="189" t="s">
        <v>2905</v>
      </c>
      <c r="C557" s="167" t="s">
        <v>2907</v>
      </c>
      <c r="D557" s="167" t="s">
        <v>2908</v>
      </c>
      <c r="E557" s="190" t="s">
        <v>2909</v>
      </c>
      <c r="F557" s="168" t="s">
        <v>736</v>
      </c>
      <c r="G557" s="166" t="s">
        <v>3675</v>
      </c>
      <c r="H557" s="166" t="s">
        <v>2906</v>
      </c>
      <c r="I557" s="191">
        <v>350</v>
      </c>
      <c r="J557" s="170">
        <v>100</v>
      </c>
      <c r="K557" s="187">
        <f t="shared" si="32"/>
        <v>35000</v>
      </c>
      <c r="L557" s="41">
        <f t="shared" si="33"/>
        <v>0</v>
      </c>
      <c r="M557" s="188">
        <f t="shared" si="34"/>
        <v>35000</v>
      </c>
      <c r="N557" s="171" t="s">
        <v>1897</v>
      </c>
    </row>
    <row r="558" spans="1:14" ht="38.25">
      <c r="A558" s="179">
        <f t="shared" si="35"/>
        <v>562</v>
      </c>
      <c r="B558" s="189" t="s">
        <v>4481</v>
      </c>
      <c r="C558" s="167" t="s">
        <v>1929</v>
      </c>
      <c r="D558" s="167" t="s">
        <v>4483</v>
      </c>
      <c r="E558" s="190" t="s">
        <v>4484</v>
      </c>
      <c r="F558" s="168" t="s">
        <v>736</v>
      </c>
      <c r="G558" s="166" t="s">
        <v>4362</v>
      </c>
      <c r="H558" s="166" t="s">
        <v>4482</v>
      </c>
      <c r="I558" s="191">
        <v>2800</v>
      </c>
      <c r="J558" s="170">
        <v>100</v>
      </c>
      <c r="K558" s="187">
        <f t="shared" si="32"/>
        <v>280000</v>
      </c>
      <c r="L558" s="41">
        <f t="shared" si="33"/>
        <v>0</v>
      </c>
      <c r="M558" s="188">
        <f t="shared" si="34"/>
        <v>280000</v>
      </c>
      <c r="N558" s="171" t="s">
        <v>1897</v>
      </c>
    </row>
    <row r="559" spans="1:14" ht="51">
      <c r="A559" s="179">
        <f t="shared" si="35"/>
        <v>563</v>
      </c>
      <c r="B559" s="189" t="s">
        <v>2912</v>
      </c>
      <c r="C559" s="167" t="s">
        <v>361</v>
      </c>
      <c r="D559" s="167" t="s">
        <v>1599</v>
      </c>
      <c r="E559" s="190" t="s">
        <v>1600</v>
      </c>
      <c r="F559" s="168" t="s">
        <v>1601</v>
      </c>
      <c r="G559" s="166" t="s">
        <v>2914</v>
      </c>
      <c r="H559" s="166" t="s">
        <v>2913</v>
      </c>
      <c r="I559" s="191">
        <v>480</v>
      </c>
      <c r="J559" s="170">
        <v>100</v>
      </c>
      <c r="K559" s="187">
        <f t="shared" si="32"/>
        <v>48000</v>
      </c>
      <c r="L559" s="41">
        <f t="shared" si="33"/>
        <v>0</v>
      </c>
      <c r="M559" s="188">
        <f t="shared" si="34"/>
        <v>48000</v>
      </c>
      <c r="N559" s="171" t="s">
        <v>1897</v>
      </c>
    </row>
    <row r="560" spans="1:14" ht="38.25">
      <c r="A560" s="179">
        <f t="shared" si="35"/>
        <v>564</v>
      </c>
      <c r="B560" s="189" t="s">
        <v>2915</v>
      </c>
      <c r="C560" s="167" t="s">
        <v>1929</v>
      </c>
      <c r="D560" s="167" t="s">
        <v>4485</v>
      </c>
      <c r="E560" s="190" t="s">
        <v>4486</v>
      </c>
      <c r="F560" s="168" t="s">
        <v>736</v>
      </c>
      <c r="G560" s="166" t="s">
        <v>938</v>
      </c>
      <c r="H560" s="166" t="s">
        <v>2916</v>
      </c>
      <c r="I560" s="191">
        <v>1920</v>
      </c>
      <c r="J560" s="170">
        <v>100</v>
      </c>
      <c r="K560" s="187">
        <f t="shared" si="32"/>
        <v>192000</v>
      </c>
      <c r="L560" s="41">
        <f t="shared" si="33"/>
        <v>0</v>
      </c>
      <c r="M560" s="188">
        <f t="shared" si="34"/>
        <v>192000</v>
      </c>
      <c r="N560" s="171" t="s">
        <v>1897</v>
      </c>
    </row>
    <row r="561" spans="1:14" ht="38.25">
      <c r="A561" s="179">
        <f t="shared" si="35"/>
        <v>565</v>
      </c>
      <c r="B561" s="189" t="s">
        <v>4489</v>
      </c>
      <c r="C561" s="167" t="s">
        <v>1929</v>
      </c>
      <c r="D561" s="167" t="s">
        <v>4491</v>
      </c>
      <c r="E561" s="190" t="s">
        <v>4492</v>
      </c>
      <c r="F561" s="168" t="s">
        <v>736</v>
      </c>
      <c r="G561" s="166" t="s">
        <v>4493</v>
      </c>
      <c r="H561" s="166" t="s">
        <v>4490</v>
      </c>
      <c r="I561" s="191">
        <v>1600</v>
      </c>
      <c r="J561" s="170">
        <v>100</v>
      </c>
      <c r="K561" s="187">
        <f t="shared" si="32"/>
        <v>160000</v>
      </c>
      <c r="L561" s="41">
        <f t="shared" si="33"/>
        <v>0</v>
      </c>
      <c r="M561" s="188">
        <f t="shared" si="34"/>
        <v>160000</v>
      </c>
      <c r="N561" s="171" t="s">
        <v>1897</v>
      </c>
    </row>
    <row r="562" spans="1:14" ht="51">
      <c r="A562" s="179">
        <f t="shared" si="35"/>
        <v>566</v>
      </c>
      <c r="B562" s="189" t="s">
        <v>2917</v>
      </c>
      <c r="C562" s="167" t="s">
        <v>1929</v>
      </c>
      <c r="D562" s="167" t="s">
        <v>4495</v>
      </c>
      <c r="E562" s="190" t="s">
        <v>4496</v>
      </c>
      <c r="F562" s="168" t="s">
        <v>736</v>
      </c>
      <c r="G562" s="166" t="s">
        <v>4497</v>
      </c>
      <c r="H562" s="166" t="s">
        <v>2918</v>
      </c>
      <c r="I562" s="191">
        <v>64</v>
      </c>
      <c r="J562" s="170">
        <v>100</v>
      </c>
      <c r="K562" s="187">
        <f t="shared" si="32"/>
        <v>6400</v>
      </c>
      <c r="L562" s="41">
        <f t="shared" si="33"/>
        <v>0</v>
      </c>
      <c r="M562" s="188">
        <f t="shared" si="34"/>
        <v>6400</v>
      </c>
      <c r="N562" s="171" t="s">
        <v>1897</v>
      </c>
    </row>
    <row r="563" spans="1:14" ht="51">
      <c r="A563" s="179">
        <f t="shared" si="35"/>
        <v>567</v>
      </c>
      <c r="B563" s="189" t="s">
        <v>6839</v>
      </c>
      <c r="C563" s="167" t="s">
        <v>193</v>
      </c>
      <c r="D563" s="167" t="s">
        <v>6841</v>
      </c>
      <c r="E563" s="190" t="s">
        <v>6842</v>
      </c>
      <c r="F563" s="168" t="s">
        <v>736</v>
      </c>
      <c r="G563" s="166" t="s">
        <v>6843</v>
      </c>
      <c r="H563" s="166" t="s">
        <v>6840</v>
      </c>
      <c r="I563" s="191">
        <v>1</v>
      </c>
      <c r="J563" s="170">
        <v>100</v>
      </c>
      <c r="K563" s="187">
        <f t="shared" si="32"/>
        <v>100</v>
      </c>
      <c r="L563" s="41">
        <f t="shared" si="33"/>
        <v>0</v>
      </c>
      <c r="M563" s="188">
        <f t="shared" si="34"/>
        <v>100</v>
      </c>
      <c r="N563" s="171" t="s">
        <v>1897</v>
      </c>
    </row>
    <row r="564" spans="1:14" ht="51">
      <c r="A564" s="179">
        <f t="shared" si="35"/>
        <v>568</v>
      </c>
      <c r="B564" s="189" t="s">
        <v>6847</v>
      </c>
      <c r="C564" s="167" t="s">
        <v>4099</v>
      </c>
      <c r="D564" s="167" t="s">
        <v>6849</v>
      </c>
      <c r="E564" s="190" t="s">
        <v>6850</v>
      </c>
      <c r="F564" s="168" t="s">
        <v>736</v>
      </c>
      <c r="G564" s="166" t="s">
        <v>6851</v>
      </c>
      <c r="H564" s="166" t="s">
        <v>6848</v>
      </c>
      <c r="I564" s="191">
        <v>10</v>
      </c>
      <c r="J564" s="170">
        <v>100</v>
      </c>
      <c r="K564" s="187">
        <f t="shared" si="32"/>
        <v>1000</v>
      </c>
      <c r="L564" s="41">
        <f t="shared" si="33"/>
        <v>0</v>
      </c>
      <c r="M564" s="188">
        <f t="shared" si="34"/>
        <v>1000</v>
      </c>
      <c r="N564" s="171" t="s">
        <v>1897</v>
      </c>
    </row>
    <row r="565" spans="1:14" ht="51">
      <c r="A565" s="179">
        <f t="shared" si="35"/>
        <v>569</v>
      </c>
      <c r="B565" s="189" t="s">
        <v>4501</v>
      </c>
      <c r="C565" s="167" t="s">
        <v>1929</v>
      </c>
      <c r="D565" s="167" t="s">
        <v>4503</v>
      </c>
      <c r="E565" s="190" t="s">
        <v>4191</v>
      </c>
      <c r="F565" s="168" t="s">
        <v>736</v>
      </c>
      <c r="G565" s="166" t="s">
        <v>4504</v>
      </c>
      <c r="H565" s="166" t="s">
        <v>4502</v>
      </c>
      <c r="I565" s="191">
        <v>4000</v>
      </c>
      <c r="J565" s="170">
        <v>100</v>
      </c>
      <c r="K565" s="187">
        <f t="shared" si="32"/>
        <v>400000</v>
      </c>
      <c r="L565" s="41">
        <f t="shared" si="33"/>
        <v>0</v>
      </c>
      <c r="M565" s="188">
        <f t="shared" si="34"/>
        <v>400000</v>
      </c>
      <c r="N565" s="171" t="s">
        <v>1897</v>
      </c>
    </row>
    <row r="566" spans="1:14" ht="38.25">
      <c r="A566" s="179">
        <f t="shared" si="35"/>
        <v>570</v>
      </c>
      <c r="B566" s="189" t="s">
        <v>3835</v>
      </c>
      <c r="C566" s="167" t="s">
        <v>3301</v>
      </c>
      <c r="D566" s="167" t="s">
        <v>3837</v>
      </c>
      <c r="E566" s="190" t="s">
        <v>3838</v>
      </c>
      <c r="F566" s="168" t="s">
        <v>736</v>
      </c>
      <c r="G566" s="166" t="s">
        <v>3839</v>
      </c>
      <c r="H566" s="166" t="s">
        <v>3836</v>
      </c>
      <c r="I566" s="191">
        <v>6</v>
      </c>
      <c r="J566" s="170">
        <v>100</v>
      </c>
      <c r="K566" s="187">
        <f t="shared" si="32"/>
        <v>600</v>
      </c>
      <c r="L566" s="41">
        <f t="shared" si="33"/>
        <v>0</v>
      </c>
      <c r="M566" s="188">
        <f t="shared" si="34"/>
        <v>600</v>
      </c>
      <c r="N566" s="171" t="s">
        <v>1897</v>
      </c>
    </row>
    <row r="567" spans="1:14" ht="38.25">
      <c r="A567" s="179">
        <f t="shared" si="35"/>
        <v>571</v>
      </c>
      <c r="B567" s="189" t="s">
        <v>2919</v>
      </c>
      <c r="C567" s="167" t="s">
        <v>1929</v>
      </c>
      <c r="D567" s="167" t="s">
        <v>4506</v>
      </c>
      <c r="E567" s="190" t="s">
        <v>4507</v>
      </c>
      <c r="F567" s="168" t="s">
        <v>736</v>
      </c>
      <c r="G567" s="166" t="s">
        <v>4508</v>
      </c>
      <c r="H567" s="166" t="s">
        <v>2920</v>
      </c>
      <c r="I567" s="191">
        <v>1600</v>
      </c>
      <c r="J567" s="170">
        <v>100</v>
      </c>
      <c r="K567" s="187">
        <f t="shared" si="32"/>
        <v>160000</v>
      </c>
      <c r="L567" s="41">
        <f t="shared" si="33"/>
        <v>0</v>
      </c>
      <c r="M567" s="188">
        <f t="shared" si="34"/>
        <v>160000</v>
      </c>
      <c r="N567" s="171" t="s">
        <v>1897</v>
      </c>
    </row>
    <row r="568" spans="1:14" ht="38.25">
      <c r="A568" s="179">
        <f t="shared" si="35"/>
        <v>572</v>
      </c>
      <c r="B568" s="189" t="s">
        <v>2921</v>
      </c>
      <c r="C568" s="167" t="s">
        <v>193</v>
      </c>
      <c r="D568" s="167" t="s">
        <v>333</v>
      </c>
      <c r="E568" s="190" t="s">
        <v>858</v>
      </c>
      <c r="F568" s="168" t="s">
        <v>316</v>
      </c>
      <c r="G568" s="166" t="s">
        <v>943</v>
      </c>
      <c r="H568" s="166" t="s">
        <v>2922</v>
      </c>
      <c r="I568" s="191">
        <v>480</v>
      </c>
      <c r="J568" s="170">
        <v>100</v>
      </c>
      <c r="K568" s="187">
        <f t="shared" si="32"/>
        <v>48000</v>
      </c>
      <c r="L568" s="41">
        <f t="shared" si="33"/>
        <v>0</v>
      </c>
      <c r="M568" s="188">
        <f t="shared" si="34"/>
        <v>48000</v>
      </c>
      <c r="N568" s="171" t="s">
        <v>1897</v>
      </c>
    </row>
    <row r="569" spans="1:14" ht="51">
      <c r="A569" s="179">
        <f t="shared" si="35"/>
        <v>573</v>
      </c>
      <c r="B569" s="189" t="s">
        <v>2924</v>
      </c>
      <c r="C569" s="167" t="s">
        <v>361</v>
      </c>
      <c r="D569" s="167" t="s">
        <v>6854</v>
      </c>
      <c r="E569" s="190" t="s">
        <v>6855</v>
      </c>
      <c r="F569" s="168" t="s">
        <v>4845</v>
      </c>
      <c r="G569" s="166" t="s">
        <v>6856</v>
      </c>
      <c r="H569" s="166" t="s">
        <v>2925</v>
      </c>
      <c r="I569" s="191">
        <v>800</v>
      </c>
      <c r="J569" s="170">
        <v>100</v>
      </c>
      <c r="K569" s="187">
        <f t="shared" si="32"/>
        <v>80000</v>
      </c>
      <c r="L569" s="41">
        <f t="shared" si="33"/>
        <v>0</v>
      </c>
      <c r="M569" s="188">
        <f t="shared" si="34"/>
        <v>80000</v>
      </c>
      <c r="N569" s="171" t="s">
        <v>1897</v>
      </c>
    </row>
    <row r="570" spans="1:14" ht="38.25">
      <c r="A570" s="179">
        <f t="shared" si="35"/>
        <v>574</v>
      </c>
      <c r="B570" s="189" t="s">
        <v>3843</v>
      </c>
      <c r="C570" s="167" t="s">
        <v>1929</v>
      </c>
      <c r="D570" s="167" t="s">
        <v>3844</v>
      </c>
      <c r="E570" s="190" t="s">
        <v>3845</v>
      </c>
      <c r="F570" s="168" t="s">
        <v>736</v>
      </c>
      <c r="G570" s="166" t="s">
        <v>3846</v>
      </c>
      <c r="H570" s="166" t="s">
        <v>6859</v>
      </c>
      <c r="I570" s="191">
        <v>640</v>
      </c>
      <c r="J570" s="170">
        <v>100</v>
      </c>
      <c r="K570" s="187">
        <f t="shared" si="32"/>
        <v>64000</v>
      </c>
      <c r="L570" s="41">
        <f t="shared" si="33"/>
        <v>0</v>
      </c>
      <c r="M570" s="188">
        <f t="shared" si="34"/>
        <v>64000</v>
      </c>
      <c r="N570" s="171" t="s">
        <v>1897</v>
      </c>
    </row>
    <row r="571" spans="1:14" ht="51">
      <c r="A571" s="179">
        <f t="shared" si="35"/>
        <v>575</v>
      </c>
      <c r="B571" s="189" t="s">
        <v>2926</v>
      </c>
      <c r="C571" s="167" t="s">
        <v>1929</v>
      </c>
      <c r="D571" s="167" t="s">
        <v>6860</v>
      </c>
      <c r="E571" s="190" t="s">
        <v>3389</v>
      </c>
      <c r="F571" s="168" t="s">
        <v>4835</v>
      </c>
      <c r="G571" s="166" t="s">
        <v>2928</v>
      </c>
      <c r="H571" s="166" t="s">
        <v>2927</v>
      </c>
      <c r="I571" s="191">
        <v>480</v>
      </c>
      <c r="J571" s="170">
        <v>100</v>
      </c>
      <c r="K571" s="187">
        <f t="shared" si="32"/>
        <v>48000</v>
      </c>
      <c r="L571" s="41">
        <f t="shared" si="33"/>
        <v>0</v>
      </c>
      <c r="M571" s="188">
        <f t="shared" si="34"/>
        <v>48000</v>
      </c>
      <c r="N571" s="171" t="s">
        <v>1897</v>
      </c>
    </row>
    <row r="572" spans="1:14" ht="38.25">
      <c r="A572" s="179">
        <f t="shared" si="35"/>
        <v>576</v>
      </c>
      <c r="B572" s="189" t="s">
        <v>6863</v>
      </c>
      <c r="C572" s="167" t="s">
        <v>1929</v>
      </c>
      <c r="D572" s="167" t="s">
        <v>6865</v>
      </c>
      <c r="E572" s="190" t="s">
        <v>3525</v>
      </c>
      <c r="F572" s="168" t="s">
        <v>736</v>
      </c>
      <c r="G572" s="166" t="s">
        <v>6866</v>
      </c>
      <c r="H572" s="166" t="s">
        <v>6864</v>
      </c>
      <c r="I572" s="191">
        <v>12</v>
      </c>
      <c r="J572" s="170">
        <v>100</v>
      </c>
      <c r="K572" s="187">
        <f t="shared" si="32"/>
        <v>1200</v>
      </c>
      <c r="L572" s="41">
        <f t="shared" si="33"/>
        <v>0</v>
      </c>
      <c r="M572" s="188">
        <f t="shared" si="34"/>
        <v>1200</v>
      </c>
      <c r="N572" s="171" t="s">
        <v>1897</v>
      </c>
    </row>
    <row r="573" spans="1:14" ht="51">
      <c r="A573" s="179">
        <f t="shared" si="35"/>
        <v>577</v>
      </c>
      <c r="B573" s="189" t="s">
        <v>6870</v>
      </c>
      <c r="C573" s="167" t="s">
        <v>193</v>
      </c>
      <c r="D573" s="167" t="s">
        <v>6872</v>
      </c>
      <c r="E573" s="190" t="s">
        <v>6873</v>
      </c>
      <c r="F573" s="168" t="s">
        <v>736</v>
      </c>
      <c r="G573" s="166" t="s">
        <v>6874</v>
      </c>
      <c r="H573" s="166" t="s">
        <v>6871</v>
      </c>
      <c r="I573" s="191">
        <v>68</v>
      </c>
      <c r="J573" s="170">
        <v>100</v>
      </c>
      <c r="K573" s="187">
        <f t="shared" si="32"/>
        <v>6800</v>
      </c>
      <c r="L573" s="41">
        <f t="shared" si="33"/>
        <v>0</v>
      </c>
      <c r="M573" s="188">
        <f t="shared" si="34"/>
        <v>6800</v>
      </c>
      <c r="N573" s="171" t="s">
        <v>1897</v>
      </c>
    </row>
    <row r="574" spans="1:14" ht="51">
      <c r="A574" s="179">
        <f t="shared" si="35"/>
        <v>578</v>
      </c>
      <c r="B574" s="189" t="s">
        <v>6878</v>
      </c>
      <c r="C574" s="167" t="s">
        <v>361</v>
      </c>
      <c r="D574" s="167" t="s">
        <v>6880</v>
      </c>
      <c r="E574" s="190" t="s">
        <v>6881</v>
      </c>
      <c r="F574" s="168" t="s">
        <v>736</v>
      </c>
      <c r="G574" s="166" t="s">
        <v>6882</v>
      </c>
      <c r="H574" s="166" t="s">
        <v>6879</v>
      </c>
      <c r="I574" s="191">
        <v>8</v>
      </c>
      <c r="J574" s="170">
        <v>100</v>
      </c>
      <c r="K574" s="187">
        <f t="shared" si="32"/>
        <v>800</v>
      </c>
      <c r="L574" s="41">
        <f t="shared" si="33"/>
        <v>0</v>
      </c>
      <c r="M574" s="188">
        <f t="shared" si="34"/>
        <v>800</v>
      </c>
      <c r="N574" s="171" t="s">
        <v>1897</v>
      </c>
    </row>
    <row r="575" spans="1:14" ht="51">
      <c r="A575" s="179">
        <f t="shared" si="35"/>
        <v>579</v>
      </c>
      <c r="B575" s="189" t="s">
        <v>2929</v>
      </c>
      <c r="C575" s="167" t="s">
        <v>206</v>
      </c>
      <c r="D575" s="167" t="s">
        <v>41</v>
      </c>
      <c r="E575" s="190" t="s">
        <v>1281</v>
      </c>
      <c r="F575" s="168" t="s">
        <v>208</v>
      </c>
      <c r="G575" s="166" t="s">
        <v>2931</v>
      </c>
      <c r="H575" s="166" t="s">
        <v>2930</v>
      </c>
      <c r="I575" s="191">
        <v>800</v>
      </c>
      <c r="J575" s="170">
        <v>100</v>
      </c>
      <c r="K575" s="187">
        <f t="shared" si="32"/>
        <v>80000</v>
      </c>
      <c r="L575" s="41">
        <f t="shared" si="33"/>
        <v>0</v>
      </c>
      <c r="M575" s="188">
        <f t="shared" si="34"/>
        <v>80000</v>
      </c>
      <c r="N575" s="171" t="s">
        <v>1897</v>
      </c>
    </row>
    <row r="576" spans="1:14" ht="25.5">
      <c r="A576" s="179">
        <f t="shared" si="35"/>
        <v>580</v>
      </c>
      <c r="B576" s="189" t="s">
        <v>4510</v>
      </c>
      <c r="C576" s="167" t="s">
        <v>4511</v>
      </c>
      <c r="D576" s="167" t="s">
        <v>4512</v>
      </c>
      <c r="E576" s="190" t="s">
        <v>4513</v>
      </c>
      <c r="F576" s="168" t="s">
        <v>1626</v>
      </c>
      <c r="G576" s="166" t="s">
        <v>4514</v>
      </c>
      <c r="H576" s="166" t="s">
        <v>6885</v>
      </c>
      <c r="I576" s="191">
        <v>180</v>
      </c>
      <c r="J576" s="170">
        <v>100</v>
      </c>
      <c r="K576" s="187">
        <f t="shared" si="32"/>
        <v>18000</v>
      </c>
      <c r="L576" s="41">
        <f t="shared" si="33"/>
        <v>0</v>
      </c>
      <c r="M576" s="188">
        <f t="shared" si="34"/>
        <v>18000</v>
      </c>
      <c r="N576" s="171" t="s">
        <v>1896</v>
      </c>
    </row>
    <row r="577" spans="1:14" s="159" customFormat="1" ht="63.75">
      <c r="A577" s="179">
        <f t="shared" si="35"/>
        <v>581</v>
      </c>
      <c r="B577" s="189" t="s">
        <v>6886</v>
      </c>
      <c r="C577" s="167" t="s">
        <v>1929</v>
      </c>
      <c r="D577" s="167" t="s">
        <v>6888</v>
      </c>
      <c r="E577" s="190" t="s">
        <v>6131</v>
      </c>
      <c r="F577" s="168" t="s">
        <v>736</v>
      </c>
      <c r="G577" s="166" t="s">
        <v>6889</v>
      </c>
      <c r="H577" s="166" t="s">
        <v>6887</v>
      </c>
      <c r="I577" s="191">
        <v>160</v>
      </c>
      <c r="J577" s="170">
        <v>100</v>
      </c>
      <c r="K577" s="187">
        <f t="shared" si="32"/>
        <v>16000</v>
      </c>
      <c r="L577" s="41">
        <f t="shared" si="33"/>
        <v>0</v>
      </c>
      <c r="M577" s="188">
        <f t="shared" si="34"/>
        <v>16000</v>
      </c>
      <c r="N577" s="171" t="s">
        <v>1897</v>
      </c>
    </row>
    <row r="578" spans="1:14" ht="51">
      <c r="A578" s="179">
        <f t="shared" si="35"/>
        <v>582</v>
      </c>
      <c r="B578" s="189" t="s">
        <v>6892</v>
      </c>
      <c r="C578" s="167" t="s">
        <v>1929</v>
      </c>
      <c r="D578" s="167" t="s">
        <v>6894</v>
      </c>
      <c r="E578" s="190" t="s">
        <v>6895</v>
      </c>
      <c r="F578" s="168" t="s">
        <v>736</v>
      </c>
      <c r="G578" s="166" t="s">
        <v>6896</v>
      </c>
      <c r="H578" s="166" t="s">
        <v>6893</v>
      </c>
      <c r="I578" s="191">
        <v>50</v>
      </c>
      <c r="J578" s="170">
        <v>100</v>
      </c>
      <c r="K578" s="187">
        <f t="shared" si="32"/>
        <v>5000</v>
      </c>
      <c r="L578" s="41">
        <f t="shared" si="33"/>
        <v>0</v>
      </c>
      <c r="M578" s="188">
        <f t="shared" si="34"/>
        <v>5000</v>
      </c>
      <c r="N578" s="171" t="s">
        <v>1897</v>
      </c>
    </row>
    <row r="579" spans="1:14" ht="51">
      <c r="A579" s="179">
        <f t="shared" si="35"/>
        <v>583</v>
      </c>
      <c r="B579" s="189" t="s">
        <v>2932</v>
      </c>
      <c r="C579" s="167" t="s">
        <v>361</v>
      </c>
      <c r="D579" s="167" t="s">
        <v>1867</v>
      </c>
      <c r="E579" s="190" t="s">
        <v>1868</v>
      </c>
      <c r="F579" s="168" t="s">
        <v>405</v>
      </c>
      <c r="G579" s="166" t="s">
        <v>2934</v>
      </c>
      <c r="H579" s="166" t="s">
        <v>2933</v>
      </c>
      <c r="I579" s="191">
        <v>1600</v>
      </c>
      <c r="J579" s="170">
        <v>100</v>
      </c>
      <c r="K579" s="187">
        <f t="shared" si="32"/>
        <v>160000</v>
      </c>
      <c r="L579" s="41">
        <f t="shared" si="33"/>
        <v>0</v>
      </c>
      <c r="M579" s="188">
        <f t="shared" si="34"/>
        <v>160000</v>
      </c>
      <c r="N579" s="171" t="s">
        <v>1897</v>
      </c>
    </row>
    <row r="580" spans="1:14" ht="25.5">
      <c r="A580" s="179">
        <f t="shared" si="35"/>
        <v>584</v>
      </c>
      <c r="B580" s="189" t="s">
        <v>4523</v>
      </c>
      <c r="C580" s="167" t="s">
        <v>1929</v>
      </c>
      <c r="D580" s="167" t="s">
        <v>4525</v>
      </c>
      <c r="E580" s="190" t="s">
        <v>4526</v>
      </c>
      <c r="F580" s="168" t="s">
        <v>736</v>
      </c>
      <c r="G580" s="166" t="s">
        <v>4527</v>
      </c>
      <c r="H580" s="166" t="s">
        <v>4524</v>
      </c>
      <c r="I580" s="191">
        <v>2800</v>
      </c>
      <c r="J580" s="170">
        <v>100</v>
      </c>
      <c r="K580" s="187">
        <f t="shared" si="32"/>
        <v>280000</v>
      </c>
      <c r="L580" s="41">
        <f t="shared" si="33"/>
        <v>0</v>
      </c>
      <c r="M580" s="188">
        <f t="shared" si="34"/>
        <v>280000</v>
      </c>
      <c r="N580" s="171" t="s">
        <v>1897</v>
      </c>
    </row>
    <row r="581" spans="1:14" ht="25.5">
      <c r="A581" s="179">
        <f t="shared" si="35"/>
        <v>585</v>
      </c>
      <c r="B581" s="189" t="s">
        <v>4530</v>
      </c>
      <c r="C581" s="167" t="s">
        <v>1929</v>
      </c>
      <c r="D581" s="167" t="s">
        <v>4532</v>
      </c>
      <c r="E581" s="190" t="s">
        <v>4533</v>
      </c>
      <c r="F581" s="168" t="s">
        <v>736</v>
      </c>
      <c r="G581" s="166" t="s">
        <v>4527</v>
      </c>
      <c r="H581" s="166" t="s">
        <v>4531</v>
      </c>
      <c r="I581" s="191">
        <v>2800</v>
      </c>
      <c r="J581" s="170">
        <v>100</v>
      </c>
      <c r="K581" s="187">
        <f t="shared" si="32"/>
        <v>280000</v>
      </c>
      <c r="L581" s="41">
        <f t="shared" si="33"/>
        <v>0</v>
      </c>
      <c r="M581" s="188">
        <f t="shared" si="34"/>
        <v>280000</v>
      </c>
      <c r="N581" s="171" t="s">
        <v>1897</v>
      </c>
    </row>
    <row r="582" spans="1:14" ht="51">
      <c r="A582" s="179">
        <f t="shared" si="35"/>
        <v>586</v>
      </c>
      <c r="B582" s="189" t="s">
        <v>6900</v>
      </c>
      <c r="C582" s="167" t="s">
        <v>4099</v>
      </c>
      <c r="D582" s="167" t="s">
        <v>6902</v>
      </c>
      <c r="E582" s="190" t="s">
        <v>6903</v>
      </c>
      <c r="F582" s="168" t="s">
        <v>6904</v>
      </c>
      <c r="G582" s="166" t="s">
        <v>6905</v>
      </c>
      <c r="H582" s="166" t="s">
        <v>6901</v>
      </c>
      <c r="I582" s="191">
        <v>12</v>
      </c>
      <c r="J582" s="170">
        <v>100</v>
      </c>
      <c r="K582" s="187">
        <f t="shared" ref="K582:K645" si="36">I582*J582</f>
        <v>1200</v>
      </c>
      <c r="L582" s="41">
        <f t="shared" ref="L582:L645" si="37">K582*0</f>
        <v>0</v>
      </c>
      <c r="M582" s="188">
        <f t="shared" ref="M582:M645" si="38">K582-L582</f>
        <v>1200</v>
      </c>
      <c r="N582" s="171" t="s">
        <v>1897</v>
      </c>
    </row>
    <row r="583" spans="1:14" ht="51">
      <c r="A583" s="179">
        <f t="shared" ref="A583:A646" si="39">A582+1</f>
        <v>587</v>
      </c>
      <c r="B583" s="189" t="s">
        <v>6909</v>
      </c>
      <c r="C583" s="167" t="s">
        <v>361</v>
      </c>
      <c r="D583" s="167" t="s">
        <v>6911</v>
      </c>
      <c r="E583" s="190" t="s">
        <v>6912</v>
      </c>
      <c r="F583" s="168" t="s">
        <v>6913</v>
      </c>
      <c r="G583" s="166" t="s">
        <v>6914</v>
      </c>
      <c r="H583" s="166" t="s">
        <v>6910</v>
      </c>
      <c r="I583" s="191">
        <v>5</v>
      </c>
      <c r="J583" s="170">
        <v>100</v>
      </c>
      <c r="K583" s="187">
        <f t="shared" si="36"/>
        <v>500</v>
      </c>
      <c r="L583" s="41">
        <f t="shared" si="37"/>
        <v>0</v>
      </c>
      <c r="M583" s="188">
        <f t="shared" si="38"/>
        <v>500</v>
      </c>
      <c r="N583" s="171" t="s">
        <v>1897</v>
      </c>
    </row>
    <row r="584" spans="1:14" ht="25.5">
      <c r="A584" s="179">
        <f t="shared" si="39"/>
        <v>588</v>
      </c>
      <c r="B584" s="189" t="s">
        <v>4536</v>
      </c>
      <c r="C584" s="167" t="s">
        <v>1929</v>
      </c>
      <c r="D584" s="167" t="s">
        <v>4538</v>
      </c>
      <c r="E584" s="190" t="s">
        <v>3629</v>
      </c>
      <c r="F584" s="168" t="s">
        <v>736</v>
      </c>
      <c r="G584" s="166" t="s">
        <v>4539</v>
      </c>
      <c r="H584" s="166" t="s">
        <v>4537</v>
      </c>
      <c r="I584" s="191">
        <v>54</v>
      </c>
      <c r="J584" s="170">
        <v>100</v>
      </c>
      <c r="K584" s="187">
        <f t="shared" si="36"/>
        <v>5400</v>
      </c>
      <c r="L584" s="41">
        <f t="shared" si="37"/>
        <v>0</v>
      </c>
      <c r="M584" s="188">
        <f t="shared" si="38"/>
        <v>5400</v>
      </c>
      <c r="N584" s="171" t="s">
        <v>1897</v>
      </c>
    </row>
    <row r="585" spans="1:14" ht="51">
      <c r="A585" s="179">
        <f t="shared" si="39"/>
        <v>589</v>
      </c>
      <c r="B585" s="189" t="s">
        <v>6924</v>
      </c>
      <c r="C585" s="167" t="s">
        <v>1929</v>
      </c>
      <c r="D585" s="167" t="s">
        <v>6926</v>
      </c>
      <c r="E585" s="190" t="s">
        <v>6927</v>
      </c>
      <c r="F585" s="168" t="s">
        <v>736</v>
      </c>
      <c r="G585" s="166" t="s">
        <v>6928</v>
      </c>
      <c r="H585" s="166" t="s">
        <v>6925</v>
      </c>
      <c r="I585" s="191">
        <v>1</v>
      </c>
      <c r="J585" s="170">
        <v>100</v>
      </c>
      <c r="K585" s="187">
        <f t="shared" si="36"/>
        <v>100</v>
      </c>
      <c r="L585" s="41">
        <f t="shared" si="37"/>
        <v>0</v>
      </c>
      <c r="M585" s="188">
        <f t="shared" si="38"/>
        <v>100</v>
      </c>
      <c r="N585" s="171" t="s">
        <v>1897</v>
      </c>
    </row>
    <row r="586" spans="1:14" ht="51">
      <c r="A586" s="179">
        <f t="shared" si="39"/>
        <v>590</v>
      </c>
      <c r="B586" s="189" t="s">
        <v>3849</v>
      </c>
      <c r="C586" s="167" t="s">
        <v>193</v>
      </c>
      <c r="D586" s="167" t="s">
        <v>3851</v>
      </c>
      <c r="E586" s="190" t="s">
        <v>3852</v>
      </c>
      <c r="F586" s="168" t="s">
        <v>736</v>
      </c>
      <c r="G586" s="166" t="s">
        <v>3853</v>
      </c>
      <c r="H586" s="166" t="s">
        <v>3850</v>
      </c>
      <c r="I586" s="191">
        <v>5</v>
      </c>
      <c r="J586" s="170">
        <v>100</v>
      </c>
      <c r="K586" s="187">
        <f t="shared" si="36"/>
        <v>500</v>
      </c>
      <c r="L586" s="41">
        <f t="shared" si="37"/>
        <v>0</v>
      </c>
      <c r="M586" s="188">
        <f t="shared" si="38"/>
        <v>500</v>
      </c>
      <c r="N586" s="171" t="s">
        <v>1897</v>
      </c>
    </row>
    <row r="587" spans="1:14" ht="51">
      <c r="A587" s="179">
        <f t="shared" si="39"/>
        <v>591</v>
      </c>
      <c r="B587" s="189" t="s">
        <v>3857</v>
      </c>
      <c r="C587" s="167" t="s">
        <v>4099</v>
      </c>
      <c r="D587" s="167" t="s">
        <v>6931</v>
      </c>
      <c r="E587" s="190" t="s">
        <v>4044</v>
      </c>
      <c r="F587" s="168" t="s">
        <v>736</v>
      </c>
      <c r="G587" s="166" t="s">
        <v>6932</v>
      </c>
      <c r="H587" s="166" t="s">
        <v>3858</v>
      </c>
      <c r="I587" s="191">
        <v>1</v>
      </c>
      <c r="J587" s="170">
        <v>100</v>
      </c>
      <c r="K587" s="187">
        <f t="shared" si="36"/>
        <v>100</v>
      </c>
      <c r="L587" s="41">
        <f t="shared" si="37"/>
        <v>0</v>
      </c>
      <c r="M587" s="188">
        <f t="shared" si="38"/>
        <v>100</v>
      </c>
      <c r="N587" s="171" t="s">
        <v>1897</v>
      </c>
    </row>
    <row r="588" spans="1:14" ht="51">
      <c r="A588" s="179">
        <f t="shared" si="39"/>
        <v>592</v>
      </c>
      <c r="B588" s="189" t="s">
        <v>6937</v>
      </c>
      <c r="C588" s="167" t="s">
        <v>4099</v>
      </c>
      <c r="D588" s="167" t="s">
        <v>6939</v>
      </c>
      <c r="E588" s="190" t="s">
        <v>6940</v>
      </c>
      <c r="F588" s="168" t="s">
        <v>736</v>
      </c>
      <c r="G588" s="166" t="s">
        <v>6941</v>
      </c>
      <c r="H588" s="166" t="s">
        <v>6938</v>
      </c>
      <c r="I588" s="191">
        <v>800</v>
      </c>
      <c r="J588" s="170">
        <v>100</v>
      </c>
      <c r="K588" s="187">
        <f t="shared" si="36"/>
        <v>80000</v>
      </c>
      <c r="L588" s="41">
        <f t="shared" si="37"/>
        <v>0</v>
      </c>
      <c r="M588" s="188">
        <f t="shared" si="38"/>
        <v>80000</v>
      </c>
      <c r="N588" s="171" t="s">
        <v>1897</v>
      </c>
    </row>
    <row r="589" spans="1:14" ht="38.25">
      <c r="A589" s="179">
        <f t="shared" si="39"/>
        <v>593</v>
      </c>
      <c r="B589" s="189" t="s">
        <v>2935</v>
      </c>
      <c r="C589" s="167" t="s">
        <v>1929</v>
      </c>
      <c r="D589" s="167" t="s">
        <v>3862</v>
      </c>
      <c r="E589" s="190" t="s">
        <v>3863</v>
      </c>
      <c r="F589" s="168" t="s">
        <v>736</v>
      </c>
      <c r="G589" s="166" t="s">
        <v>3864</v>
      </c>
      <c r="H589" s="166" t="s">
        <v>2936</v>
      </c>
      <c r="I589" s="191">
        <v>800</v>
      </c>
      <c r="J589" s="170">
        <v>100</v>
      </c>
      <c r="K589" s="187">
        <f t="shared" si="36"/>
        <v>80000</v>
      </c>
      <c r="L589" s="41">
        <f t="shared" si="37"/>
        <v>0</v>
      </c>
      <c r="M589" s="188">
        <f t="shared" si="38"/>
        <v>80000</v>
      </c>
      <c r="N589" s="171" t="s">
        <v>1897</v>
      </c>
    </row>
    <row r="590" spans="1:14" ht="38.25">
      <c r="A590" s="179">
        <f t="shared" si="39"/>
        <v>594</v>
      </c>
      <c r="B590" s="189" t="s">
        <v>3867</v>
      </c>
      <c r="C590" s="167" t="s">
        <v>193</v>
      </c>
      <c r="D590" s="167" t="s">
        <v>3869</v>
      </c>
      <c r="E590" s="190" t="s">
        <v>3870</v>
      </c>
      <c r="F590" s="168" t="s">
        <v>736</v>
      </c>
      <c r="G590" s="166" t="s">
        <v>3871</v>
      </c>
      <c r="H590" s="166" t="s">
        <v>3868</v>
      </c>
      <c r="I590" s="191">
        <v>40</v>
      </c>
      <c r="J590" s="170">
        <v>100</v>
      </c>
      <c r="K590" s="187">
        <f t="shared" si="36"/>
        <v>4000</v>
      </c>
      <c r="L590" s="41">
        <f t="shared" si="37"/>
        <v>0</v>
      </c>
      <c r="M590" s="188">
        <f t="shared" si="38"/>
        <v>4000</v>
      </c>
      <c r="N590" s="171" t="s">
        <v>1897</v>
      </c>
    </row>
    <row r="591" spans="1:14" ht="25.5">
      <c r="A591" s="179">
        <f t="shared" si="39"/>
        <v>595</v>
      </c>
      <c r="B591" s="189" t="s">
        <v>4544</v>
      </c>
      <c r="C591" s="167" t="s">
        <v>361</v>
      </c>
      <c r="D591" s="167" t="s">
        <v>4546</v>
      </c>
      <c r="E591" s="190" t="s">
        <v>4547</v>
      </c>
      <c r="F591" s="168" t="s">
        <v>424</v>
      </c>
      <c r="G591" s="166" t="s">
        <v>4548</v>
      </c>
      <c r="H591" s="166" t="s">
        <v>4545</v>
      </c>
      <c r="I591" s="191">
        <v>1</v>
      </c>
      <c r="J591" s="170">
        <v>100</v>
      </c>
      <c r="K591" s="187">
        <f t="shared" si="36"/>
        <v>100</v>
      </c>
      <c r="L591" s="41">
        <f t="shared" si="37"/>
        <v>0</v>
      </c>
      <c r="M591" s="188">
        <f t="shared" si="38"/>
        <v>100</v>
      </c>
      <c r="N591" s="171" t="s">
        <v>1897</v>
      </c>
    </row>
    <row r="592" spans="1:14" ht="51">
      <c r="A592" s="179">
        <f t="shared" si="39"/>
        <v>596</v>
      </c>
      <c r="B592" s="189" t="s">
        <v>2937</v>
      </c>
      <c r="C592" s="167" t="s">
        <v>193</v>
      </c>
      <c r="D592" s="167" t="s">
        <v>947</v>
      </c>
      <c r="E592" s="190" t="s">
        <v>948</v>
      </c>
      <c r="F592" s="168" t="s">
        <v>949</v>
      </c>
      <c r="G592" s="166" t="s">
        <v>2939</v>
      </c>
      <c r="H592" s="166" t="s">
        <v>2938</v>
      </c>
      <c r="I592" s="191">
        <v>8320</v>
      </c>
      <c r="J592" s="170">
        <v>100</v>
      </c>
      <c r="K592" s="187">
        <f t="shared" si="36"/>
        <v>832000</v>
      </c>
      <c r="L592" s="41">
        <f t="shared" si="37"/>
        <v>0</v>
      </c>
      <c r="M592" s="188">
        <f t="shared" si="38"/>
        <v>832000</v>
      </c>
      <c r="N592" s="171" t="s">
        <v>1897</v>
      </c>
    </row>
    <row r="593" spans="1:14" ht="51">
      <c r="A593" s="179">
        <f t="shared" si="39"/>
        <v>597</v>
      </c>
      <c r="B593" s="189" t="s">
        <v>2093</v>
      </c>
      <c r="C593" s="167" t="s">
        <v>1929</v>
      </c>
      <c r="D593" s="167" t="s">
        <v>3875</v>
      </c>
      <c r="E593" s="190" t="s">
        <v>3876</v>
      </c>
      <c r="F593" s="168" t="s">
        <v>736</v>
      </c>
      <c r="G593" s="166" t="s">
        <v>3877</v>
      </c>
      <c r="H593" s="166" t="s">
        <v>2094</v>
      </c>
      <c r="I593" s="191">
        <v>18478</v>
      </c>
      <c r="J593" s="170">
        <v>100</v>
      </c>
      <c r="K593" s="187">
        <f t="shared" si="36"/>
        <v>1847800</v>
      </c>
      <c r="L593" s="41">
        <f t="shared" si="37"/>
        <v>0</v>
      </c>
      <c r="M593" s="188">
        <f t="shared" si="38"/>
        <v>1847800</v>
      </c>
      <c r="N593" s="171" t="s">
        <v>1897</v>
      </c>
    </row>
    <row r="594" spans="1:14" ht="51">
      <c r="A594" s="179">
        <f t="shared" si="39"/>
        <v>598</v>
      </c>
      <c r="B594" s="189" t="s">
        <v>2941</v>
      </c>
      <c r="C594" s="167" t="s">
        <v>1929</v>
      </c>
      <c r="D594" s="167" t="s">
        <v>4555</v>
      </c>
      <c r="E594" s="190" t="s">
        <v>3932</v>
      </c>
      <c r="F594" s="168" t="s">
        <v>736</v>
      </c>
      <c r="G594" s="166" t="s">
        <v>6944</v>
      </c>
      <c r="H594" s="166" t="s">
        <v>2942</v>
      </c>
      <c r="I594" s="191">
        <v>455</v>
      </c>
      <c r="J594" s="170">
        <v>100</v>
      </c>
      <c r="K594" s="187">
        <f t="shared" si="36"/>
        <v>45500</v>
      </c>
      <c r="L594" s="41">
        <f t="shared" si="37"/>
        <v>0</v>
      </c>
      <c r="M594" s="188">
        <f t="shared" si="38"/>
        <v>45500</v>
      </c>
      <c r="N594" s="171" t="s">
        <v>1897</v>
      </c>
    </row>
    <row r="595" spans="1:14" ht="51">
      <c r="A595" s="179">
        <f t="shared" si="39"/>
        <v>599</v>
      </c>
      <c r="B595" s="189" t="s">
        <v>6949</v>
      </c>
      <c r="C595" s="167" t="s">
        <v>1929</v>
      </c>
      <c r="D595" s="167" t="s">
        <v>6951</v>
      </c>
      <c r="E595" s="190" t="s">
        <v>6952</v>
      </c>
      <c r="F595" s="168" t="s">
        <v>736</v>
      </c>
      <c r="G595" s="166" t="s">
        <v>6953</v>
      </c>
      <c r="H595" s="166" t="s">
        <v>6950</v>
      </c>
      <c r="I595" s="191">
        <v>1</v>
      </c>
      <c r="J595" s="170">
        <v>100</v>
      </c>
      <c r="K595" s="187">
        <f t="shared" si="36"/>
        <v>100</v>
      </c>
      <c r="L595" s="41">
        <f t="shared" si="37"/>
        <v>0</v>
      </c>
      <c r="M595" s="188">
        <f t="shared" si="38"/>
        <v>100</v>
      </c>
      <c r="N595" s="171" t="s">
        <v>1897</v>
      </c>
    </row>
    <row r="596" spans="1:14" ht="51">
      <c r="A596" s="179">
        <f t="shared" si="39"/>
        <v>600</v>
      </c>
      <c r="B596" s="189" t="s">
        <v>2946</v>
      </c>
      <c r="C596" s="167" t="s">
        <v>1929</v>
      </c>
      <c r="D596" s="167" t="s">
        <v>4556</v>
      </c>
      <c r="E596" s="190" t="s">
        <v>4557</v>
      </c>
      <c r="F596" s="168" t="s">
        <v>736</v>
      </c>
      <c r="G596" s="166" t="s">
        <v>4558</v>
      </c>
      <c r="H596" s="166" t="s">
        <v>2947</v>
      </c>
      <c r="I596" s="191">
        <v>1920</v>
      </c>
      <c r="J596" s="170">
        <v>100</v>
      </c>
      <c r="K596" s="187">
        <f t="shared" si="36"/>
        <v>192000</v>
      </c>
      <c r="L596" s="41">
        <f t="shared" si="37"/>
        <v>0</v>
      </c>
      <c r="M596" s="188">
        <f t="shared" si="38"/>
        <v>192000</v>
      </c>
      <c r="N596" s="171" t="s">
        <v>1897</v>
      </c>
    </row>
    <row r="597" spans="1:14" ht="51">
      <c r="A597" s="179">
        <f t="shared" si="39"/>
        <v>601</v>
      </c>
      <c r="B597" s="189" t="s">
        <v>2950</v>
      </c>
      <c r="C597" s="167" t="s">
        <v>1929</v>
      </c>
      <c r="D597" s="167" t="s">
        <v>6957</v>
      </c>
      <c r="E597" s="190" t="s">
        <v>4246</v>
      </c>
      <c r="F597" s="168" t="s">
        <v>4798</v>
      </c>
      <c r="G597" s="166" t="s">
        <v>2952</v>
      </c>
      <c r="H597" s="166" t="s">
        <v>2951</v>
      </c>
      <c r="I597" s="191">
        <v>800</v>
      </c>
      <c r="J597" s="170">
        <v>100</v>
      </c>
      <c r="K597" s="187">
        <f t="shared" si="36"/>
        <v>80000</v>
      </c>
      <c r="L597" s="41">
        <f t="shared" si="37"/>
        <v>0</v>
      </c>
      <c r="M597" s="188">
        <f t="shared" si="38"/>
        <v>80000</v>
      </c>
      <c r="N597" s="171" t="s">
        <v>1897</v>
      </c>
    </row>
    <row r="598" spans="1:14">
      <c r="A598" s="179">
        <f t="shared" si="39"/>
        <v>602</v>
      </c>
      <c r="B598" s="189" t="s">
        <v>6960</v>
      </c>
      <c r="C598" s="167" t="s">
        <v>1929</v>
      </c>
      <c r="D598" s="167" t="s">
        <v>6962</v>
      </c>
      <c r="E598" s="190" t="s">
        <v>6963</v>
      </c>
      <c r="F598" s="168" t="s">
        <v>736</v>
      </c>
      <c r="G598" s="166" t="s">
        <v>736</v>
      </c>
      <c r="H598" s="166" t="s">
        <v>6961</v>
      </c>
      <c r="I598" s="191">
        <v>1</v>
      </c>
      <c r="J598" s="170">
        <v>100</v>
      </c>
      <c r="K598" s="187">
        <f t="shared" si="36"/>
        <v>100</v>
      </c>
      <c r="L598" s="41">
        <f t="shared" si="37"/>
        <v>0</v>
      </c>
      <c r="M598" s="188">
        <f t="shared" si="38"/>
        <v>100</v>
      </c>
      <c r="N598" s="171" t="s">
        <v>1897</v>
      </c>
    </row>
    <row r="599" spans="1:14" ht="51">
      <c r="A599" s="179">
        <f t="shared" si="39"/>
        <v>603</v>
      </c>
      <c r="B599" s="189" t="s">
        <v>6967</v>
      </c>
      <c r="C599" s="167" t="s">
        <v>193</v>
      </c>
      <c r="D599" s="167" t="s">
        <v>6969</v>
      </c>
      <c r="E599" s="190" t="s">
        <v>6970</v>
      </c>
      <c r="F599" s="168" t="s">
        <v>1687</v>
      </c>
      <c r="G599" s="166" t="s">
        <v>6971</v>
      </c>
      <c r="H599" s="166" t="s">
        <v>6968</v>
      </c>
      <c r="I599" s="191">
        <v>10</v>
      </c>
      <c r="J599" s="170">
        <v>100</v>
      </c>
      <c r="K599" s="187">
        <f t="shared" si="36"/>
        <v>1000</v>
      </c>
      <c r="L599" s="41">
        <f t="shared" si="37"/>
        <v>0</v>
      </c>
      <c r="M599" s="188">
        <f t="shared" si="38"/>
        <v>1000</v>
      </c>
      <c r="N599" s="171" t="s">
        <v>1897</v>
      </c>
    </row>
    <row r="600" spans="1:14" ht="51">
      <c r="A600" s="179">
        <f t="shared" si="39"/>
        <v>604</v>
      </c>
      <c r="B600" s="189" t="s">
        <v>6979</v>
      </c>
      <c r="C600" s="167" t="s">
        <v>736</v>
      </c>
      <c r="D600" s="167" t="s">
        <v>6981</v>
      </c>
      <c r="E600" s="190" t="s">
        <v>6982</v>
      </c>
      <c r="F600" s="168" t="s">
        <v>4798</v>
      </c>
      <c r="G600" s="166" t="s">
        <v>6983</v>
      </c>
      <c r="H600" s="166" t="s">
        <v>6980</v>
      </c>
      <c r="I600" s="191">
        <v>800</v>
      </c>
      <c r="J600" s="170">
        <v>100</v>
      </c>
      <c r="K600" s="187">
        <f t="shared" si="36"/>
        <v>80000</v>
      </c>
      <c r="L600" s="41">
        <f t="shared" si="37"/>
        <v>0</v>
      </c>
      <c r="M600" s="188">
        <f t="shared" si="38"/>
        <v>80000</v>
      </c>
      <c r="N600" s="171" t="s">
        <v>1897</v>
      </c>
    </row>
    <row r="601" spans="1:14" ht="38.25">
      <c r="A601" s="179">
        <f t="shared" si="39"/>
        <v>605</v>
      </c>
      <c r="B601" s="189" t="s">
        <v>6987</v>
      </c>
      <c r="C601" s="167" t="s">
        <v>1929</v>
      </c>
      <c r="D601" s="167" t="s">
        <v>6989</v>
      </c>
      <c r="E601" s="190" t="s">
        <v>6990</v>
      </c>
      <c r="F601" s="168" t="s">
        <v>736</v>
      </c>
      <c r="G601" s="166" t="s">
        <v>6991</v>
      </c>
      <c r="H601" s="166" t="s">
        <v>6988</v>
      </c>
      <c r="I601" s="191">
        <v>70</v>
      </c>
      <c r="J601" s="170">
        <v>100</v>
      </c>
      <c r="K601" s="187">
        <f t="shared" si="36"/>
        <v>7000</v>
      </c>
      <c r="L601" s="41">
        <f t="shared" si="37"/>
        <v>0</v>
      </c>
      <c r="M601" s="188">
        <f t="shared" si="38"/>
        <v>7000</v>
      </c>
      <c r="N601" s="171" t="s">
        <v>1897</v>
      </c>
    </row>
    <row r="602" spans="1:14" ht="38.25">
      <c r="A602" s="179">
        <f t="shared" si="39"/>
        <v>606</v>
      </c>
      <c r="B602" s="189" t="s">
        <v>6995</v>
      </c>
      <c r="C602" s="167" t="s">
        <v>1929</v>
      </c>
      <c r="D602" s="167" t="s">
        <v>6997</v>
      </c>
      <c r="E602" s="190" t="s">
        <v>6998</v>
      </c>
      <c r="F602" s="168" t="s">
        <v>736</v>
      </c>
      <c r="G602" s="166" t="s">
        <v>6999</v>
      </c>
      <c r="H602" s="166" t="s">
        <v>6996</v>
      </c>
      <c r="I602" s="191">
        <v>30</v>
      </c>
      <c r="J602" s="170">
        <v>100</v>
      </c>
      <c r="K602" s="187">
        <f t="shared" si="36"/>
        <v>3000</v>
      </c>
      <c r="L602" s="41">
        <f t="shared" si="37"/>
        <v>0</v>
      </c>
      <c r="M602" s="188">
        <f t="shared" si="38"/>
        <v>3000</v>
      </c>
      <c r="N602" s="171" t="s">
        <v>1897</v>
      </c>
    </row>
    <row r="603" spans="1:14" ht="38.25">
      <c r="A603" s="179">
        <f t="shared" si="39"/>
        <v>607</v>
      </c>
      <c r="B603" s="189" t="s">
        <v>7003</v>
      </c>
      <c r="C603" s="167" t="s">
        <v>361</v>
      </c>
      <c r="D603" s="167" t="s">
        <v>7005</v>
      </c>
      <c r="E603" s="190" t="s">
        <v>7006</v>
      </c>
      <c r="F603" s="168" t="s">
        <v>736</v>
      </c>
      <c r="G603" s="166" t="s">
        <v>7007</v>
      </c>
      <c r="H603" s="166" t="s">
        <v>7004</v>
      </c>
      <c r="I603" s="191">
        <v>1</v>
      </c>
      <c r="J603" s="170">
        <v>100</v>
      </c>
      <c r="K603" s="187">
        <f t="shared" si="36"/>
        <v>100</v>
      </c>
      <c r="L603" s="41">
        <f t="shared" si="37"/>
        <v>0</v>
      </c>
      <c r="M603" s="188">
        <f t="shared" si="38"/>
        <v>100</v>
      </c>
      <c r="N603" s="171" t="s">
        <v>1897</v>
      </c>
    </row>
    <row r="604" spans="1:14" ht="38.25">
      <c r="A604" s="179">
        <f t="shared" si="39"/>
        <v>608</v>
      </c>
      <c r="B604" s="189" t="s">
        <v>2953</v>
      </c>
      <c r="C604" s="167" t="s">
        <v>1929</v>
      </c>
      <c r="D604" s="167" t="s">
        <v>7010</v>
      </c>
      <c r="E604" s="190" t="s">
        <v>7011</v>
      </c>
      <c r="F604" s="168" t="s">
        <v>736</v>
      </c>
      <c r="G604" s="166" t="s">
        <v>7012</v>
      </c>
      <c r="H604" s="166" t="s">
        <v>2954</v>
      </c>
      <c r="I604" s="191">
        <v>320</v>
      </c>
      <c r="J604" s="170">
        <v>100</v>
      </c>
      <c r="K604" s="187">
        <f t="shared" si="36"/>
        <v>32000</v>
      </c>
      <c r="L604" s="41">
        <f t="shared" si="37"/>
        <v>0</v>
      </c>
      <c r="M604" s="188">
        <f t="shared" si="38"/>
        <v>32000</v>
      </c>
      <c r="N604" s="171" t="s">
        <v>1897</v>
      </c>
    </row>
    <row r="605" spans="1:14" ht="63.75">
      <c r="A605" s="179">
        <f t="shared" si="39"/>
        <v>609</v>
      </c>
      <c r="B605" s="189" t="s">
        <v>2955</v>
      </c>
      <c r="C605" s="167" t="s">
        <v>361</v>
      </c>
      <c r="D605" s="167" t="s">
        <v>1603</v>
      </c>
      <c r="E605" s="190" t="s">
        <v>1604</v>
      </c>
      <c r="F605" s="168" t="s">
        <v>405</v>
      </c>
      <c r="G605" s="166" t="s">
        <v>2957</v>
      </c>
      <c r="H605" s="166" t="s">
        <v>2956</v>
      </c>
      <c r="I605" s="191">
        <v>6560</v>
      </c>
      <c r="J605" s="170">
        <v>100</v>
      </c>
      <c r="K605" s="187">
        <f t="shared" si="36"/>
        <v>656000</v>
      </c>
      <c r="L605" s="41">
        <f t="shared" si="37"/>
        <v>0</v>
      </c>
      <c r="M605" s="188">
        <f t="shared" si="38"/>
        <v>656000</v>
      </c>
      <c r="N605" s="171" t="s">
        <v>1897</v>
      </c>
    </row>
    <row r="606" spans="1:14" ht="38.25">
      <c r="A606" s="179">
        <f t="shared" si="39"/>
        <v>610</v>
      </c>
      <c r="B606" s="189" t="s">
        <v>2958</v>
      </c>
      <c r="C606" s="167" t="s">
        <v>1929</v>
      </c>
      <c r="D606" s="167" t="s">
        <v>3880</v>
      </c>
      <c r="E606" s="190" t="s">
        <v>3285</v>
      </c>
      <c r="F606" s="168" t="s">
        <v>736</v>
      </c>
      <c r="G606" s="166" t="s">
        <v>3881</v>
      </c>
      <c r="H606" s="166" t="s">
        <v>2959</v>
      </c>
      <c r="I606" s="191">
        <v>640</v>
      </c>
      <c r="J606" s="170">
        <v>100</v>
      </c>
      <c r="K606" s="187">
        <f t="shared" si="36"/>
        <v>64000</v>
      </c>
      <c r="L606" s="41">
        <f t="shared" si="37"/>
        <v>0</v>
      </c>
      <c r="M606" s="188">
        <f t="shared" si="38"/>
        <v>64000</v>
      </c>
      <c r="N606" s="171" t="s">
        <v>1897</v>
      </c>
    </row>
    <row r="607" spans="1:14" ht="38.25">
      <c r="A607" s="179">
        <f t="shared" si="39"/>
        <v>611</v>
      </c>
      <c r="B607" s="189" t="s">
        <v>2960</v>
      </c>
      <c r="C607" s="167" t="s">
        <v>206</v>
      </c>
      <c r="D607" s="167" t="s">
        <v>81</v>
      </c>
      <c r="E607" s="190" t="s">
        <v>1281</v>
      </c>
      <c r="F607" s="168" t="s">
        <v>218</v>
      </c>
      <c r="G607" s="166" t="s">
        <v>1639</v>
      </c>
      <c r="H607" s="166" t="s">
        <v>2961</v>
      </c>
      <c r="I607" s="191">
        <v>320</v>
      </c>
      <c r="J607" s="170">
        <v>100</v>
      </c>
      <c r="K607" s="187">
        <f t="shared" si="36"/>
        <v>32000</v>
      </c>
      <c r="L607" s="41">
        <f t="shared" si="37"/>
        <v>0</v>
      </c>
      <c r="M607" s="188">
        <f t="shared" si="38"/>
        <v>32000</v>
      </c>
      <c r="N607" s="171" t="s">
        <v>1897</v>
      </c>
    </row>
    <row r="608" spans="1:14" ht="51">
      <c r="A608" s="179">
        <f t="shared" si="39"/>
        <v>612</v>
      </c>
      <c r="B608" s="189" t="s">
        <v>7016</v>
      </c>
      <c r="C608" s="167" t="s">
        <v>1929</v>
      </c>
      <c r="D608" s="167" t="s">
        <v>7018</v>
      </c>
      <c r="E608" s="190" t="s">
        <v>7019</v>
      </c>
      <c r="F608" s="168" t="s">
        <v>736</v>
      </c>
      <c r="G608" s="166" t="s">
        <v>7020</v>
      </c>
      <c r="H608" s="166" t="s">
        <v>7017</v>
      </c>
      <c r="I608" s="191">
        <v>10</v>
      </c>
      <c r="J608" s="170">
        <v>100</v>
      </c>
      <c r="K608" s="187">
        <f t="shared" si="36"/>
        <v>1000</v>
      </c>
      <c r="L608" s="41">
        <f t="shared" si="37"/>
        <v>0</v>
      </c>
      <c r="M608" s="188">
        <f t="shared" si="38"/>
        <v>1000</v>
      </c>
      <c r="N608" s="171" t="s">
        <v>1897</v>
      </c>
    </row>
    <row r="609" spans="1:14" ht="51">
      <c r="A609" s="179">
        <f t="shared" si="39"/>
        <v>613</v>
      </c>
      <c r="B609" s="189" t="s">
        <v>2962</v>
      </c>
      <c r="C609" s="167" t="s">
        <v>193</v>
      </c>
      <c r="D609" s="167" t="s">
        <v>1871</v>
      </c>
      <c r="E609" s="190" t="s">
        <v>1872</v>
      </c>
      <c r="F609" s="168" t="s">
        <v>405</v>
      </c>
      <c r="G609" s="166" t="s">
        <v>2964</v>
      </c>
      <c r="H609" s="166" t="s">
        <v>2963</v>
      </c>
      <c r="I609" s="191">
        <v>2400</v>
      </c>
      <c r="J609" s="170">
        <v>100</v>
      </c>
      <c r="K609" s="187">
        <f t="shared" si="36"/>
        <v>240000</v>
      </c>
      <c r="L609" s="41">
        <f t="shared" si="37"/>
        <v>0</v>
      </c>
      <c r="M609" s="188">
        <f t="shared" si="38"/>
        <v>240000</v>
      </c>
      <c r="N609" s="171" t="s">
        <v>1897</v>
      </c>
    </row>
    <row r="610" spans="1:14" ht="38.25">
      <c r="A610" s="179">
        <f t="shared" si="39"/>
        <v>614</v>
      </c>
      <c r="B610" s="189" t="s">
        <v>2965</v>
      </c>
      <c r="C610" s="167" t="s">
        <v>361</v>
      </c>
      <c r="D610" s="167" t="s">
        <v>956</v>
      </c>
      <c r="E610" s="190" t="s">
        <v>957</v>
      </c>
      <c r="F610" s="168" t="s">
        <v>405</v>
      </c>
      <c r="G610" s="166" t="s">
        <v>2967</v>
      </c>
      <c r="H610" s="166" t="s">
        <v>2966</v>
      </c>
      <c r="I610" s="191">
        <v>1600</v>
      </c>
      <c r="J610" s="170">
        <v>100</v>
      </c>
      <c r="K610" s="187">
        <f t="shared" si="36"/>
        <v>160000</v>
      </c>
      <c r="L610" s="41">
        <f t="shared" si="37"/>
        <v>0</v>
      </c>
      <c r="M610" s="188">
        <f t="shared" si="38"/>
        <v>160000</v>
      </c>
      <c r="N610" s="171" t="s">
        <v>1897</v>
      </c>
    </row>
    <row r="611" spans="1:14" ht="38.25">
      <c r="A611" s="179">
        <f t="shared" si="39"/>
        <v>615</v>
      </c>
      <c r="B611" s="189" t="s">
        <v>2968</v>
      </c>
      <c r="C611" s="167" t="s">
        <v>361</v>
      </c>
      <c r="D611" s="167" t="s">
        <v>2970</v>
      </c>
      <c r="E611" s="190" t="s">
        <v>2971</v>
      </c>
      <c r="F611" s="168" t="s">
        <v>736</v>
      </c>
      <c r="G611" s="166" t="s">
        <v>1643</v>
      </c>
      <c r="H611" s="166" t="s">
        <v>2969</v>
      </c>
      <c r="I611" s="191">
        <v>1120</v>
      </c>
      <c r="J611" s="170">
        <v>100</v>
      </c>
      <c r="K611" s="187">
        <f t="shared" si="36"/>
        <v>112000</v>
      </c>
      <c r="L611" s="41">
        <f t="shared" si="37"/>
        <v>0</v>
      </c>
      <c r="M611" s="188">
        <f t="shared" si="38"/>
        <v>112000</v>
      </c>
      <c r="N611" s="171" t="s">
        <v>1897</v>
      </c>
    </row>
    <row r="612" spans="1:14" ht="51">
      <c r="A612" s="179">
        <f t="shared" si="39"/>
        <v>616</v>
      </c>
      <c r="B612" s="189" t="s">
        <v>7023</v>
      </c>
      <c r="C612" s="167" t="s">
        <v>1929</v>
      </c>
      <c r="D612" s="167" t="s">
        <v>7025</v>
      </c>
      <c r="E612" s="190" t="s">
        <v>2029</v>
      </c>
      <c r="F612" s="168" t="s">
        <v>736</v>
      </c>
      <c r="G612" s="166" t="s">
        <v>7026</v>
      </c>
      <c r="H612" s="166" t="s">
        <v>7024</v>
      </c>
      <c r="I612" s="191">
        <v>3</v>
      </c>
      <c r="J612" s="170">
        <v>100</v>
      </c>
      <c r="K612" s="187">
        <f t="shared" si="36"/>
        <v>300</v>
      </c>
      <c r="L612" s="41">
        <f t="shared" si="37"/>
        <v>0</v>
      </c>
      <c r="M612" s="188">
        <f t="shared" si="38"/>
        <v>300</v>
      </c>
      <c r="N612" s="171" t="s">
        <v>1897</v>
      </c>
    </row>
    <row r="613" spans="1:14" ht="51">
      <c r="A613" s="179">
        <f t="shared" si="39"/>
        <v>617</v>
      </c>
      <c r="B613" s="189" t="s">
        <v>2972</v>
      </c>
      <c r="C613" s="167" t="s">
        <v>193</v>
      </c>
      <c r="D613" s="167" t="s">
        <v>960</v>
      </c>
      <c r="E613" s="190" t="s">
        <v>961</v>
      </c>
      <c r="F613" s="168" t="s">
        <v>405</v>
      </c>
      <c r="G613" s="166" t="s">
        <v>2974</v>
      </c>
      <c r="H613" s="166" t="s">
        <v>2973</v>
      </c>
      <c r="I613" s="191">
        <v>800</v>
      </c>
      <c r="J613" s="170">
        <v>100</v>
      </c>
      <c r="K613" s="187">
        <f t="shared" si="36"/>
        <v>80000</v>
      </c>
      <c r="L613" s="41">
        <f t="shared" si="37"/>
        <v>0</v>
      </c>
      <c r="M613" s="188">
        <f t="shared" si="38"/>
        <v>80000</v>
      </c>
      <c r="N613" s="171" t="s">
        <v>1897</v>
      </c>
    </row>
    <row r="614" spans="1:14" ht="51">
      <c r="A614" s="179">
        <f t="shared" si="39"/>
        <v>618</v>
      </c>
      <c r="B614" s="189" t="s">
        <v>2975</v>
      </c>
      <c r="C614" s="167" t="s">
        <v>1929</v>
      </c>
      <c r="D614" s="167" t="s">
        <v>3882</v>
      </c>
      <c r="E614" s="190" t="s">
        <v>3282</v>
      </c>
      <c r="F614" s="168" t="s">
        <v>736</v>
      </c>
      <c r="G614" s="166" t="s">
        <v>3883</v>
      </c>
      <c r="H614" s="166" t="s">
        <v>2976</v>
      </c>
      <c r="I614" s="191">
        <v>800</v>
      </c>
      <c r="J614" s="170">
        <v>100</v>
      </c>
      <c r="K614" s="187">
        <f t="shared" si="36"/>
        <v>80000</v>
      </c>
      <c r="L614" s="41">
        <f t="shared" si="37"/>
        <v>0</v>
      </c>
      <c r="M614" s="188">
        <f t="shared" si="38"/>
        <v>80000</v>
      </c>
      <c r="N614" s="171" t="s">
        <v>1897</v>
      </c>
    </row>
    <row r="615" spans="1:14" ht="51">
      <c r="A615" s="179">
        <f t="shared" si="39"/>
        <v>619</v>
      </c>
      <c r="B615" s="189" t="s">
        <v>2977</v>
      </c>
      <c r="C615" s="167" t="s">
        <v>361</v>
      </c>
      <c r="D615" s="167" t="s">
        <v>1605</v>
      </c>
      <c r="E615" s="190" t="s">
        <v>1606</v>
      </c>
      <c r="F615" s="168" t="s">
        <v>1607</v>
      </c>
      <c r="G615" s="166" t="s">
        <v>7029</v>
      </c>
      <c r="H615" s="166" t="s">
        <v>2978</v>
      </c>
      <c r="I615" s="191">
        <v>3200</v>
      </c>
      <c r="J615" s="170">
        <v>100</v>
      </c>
      <c r="K615" s="187">
        <f t="shared" si="36"/>
        <v>320000</v>
      </c>
      <c r="L615" s="41">
        <f t="shared" si="37"/>
        <v>0</v>
      </c>
      <c r="M615" s="188">
        <f t="shared" si="38"/>
        <v>320000</v>
      </c>
      <c r="N615" s="171" t="s">
        <v>1897</v>
      </c>
    </row>
    <row r="616" spans="1:14" ht="63.75">
      <c r="A616" s="179">
        <f t="shared" si="39"/>
        <v>620</v>
      </c>
      <c r="B616" s="189" t="s">
        <v>2979</v>
      </c>
      <c r="C616" s="167" t="s">
        <v>361</v>
      </c>
      <c r="D616" s="167" t="s">
        <v>1875</v>
      </c>
      <c r="E616" s="190" t="s">
        <v>1876</v>
      </c>
      <c r="F616" s="168" t="s">
        <v>1877</v>
      </c>
      <c r="G616" s="166" t="s">
        <v>2981</v>
      </c>
      <c r="H616" s="166" t="s">
        <v>2980</v>
      </c>
      <c r="I616" s="191">
        <v>320</v>
      </c>
      <c r="J616" s="170">
        <v>100</v>
      </c>
      <c r="K616" s="187">
        <f t="shared" si="36"/>
        <v>32000</v>
      </c>
      <c r="L616" s="41">
        <f t="shared" si="37"/>
        <v>0</v>
      </c>
      <c r="M616" s="188">
        <f t="shared" si="38"/>
        <v>32000</v>
      </c>
      <c r="N616" s="171" t="s">
        <v>1897</v>
      </c>
    </row>
    <row r="617" spans="1:14" ht="63.75">
      <c r="A617" s="179">
        <f t="shared" si="39"/>
        <v>621</v>
      </c>
      <c r="B617" s="189" t="s">
        <v>2983</v>
      </c>
      <c r="C617" s="167" t="s">
        <v>1929</v>
      </c>
      <c r="D617" s="167" t="s">
        <v>7031</v>
      </c>
      <c r="E617" s="190" t="s">
        <v>2255</v>
      </c>
      <c r="F617" s="168" t="s">
        <v>736</v>
      </c>
      <c r="G617" s="166" t="s">
        <v>2985</v>
      </c>
      <c r="H617" s="166" t="s">
        <v>2984</v>
      </c>
      <c r="I617" s="191">
        <v>17440</v>
      </c>
      <c r="J617" s="170">
        <v>100</v>
      </c>
      <c r="K617" s="187">
        <f t="shared" si="36"/>
        <v>1744000</v>
      </c>
      <c r="L617" s="41">
        <f t="shared" si="37"/>
        <v>0</v>
      </c>
      <c r="M617" s="188">
        <f t="shared" si="38"/>
        <v>1744000</v>
      </c>
      <c r="N617" s="171" t="s">
        <v>1897</v>
      </c>
    </row>
    <row r="618" spans="1:14">
      <c r="A618" s="179">
        <f t="shared" si="39"/>
        <v>622</v>
      </c>
      <c r="B618" s="189" t="s">
        <v>3885</v>
      </c>
      <c r="C618" s="167" t="s">
        <v>1929</v>
      </c>
      <c r="D618" s="167" t="s">
        <v>3887</v>
      </c>
      <c r="E618" s="190" t="s">
        <v>3888</v>
      </c>
      <c r="F618" s="168" t="s">
        <v>736</v>
      </c>
      <c r="G618" s="166" t="s">
        <v>736</v>
      </c>
      <c r="H618" s="166" t="s">
        <v>3886</v>
      </c>
      <c r="I618" s="191">
        <v>15</v>
      </c>
      <c r="J618" s="170">
        <v>100</v>
      </c>
      <c r="K618" s="187">
        <f t="shared" si="36"/>
        <v>1500</v>
      </c>
      <c r="L618" s="41">
        <f t="shared" si="37"/>
        <v>0</v>
      </c>
      <c r="M618" s="188">
        <f t="shared" si="38"/>
        <v>1500</v>
      </c>
      <c r="N618" s="171" t="s">
        <v>1897</v>
      </c>
    </row>
    <row r="619" spans="1:14" ht="51">
      <c r="A619" s="179">
        <f t="shared" si="39"/>
        <v>623</v>
      </c>
      <c r="B619" s="189" t="s">
        <v>7034</v>
      </c>
      <c r="C619" s="167" t="s">
        <v>1929</v>
      </c>
      <c r="D619" s="167" t="s">
        <v>7036</v>
      </c>
      <c r="E619" s="190" t="s">
        <v>1931</v>
      </c>
      <c r="F619" s="168" t="s">
        <v>736</v>
      </c>
      <c r="G619" s="166" t="s">
        <v>7037</v>
      </c>
      <c r="H619" s="166" t="s">
        <v>7035</v>
      </c>
      <c r="I619" s="191">
        <v>11</v>
      </c>
      <c r="J619" s="170">
        <v>100</v>
      </c>
      <c r="K619" s="187">
        <f t="shared" si="36"/>
        <v>1100</v>
      </c>
      <c r="L619" s="41">
        <f t="shared" si="37"/>
        <v>0</v>
      </c>
      <c r="M619" s="188">
        <f t="shared" si="38"/>
        <v>1100</v>
      </c>
      <c r="N619" s="171" t="s">
        <v>1897</v>
      </c>
    </row>
    <row r="620" spans="1:14" ht="38.25">
      <c r="A620" s="179">
        <f t="shared" si="39"/>
        <v>624</v>
      </c>
      <c r="B620" s="189" t="s">
        <v>7041</v>
      </c>
      <c r="C620" s="167" t="s">
        <v>361</v>
      </c>
      <c r="D620" s="167" t="s">
        <v>7043</v>
      </c>
      <c r="E620" s="190" t="s">
        <v>7044</v>
      </c>
      <c r="F620" s="168" t="s">
        <v>7045</v>
      </c>
      <c r="G620" s="166" t="s">
        <v>7046</v>
      </c>
      <c r="H620" s="166" t="s">
        <v>7042</v>
      </c>
      <c r="I620" s="191">
        <v>200</v>
      </c>
      <c r="J620" s="170">
        <v>100</v>
      </c>
      <c r="K620" s="187">
        <f t="shared" si="36"/>
        <v>20000</v>
      </c>
      <c r="L620" s="41">
        <f t="shared" si="37"/>
        <v>0</v>
      </c>
      <c r="M620" s="188">
        <f t="shared" si="38"/>
        <v>20000</v>
      </c>
      <c r="N620" s="171" t="s">
        <v>1897</v>
      </c>
    </row>
    <row r="621" spans="1:14" ht="38.25">
      <c r="A621" s="179">
        <f t="shared" si="39"/>
        <v>625</v>
      </c>
      <c r="B621" s="189" t="s">
        <v>4559</v>
      </c>
      <c r="C621" s="167" t="s">
        <v>361</v>
      </c>
      <c r="D621" s="167" t="s">
        <v>4561</v>
      </c>
      <c r="E621" s="190" t="s">
        <v>1495</v>
      </c>
      <c r="F621" s="168" t="s">
        <v>736</v>
      </c>
      <c r="G621" s="166" t="s">
        <v>1644</v>
      </c>
      <c r="H621" s="166" t="s">
        <v>4560</v>
      </c>
      <c r="I621" s="191">
        <v>480</v>
      </c>
      <c r="J621" s="170">
        <v>100</v>
      </c>
      <c r="K621" s="187">
        <f t="shared" si="36"/>
        <v>48000</v>
      </c>
      <c r="L621" s="41">
        <f t="shared" si="37"/>
        <v>0</v>
      </c>
      <c r="M621" s="188">
        <f t="shared" si="38"/>
        <v>48000</v>
      </c>
      <c r="N621" s="171" t="s">
        <v>1897</v>
      </c>
    </row>
    <row r="622" spans="1:14" ht="38.25">
      <c r="A622" s="179">
        <f t="shared" si="39"/>
        <v>626</v>
      </c>
      <c r="B622" s="189" t="s">
        <v>7051</v>
      </c>
      <c r="C622" s="167" t="s">
        <v>1929</v>
      </c>
      <c r="D622" s="167" t="s">
        <v>7053</v>
      </c>
      <c r="E622" s="190" t="s">
        <v>7054</v>
      </c>
      <c r="F622" s="168" t="s">
        <v>736</v>
      </c>
      <c r="G622" s="166" t="s">
        <v>7055</v>
      </c>
      <c r="H622" s="166" t="s">
        <v>7052</v>
      </c>
      <c r="I622" s="191">
        <v>2</v>
      </c>
      <c r="J622" s="170">
        <v>100</v>
      </c>
      <c r="K622" s="187">
        <f t="shared" si="36"/>
        <v>200</v>
      </c>
      <c r="L622" s="41">
        <f t="shared" si="37"/>
        <v>0</v>
      </c>
      <c r="M622" s="188">
        <f t="shared" si="38"/>
        <v>200</v>
      </c>
      <c r="N622" s="171" t="s">
        <v>1897</v>
      </c>
    </row>
    <row r="623" spans="1:14" ht="38.25">
      <c r="A623" s="179">
        <f t="shared" si="39"/>
        <v>627</v>
      </c>
      <c r="B623" s="189" t="s">
        <v>2986</v>
      </c>
      <c r="C623" s="167" t="s">
        <v>193</v>
      </c>
      <c r="D623" s="167" t="s">
        <v>967</v>
      </c>
      <c r="E623" s="190" t="s">
        <v>968</v>
      </c>
      <c r="F623" s="168" t="s">
        <v>405</v>
      </c>
      <c r="G623" s="166" t="s">
        <v>2988</v>
      </c>
      <c r="H623" s="166" t="s">
        <v>2987</v>
      </c>
      <c r="I623" s="191">
        <v>1600</v>
      </c>
      <c r="J623" s="170">
        <v>100</v>
      </c>
      <c r="K623" s="187">
        <f t="shared" si="36"/>
        <v>160000</v>
      </c>
      <c r="L623" s="41">
        <f t="shared" si="37"/>
        <v>0</v>
      </c>
      <c r="M623" s="188">
        <f t="shared" si="38"/>
        <v>160000</v>
      </c>
      <c r="N623" s="171" t="s">
        <v>1897</v>
      </c>
    </row>
    <row r="624" spans="1:14" ht="38.25">
      <c r="A624" s="179">
        <f t="shared" si="39"/>
        <v>628</v>
      </c>
      <c r="B624" s="189" t="s">
        <v>7059</v>
      </c>
      <c r="C624" s="167" t="s">
        <v>4099</v>
      </c>
      <c r="D624" s="167" t="s">
        <v>7061</v>
      </c>
      <c r="E624" s="190" t="s">
        <v>7062</v>
      </c>
      <c r="F624" s="168" t="s">
        <v>736</v>
      </c>
      <c r="G624" s="166" t="s">
        <v>7063</v>
      </c>
      <c r="H624" s="166" t="s">
        <v>7060</v>
      </c>
      <c r="I624" s="191">
        <v>199</v>
      </c>
      <c r="J624" s="170">
        <v>100</v>
      </c>
      <c r="K624" s="187">
        <f t="shared" si="36"/>
        <v>19900</v>
      </c>
      <c r="L624" s="41">
        <f t="shared" si="37"/>
        <v>0</v>
      </c>
      <c r="M624" s="188">
        <f t="shared" si="38"/>
        <v>19900</v>
      </c>
      <c r="N624" s="171" t="s">
        <v>1897</v>
      </c>
    </row>
    <row r="625" spans="1:14" ht="51">
      <c r="A625" s="179">
        <f t="shared" si="39"/>
        <v>629</v>
      </c>
      <c r="B625" s="189" t="s">
        <v>2990</v>
      </c>
      <c r="C625" s="167" t="s">
        <v>4099</v>
      </c>
      <c r="D625" s="167" t="s">
        <v>7067</v>
      </c>
      <c r="E625" s="190" t="s">
        <v>7068</v>
      </c>
      <c r="F625" s="168" t="s">
        <v>736</v>
      </c>
      <c r="G625" s="166" t="s">
        <v>3893</v>
      </c>
      <c r="H625" s="166" t="s">
        <v>2991</v>
      </c>
      <c r="I625" s="191">
        <v>3</v>
      </c>
      <c r="J625" s="170">
        <v>100</v>
      </c>
      <c r="K625" s="187">
        <f t="shared" si="36"/>
        <v>300</v>
      </c>
      <c r="L625" s="41">
        <f t="shared" si="37"/>
        <v>0</v>
      </c>
      <c r="M625" s="188">
        <f t="shared" si="38"/>
        <v>300</v>
      </c>
      <c r="N625" s="171" t="s">
        <v>1897</v>
      </c>
    </row>
    <row r="626" spans="1:14" ht="76.5">
      <c r="A626" s="179">
        <f t="shared" si="39"/>
        <v>630</v>
      </c>
      <c r="B626" s="189" t="s">
        <v>7071</v>
      </c>
      <c r="C626" s="167" t="s">
        <v>1929</v>
      </c>
      <c r="D626" s="167" t="s">
        <v>7073</v>
      </c>
      <c r="E626" s="190" t="s">
        <v>7074</v>
      </c>
      <c r="F626" s="168" t="s">
        <v>7075</v>
      </c>
      <c r="G626" s="166" t="s">
        <v>7076</v>
      </c>
      <c r="H626" s="166" t="s">
        <v>7072</v>
      </c>
      <c r="I626" s="191">
        <v>30</v>
      </c>
      <c r="J626" s="170">
        <v>100</v>
      </c>
      <c r="K626" s="187">
        <f t="shared" si="36"/>
        <v>3000</v>
      </c>
      <c r="L626" s="41">
        <f t="shared" si="37"/>
        <v>0</v>
      </c>
      <c r="M626" s="188">
        <f t="shared" si="38"/>
        <v>3000</v>
      </c>
      <c r="N626" s="171" t="s">
        <v>1897</v>
      </c>
    </row>
    <row r="627" spans="1:14" ht="38.25">
      <c r="A627" s="179">
        <f t="shared" si="39"/>
        <v>631</v>
      </c>
      <c r="B627" s="189" t="s">
        <v>2995</v>
      </c>
      <c r="C627" s="167" t="s">
        <v>1929</v>
      </c>
      <c r="D627" s="167" t="s">
        <v>2997</v>
      </c>
      <c r="E627" s="190" t="s">
        <v>2998</v>
      </c>
      <c r="F627" s="168" t="s">
        <v>1932</v>
      </c>
      <c r="G627" s="166" t="s">
        <v>2999</v>
      </c>
      <c r="H627" s="166" t="s">
        <v>2996</v>
      </c>
      <c r="I627" s="191">
        <v>2400</v>
      </c>
      <c r="J627" s="170">
        <v>100</v>
      </c>
      <c r="K627" s="187">
        <f t="shared" si="36"/>
        <v>240000</v>
      </c>
      <c r="L627" s="41">
        <f t="shared" si="37"/>
        <v>0</v>
      </c>
      <c r="M627" s="188">
        <f t="shared" si="38"/>
        <v>240000</v>
      </c>
      <c r="N627" s="171" t="s">
        <v>1897</v>
      </c>
    </row>
    <row r="628" spans="1:14" ht="38.25">
      <c r="A628" s="179">
        <f t="shared" si="39"/>
        <v>632</v>
      </c>
      <c r="B628" s="189" t="s">
        <v>7080</v>
      </c>
      <c r="C628" s="167" t="s">
        <v>1929</v>
      </c>
      <c r="D628" s="167" t="s">
        <v>7082</v>
      </c>
      <c r="E628" s="190" t="s">
        <v>7083</v>
      </c>
      <c r="F628" s="168" t="s">
        <v>7084</v>
      </c>
      <c r="G628" s="166" t="s">
        <v>7085</v>
      </c>
      <c r="H628" s="166" t="s">
        <v>7081</v>
      </c>
      <c r="I628" s="191">
        <v>35</v>
      </c>
      <c r="J628" s="170">
        <v>100</v>
      </c>
      <c r="K628" s="187">
        <f t="shared" si="36"/>
        <v>3500</v>
      </c>
      <c r="L628" s="41">
        <f t="shared" si="37"/>
        <v>0</v>
      </c>
      <c r="M628" s="188">
        <f t="shared" si="38"/>
        <v>3500</v>
      </c>
      <c r="N628" s="171" t="s">
        <v>1897</v>
      </c>
    </row>
    <row r="629" spans="1:14" ht="38.25">
      <c r="A629" s="179">
        <f t="shared" si="39"/>
        <v>633</v>
      </c>
      <c r="B629" s="189" t="s">
        <v>7090</v>
      </c>
      <c r="C629" s="167" t="s">
        <v>1929</v>
      </c>
      <c r="D629" s="167" t="s">
        <v>7092</v>
      </c>
      <c r="E629" s="190" t="s">
        <v>4165</v>
      </c>
      <c r="F629" s="168" t="s">
        <v>736</v>
      </c>
      <c r="G629" s="166" t="s">
        <v>7093</v>
      </c>
      <c r="H629" s="166" t="s">
        <v>7091</v>
      </c>
      <c r="I629" s="191">
        <v>2</v>
      </c>
      <c r="J629" s="170">
        <v>100</v>
      </c>
      <c r="K629" s="187">
        <f t="shared" si="36"/>
        <v>200</v>
      </c>
      <c r="L629" s="41">
        <f t="shared" si="37"/>
        <v>0</v>
      </c>
      <c r="M629" s="188">
        <f t="shared" si="38"/>
        <v>200</v>
      </c>
      <c r="N629" s="171" t="s">
        <v>1897</v>
      </c>
    </row>
    <row r="630" spans="1:14" ht="38.25">
      <c r="A630" s="179">
        <f t="shared" si="39"/>
        <v>634</v>
      </c>
      <c r="B630" s="189" t="s">
        <v>7102</v>
      </c>
      <c r="C630" s="167" t="s">
        <v>193</v>
      </c>
      <c r="D630" s="167" t="s">
        <v>7104</v>
      </c>
      <c r="E630" s="190" t="s">
        <v>7105</v>
      </c>
      <c r="F630" s="168" t="s">
        <v>736</v>
      </c>
      <c r="G630" s="166" t="s">
        <v>7106</v>
      </c>
      <c r="H630" s="166" t="s">
        <v>7103</v>
      </c>
      <c r="I630" s="191">
        <v>4</v>
      </c>
      <c r="J630" s="170">
        <v>100</v>
      </c>
      <c r="K630" s="187">
        <f t="shared" si="36"/>
        <v>400</v>
      </c>
      <c r="L630" s="41">
        <f t="shared" si="37"/>
        <v>0</v>
      </c>
      <c r="M630" s="188">
        <f t="shared" si="38"/>
        <v>400</v>
      </c>
      <c r="N630" s="171" t="s">
        <v>1897</v>
      </c>
    </row>
    <row r="631" spans="1:14" ht="51">
      <c r="A631" s="179">
        <f t="shared" si="39"/>
        <v>635</v>
      </c>
      <c r="B631" s="189" t="s">
        <v>7110</v>
      </c>
      <c r="C631" s="167" t="s">
        <v>1929</v>
      </c>
      <c r="D631" s="167" t="s">
        <v>7112</v>
      </c>
      <c r="E631" s="190" t="s">
        <v>7113</v>
      </c>
      <c r="F631" s="168" t="s">
        <v>736</v>
      </c>
      <c r="G631" s="166" t="s">
        <v>7114</v>
      </c>
      <c r="H631" s="166" t="s">
        <v>7111</v>
      </c>
      <c r="I631" s="191">
        <v>10</v>
      </c>
      <c r="J631" s="170">
        <v>100</v>
      </c>
      <c r="K631" s="187">
        <f t="shared" si="36"/>
        <v>1000</v>
      </c>
      <c r="L631" s="41">
        <f t="shared" si="37"/>
        <v>0</v>
      </c>
      <c r="M631" s="188">
        <f t="shared" si="38"/>
        <v>1000</v>
      </c>
      <c r="N631" s="171" t="s">
        <v>1897</v>
      </c>
    </row>
    <row r="632" spans="1:14" ht="38.25">
      <c r="A632" s="179">
        <f t="shared" si="39"/>
        <v>636</v>
      </c>
      <c r="B632" s="189" t="s">
        <v>7118</v>
      </c>
      <c r="C632" s="167" t="s">
        <v>1929</v>
      </c>
      <c r="D632" s="167" t="s">
        <v>7120</v>
      </c>
      <c r="E632" s="190" t="s">
        <v>5773</v>
      </c>
      <c r="F632" s="168" t="s">
        <v>736</v>
      </c>
      <c r="G632" s="166" t="s">
        <v>7121</v>
      </c>
      <c r="H632" s="166" t="s">
        <v>7119</v>
      </c>
      <c r="I632" s="191">
        <v>4</v>
      </c>
      <c r="J632" s="170">
        <v>100</v>
      </c>
      <c r="K632" s="187">
        <f t="shared" si="36"/>
        <v>400</v>
      </c>
      <c r="L632" s="41">
        <f t="shared" si="37"/>
        <v>0</v>
      </c>
      <c r="M632" s="188">
        <f t="shared" si="38"/>
        <v>400</v>
      </c>
      <c r="N632" s="171" t="s">
        <v>1897</v>
      </c>
    </row>
    <row r="633" spans="1:14" ht="63.75">
      <c r="A633" s="179">
        <f t="shared" si="39"/>
        <v>637</v>
      </c>
      <c r="B633" s="189" t="s">
        <v>7125</v>
      </c>
      <c r="C633" s="167" t="s">
        <v>361</v>
      </c>
      <c r="D633" s="167" t="s">
        <v>7127</v>
      </c>
      <c r="E633" s="190" t="s">
        <v>7128</v>
      </c>
      <c r="F633" s="168" t="s">
        <v>736</v>
      </c>
      <c r="G633" s="166" t="s">
        <v>7129</v>
      </c>
      <c r="H633" s="166" t="s">
        <v>7126</v>
      </c>
      <c r="I633" s="191">
        <v>2</v>
      </c>
      <c r="J633" s="170">
        <v>100</v>
      </c>
      <c r="K633" s="187">
        <f t="shared" si="36"/>
        <v>200</v>
      </c>
      <c r="L633" s="41">
        <f t="shared" si="37"/>
        <v>0</v>
      </c>
      <c r="M633" s="188">
        <f t="shared" si="38"/>
        <v>200</v>
      </c>
      <c r="N633" s="171" t="s">
        <v>1897</v>
      </c>
    </row>
    <row r="634" spans="1:14" ht="51">
      <c r="A634" s="179">
        <f t="shared" si="39"/>
        <v>638</v>
      </c>
      <c r="B634" s="189" t="s">
        <v>3001</v>
      </c>
      <c r="C634" s="167" t="s">
        <v>193</v>
      </c>
      <c r="D634" s="167" t="s">
        <v>1608</v>
      </c>
      <c r="E634" s="190" t="s">
        <v>1609</v>
      </c>
      <c r="F634" s="168" t="s">
        <v>405</v>
      </c>
      <c r="G634" s="166" t="s">
        <v>3003</v>
      </c>
      <c r="H634" s="166" t="s">
        <v>3002</v>
      </c>
      <c r="I634" s="191">
        <v>800</v>
      </c>
      <c r="J634" s="170">
        <v>100</v>
      </c>
      <c r="K634" s="187">
        <f t="shared" si="36"/>
        <v>80000</v>
      </c>
      <c r="L634" s="41">
        <f t="shared" si="37"/>
        <v>0</v>
      </c>
      <c r="M634" s="188">
        <f t="shared" si="38"/>
        <v>80000</v>
      </c>
      <c r="N634" s="171" t="s">
        <v>1897</v>
      </c>
    </row>
    <row r="635" spans="1:14" ht="38.25">
      <c r="A635" s="179">
        <f t="shared" si="39"/>
        <v>639</v>
      </c>
      <c r="B635" s="189" t="s">
        <v>4563</v>
      </c>
      <c r="C635" s="167" t="s">
        <v>1929</v>
      </c>
      <c r="D635" s="167" t="s">
        <v>4565</v>
      </c>
      <c r="E635" s="190" t="s">
        <v>4566</v>
      </c>
      <c r="F635" s="168" t="s">
        <v>736</v>
      </c>
      <c r="G635" s="166" t="s">
        <v>4567</v>
      </c>
      <c r="H635" s="166" t="s">
        <v>4564</v>
      </c>
      <c r="I635" s="191">
        <v>1</v>
      </c>
      <c r="J635" s="170">
        <v>100</v>
      </c>
      <c r="K635" s="187">
        <f t="shared" si="36"/>
        <v>100</v>
      </c>
      <c r="L635" s="41">
        <f t="shared" si="37"/>
        <v>0</v>
      </c>
      <c r="M635" s="188">
        <f t="shared" si="38"/>
        <v>100</v>
      </c>
      <c r="N635" s="171" t="s">
        <v>1897</v>
      </c>
    </row>
    <row r="636" spans="1:14" ht="51">
      <c r="A636" s="179">
        <f t="shared" si="39"/>
        <v>640</v>
      </c>
      <c r="B636" s="189" t="s">
        <v>7133</v>
      </c>
      <c r="C636" s="167" t="s">
        <v>1929</v>
      </c>
      <c r="D636" s="167" t="s">
        <v>7135</v>
      </c>
      <c r="E636" s="190" t="s">
        <v>7136</v>
      </c>
      <c r="F636" s="168" t="s">
        <v>736</v>
      </c>
      <c r="G636" s="166" t="s">
        <v>7137</v>
      </c>
      <c r="H636" s="166" t="s">
        <v>7134</v>
      </c>
      <c r="I636" s="191">
        <v>1</v>
      </c>
      <c r="J636" s="170">
        <v>100</v>
      </c>
      <c r="K636" s="187">
        <f t="shared" si="36"/>
        <v>100</v>
      </c>
      <c r="L636" s="41">
        <f t="shared" si="37"/>
        <v>0</v>
      </c>
      <c r="M636" s="188">
        <f t="shared" si="38"/>
        <v>100</v>
      </c>
      <c r="N636" s="171" t="s">
        <v>1897</v>
      </c>
    </row>
    <row r="637" spans="1:14" ht="38.25">
      <c r="A637" s="179">
        <f t="shared" si="39"/>
        <v>641</v>
      </c>
      <c r="B637" s="189" t="s">
        <v>4571</v>
      </c>
      <c r="C637" s="167" t="s">
        <v>1771</v>
      </c>
      <c r="D637" s="167" t="s">
        <v>4573</v>
      </c>
      <c r="E637" s="190" t="s">
        <v>4574</v>
      </c>
      <c r="F637" s="168" t="s">
        <v>736</v>
      </c>
      <c r="G637" s="166" t="s">
        <v>4575</v>
      </c>
      <c r="H637" s="166" t="s">
        <v>4572</v>
      </c>
      <c r="I637" s="191">
        <v>62</v>
      </c>
      <c r="J637" s="170">
        <v>100</v>
      </c>
      <c r="K637" s="187">
        <f t="shared" si="36"/>
        <v>6200</v>
      </c>
      <c r="L637" s="41">
        <f t="shared" si="37"/>
        <v>0</v>
      </c>
      <c r="M637" s="188">
        <f t="shared" si="38"/>
        <v>6200</v>
      </c>
      <c r="N637" s="171" t="s">
        <v>1897</v>
      </c>
    </row>
    <row r="638" spans="1:14" ht="51">
      <c r="A638" s="179">
        <f t="shared" si="39"/>
        <v>642</v>
      </c>
      <c r="B638" s="189" t="s">
        <v>3004</v>
      </c>
      <c r="C638" s="167" t="s">
        <v>1929</v>
      </c>
      <c r="D638" s="167" t="s">
        <v>7140</v>
      </c>
      <c r="E638" s="190" t="s">
        <v>7141</v>
      </c>
      <c r="F638" s="168" t="s">
        <v>4798</v>
      </c>
      <c r="G638" s="166" t="s">
        <v>3006</v>
      </c>
      <c r="H638" s="166" t="s">
        <v>3005</v>
      </c>
      <c r="I638" s="191">
        <v>1920</v>
      </c>
      <c r="J638" s="170">
        <v>100</v>
      </c>
      <c r="K638" s="187">
        <f t="shared" si="36"/>
        <v>192000</v>
      </c>
      <c r="L638" s="41">
        <f t="shared" si="37"/>
        <v>0</v>
      </c>
      <c r="M638" s="188">
        <f t="shared" si="38"/>
        <v>192000</v>
      </c>
      <c r="N638" s="171" t="s">
        <v>1897</v>
      </c>
    </row>
    <row r="639" spans="1:14" ht="25.5">
      <c r="A639" s="179">
        <f t="shared" si="39"/>
        <v>643</v>
      </c>
      <c r="B639" s="189" t="s">
        <v>7145</v>
      </c>
      <c r="C639" s="167" t="s">
        <v>4099</v>
      </c>
      <c r="D639" s="167" t="s">
        <v>7146</v>
      </c>
      <c r="E639" s="190" t="s">
        <v>7147</v>
      </c>
      <c r="F639" s="168" t="s">
        <v>736</v>
      </c>
      <c r="G639" s="166" t="s">
        <v>7148</v>
      </c>
      <c r="H639" s="268" t="s">
        <v>7930</v>
      </c>
      <c r="I639" s="191">
        <v>139</v>
      </c>
      <c r="J639" s="170">
        <v>100</v>
      </c>
      <c r="K639" s="187">
        <f t="shared" si="36"/>
        <v>13900</v>
      </c>
      <c r="L639" s="41">
        <f t="shared" si="37"/>
        <v>0</v>
      </c>
      <c r="M639" s="188">
        <f t="shared" si="38"/>
        <v>13900</v>
      </c>
      <c r="N639" s="171" t="s">
        <v>1896</v>
      </c>
    </row>
    <row r="640" spans="1:14" ht="51">
      <c r="A640" s="179">
        <f t="shared" si="39"/>
        <v>644</v>
      </c>
      <c r="B640" s="189" t="s">
        <v>2100</v>
      </c>
      <c r="C640" s="167" t="s">
        <v>4099</v>
      </c>
      <c r="D640" s="167" t="s">
        <v>4579</v>
      </c>
      <c r="E640" s="190" t="s">
        <v>4186</v>
      </c>
      <c r="F640" s="168" t="s">
        <v>736</v>
      </c>
      <c r="G640" s="166" t="s">
        <v>3007</v>
      </c>
      <c r="H640" s="166" t="s">
        <v>2101</v>
      </c>
      <c r="I640" s="191">
        <v>291</v>
      </c>
      <c r="J640" s="170">
        <v>100</v>
      </c>
      <c r="K640" s="187">
        <f t="shared" si="36"/>
        <v>29100</v>
      </c>
      <c r="L640" s="41">
        <f t="shared" si="37"/>
        <v>0</v>
      </c>
      <c r="M640" s="188">
        <f t="shared" si="38"/>
        <v>29100</v>
      </c>
      <c r="N640" s="171" t="s">
        <v>1897</v>
      </c>
    </row>
    <row r="641" spans="1:14" ht="51">
      <c r="A641" s="179">
        <f t="shared" si="39"/>
        <v>645</v>
      </c>
      <c r="B641" s="189" t="s">
        <v>7154</v>
      </c>
      <c r="C641" s="167" t="s">
        <v>4099</v>
      </c>
      <c r="D641" s="167" t="s">
        <v>7156</v>
      </c>
      <c r="E641" s="190" t="s">
        <v>7157</v>
      </c>
      <c r="F641" s="168" t="s">
        <v>736</v>
      </c>
      <c r="G641" s="166" t="s">
        <v>7158</v>
      </c>
      <c r="H641" s="166" t="s">
        <v>7155</v>
      </c>
      <c r="I641" s="191">
        <v>5</v>
      </c>
      <c r="J641" s="170">
        <v>100</v>
      </c>
      <c r="K641" s="187">
        <f t="shared" si="36"/>
        <v>500</v>
      </c>
      <c r="L641" s="41">
        <f t="shared" si="37"/>
        <v>0</v>
      </c>
      <c r="M641" s="188">
        <f t="shared" si="38"/>
        <v>500</v>
      </c>
      <c r="N641" s="171" t="s">
        <v>1897</v>
      </c>
    </row>
    <row r="642" spans="1:14" ht="38.25">
      <c r="A642" s="179">
        <f t="shared" si="39"/>
        <v>646</v>
      </c>
      <c r="B642" s="189" t="s">
        <v>7162</v>
      </c>
      <c r="C642" s="167" t="s">
        <v>361</v>
      </c>
      <c r="D642" s="167" t="s">
        <v>7164</v>
      </c>
      <c r="E642" s="190" t="s">
        <v>3427</v>
      </c>
      <c r="F642" s="168" t="s">
        <v>736</v>
      </c>
      <c r="G642" s="166" t="s">
        <v>7165</v>
      </c>
      <c r="H642" s="166" t="s">
        <v>7163</v>
      </c>
      <c r="I642" s="191">
        <v>2</v>
      </c>
      <c r="J642" s="170">
        <v>100</v>
      </c>
      <c r="K642" s="187">
        <f t="shared" si="36"/>
        <v>200</v>
      </c>
      <c r="L642" s="41">
        <f t="shared" si="37"/>
        <v>0</v>
      </c>
      <c r="M642" s="188">
        <f t="shared" si="38"/>
        <v>200</v>
      </c>
      <c r="N642" s="171" t="s">
        <v>1897</v>
      </c>
    </row>
    <row r="643" spans="1:14" ht="51">
      <c r="A643" s="179">
        <f t="shared" si="39"/>
        <v>647</v>
      </c>
      <c r="B643" s="189" t="s">
        <v>7169</v>
      </c>
      <c r="C643" s="167" t="s">
        <v>361</v>
      </c>
      <c r="D643" s="167" t="s">
        <v>7171</v>
      </c>
      <c r="E643" s="190" t="s">
        <v>4678</v>
      </c>
      <c r="F643" s="168" t="s">
        <v>736</v>
      </c>
      <c r="G643" s="166" t="s">
        <v>7172</v>
      </c>
      <c r="H643" s="166" t="s">
        <v>7170</v>
      </c>
      <c r="I643" s="191">
        <v>4</v>
      </c>
      <c r="J643" s="170">
        <v>100</v>
      </c>
      <c r="K643" s="187">
        <f t="shared" si="36"/>
        <v>400</v>
      </c>
      <c r="L643" s="41">
        <f t="shared" si="37"/>
        <v>0</v>
      </c>
      <c r="M643" s="188">
        <f t="shared" si="38"/>
        <v>400</v>
      </c>
      <c r="N643" s="171" t="s">
        <v>1897</v>
      </c>
    </row>
    <row r="644" spans="1:14" ht="51">
      <c r="A644" s="179">
        <f t="shared" si="39"/>
        <v>648</v>
      </c>
      <c r="B644" s="189" t="s">
        <v>3008</v>
      </c>
      <c r="C644" s="167" t="s">
        <v>1929</v>
      </c>
      <c r="D644" s="167" t="s">
        <v>7175</v>
      </c>
      <c r="E644" s="190" t="s">
        <v>7176</v>
      </c>
      <c r="F644" s="168" t="s">
        <v>736</v>
      </c>
      <c r="G644" s="166" t="s">
        <v>7177</v>
      </c>
      <c r="H644" s="166" t="s">
        <v>3009</v>
      </c>
      <c r="I644" s="191">
        <v>4000</v>
      </c>
      <c r="J644" s="170">
        <v>100</v>
      </c>
      <c r="K644" s="187">
        <f t="shared" si="36"/>
        <v>400000</v>
      </c>
      <c r="L644" s="41">
        <f t="shared" si="37"/>
        <v>0</v>
      </c>
      <c r="M644" s="188">
        <f t="shared" si="38"/>
        <v>400000</v>
      </c>
      <c r="N644" s="171" t="s">
        <v>1897</v>
      </c>
    </row>
    <row r="645" spans="1:14" ht="76.5">
      <c r="A645" s="179">
        <f t="shared" si="39"/>
        <v>649</v>
      </c>
      <c r="B645" s="189" t="s">
        <v>7180</v>
      </c>
      <c r="C645" s="167" t="s">
        <v>1929</v>
      </c>
      <c r="D645" s="167" t="s">
        <v>7182</v>
      </c>
      <c r="E645" s="190" t="s">
        <v>7183</v>
      </c>
      <c r="F645" s="168" t="s">
        <v>7184</v>
      </c>
      <c r="G645" s="166" t="s">
        <v>7185</v>
      </c>
      <c r="H645" s="166" t="s">
        <v>7181</v>
      </c>
      <c r="I645" s="191">
        <v>7</v>
      </c>
      <c r="J645" s="170">
        <v>100</v>
      </c>
      <c r="K645" s="187">
        <f t="shared" si="36"/>
        <v>700</v>
      </c>
      <c r="L645" s="41">
        <f t="shared" si="37"/>
        <v>0</v>
      </c>
      <c r="M645" s="188">
        <f t="shared" si="38"/>
        <v>700</v>
      </c>
      <c r="N645" s="171" t="s">
        <v>1897</v>
      </c>
    </row>
    <row r="646" spans="1:14" ht="38.25">
      <c r="A646" s="179">
        <f t="shared" si="39"/>
        <v>650</v>
      </c>
      <c r="B646" s="189" t="s">
        <v>3010</v>
      </c>
      <c r="C646" s="167" t="s">
        <v>206</v>
      </c>
      <c r="D646" s="167" t="s">
        <v>51</v>
      </c>
      <c r="E646" s="190" t="s">
        <v>1301</v>
      </c>
      <c r="F646" s="168" t="s">
        <v>204</v>
      </c>
      <c r="G646" s="166" t="s">
        <v>1641</v>
      </c>
      <c r="H646" s="166" t="s">
        <v>3011</v>
      </c>
      <c r="I646" s="191">
        <v>800</v>
      </c>
      <c r="J646" s="170">
        <v>100</v>
      </c>
      <c r="K646" s="187">
        <f t="shared" ref="K646:K709" si="40">I646*J646</f>
        <v>80000</v>
      </c>
      <c r="L646" s="41">
        <f t="shared" ref="L646:L709" si="41">K646*0</f>
        <v>0</v>
      </c>
      <c r="M646" s="188">
        <f t="shared" ref="M646:M709" si="42">K646-L646</f>
        <v>80000</v>
      </c>
      <c r="N646" s="171" t="s">
        <v>1897</v>
      </c>
    </row>
    <row r="647" spans="1:14" ht="38.25">
      <c r="A647" s="179">
        <f t="shared" ref="A647:A710" si="43">A646+1</f>
        <v>651</v>
      </c>
      <c r="B647" s="189" t="s">
        <v>4586</v>
      </c>
      <c r="C647" s="167" t="s">
        <v>4587</v>
      </c>
      <c r="D647" s="167" t="s">
        <v>4588</v>
      </c>
      <c r="E647" s="190" t="s">
        <v>4589</v>
      </c>
      <c r="F647" s="168" t="s">
        <v>736</v>
      </c>
      <c r="G647" s="166" t="s">
        <v>4590</v>
      </c>
      <c r="H647" s="268" t="s">
        <v>7930</v>
      </c>
      <c r="I647" s="191">
        <v>155</v>
      </c>
      <c r="J647" s="170">
        <v>100</v>
      </c>
      <c r="K647" s="187">
        <f t="shared" si="40"/>
        <v>15500</v>
      </c>
      <c r="L647" s="41">
        <f t="shared" si="41"/>
        <v>0</v>
      </c>
      <c r="M647" s="188">
        <f t="shared" si="42"/>
        <v>15500</v>
      </c>
      <c r="N647" s="171" t="s">
        <v>1896</v>
      </c>
    </row>
    <row r="648" spans="1:14" ht="25.5">
      <c r="A648" s="179">
        <f t="shared" si="43"/>
        <v>652</v>
      </c>
      <c r="B648" s="189" t="s">
        <v>4593</v>
      </c>
      <c r="C648" s="167" t="s">
        <v>3904</v>
      </c>
      <c r="D648" s="167" t="s">
        <v>3905</v>
      </c>
      <c r="E648" s="190" t="s">
        <v>3906</v>
      </c>
      <c r="F648" s="168" t="s">
        <v>3907</v>
      </c>
      <c r="G648" s="166" t="s">
        <v>3908</v>
      </c>
      <c r="H648" s="166" t="s">
        <v>7190</v>
      </c>
      <c r="I648" s="191">
        <v>13632</v>
      </c>
      <c r="J648" s="170">
        <v>100</v>
      </c>
      <c r="K648" s="187">
        <f t="shared" si="40"/>
        <v>1363200</v>
      </c>
      <c r="L648" s="41">
        <f t="shared" si="41"/>
        <v>0</v>
      </c>
      <c r="M648" s="188">
        <f t="shared" si="42"/>
        <v>1363200</v>
      </c>
      <c r="N648" s="171" t="s">
        <v>1896</v>
      </c>
    </row>
    <row r="649" spans="1:14" ht="51">
      <c r="A649" s="179">
        <f t="shared" si="43"/>
        <v>653</v>
      </c>
      <c r="B649" s="189" t="s">
        <v>3012</v>
      </c>
      <c r="C649" s="167" t="s">
        <v>736</v>
      </c>
      <c r="D649" s="167" t="s">
        <v>7192</v>
      </c>
      <c r="E649" s="190" t="s">
        <v>7193</v>
      </c>
      <c r="F649" s="168" t="s">
        <v>4798</v>
      </c>
      <c r="G649" s="166" t="s">
        <v>7194</v>
      </c>
      <c r="H649" s="166" t="s">
        <v>3013</v>
      </c>
      <c r="I649" s="191">
        <v>320</v>
      </c>
      <c r="J649" s="170">
        <v>100</v>
      </c>
      <c r="K649" s="187">
        <f t="shared" si="40"/>
        <v>32000</v>
      </c>
      <c r="L649" s="41">
        <f t="shared" si="41"/>
        <v>0</v>
      </c>
      <c r="M649" s="188">
        <f t="shared" si="42"/>
        <v>32000</v>
      </c>
      <c r="N649" s="171" t="s">
        <v>1897</v>
      </c>
    </row>
    <row r="650" spans="1:14" ht="38.25">
      <c r="A650" s="179">
        <f t="shared" si="43"/>
        <v>654</v>
      </c>
      <c r="B650" s="189" t="s">
        <v>3897</v>
      </c>
      <c r="C650" s="167" t="s">
        <v>1929</v>
      </c>
      <c r="D650" s="167" t="s">
        <v>3899</v>
      </c>
      <c r="E650" s="190" t="s">
        <v>3900</v>
      </c>
      <c r="F650" s="168" t="s">
        <v>736</v>
      </c>
      <c r="G650" s="166" t="s">
        <v>3901</v>
      </c>
      <c r="H650" s="166" t="s">
        <v>3898</v>
      </c>
      <c r="I650" s="191">
        <v>1120</v>
      </c>
      <c r="J650" s="170">
        <v>100</v>
      </c>
      <c r="K650" s="187">
        <f t="shared" si="40"/>
        <v>112000</v>
      </c>
      <c r="L650" s="41">
        <f t="shared" si="41"/>
        <v>0</v>
      </c>
      <c r="M650" s="188">
        <f t="shared" si="42"/>
        <v>112000</v>
      </c>
      <c r="N650" s="171" t="s">
        <v>1897</v>
      </c>
    </row>
    <row r="651" spans="1:14" ht="51">
      <c r="A651" s="179">
        <f t="shared" si="43"/>
        <v>655</v>
      </c>
      <c r="B651" s="189" t="s">
        <v>3014</v>
      </c>
      <c r="C651" s="167" t="s">
        <v>193</v>
      </c>
      <c r="D651" s="167" t="s">
        <v>977</v>
      </c>
      <c r="E651" s="190" t="s">
        <v>978</v>
      </c>
      <c r="F651" s="168" t="s">
        <v>405</v>
      </c>
      <c r="G651" s="166" t="s">
        <v>3016</v>
      </c>
      <c r="H651" s="166" t="s">
        <v>3015</v>
      </c>
      <c r="I651" s="191">
        <v>1600</v>
      </c>
      <c r="J651" s="170">
        <v>100</v>
      </c>
      <c r="K651" s="187">
        <f t="shared" si="40"/>
        <v>160000</v>
      </c>
      <c r="L651" s="41">
        <f t="shared" si="41"/>
        <v>0</v>
      </c>
      <c r="M651" s="188">
        <f t="shared" si="42"/>
        <v>160000</v>
      </c>
      <c r="N651" s="171" t="s">
        <v>1897</v>
      </c>
    </row>
    <row r="652" spans="1:14" ht="76.5">
      <c r="A652" s="179">
        <f t="shared" si="43"/>
        <v>656</v>
      </c>
      <c r="B652" s="189" t="s">
        <v>4595</v>
      </c>
      <c r="C652" s="167" t="s">
        <v>1929</v>
      </c>
      <c r="D652" s="167" t="s">
        <v>7197</v>
      </c>
      <c r="E652" s="190" t="s">
        <v>4098</v>
      </c>
      <c r="F652" s="168" t="s">
        <v>7198</v>
      </c>
      <c r="G652" s="166" t="s">
        <v>4597</v>
      </c>
      <c r="H652" s="166" t="s">
        <v>4596</v>
      </c>
      <c r="I652" s="191">
        <v>3</v>
      </c>
      <c r="J652" s="170">
        <v>100</v>
      </c>
      <c r="K652" s="187">
        <f t="shared" si="40"/>
        <v>300</v>
      </c>
      <c r="L652" s="41">
        <f t="shared" si="41"/>
        <v>0</v>
      </c>
      <c r="M652" s="188">
        <f t="shared" si="42"/>
        <v>300</v>
      </c>
      <c r="N652" s="171" t="s">
        <v>1897</v>
      </c>
    </row>
    <row r="653" spans="1:14" ht="63.75">
      <c r="A653" s="179">
        <f t="shared" si="43"/>
        <v>657</v>
      </c>
      <c r="B653" s="189" t="s">
        <v>3017</v>
      </c>
      <c r="C653" s="167" t="s">
        <v>361</v>
      </c>
      <c r="D653" s="167" t="s">
        <v>431</v>
      </c>
      <c r="E653" s="190" t="s">
        <v>982</v>
      </c>
      <c r="F653" s="168" t="s">
        <v>348</v>
      </c>
      <c r="G653" s="166" t="s">
        <v>3019</v>
      </c>
      <c r="H653" s="166" t="s">
        <v>3018</v>
      </c>
      <c r="I653" s="191">
        <v>960</v>
      </c>
      <c r="J653" s="170">
        <v>100</v>
      </c>
      <c r="K653" s="187">
        <f t="shared" si="40"/>
        <v>96000</v>
      </c>
      <c r="L653" s="41">
        <f t="shared" si="41"/>
        <v>0</v>
      </c>
      <c r="M653" s="188">
        <f t="shared" si="42"/>
        <v>96000</v>
      </c>
      <c r="N653" s="171" t="s">
        <v>1897</v>
      </c>
    </row>
    <row r="654" spans="1:14" ht="51">
      <c r="A654" s="179">
        <f t="shared" si="43"/>
        <v>658</v>
      </c>
      <c r="B654" s="189" t="s">
        <v>7200</v>
      </c>
      <c r="C654" s="167" t="s">
        <v>4099</v>
      </c>
      <c r="D654" s="167" t="s">
        <v>7202</v>
      </c>
      <c r="E654" s="190" t="s">
        <v>7203</v>
      </c>
      <c r="F654" s="168" t="s">
        <v>736</v>
      </c>
      <c r="G654" s="166" t="s">
        <v>7204</v>
      </c>
      <c r="H654" s="166" t="s">
        <v>7201</v>
      </c>
      <c r="I654" s="191">
        <v>70</v>
      </c>
      <c r="J654" s="170">
        <v>100</v>
      </c>
      <c r="K654" s="187">
        <f t="shared" si="40"/>
        <v>7000</v>
      </c>
      <c r="L654" s="41">
        <f t="shared" si="41"/>
        <v>0</v>
      </c>
      <c r="M654" s="188">
        <f t="shared" si="42"/>
        <v>7000</v>
      </c>
      <c r="N654" s="171" t="s">
        <v>1897</v>
      </c>
    </row>
    <row r="655" spans="1:14" ht="51">
      <c r="A655" s="179">
        <f t="shared" si="43"/>
        <v>659</v>
      </c>
      <c r="B655" s="189" t="s">
        <v>4601</v>
      </c>
      <c r="C655" s="167" t="s">
        <v>361</v>
      </c>
      <c r="D655" s="167" t="s">
        <v>4603</v>
      </c>
      <c r="E655" s="190" t="s">
        <v>1560</v>
      </c>
      <c r="F655" s="168" t="s">
        <v>736</v>
      </c>
      <c r="G655" s="166" t="s">
        <v>4605</v>
      </c>
      <c r="H655" s="166" t="s">
        <v>4602</v>
      </c>
      <c r="I655" s="191">
        <v>1</v>
      </c>
      <c r="J655" s="170">
        <v>100</v>
      </c>
      <c r="K655" s="187">
        <f t="shared" si="40"/>
        <v>100</v>
      </c>
      <c r="L655" s="41">
        <f t="shared" si="41"/>
        <v>0</v>
      </c>
      <c r="M655" s="188">
        <f t="shared" si="42"/>
        <v>100</v>
      </c>
      <c r="N655" s="171" t="s">
        <v>1897</v>
      </c>
    </row>
    <row r="656" spans="1:14" ht="38.25">
      <c r="A656" s="179">
        <f t="shared" si="43"/>
        <v>660</v>
      </c>
      <c r="B656" s="189" t="s">
        <v>4609</v>
      </c>
      <c r="C656" s="167" t="s">
        <v>361</v>
      </c>
      <c r="D656" s="167" t="s">
        <v>4611</v>
      </c>
      <c r="E656" s="190" t="s">
        <v>4612</v>
      </c>
      <c r="F656" s="168" t="s">
        <v>736</v>
      </c>
      <c r="G656" s="166" t="s">
        <v>4613</v>
      </c>
      <c r="H656" s="166" t="s">
        <v>4610</v>
      </c>
      <c r="I656" s="191">
        <v>320</v>
      </c>
      <c r="J656" s="170">
        <v>100</v>
      </c>
      <c r="K656" s="187">
        <f t="shared" si="40"/>
        <v>32000</v>
      </c>
      <c r="L656" s="41">
        <f t="shared" si="41"/>
        <v>0</v>
      </c>
      <c r="M656" s="188">
        <f t="shared" si="42"/>
        <v>32000</v>
      </c>
      <c r="N656" s="171" t="s">
        <v>1897</v>
      </c>
    </row>
    <row r="657" spans="1:14" ht="38.25">
      <c r="A657" s="179">
        <f t="shared" si="43"/>
        <v>661</v>
      </c>
      <c r="B657" s="189" t="s">
        <v>3914</v>
      </c>
      <c r="C657" s="167" t="s">
        <v>361</v>
      </c>
      <c r="D657" s="167" t="s">
        <v>3916</v>
      </c>
      <c r="E657" s="190" t="s">
        <v>3917</v>
      </c>
      <c r="F657" s="168" t="s">
        <v>736</v>
      </c>
      <c r="G657" s="166" t="s">
        <v>1394</v>
      </c>
      <c r="H657" s="166" t="s">
        <v>3915</v>
      </c>
      <c r="I657" s="191">
        <v>320</v>
      </c>
      <c r="J657" s="170">
        <v>100</v>
      </c>
      <c r="K657" s="187">
        <f t="shared" si="40"/>
        <v>32000</v>
      </c>
      <c r="L657" s="41">
        <f t="shared" si="41"/>
        <v>0</v>
      </c>
      <c r="M657" s="188">
        <f t="shared" si="42"/>
        <v>32000</v>
      </c>
      <c r="N657" s="171" t="s">
        <v>1897</v>
      </c>
    </row>
    <row r="658" spans="1:14" ht="51">
      <c r="A658" s="179">
        <f t="shared" si="43"/>
        <v>662</v>
      </c>
      <c r="B658" s="189" t="s">
        <v>3020</v>
      </c>
      <c r="C658" s="167" t="s">
        <v>193</v>
      </c>
      <c r="D658" s="167" t="s">
        <v>433</v>
      </c>
      <c r="E658" s="190" t="s">
        <v>861</v>
      </c>
      <c r="F658" s="168" t="s">
        <v>348</v>
      </c>
      <c r="G658" s="166" t="s">
        <v>3022</v>
      </c>
      <c r="H658" s="166" t="s">
        <v>3021</v>
      </c>
      <c r="I658" s="191">
        <v>160</v>
      </c>
      <c r="J658" s="170">
        <v>100</v>
      </c>
      <c r="K658" s="187">
        <f t="shared" si="40"/>
        <v>16000</v>
      </c>
      <c r="L658" s="41">
        <f t="shared" si="41"/>
        <v>0</v>
      </c>
      <c r="M658" s="188">
        <f t="shared" si="42"/>
        <v>16000</v>
      </c>
      <c r="N658" s="171" t="s">
        <v>1897</v>
      </c>
    </row>
    <row r="659" spans="1:14" ht="51">
      <c r="A659" s="179">
        <f t="shared" si="43"/>
        <v>663</v>
      </c>
      <c r="B659" s="189" t="s">
        <v>3023</v>
      </c>
      <c r="C659" s="167" t="s">
        <v>206</v>
      </c>
      <c r="D659" s="167" t="s">
        <v>151</v>
      </c>
      <c r="E659" s="190" t="s">
        <v>1396</v>
      </c>
      <c r="F659" s="168" t="s">
        <v>208</v>
      </c>
      <c r="G659" s="166" t="s">
        <v>3025</v>
      </c>
      <c r="H659" s="166" t="s">
        <v>3024</v>
      </c>
      <c r="I659" s="191">
        <v>1600</v>
      </c>
      <c r="J659" s="170">
        <v>100</v>
      </c>
      <c r="K659" s="187">
        <f t="shared" si="40"/>
        <v>160000</v>
      </c>
      <c r="L659" s="41">
        <f t="shared" si="41"/>
        <v>0</v>
      </c>
      <c r="M659" s="188">
        <f t="shared" si="42"/>
        <v>160000</v>
      </c>
      <c r="N659" s="171" t="s">
        <v>1897</v>
      </c>
    </row>
    <row r="660" spans="1:14" ht="76.5">
      <c r="A660" s="179">
        <f t="shared" si="43"/>
        <v>664</v>
      </c>
      <c r="B660" s="189" t="s">
        <v>3026</v>
      </c>
      <c r="C660" s="167" t="s">
        <v>1929</v>
      </c>
      <c r="D660" s="167" t="s">
        <v>7207</v>
      </c>
      <c r="E660" s="190" t="s">
        <v>7208</v>
      </c>
      <c r="F660" s="168" t="s">
        <v>7184</v>
      </c>
      <c r="G660" s="166" t="s">
        <v>3028</v>
      </c>
      <c r="H660" s="166" t="s">
        <v>3027</v>
      </c>
      <c r="I660" s="191">
        <v>64000</v>
      </c>
      <c r="J660" s="170">
        <v>100</v>
      </c>
      <c r="K660" s="187">
        <f t="shared" si="40"/>
        <v>6400000</v>
      </c>
      <c r="L660" s="41">
        <f t="shared" si="41"/>
        <v>0</v>
      </c>
      <c r="M660" s="188">
        <f t="shared" si="42"/>
        <v>6400000</v>
      </c>
      <c r="N660" s="171" t="s">
        <v>1897</v>
      </c>
    </row>
    <row r="661" spans="1:14" ht="38.25">
      <c r="A661" s="179">
        <f t="shared" si="43"/>
        <v>665</v>
      </c>
      <c r="B661" s="189" t="s">
        <v>7211</v>
      </c>
      <c r="C661" s="167" t="s">
        <v>1929</v>
      </c>
      <c r="D661" s="167" t="s">
        <v>7213</v>
      </c>
      <c r="E661" s="190" t="s">
        <v>7214</v>
      </c>
      <c r="F661" s="168" t="s">
        <v>736</v>
      </c>
      <c r="G661" s="166" t="s">
        <v>7215</v>
      </c>
      <c r="H661" s="166" t="s">
        <v>7212</v>
      </c>
      <c r="I661" s="191">
        <v>2</v>
      </c>
      <c r="J661" s="170">
        <v>100</v>
      </c>
      <c r="K661" s="187">
        <f t="shared" si="40"/>
        <v>200</v>
      </c>
      <c r="L661" s="41">
        <f t="shared" si="41"/>
        <v>0</v>
      </c>
      <c r="M661" s="188">
        <f t="shared" si="42"/>
        <v>200</v>
      </c>
      <c r="N661" s="171" t="s">
        <v>1897</v>
      </c>
    </row>
    <row r="662" spans="1:14" ht="38.25">
      <c r="A662" s="179">
        <f t="shared" si="43"/>
        <v>666</v>
      </c>
      <c r="B662" s="189" t="s">
        <v>7219</v>
      </c>
      <c r="C662" s="167" t="s">
        <v>1929</v>
      </c>
      <c r="D662" s="167" t="s">
        <v>7221</v>
      </c>
      <c r="E662" s="190" t="s">
        <v>4622</v>
      </c>
      <c r="F662" s="168" t="s">
        <v>736</v>
      </c>
      <c r="G662" s="166" t="s">
        <v>7222</v>
      </c>
      <c r="H662" s="166" t="s">
        <v>7220</v>
      </c>
      <c r="I662" s="191">
        <v>30</v>
      </c>
      <c r="J662" s="170">
        <v>100</v>
      </c>
      <c r="K662" s="187">
        <f t="shared" si="40"/>
        <v>3000</v>
      </c>
      <c r="L662" s="41">
        <f t="shared" si="41"/>
        <v>0</v>
      </c>
      <c r="M662" s="188">
        <f t="shared" si="42"/>
        <v>3000</v>
      </c>
      <c r="N662" s="171" t="s">
        <v>1897</v>
      </c>
    </row>
    <row r="663" spans="1:14" ht="25.5">
      <c r="A663" s="179">
        <f t="shared" si="43"/>
        <v>667</v>
      </c>
      <c r="B663" s="189" t="s">
        <v>3920</v>
      </c>
      <c r="C663" s="167" t="s">
        <v>3921</v>
      </c>
      <c r="D663" s="167" t="s">
        <v>7226</v>
      </c>
      <c r="E663" s="190" t="s">
        <v>7227</v>
      </c>
      <c r="F663" s="168" t="s">
        <v>736</v>
      </c>
      <c r="G663" s="166" t="s">
        <v>7228</v>
      </c>
      <c r="H663" s="166" t="s">
        <v>7225</v>
      </c>
      <c r="I663" s="191">
        <v>200</v>
      </c>
      <c r="J663" s="170">
        <v>100</v>
      </c>
      <c r="K663" s="187">
        <f t="shared" si="40"/>
        <v>20000</v>
      </c>
      <c r="L663" s="41">
        <f t="shared" si="41"/>
        <v>0</v>
      </c>
      <c r="M663" s="188">
        <f t="shared" si="42"/>
        <v>20000</v>
      </c>
      <c r="N663" s="171" t="s">
        <v>1896</v>
      </c>
    </row>
    <row r="664" spans="1:14" ht="76.5">
      <c r="A664" s="179">
        <f t="shared" si="43"/>
        <v>668</v>
      </c>
      <c r="B664" s="189" t="s">
        <v>2105</v>
      </c>
      <c r="C664" s="167" t="s">
        <v>736</v>
      </c>
      <c r="D664" s="167" t="s">
        <v>7229</v>
      </c>
      <c r="E664" s="190" t="s">
        <v>7230</v>
      </c>
      <c r="F664" s="168" t="s">
        <v>7075</v>
      </c>
      <c r="G664" s="166" t="s">
        <v>7231</v>
      </c>
      <c r="H664" s="166" t="s">
        <v>2106</v>
      </c>
      <c r="I664" s="191">
        <v>4</v>
      </c>
      <c r="J664" s="170">
        <v>100</v>
      </c>
      <c r="K664" s="187">
        <f t="shared" si="40"/>
        <v>400</v>
      </c>
      <c r="L664" s="41">
        <f t="shared" si="41"/>
        <v>0</v>
      </c>
      <c r="M664" s="188">
        <f t="shared" si="42"/>
        <v>400</v>
      </c>
      <c r="N664" s="171" t="s">
        <v>1897</v>
      </c>
    </row>
    <row r="665" spans="1:14" ht="63.75">
      <c r="A665" s="179">
        <f t="shared" si="43"/>
        <v>669</v>
      </c>
      <c r="B665" s="189" t="s">
        <v>7233</v>
      </c>
      <c r="C665" s="167" t="s">
        <v>4099</v>
      </c>
      <c r="D665" s="167" t="s">
        <v>7235</v>
      </c>
      <c r="E665" s="190" t="s">
        <v>7236</v>
      </c>
      <c r="F665" s="168" t="s">
        <v>4798</v>
      </c>
      <c r="G665" s="166" t="s">
        <v>7237</v>
      </c>
      <c r="H665" s="166" t="s">
        <v>7234</v>
      </c>
      <c r="I665" s="191">
        <v>1760</v>
      </c>
      <c r="J665" s="170">
        <v>100</v>
      </c>
      <c r="K665" s="187">
        <f t="shared" si="40"/>
        <v>176000</v>
      </c>
      <c r="L665" s="41">
        <f t="shared" si="41"/>
        <v>0</v>
      </c>
      <c r="M665" s="188">
        <f t="shared" si="42"/>
        <v>176000</v>
      </c>
      <c r="N665" s="171" t="s">
        <v>1897</v>
      </c>
    </row>
    <row r="666" spans="1:14" ht="38.25">
      <c r="A666" s="179">
        <f t="shared" si="43"/>
        <v>670</v>
      </c>
      <c r="B666" s="189" t="s">
        <v>3029</v>
      </c>
      <c r="C666" s="167" t="s">
        <v>1929</v>
      </c>
      <c r="D666" s="167" t="s">
        <v>4615</v>
      </c>
      <c r="E666" s="190" t="s">
        <v>4616</v>
      </c>
      <c r="F666" s="168" t="s">
        <v>736</v>
      </c>
      <c r="G666" s="166" t="s">
        <v>7239</v>
      </c>
      <c r="H666" s="166" t="s">
        <v>3030</v>
      </c>
      <c r="I666" s="191">
        <v>3360</v>
      </c>
      <c r="J666" s="170">
        <v>100</v>
      </c>
      <c r="K666" s="187">
        <f t="shared" si="40"/>
        <v>336000</v>
      </c>
      <c r="L666" s="41">
        <f t="shared" si="41"/>
        <v>0</v>
      </c>
      <c r="M666" s="188">
        <f t="shared" si="42"/>
        <v>336000</v>
      </c>
      <c r="N666" s="171" t="s">
        <v>1897</v>
      </c>
    </row>
    <row r="667" spans="1:14" ht="51">
      <c r="A667" s="179">
        <f t="shared" si="43"/>
        <v>671</v>
      </c>
      <c r="B667" s="189" t="s">
        <v>3031</v>
      </c>
      <c r="C667" s="167" t="s">
        <v>4099</v>
      </c>
      <c r="D667" s="167" t="s">
        <v>7241</v>
      </c>
      <c r="E667" s="190" t="s">
        <v>7242</v>
      </c>
      <c r="F667" s="168" t="s">
        <v>4798</v>
      </c>
      <c r="G667" s="166" t="s">
        <v>3033</v>
      </c>
      <c r="H667" s="166" t="s">
        <v>3032</v>
      </c>
      <c r="I667" s="191">
        <v>320</v>
      </c>
      <c r="J667" s="170">
        <v>100</v>
      </c>
      <c r="K667" s="187">
        <f t="shared" si="40"/>
        <v>32000</v>
      </c>
      <c r="L667" s="41">
        <f t="shared" si="41"/>
        <v>0</v>
      </c>
      <c r="M667" s="188">
        <f t="shared" si="42"/>
        <v>32000</v>
      </c>
      <c r="N667" s="171" t="s">
        <v>1897</v>
      </c>
    </row>
    <row r="668" spans="1:14" ht="38.25">
      <c r="A668" s="179">
        <f t="shared" si="43"/>
        <v>672</v>
      </c>
      <c r="B668" s="189" t="s">
        <v>7244</v>
      </c>
      <c r="C668" s="167" t="s">
        <v>4099</v>
      </c>
      <c r="D668" s="167" t="s">
        <v>7246</v>
      </c>
      <c r="E668" s="190" t="s">
        <v>4856</v>
      </c>
      <c r="F668" s="168" t="s">
        <v>736</v>
      </c>
      <c r="G668" s="166" t="s">
        <v>1400</v>
      </c>
      <c r="H668" s="166" t="s">
        <v>7245</v>
      </c>
      <c r="I668" s="191">
        <v>815</v>
      </c>
      <c r="J668" s="170">
        <v>100</v>
      </c>
      <c r="K668" s="187">
        <f t="shared" si="40"/>
        <v>81500</v>
      </c>
      <c r="L668" s="41">
        <f t="shared" si="41"/>
        <v>0</v>
      </c>
      <c r="M668" s="188">
        <f t="shared" si="42"/>
        <v>81500</v>
      </c>
      <c r="N668" s="171" t="s">
        <v>1897</v>
      </c>
    </row>
    <row r="669" spans="1:14" ht="25.5">
      <c r="A669" s="179">
        <f t="shared" si="43"/>
        <v>673</v>
      </c>
      <c r="B669" s="189" t="s">
        <v>4619</v>
      </c>
      <c r="C669" s="167" t="s">
        <v>1929</v>
      </c>
      <c r="D669" s="167" t="s">
        <v>4621</v>
      </c>
      <c r="E669" s="190" t="s">
        <v>4622</v>
      </c>
      <c r="F669" s="168" t="s">
        <v>736</v>
      </c>
      <c r="G669" s="166" t="s">
        <v>4623</v>
      </c>
      <c r="H669" s="166" t="s">
        <v>4620</v>
      </c>
      <c r="I669" s="191">
        <v>16000</v>
      </c>
      <c r="J669" s="170">
        <v>100</v>
      </c>
      <c r="K669" s="187">
        <f t="shared" si="40"/>
        <v>1600000</v>
      </c>
      <c r="L669" s="41">
        <f t="shared" si="41"/>
        <v>0</v>
      </c>
      <c r="M669" s="188">
        <f t="shared" si="42"/>
        <v>1600000</v>
      </c>
      <c r="N669" s="171" t="s">
        <v>1897</v>
      </c>
    </row>
    <row r="670" spans="1:14" ht="51">
      <c r="A670" s="179">
        <f t="shared" si="43"/>
        <v>674</v>
      </c>
      <c r="B670" s="189" t="s">
        <v>3034</v>
      </c>
      <c r="C670" s="167" t="s">
        <v>193</v>
      </c>
      <c r="D670" s="167" t="s">
        <v>1776</v>
      </c>
      <c r="E670" s="190" t="s">
        <v>1040</v>
      </c>
      <c r="F670" s="168" t="s">
        <v>405</v>
      </c>
      <c r="G670" s="166" t="s">
        <v>3036</v>
      </c>
      <c r="H670" s="166" t="s">
        <v>3035</v>
      </c>
      <c r="I670" s="191">
        <v>160</v>
      </c>
      <c r="J670" s="170">
        <v>100</v>
      </c>
      <c r="K670" s="187">
        <f t="shared" si="40"/>
        <v>16000</v>
      </c>
      <c r="L670" s="41">
        <f t="shared" si="41"/>
        <v>0</v>
      </c>
      <c r="M670" s="188">
        <f t="shared" si="42"/>
        <v>16000</v>
      </c>
      <c r="N670" s="171" t="s">
        <v>1897</v>
      </c>
    </row>
    <row r="671" spans="1:14" ht="38.25">
      <c r="A671" s="179">
        <f t="shared" si="43"/>
        <v>675</v>
      </c>
      <c r="B671" s="189" t="s">
        <v>7250</v>
      </c>
      <c r="C671" s="167" t="s">
        <v>1771</v>
      </c>
      <c r="D671" s="167" t="s">
        <v>7252</v>
      </c>
      <c r="E671" s="190" t="s">
        <v>7253</v>
      </c>
      <c r="F671" s="168" t="s">
        <v>736</v>
      </c>
      <c r="G671" s="166" t="s">
        <v>7254</v>
      </c>
      <c r="H671" s="166" t="s">
        <v>7251</v>
      </c>
      <c r="I671" s="191">
        <v>2</v>
      </c>
      <c r="J671" s="170">
        <v>100</v>
      </c>
      <c r="K671" s="187">
        <f t="shared" si="40"/>
        <v>200</v>
      </c>
      <c r="L671" s="41">
        <f t="shared" si="41"/>
        <v>0</v>
      </c>
      <c r="M671" s="188">
        <f t="shared" si="42"/>
        <v>200</v>
      </c>
      <c r="N671" s="171" t="s">
        <v>1897</v>
      </c>
    </row>
    <row r="672" spans="1:14" ht="51">
      <c r="A672" s="179">
        <f t="shared" si="43"/>
        <v>676</v>
      </c>
      <c r="B672" s="189" t="s">
        <v>7257</v>
      </c>
      <c r="C672" s="167" t="s">
        <v>736</v>
      </c>
      <c r="D672" s="167" t="s">
        <v>7259</v>
      </c>
      <c r="E672" s="190" t="s">
        <v>7260</v>
      </c>
      <c r="F672" s="168" t="s">
        <v>4835</v>
      </c>
      <c r="G672" s="166" t="s">
        <v>7261</v>
      </c>
      <c r="H672" s="166" t="s">
        <v>7258</v>
      </c>
      <c r="I672" s="191">
        <v>160</v>
      </c>
      <c r="J672" s="170">
        <v>100</v>
      </c>
      <c r="K672" s="187">
        <f t="shared" si="40"/>
        <v>16000</v>
      </c>
      <c r="L672" s="41">
        <f t="shared" si="41"/>
        <v>0</v>
      </c>
      <c r="M672" s="188">
        <f t="shared" si="42"/>
        <v>16000</v>
      </c>
      <c r="N672" s="171" t="s">
        <v>1897</v>
      </c>
    </row>
    <row r="673" spans="1:14" ht="51">
      <c r="A673" s="179">
        <f t="shared" si="43"/>
        <v>677</v>
      </c>
      <c r="B673" s="189" t="s">
        <v>7265</v>
      </c>
      <c r="C673" s="167" t="s">
        <v>1929</v>
      </c>
      <c r="D673" s="167" t="s">
        <v>7267</v>
      </c>
      <c r="E673" s="190" t="s">
        <v>7268</v>
      </c>
      <c r="F673" s="168" t="s">
        <v>736</v>
      </c>
      <c r="G673" s="166" t="s">
        <v>7269</v>
      </c>
      <c r="H673" s="166" t="s">
        <v>7266</v>
      </c>
      <c r="I673" s="191">
        <v>1</v>
      </c>
      <c r="J673" s="170">
        <v>100</v>
      </c>
      <c r="K673" s="187">
        <f t="shared" si="40"/>
        <v>100</v>
      </c>
      <c r="L673" s="41">
        <f t="shared" si="41"/>
        <v>0</v>
      </c>
      <c r="M673" s="188">
        <f t="shared" si="42"/>
        <v>100</v>
      </c>
      <c r="N673" s="171" t="s">
        <v>1897</v>
      </c>
    </row>
    <row r="674" spans="1:14" ht="38.25">
      <c r="A674" s="179">
        <f t="shared" si="43"/>
        <v>678</v>
      </c>
      <c r="B674" s="189" t="s">
        <v>4627</v>
      </c>
      <c r="C674" s="167" t="s">
        <v>1929</v>
      </c>
      <c r="D674" s="167" t="s">
        <v>4629</v>
      </c>
      <c r="E674" s="190" t="s">
        <v>3460</v>
      </c>
      <c r="F674" s="168" t="s">
        <v>736</v>
      </c>
      <c r="G674" s="166" t="s">
        <v>4630</v>
      </c>
      <c r="H674" s="166" t="s">
        <v>4628</v>
      </c>
      <c r="I674" s="191">
        <v>800</v>
      </c>
      <c r="J674" s="170">
        <v>100</v>
      </c>
      <c r="K674" s="187">
        <f t="shared" si="40"/>
        <v>80000</v>
      </c>
      <c r="L674" s="41">
        <f t="shared" si="41"/>
        <v>0</v>
      </c>
      <c r="M674" s="188">
        <f t="shared" si="42"/>
        <v>80000</v>
      </c>
      <c r="N674" s="171" t="s">
        <v>1897</v>
      </c>
    </row>
    <row r="675" spans="1:14" ht="51">
      <c r="A675" s="179">
        <f t="shared" si="43"/>
        <v>679</v>
      </c>
      <c r="B675" s="189" t="s">
        <v>7272</v>
      </c>
      <c r="C675" s="167" t="s">
        <v>1929</v>
      </c>
      <c r="D675" s="167" t="s">
        <v>7274</v>
      </c>
      <c r="E675" s="190" t="s">
        <v>7275</v>
      </c>
      <c r="F675" s="168" t="s">
        <v>4835</v>
      </c>
      <c r="G675" s="166" t="s">
        <v>7276</v>
      </c>
      <c r="H675" s="166" t="s">
        <v>7273</v>
      </c>
      <c r="I675" s="191">
        <v>320</v>
      </c>
      <c r="J675" s="170">
        <v>100</v>
      </c>
      <c r="K675" s="187">
        <f t="shared" si="40"/>
        <v>32000</v>
      </c>
      <c r="L675" s="41">
        <f t="shared" si="41"/>
        <v>0</v>
      </c>
      <c r="M675" s="188">
        <f t="shared" si="42"/>
        <v>32000</v>
      </c>
      <c r="N675" s="171" t="s">
        <v>1897</v>
      </c>
    </row>
    <row r="676" spans="1:14" ht="51">
      <c r="A676" s="179">
        <f t="shared" si="43"/>
        <v>680</v>
      </c>
      <c r="B676" s="189" t="s">
        <v>7278</v>
      </c>
      <c r="C676" s="167" t="s">
        <v>1929</v>
      </c>
      <c r="D676" s="167" t="s">
        <v>7280</v>
      </c>
      <c r="E676" s="190" t="s">
        <v>7281</v>
      </c>
      <c r="F676" s="168" t="s">
        <v>736</v>
      </c>
      <c r="G676" s="166" t="s">
        <v>7282</v>
      </c>
      <c r="H676" s="166" t="s">
        <v>7279</v>
      </c>
      <c r="I676" s="191">
        <v>800</v>
      </c>
      <c r="J676" s="170">
        <v>100</v>
      </c>
      <c r="K676" s="187">
        <f t="shared" si="40"/>
        <v>80000</v>
      </c>
      <c r="L676" s="41">
        <f t="shared" si="41"/>
        <v>0</v>
      </c>
      <c r="M676" s="188">
        <f t="shared" si="42"/>
        <v>80000</v>
      </c>
      <c r="N676" s="171" t="s">
        <v>1897</v>
      </c>
    </row>
    <row r="677" spans="1:14" ht="38.25">
      <c r="A677" s="179">
        <f t="shared" si="43"/>
        <v>681</v>
      </c>
      <c r="B677" s="189" t="s">
        <v>3038</v>
      </c>
      <c r="C677" s="167" t="s">
        <v>4099</v>
      </c>
      <c r="D677" s="167" t="s">
        <v>7284</v>
      </c>
      <c r="E677" s="190" t="s">
        <v>7285</v>
      </c>
      <c r="F677" s="168" t="s">
        <v>736</v>
      </c>
      <c r="G677" s="166" t="s">
        <v>7286</v>
      </c>
      <c r="H677" s="166" t="s">
        <v>3039</v>
      </c>
      <c r="I677" s="191">
        <v>800</v>
      </c>
      <c r="J677" s="170">
        <v>100</v>
      </c>
      <c r="K677" s="187">
        <f t="shared" si="40"/>
        <v>80000</v>
      </c>
      <c r="L677" s="41">
        <f t="shared" si="41"/>
        <v>0</v>
      </c>
      <c r="M677" s="188">
        <f t="shared" si="42"/>
        <v>80000</v>
      </c>
      <c r="N677" s="171" t="s">
        <v>1897</v>
      </c>
    </row>
    <row r="678" spans="1:14" ht="38.25">
      <c r="A678" s="179">
        <f t="shared" si="43"/>
        <v>682</v>
      </c>
      <c r="B678" s="189" t="s">
        <v>7290</v>
      </c>
      <c r="C678" s="167" t="s">
        <v>4099</v>
      </c>
      <c r="D678" s="167" t="s">
        <v>7292</v>
      </c>
      <c r="E678" s="190" t="s">
        <v>7293</v>
      </c>
      <c r="F678" s="168" t="s">
        <v>5417</v>
      </c>
      <c r="G678" s="166" t="s">
        <v>7294</v>
      </c>
      <c r="H678" s="166" t="s">
        <v>7291</v>
      </c>
      <c r="I678" s="191">
        <v>3</v>
      </c>
      <c r="J678" s="170">
        <v>100</v>
      </c>
      <c r="K678" s="187">
        <f t="shared" si="40"/>
        <v>300</v>
      </c>
      <c r="L678" s="41">
        <f t="shared" si="41"/>
        <v>0</v>
      </c>
      <c r="M678" s="188">
        <f t="shared" si="42"/>
        <v>300</v>
      </c>
      <c r="N678" s="171" t="s">
        <v>1897</v>
      </c>
    </row>
    <row r="679" spans="1:14">
      <c r="A679" s="179">
        <f t="shared" si="43"/>
        <v>683</v>
      </c>
      <c r="B679" s="189" t="s">
        <v>7298</v>
      </c>
      <c r="C679" s="167" t="s">
        <v>1929</v>
      </c>
      <c r="D679" s="167" t="s">
        <v>7300</v>
      </c>
      <c r="E679" s="190" t="s">
        <v>4948</v>
      </c>
      <c r="F679" s="168" t="s">
        <v>736</v>
      </c>
      <c r="G679" s="166" t="s">
        <v>736</v>
      </c>
      <c r="H679" s="166" t="s">
        <v>7299</v>
      </c>
      <c r="I679" s="191">
        <v>18</v>
      </c>
      <c r="J679" s="170">
        <v>100</v>
      </c>
      <c r="K679" s="187">
        <f t="shared" si="40"/>
        <v>1800</v>
      </c>
      <c r="L679" s="41">
        <f t="shared" si="41"/>
        <v>0</v>
      </c>
      <c r="M679" s="188">
        <f t="shared" si="42"/>
        <v>1800</v>
      </c>
      <c r="N679" s="171" t="s">
        <v>1897</v>
      </c>
    </row>
    <row r="680" spans="1:14" ht="51">
      <c r="A680" s="179">
        <f t="shared" si="43"/>
        <v>684</v>
      </c>
      <c r="B680" s="189" t="s">
        <v>7305</v>
      </c>
      <c r="C680" s="167" t="s">
        <v>1771</v>
      </c>
      <c r="D680" s="167" t="s">
        <v>7307</v>
      </c>
      <c r="E680" s="190" t="s">
        <v>7308</v>
      </c>
      <c r="F680" s="168" t="s">
        <v>736</v>
      </c>
      <c r="G680" s="166" t="s">
        <v>7309</v>
      </c>
      <c r="H680" s="166" t="s">
        <v>7306</v>
      </c>
      <c r="I680" s="191">
        <v>5</v>
      </c>
      <c r="J680" s="170">
        <v>100</v>
      </c>
      <c r="K680" s="187">
        <f t="shared" si="40"/>
        <v>500</v>
      </c>
      <c r="L680" s="41">
        <f t="shared" si="41"/>
        <v>0</v>
      </c>
      <c r="M680" s="188">
        <f t="shared" si="42"/>
        <v>500</v>
      </c>
      <c r="N680" s="171" t="s">
        <v>1897</v>
      </c>
    </row>
    <row r="681" spans="1:14" ht="38.25">
      <c r="A681" s="179">
        <f t="shared" si="43"/>
        <v>685</v>
      </c>
      <c r="B681" s="189" t="s">
        <v>3040</v>
      </c>
      <c r="C681" s="167" t="s">
        <v>1771</v>
      </c>
      <c r="D681" s="167" t="s">
        <v>1878</v>
      </c>
      <c r="E681" s="190" t="s">
        <v>1879</v>
      </c>
      <c r="F681" s="168" t="s">
        <v>1841</v>
      </c>
      <c r="G681" s="166" t="s">
        <v>7312</v>
      </c>
      <c r="H681" s="166" t="s">
        <v>3041</v>
      </c>
      <c r="I681" s="191">
        <v>3560</v>
      </c>
      <c r="J681" s="170">
        <v>100</v>
      </c>
      <c r="K681" s="187">
        <f t="shared" si="40"/>
        <v>356000</v>
      </c>
      <c r="L681" s="41">
        <f t="shared" si="41"/>
        <v>0</v>
      </c>
      <c r="M681" s="188">
        <f t="shared" si="42"/>
        <v>356000</v>
      </c>
      <c r="N681" s="171" t="s">
        <v>1897</v>
      </c>
    </row>
    <row r="682" spans="1:14" ht="51">
      <c r="A682" s="179">
        <f t="shared" si="43"/>
        <v>686</v>
      </c>
      <c r="B682" s="189" t="s">
        <v>7316</v>
      </c>
      <c r="C682" s="167" t="s">
        <v>1929</v>
      </c>
      <c r="D682" s="167" t="s">
        <v>7318</v>
      </c>
      <c r="E682" s="190" t="s">
        <v>7319</v>
      </c>
      <c r="F682" s="168" t="s">
        <v>736</v>
      </c>
      <c r="G682" s="166" t="s">
        <v>7320</v>
      </c>
      <c r="H682" s="166" t="s">
        <v>7317</v>
      </c>
      <c r="I682" s="191">
        <v>1</v>
      </c>
      <c r="J682" s="170">
        <v>100</v>
      </c>
      <c r="K682" s="187">
        <f t="shared" si="40"/>
        <v>100</v>
      </c>
      <c r="L682" s="41">
        <f t="shared" si="41"/>
        <v>0</v>
      </c>
      <c r="M682" s="188">
        <f t="shared" si="42"/>
        <v>100</v>
      </c>
      <c r="N682" s="171" t="s">
        <v>1897</v>
      </c>
    </row>
    <row r="683" spans="1:14" ht="63.75">
      <c r="A683" s="179">
        <f t="shared" si="43"/>
        <v>687</v>
      </c>
      <c r="B683" s="189" t="s">
        <v>3042</v>
      </c>
      <c r="C683" s="167" t="s">
        <v>1929</v>
      </c>
      <c r="D683" s="167" t="s">
        <v>7328</v>
      </c>
      <c r="E683" s="190" t="s">
        <v>7329</v>
      </c>
      <c r="F683" s="168" t="s">
        <v>736</v>
      </c>
      <c r="G683" s="166" t="s">
        <v>7330</v>
      </c>
      <c r="H683" s="166" t="s">
        <v>3043</v>
      </c>
      <c r="I683" s="191">
        <v>3200</v>
      </c>
      <c r="J683" s="170">
        <v>100</v>
      </c>
      <c r="K683" s="187">
        <f t="shared" si="40"/>
        <v>320000</v>
      </c>
      <c r="L683" s="41">
        <f t="shared" si="41"/>
        <v>0</v>
      </c>
      <c r="M683" s="188">
        <f t="shared" si="42"/>
        <v>320000</v>
      </c>
      <c r="N683" s="171" t="s">
        <v>1897</v>
      </c>
    </row>
    <row r="684" spans="1:14" ht="51">
      <c r="A684" s="179">
        <f t="shared" si="43"/>
        <v>688</v>
      </c>
      <c r="B684" s="189" t="s">
        <v>3045</v>
      </c>
      <c r="C684" s="167" t="s">
        <v>4099</v>
      </c>
      <c r="D684" s="167" t="s">
        <v>7332</v>
      </c>
      <c r="E684" s="190" t="s">
        <v>7333</v>
      </c>
      <c r="F684" s="168" t="s">
        <v>736</v>
      </c>
      <c r="G684" s="166" t="s">
        <v>7334</v>
      </c>
      <c r="H684" s="166" t="s">
        <v>3046</v>
      </c>
      <c r="I684" s="191">
        <v>2200</v>
      </c>
      <c r="J684" s="170">
        <v>100</v>
      </c>
      <c r="K684" s="187">
        <f t="shared" si="40"/>
        <v>220000</v>
      </c>
      <c r="L684" s="41">
        <f t="shared" si="41"/>
        <v>0</v>
      </c>
      <c r="M684" s="188">
        <f t="shared" si="42"/>
        <v>220000</v>
      </c>
      <c r="N684" s="171" t="s">
        <v>1897</v>
      </c>
    </row>
    <row r="685" spans="1:14" ht="38.25">
      <c r="A685" s="179">
        <f t="shared" si="43"/>
        <v>689</v>
      </c>
      <c r="B685" s="189" t="s">
        <v>3051</v>
      </c>
      <c r="C685" s="167" t="s">
        <v>1929</v>
      </c>
      <c r="D685" s="167" t="s">
        <v>3924</v>
      </c>
      <c r="E685" s="190" t="s">
        <v>3618</v>
      </c>
      <c r="F685" s="168" t="s">
        <v>736</v>
      </c>
      <c r="G685" s="166" t="s">
        <v>3925</v>
      </c>
      <c r="H685" s="166" t="s">
        <v>3052</v>
      </c>
      <c r="I685" s="191">
        <v>3200</v>
      </c>
      <c r="J685" s="170">
        <v>100</v>
      </c>
      <c r="K685" s="187">
        <f t="shared" si="40"/>
        <v>320000</v>
      </c>
      <c r="L685" s="41">
        <f t="shared" si="41"/>
        <v>0</v>
      </c>
      <c r="M685" s="188">
        <f t="shared" si="42"/>
        <v>320000</v>
      </c>
      <c r="N685" s="171" t="s">
        <v>1897</v>
      </c>
    </row>
    <row r="686" spans="1:14" ht="38.25">
      <c r="A686" s="179">
        <f t="shared" si="43"/>
        <v>690</v>
      </c>
      <c r="B686" s="189" t="s">
        <v>7338</v>
      </c>
      <c r="C686" s="167" t="s">
        <v>1929</v>
      </c>
      <c r="D686" s="167" t="s">
        <v>7340</v>
      </c>
      <c r="E686" s="190" t="s">
        <v>7341</v>
      </c>
      <c r="F686" s="168" t="s">
        <v>736</v>
      </c>
      <c r="G686" s="166" t="s">
        <v>7343</v>
      </c>
      <c r="H686" s="166" t="s">
        <v>7339</v>
      </c>
      <c r="I686" s="191">
        <v>50</v>
      </c>
      <c r="J686" s="170">
        <v>100</v>
      </c>
      <c r="K686" s="187">
        <f t="shared" si="40"/>
        <v>5000</v>
      </c>
      <c r="L686" s="41">
        <f t="shared" si="41"/>
        <v>0</v>
      </c>
      <c r="M686" s="188">
        <f t="shared" si="42"/>
        <v>5000</v>
      </c>
      <c r="N686" s="171" t="s">
        <v>1897</v>
      </c>
    </row>
    <row r="687" spans="1:14" ht="38.25">
      <c r="A687" s="179">
        <f t="shared" si="43"/>
        <v>691</v>
      </c>
      <c r="B687" s="189" t="s">
        <v>7347</v>
      </c>
      <c r="C687" s="167" t="s">
        <v>1929</v>
      </c>
      <c r="D687" s="167" t="s">
        <v>7349</v>
      </c>
      <c r="E687" s="190" t="s">
        <v>4067</v>
      </c>
      <c r="F687" s="168" t="s">
        <v>736</v>
      </c>
      <c r="G687" s="166" t="s">
        <v>7350</v>
      </c>
      <c r="H687" s="166" t="s">
        <v>7348</v>
      </c>
      <c r="I687" s="191">
        <v>10</v>
      </c>
      <c r="J687" s="170">
        <v>100</v>
      </c>
      <c r="K687" s="187">
        <f t="shared" si="40"/>
        <v>1000</v>
      </c>
      <c r="L687" s="41">
        <f t="shared" si="41"/>
        <v>0</v>
      </c>
      <c r="M687" s="188">
        <f t="shared" si="42"/>
        <v>1000</v>
      </c>
      <c r="N687" s="171" t="s">
        <v>1897</v>
      </c>
    </row>
    <row r="688" spans="1:14" ht="38.25">
      <c r="A688" s="179">
        <f t="shared" si="43"/>
        <v>692</v>
      </c>
      <c r="B688" s="189" t="s">
        <v>3053</v>
      </c>
      <c r="C688" s="167" t="s">
        <v>193</v>
      </c>
      <c r="D688" s="167" t="s">
        <v>993</v>
      </c>
      <c r="E688" s="190" t="s">
        <v>994</v>
      </c>
      <c r="F688" s="168" t="s">
        <v>405</v>
      </c>
      <c r="G688" s="166" t="s">
        <v>3055</v>
      </c>
      <c r="H688" s="166" t="s">
        <v>3054</v>
      </c>
      <c r="I688" s="191">
        <v>1600</v>
      </c>
      <c r="J688" s="170">
        <v>100</v>
      </c>
      <c r="K688" s="187">
        <f t="shared" si="40"/>
        <v>160000</v>
      </c>
      <c r="L688" s="41">
        <f t="shared" si="41"/>
        <v>0</v>
      </c>
      <c r="M688" s="188">
        <f t="shared" si="42"/>
        <v>160000</v>
      </c>
      <c r="N688" s="171" t="s">
        <v>1897</v>
      </c>
    </row>
    <row r="689" spans="1:14" ht="38.25">
      <c r="A689" s="179">
        <f t="shared" si="43"/>
        <v>693</v>
      </c>
      <c r="B689" s="189" t="s">
        <v>7354</v>
      </c>
      <c r="C689" s="167" t="s">
        <v>361</v>
      </c>
      <c r="D689" s="167" t="s">
        <v>7356</v>
      </c>
      <c r="E689" s="190" t="s">
        <v>4513</v>
      </c>
      <c r="F689" s="168" t="s">
        <v>7357</v>
      </c>
      <c r="G689" s="166" t="s">
        <v>7359</v>
      </c>
      <c r="H689" s="166" t="s">
        <v>7355</v>
      </c>
      <c r="I689" s="191">
        <v>1</v>
      </c>
      <c r="J689" s="170">
        <v>100</v>
      </c>
      <c r="K689" s="187">
        <f t="shared" si="40"/>
        <v>100</v>
      </c>
      <c r="L689" s="41">
        <f t="shared" si="41"/>
        <v>0</v>
      </c>
      <c r="M689" s="188">
        <f t="shared" si="42"/>
        <v>100</v>
      </c>
      <c r="N689" s="171" t="s">
        <v>1897</v>
      </c>
    </row>
    <row r="690" spans="1:14" ht="38.25">
      <c r="A690" s="179">
        <f t="shared" si="43"/>
        <v>694</v>
      </c>
      <c r="B690" s="189" t="s">
        <v>7363</v>
      </c>
      <c r="C690" s="167" t="s">
        <v>1929</v>
      </c>
      <c r="D690" s="167" t="s">
        <v>7365</v>
      </c>
      <c r="E690" s="190" t="s">
        <v>7366</v>
      </c>
      <c r="F690" s="168" t="s">
        <v>736</v>
      </c>
      <c r="G690" s="166" t="s">
        <v>7367</v>
      </c>
      <c r="H690" s="166" t="s">
        <v>7364</v>
      </c>
      <c r="I690" s="191">
        <v>15</v>
      </c>
      <c r="J690" s="170">
        <v>100</v>
      </c>
      <c r="K690" s="187">
        <f t="shared" si="40"/>
        <v>1500</v>
      </c>
      <c r="L690" s="41">
        <f t="shared" si="41"/>
        <v>0</v>
      </c>
      <c r="M690" s="188">
        <f t="shared" si="42"/>
        <v>1500</v>
      </c>
      <c r="N690" s="171" t="s">
        <v>1897</v>
      </c>
    </row>
    <row r="691" spans="1:14" ht="51">
      <c r="A691" s="179">
        <f t="shared" si="43"/>
        <v>695</v>
      </c>
      <c r="B691" s="189" t="s">
        <v>4633</v>
      </c>
      <c r="C691" s="167" t="s">
        <v>1929</v>
      </c>
      <c r="D691" s="167" t="s">
        <v>4635</v>
      </c>
      <c r="E691" s="190" t="s">
        <v>4636</v>
      </c>
      <c r="F691" s="168" t="s">
        <v>736</v>
      </c>
      <c r="G691" s="166" t="s">
        <v>7370</v>
      </c>
      <c r="H691" s="166" t="s">
        <v>4634</v>
      </c>
      <c r="I691" s="191">
        <v>595</v>
      </c>
      <c r="J691" s="170">
        <v>100</v>
      </c>
      <c r="K691" s="187">
        <f t="shared" si="40"/>
        <v>59500</v>
      </c>
      <c r="L691" s="41">
        <f t="shared" si="41"/>
        <v>0</v>
      </c>
      <c r="M691" s="188">
        <f t="shared" si="42"/>
        <v>59500</v>
      </c>
      <c r="N691" s="171" t="s">
        <v>1897</v>
      </c>
    </row>
    <row r="692" spans="1:14" ht="25.5">
      <c r="A692" s="179">
        <f t="shared" si="43"/>
        <v>696</v>
      </c>
      <c r="B692" s="189" t="s">
        <v>4642</v>
      </c>
      <c r="C692" s="167" t="s">
        <v>361</v>
      </c>
      <c r="D692" s="167" t="s">
        <v>4644</v>
      </c>
      <c r="E692" s="190" t="s">
        <v>4645</v>
      </c>
      <c r="F692" s="168" t="s">
        <v>736</v>
      </c>
      <c r="G692" s="166" t="s">
        <v>4052</v>
      </c>
      <c r="H692" s="166" t="s">
        <v>4643</v>
      </c>
      <c r="I692" s="191">
        <v>26</v>
      </c>
      <c r="J692" s="170">
        <v>100</v>
      </c>
      <c r="K692" s="187">
        <f t="shared" si="40"/>
        <v>2600</v>
      </c>
      <c r="L692" s="41">
        <f t="shared" si="41"/>
        <v>0</v>
      </c>
      <c r="M692" s="188">
        <f t="shared" si="42"/>
        <v>2600</v>
      </c>
      <c r="N692" s="171" t="s">
        <v>1897</v>
      </c>
    </row>
    <row r="693" spans="1:14" ht="51">
      <c r="A693" s="179">
        <f t="shared" si="43"/>
        <v>697</v>
      </c>
      <c r="B693" s="189" t="s">
        <v>3056</v>
      </c>
      <c r="C693" s="167" t="s">
        <v>361</v>
      </c>
      <c r="D693" s="167" t="s">
        <v>1717</v>
      </c>
      <c r="E693" s="190" t="s">
        <v>1718</v>
      </c>
      <c r="F693" s="168" t="s">
        <v>405</v>
      </c>
      <c r="G693" s="166" t="s">
        <v>3058</v>
      </c>
      <c r="H693" s="166" t="s">
        <v>3057</v>
      </c>
      <c r="I693" s="191">
        <v>1920</v>
      </c>
      <c r="J693" s="170">
        <v>100</v>
      </c>
      <c r="K693" s="187">
        <f t="shared" si="40"/>
        <v>192000</v>
      </c>
      <c r="L693" s="41">
        <f t="shared" si="41"/>
        <v>0</v>
      </c>
      <c r="M693" s="188">
        <f t="shared" si="42"/>
        <v>192000</v>
      </c>
      <c r="N693" s="171" t="s">
        <v>1897</v>
      </c>
    </row>
    <row r="694" spans="1:14" ht="51">
      <c r="A694" s="179">
        <f t="shared" si="43"/>
        <v>698</v>
      </c>
      <c r="B694" s="189" t="s">
        <v>7374</v>
      </c>
      <c r="C694" s="167" t="s">
        <v>4099</v>
      </c>
      <c r="D694" s="167" t="s">
        <v>7376</v>
      </c>
      <c r="E694" s="190" t="s">
        <v>7377</v>
      </c>
      <c r="F694" s="168" t="s">
        <v>736</v>
      </c>
      <c r="G694" s="166" t="s">
        <v>7378</v>
      </c>
      <c r="H694" s="166" t="s">
        <v>7375</v>
      </c>
      <c r="I694" s="191">
        <v>1</v>
      </c>
      <c r="J694" s="170">
        <v>100</v>
      </c>
      <c r="K694" s="187">
        <f t="shared" si="40"/>
        <v>100</v>
      </c>
      <c r="L694" s="41">
        <f t="shared" si="41"/>
        <v>0</v>
      </c>
      <c r="M694" s="188">
        <f t="shared" si="42"/>
        <v>100</v>
      </c>
      <c r="N694" s="171" t="s">
        <v>1897</v>
      </c>
    </row>
    <row r="695" spans="1:14" ht="38.25">
      <c r="A695" s="179">
        <f t="shared" si="43"/>
        <v>699</v>
      </c>
      <c r="B695" s="189" t="s">
        <v>7382</v>
      </c>
      <c r="C695" s="167" t="s">
        <v>361</v>
      </c>
      <c r="D695" s="167" t="s">
        <v>7384</v>
      </c>
      <c r="E695" s="190" t="s">
        <v>933</v>
      </c>
      <c r="F695" s="168" t="s">
        <v>736</v>
      </c>
      <c r="G695" s="166" t="s">
        <v>7386</v>
      </c>
      <c r="H695" s="166" t="s">
        <v>7383</v>
      </c>
      <c r="I695" s="191">
        <v>2</v>
      </c>
      <c r="J695" s="170">
        <v>100</v>
      </c>
      <c r="K695" s="187">
        <f t="shared" si="40"/>
        <v>200</v>
      </c>
      <c r="L695" s="41">
        <f t="shared" si="41"/>
        <v>0</v>
      </c>
      <c r="M695" s="188">
        <f t="shared" si="42"/>
        <v>200</v>
      </c>
      <c r="N695" s="171" t="s">
        <v>1897</v>
      </c>
    </row>
    <row r="696" spans="1:14" ht="38.25">
      <c r="A696" s="179">
        <f t="shared" si="43"/>
        <v>700</v>
      </c>
      <c r="B696" s="189" t="s">
        <v>3927</v>
      </c>
      <c r="C696" s="167" t="s">
        <v>1929</v>
      </c>
      <c r="D696" s="167" t="s">
        <v>3929</v>
      </c>
      <c r="E696" s="190" t="s">
        <v>3285</v>
      </c>
      <c r="F696" s="168" t="s">
        <v>736</v>
      </c>
      <c r="G696" s="166" t="s">
        <v>3930</v>
      </c>
      <c r="H696" s="166" t="s">
        <v>3928</v>
      </c>
      <c r="I696" s="191">
        <v>160</v>
      </c>
      <c r="J696" s="170">
        <v>100</v>
      </c>
      <c r="K696" s="187">
        <f t="shared" si="40"/>
        <v>16000</v>
      </c>
      <c r="L696" s="41">
        <f t="shared" si="41"/>
        <v>0</v>
      </c>
      <c r="M696" s="188">
        <f t="shared" si="42"/>
        <v>16000</v>
      </c>
      <c r="N696" s="171" t="s">
        <v>1897</v>
      </c>
    </row>
    <row r="697" spans="1:14" ht="38.25">
      <c r="A697" s="179">
        <f t="shared" si="43"/>
        <v>701</v>
      </c>
      <c r="B697" s="189" t="s">
        <v>7390</v>
      </c>
      <c r="C697" s="167" t="s">
        <v>361</v>
      </c>
      <c r="D697" s="167" t="s">
        <v>7392</v>
      </c>
      <c r="E697" s="190" t="s">
        <v>1612</v>
      </c>
      <c r="F697" s="168" t="s">
        <v>736</v>
      </c>
      <c r="G697" s="166" t="s">
        <v>7393</v>
      </c>
      <c r="H697" s="166" t="s">
        <v>7391</v>
      </c>
      <c r="I697" s="191">
        <v>2240</v>
      </c>
      <c r="J697" s="170">
        <v>100</v>
      </c>
      <c r="K697" s="187">
        <f t="shared" si="40"/>
        <v>224000</v>
      </c>
      <c r="L697" s="41">
        <f t="shared" si="41"/>
        <v>0</v>
      </c>
      <c r="M697" s="188">
        <f t="shared" si="42"/>
        <v>224000</v>
      </c>
      <c r="N697" s="171" t="s">
        <v>1897</v>
      </c>
    </row>
    <row r="698" spans="1:14" ht="38.25">
      <c r="A698" s="179">
        <f t="shared" si="43"/>
        <v>702</v>
      </c>
      <c r="B698" s="189" t="s">
        <v>4649</v>
      </c>
      <c r="C698" s="167" t="s">
        <v>1929</v>
      </c>
      <c r="D698" s="167" t="s">
        <v>4651</v>
      </c>
      <c r="E698" s="190" t="s">
        <v>4652</v>
      </c>
      <c r="F698" s="168" t="s">
        <v>736</v>
      </c>
      <c r="G698" s="166" t="s">
        <v>4653</v>
      </c>
      <c r="H698" s="166" t="s">
        <v>4650</v>
      </c>
      <c r="I698" s="191">
        <v>1</v>
      </c>
      <c r="J698" s="170">
        <v>100</v>
      </c>
      <c r="K698" s="187">
        <f t="shared" si="40"/>
        <v>100</v>
      </c>
      <c r="L698" s="41">
        <f t="shared" si="41"/>
        <v>0</v>
      </c>
      <c r="M698" s="188">
        <f t="shared" si="42"/>
        <v>100</v>
      </c>
      <c r="N698" s="171" t="s">
        <v>1897</v>
      </c>
    </row>
    <row r="699" spans="1:14" ht="51">
      <c r="A699" s="179">
        <f t="shared" si="43"/>
        <v>703</v>
      </c>
      <c r="B699" s="189" t="s">
        <v>4658</v>
      </c>
      <c r="C699" s="167" t="s">
        <v>1929</v>
      </c>
      <c r="D699" s="167" t="s">
        <v>4660</v>
      </c>
      <c r="E699" s="190" t="s">
        <v>4661</v>
      </c>
      <c r="F699" s="168" t="s">
        <v>736</v>
      </c>
      <c r="G699" s="166" t="s">
        <v>4663</v>
      </c>
      <c r="H699" s="166" t="s">
        <v>4659</v>
      </c>
      <c r="I699" s="191">
        <v>39</v>
      </c>
      <c r="J699" s="170">
        <v>100</v>
      </c>
      <c r="K699" s="187">
        <f t="shared" si="40"/>
        <v>3900</v>
      </c>
      <c r="L699" s="41">
        <f t="shared" si="41"/>
        <v>0</v>
      </c>
      <c r="M699" s="188">
        <f t="shared" si="42"/>
        <v>3900</v>
      </c>
      <c r="N699" s="171" t="s">
        <v>1897</v>
      </c>
    </row>
    <row r="700" spans="1:14" ht="51">
      <c r="A700" s="179">
        <f t="shared" si="43"/>
        <v>704</v>
      </c>
      <c r="B700" s="189" t="s">
        <v>2109</v>
      </c>
      <c r="C700" s="167" t="s">
        <v>1929</v>
      </c>
      <c r="D700" s="167" t="s">
        <v>7396</v>
      </c>
      <c r="E700" s="190" t="s">
        <v>3446</v>
      </c>
      <c r="F700" s="168" t="s">
        <v>7397</v>
      </c>
      <c r="G700" s="166" t="s">
        <v>3059</v>
      </c>
      <c r="H700" s="166" t="s">
        <v>2110</v>
      </c>
      <c r="I700" s="191">
        <v>2400</v>
      </c>
      <c r="J700" s="170">
        <v>100</v>
      </c>
      <c r="K700" s="187">
        <f t="shared" si="40"/>
        <v>240000</v>
      </c>
      <c r="L700" s="41">
        <f t="shared" si="41"/>
        <v>0</v>
      </c>
      <c r="M700" s="188">
        <f t="shared" si="42"/>
        <v>240000</v>
      </c>
      <c r="N700" s="171" t="s">
        <v>1897</v>
      </c>
    </row>
    <row r="701" spans="1:14" ht="51">
      <c r="A701" s="179">
        <f t="shared" si="43"/>
        <v>705</v>
      </c>
      <c r="B701" s="189" t="s">
        <v>7401</v>
      </c>
      <c r="C701" s="167" t="s">
        <v>361</v>
      </c>
      <c r="D701" s="167" t="s">
        <v>7403</v>
      </c>
      <c r="E701" s="190" t="s">
        <v>7404</v>
      </c>
      <c r="F701" s="168" t="s">
        <v>736</v>
      </c>
      <c r="G701" s="166" t="s">
        <v>7405</v>
      </c>
      <c r="H701" s="166" t="s">
        <v>7402</v>
      </c>
      <c r="I701" s="191">
        <v>2</v>
      </c>
      <c r="J701" s="170">
        <v>100</v>
      </c>
      <c r="K701" s="187">
        <f t="shared" si="40"/>
        <v>200</v>
      </c>
      <c r="L701" s="41">
        <f t="shared" si="41"/>
        <v>0</v>
      </c>
      <c r="M701" s="188">
        <f t="shared" si="42"/>
        <v>200</v>
      </c>
      <c r="N701" s="171" t="s">
        <v>1897</v>
      </c>
    </row>
    <row r="702" spans="1:14" ht="38.25">
      <c r="A702" s="179">
        <f t="shared" si="43"/>
        <v>706</v>
      </c>
      <c r="B702" s="189" t="s">
        <v>7409</v>
      </c>
      <c r="C702" s="167" t="s">
        <v>1929</v>
      </c>
      <c r="D702" s="167" t="s">
        <v>7411</v>
      </c>
      <c r="E702" s="190" t="s">
        <v>3574</v>
      </c>
      <c r="F702" s="168" t="s">
        <v>736</v>
      </c>
      <c r="G702" s="166" t="s">
        <v>7412</v>
      </c>
      <c r="H702" s="166" t="s">
        <v>7410</v>
      </c>
      <c r="I702" s="191">
        <v>125</v>
      </c>
      <c r="J702" s="170">
        <v>100</v>
      </c>
      <c r="K702" s="187">
        <f t="shared" si="40"/>
        <v>12500</v>
      </c>
      <c r="L702" s="41">
        <f t="shared" si="41"/>
        <v>0</v>
      </c>
      <c r="M702" s="188">
        <f t="shared" si="42"/>
        <v>12500</v>
      </c>
      <c r="N702" s="171" t="s">
        <v>1897</v>
      </c>
    </row>
    <row r="703" spans="1:14" ht="51">
      <c r="A703" s="179">
        <f t="shared" si="43"/>
        <v>707</v>
      </c>
      <c r="B703" s="189" t="s">
        <v>2111</v>
      </c>
      <c r="C703" s="167" t="s">
        <v>193</v>
      </c>
      <c r="D703" s="167" t="s">
        <v>999</v>
      </c>
      <c r="E703" s="190" t="s">
        <v>1000</v>
      </c>
      <c r="F703" s="168" t="s">
        <v>937</v>
      </c>
      <c r="G703" s="166" t="s">
        <v>3061</v>
      </c>
      <c r="H703" s="166" t="s">
        <v>3060</v>
      </c>
      <c r="I703" s="191">
        <v>3200</v>
      </c>
      <c r="J703" s="170">
        <v>100</v>
      </c>
      <c r="K703" s="187">
        <f t="shared" si="40"/>
        <v>320000</v>
      </c>
      <c r="L703" s="41">
        <f t="shared" si="41"/>
        <v>0</v>
      </c>
      <c r="M703" s="188">
        <f t="shared" si="42"/>
        <v>320000</v>
      </c>
      <c r="N703" s="171" t="s">
        <v>1897</v>
      </c>
    </row>
    <row r="704" spans="1:14" ht="51">
      <c r="A704" s="179">
        <f t="shared" si="43"/>
        <v>708</v>
      </c>
      <c r="B704" s="189" t="s">
        <v>7418</v>
      </c>
      <c r="C704" s="167" t="s">
        <v>1929</v>
      </c>
      <c r="D704" s="167" t="s">
        <v>7420</v>
      </c>
      <c r="E704" s="190" t="s">
        <v>7421</v>
      </c>
      <c r="F704" s="168" t="s">
        <v>736</v>
      </c>
      <c r="G704" s="166" t="s">
        <v>7422</v>
      </c>
      <c r="H704" s="166" t="s">
        <v>7419</v>
      </c>
      <c r="I704" s="191">
        <v>42</v>
      </c>
      <c r="J704" s="170">
        <v>100</v>
      </c>
      <c r="K704" s="187">
        <f t="shared" si="40"/>
        <v>4200</v>
      </c>
      <c r="L704" s="41">
        <f t="shared" si="41"/>
        <v>0</v>
      </c>
      <c r="M704" s="188">
        <f t="shared" si="42"/>
        <v>4200</v>
      </c>
      <c r="N704" s="171" t="s">
        <v>1897</v>
      </c>
    </row>
    <row r="705" spans="1:14" ht="38.25">
      <c r="A705" s="179">
        <f t="shared" si="43"/>
        <v>709</v>
      </c>
      <c r="B705" s="189" t="s">
        <v>7425</v>
      </c>
      <c r="C705" s="167" t="s">
        <v>1929</v>
      </c>
      <c r="D705" s="167" t="s">
        <v>4668</v>
      </c>
      <c r="E705" s="190" t="s">
        <v>3647</v>
      </c>
      <c r="F705" s="168" t="s">
        <v>736</v>
      </c>
      <c r="G705" s="166" t="s">
        <v>7426</v>
      </c>
      <c r="H705" s="166" t="s">
        <v>4667</v>
      </c>
      <c r="I705" s="191">
        <v>319</v>
      </c>
      <c r="J705" s="170">
        <v>100</v>
      </c>
      <c r="K705" s="187">
        <f t="shared" si="40"/>
        <v>31900</v>
      </c>
      <c r="L705" s="41">
        <f t="shared" si="41"/>
        <v>0</v>
      </c>
      <c r="M705" s="188">
        <f t="shared" si="42"/>
        <v>31900</v>
      </c>
      <c r="N705" s="171" t="s">
        <v>1897</v>
      </c>
    </row>
    <row r="706" spans="1:14" ht="63.75">
      <c r="A706" s="179">
        <f t="shared" si="43"/>
        <v>710</v>
      </c>
      <c r="B706" s="189" t="s">
        <v>3062</v>
      </c>
      <c r="C706" s="167" t="s">
        <v>361</v>
      </c>
      <c r="D706" s="167" t="s">
        <v>7430</v>
      </c>
      <c r="E706" s="190" t="s">
        <v>1882</v>
      </c>
      <c r="F706" s="168" t="s">
        <v>4845</v>
      </c>
      <c r="G706" s="166" t="s">
        <v>3064</v>
      </c>
      <c r="H706" s="166" t="s">
        <v>3063</v>
      </c>
      <c r="I706" s="191">
        <v>13280</v>
      </c>
      <c r="J706" s="170">
        <v>100</v>
      </c>
      <c r="K706" s="187">
        <f t="shared" si="40"/>
        <v>1328000</v>
      </c>
      <c r="L706" s="41">
        <f t="shared" si="41"/>
        <v>0</v>
      </c>
      <c r="M706" s="188">
        <f t="shared" si="42"/>
        <v>1328000</v>
      </c>
      <c r="N706" s="171" t="s">
        <v>1897</v>
      </c>
    </row>
    <row r="707" spans="1:14" ht="51">
      <c r="A707" s="179">
        <f t="shared" si="43"/>
        <v>711</v>
      </c>
      <c r="B707" s="189" t="s">
        <v>3065</v>
      </c>
      <c r="C707" s="167" t="s">
        <v>206</v>
      </c>
      <c r="D707" s="167" t="s">
        <v>168</v>
      </c>
      <c r="E707" s="190" t="s">
        <v>1427</v>
      </c>
      <c r="F707" s="168" t="s">
        <v>218</v>
      </c>
      <c r="G707" s="166" t="s">
        <v>3067</v>
      </c>
      <c r="H707" s="166" t="s">
        <v>3066</v>
      </c>
      <c r="I707" s="191">
        <v>480</v>
      </c>
      <c r="J707" s="170">
        <v>100</v>
      </c>
      <c r="K707" s="187">
        <f t="shared" si="40"/>
        <v>48000</v>
      </c>
      <c r="L707" s="41">
        <f t="shared" si="41"/>
        <v>0</v>
      </c>
      <c r="M707" s="188">
        <f t="shared" si="42"/>
        <v>48000</v>
      </c>
      <c r="N707" s="171" t="s">
        <v>1897</v>
      </c>
    </row>
    <row r="708" spans="1:14" ht="38.25">
      <c r="A708" s="179">
        <f t="shared" si="43"/>
        <v>712</v>
      </c>
      <c r="B708" s="189" t="s">
        <v>2113</v>
      </c>
      <c r="C708" s="167" t="s">
        <v>4099</v>
      </c>
      <c r="D708" s="167" t="s">
        <v>7432</v>
      </c>
      <c r="E708" s="190" t="s">
        <v>7433</v>
      </c>
      <c r="F708" s="168" t="s">
        <v>736</v>
      </c>
      <c r="G708" s="166" t="s">
        <v>2115</v>
      </c>
      <c r="H708" s="166" t="s">
        <v>2114</v>
      </c>
      <c r="I708" s="191">
        <v>7163</v>
      </c>
      <c r="J708" s="170">
        <v>100</v>
      </c>
      <c r="K708" s="187">
        <f t="shared" si="40"/>
        <v>716300</v>
      </c>
      <c r="L708" s="41">
        <f t="shared" si="41"/>
        <v>0</v>
      </c>
      <c r="M708" s="188">
        <f t="shared" si="42"/>
        <v>716300</v>
      </c>
      <c r="N708" s="171" t="s">
        <v>1897</v>
      </c>
    </row>
    <row r="709" spans="1:14" ht="38.25">
      <c r="A709" s="179">
        <f t="shared" si="43"/>
        <v>713</v>
      </c>
      <c r="B709" s="189" t="s">
        <v>7437</v>
      </c>
      <c r="C709" s="167" t="s">
        <v>1929</v>
      </c>
      <c r="D709" s="167" t="s">
        <v>7439</v>
      </c>
      <c r="E709" s="190" t="s">
        <v>7440</v>
      </c>
      <c r="F709" s="168" t="s">
        <v>736</v>
      </c>
      <c r="G709" s="166" t="s">
        <v>7441</v>
      </c>
      <c r="H709" s="166" t="s">
        <v>7438</v>
      </c>
      <c r="I709" s="191">
        <v>320</v>
      </c>
      <c r="J709" s="170">
        <v>100</v>
      </c>
      <c r="K709" s="187">
        <f t="shared" si="40"/>
        <v>32000</v>
      </c>
      <c r="L709" s="41">
        <f t="shared" si="41"/>
        <v>0</v>
      </c>
      <c r="M709" s="188">
        <f t="shared" si="42"/>
        <v>32000</v>
      </c>
      <c r="N709" s="171" t="s">
        <v>1897</v>
      </c>
    </row>
    <row r="710" spans="1:14" ht="38.25">
      <c r="A710" s="179">
        <f t="shared" si="43"/>
        <v>714</v>
      </c>
      <c r="B710" s="189" t="s">
        <v>7443</v>
      </c>
      <c r="C710" s="167" t="s">
        <v>1929</v>
      </c>
      <c r="D710" s="167" t="s">
        <v>7445</v>
      </c>
      <c r="E710" s="190" t="s">
        <v>7446</v>
      </c>
      <c r="F710" s="168" t="s">
        <v>736</v>
      </c>
      <c r="G710" s="166" t="s">
        <v>7447</v>
      </c>
      <c r="H710" s="166" t="s">
        <v>7444</v>
      </c>
      <c r="I710" s="191">
        <v>160</v>
      </c>
      <c r="J710" s="170">
        <v>100</v>
      </c>
      <c r="K710" s="187">
        <f t="shared" ref="K710:K773" si="44">I710*J710</f>
        <v>16000</v>
      </c>
      <c r="L710" s="41">
        <f t="shared" ref="L710:L773" si="45">K710*0</f>
        <v>0</v>
      </c>
      <c r="M710" s="188">
        <f t="shared" ref="M710:M773" si="46">K710-L710</f>
        <v>16000</v>
      </c>
      <c r="N710" s="171" t="s">
        <v>1897</v>
      </c>
    </row>
    <row r="711" spans="1:14" ht="51">
      <c r="A711" s="179">
        <f t="shared" ref="A711:A774" si="47">A710+1</f>
        <v>715</v>
      </c>
      <c r="B711" s="189" t="s">
        <v>3070</v>
      </c>
      <c r="C711" s="167" t="s">
        <v>736</v>
      </c>
      <c r="D711" s="167" t="s">
        <v>7449</v>
      </c>
      <c r="E711" s="190" t="s">
        <v>6342</v>
      </c>
      <c r="F711" s="168" t="s">
        <v>4798</v>
      </c>
      <c r="G711" s="166" t="s">
        <v>7450</v>
      </c>
      <c r="H711" s="166" t="s">
        <v>3071</v>
      </c>
      <c r="I711" s="191">
        <v>1600</v>
      </c>
      <c r="J711" s="170">
        <v>100</v>
      </c>
      <c r="K711" s="187">
        <f t="shared" si="44"/>
        <v>160000</v>
      </c>
      <c r="L711" s="41">
        <f t="shared" si="45"/>
        <v>0</v>
      </c>
      <c r="M711" s="188">
        <f t="shared" si="46"/>
        <v>160000</v>
      </c>
      <c r="N711" s="171" t="s">
        <v>1897</v>
      </c>
    </row>
    <row r="712" spans="1:14" ht="51">
      <c r="A712" s="179">
        <f t="shared" si="47"/>
        <v>716</v>
      </c>
      <c r="B712" s="189" t="s">
        <v>7454</v>
      </c>
      <c r="C712" s="167" t="s">
        <v>193</v>
      </c>
      <c r="D712" s="167" t="s">
        <v>7456</v>
      </c>
      <c r="E712" s="190" t="s">
        <v>5474</v>
      </c>
      <c r="F712" s="168" t="s">
        <v>736</v>
      </c>
      <c r="G712" s="166" t="s">
        <v>7457</v>
      </c>
      <c r="H712" s="166" t="s">
        <v>7455</v>
      </c>
      <c r="I712" s="191">
        <v>5</v>
      </c>
      <c r="J712" s="170">
        <v>100</v>
      </c>
      <c r="K712" s="187">
        <f t="shared" si="44"/>
        <v>500</v>
      </c>
      <c r="L712" s="41">
        <f t="shared" si="45"/>
        <v>0</v>
      </c>
      <c r="M712" s="188">
        <f t="shared" si="46"/>
        <v>500</v>
      </c>
      <c r="N712" s="171" t="s">
        <v>1897</v>
      </c>
    </row>
    <row r="713" spans="1:14" ht="38.25">
      <c r="A713" s="179">
        <f t="shared" si="47"/>
        <v>717</v>
      </c>
      <c r="B713" s="189" t="s">
        <v>3072</v>
      </c>
      <c r="C713" s="167" t="s">
        <v>1929</v>
      </c>
      <c r="D713" s="167" t="s">
        <v>3931</v>
      </c>
      <c r="E713" s="190" t="s">
        <v>3932</v>
      </c>
      <c r="F713" s="168" t="s">
        <v>736</v>
      </c>
      <c r="G713" s="166" t="s">
        <v>3933</v>
      </c>
      <c r="H713" s="166" t="s">
        <v>3073</v>
      </c>
      <c r="I713" s="191">
        <v>2240</v>
      </c>
      <c r="J713" s="170">
        <v>100</v>
      </c>
      <c r="K713" s="187">
        <f t="shared" si="44"/>
        <v>224000</v>
      </c>
      <c r="L713" s="41">
        <f t="shared" si="45"/>
        <v>0</v>
      </c>
      <c r="M713" s="188">
        <f t="shared" si="46"/>
        <v>224000</v>
      </c>
      <c r="N713" s="171" t="s">
        <v>1897</v>
      </c>
    </row>
    <row r="714" spans="1:14" ht="38.25">
      <c r="A714" s="179">
        <f t="shared" si="47"/>
        <v>718</v>
      </c>
      <c r="B714" s="189" t="s">
        <v>3074</v>
      </c>
      <c r="C714" s="167" t="s">
        <v>1929</v>
      </c>
      <c r="D714" s="167" t="s">
        <v>7460</v>
      </c>
      <c r="E714" s="190" t="s">
        <v>7461</v>
      </c>
      <c r="F714" s="168" t="s">
        <v>4798</v>
      </c>
      <c r="G714" s="166" t="s">
        <v>7462</v>
      </c>
      <c r="H714" s="166" t="s">
        <v>3075</v>
      </c>
      <c r="I714" s="191">
        <v>1120</v>
      </c>
      <c r="J714" s="170">
        <v>100</v>
      </c>
      <c r="K714" s="187">
        <f t="shared" si="44"/>
        <v>112000</v>
      </c>
      <c r="L714" s="41">
        <f t="shared" si="45"/>
        <v>0</v>
      </c>
      <c r="M714" s="188">
        <f t="shared" si="46"/>
        <v>112000</v>
      </c>
      <c r="N714" s="171" t="s">
        <v>1897</v>
      </c>
    </row>
    <row r="715" spans="1:14" ht="38.25">
      <c r="A715" s="179">
        <f t="shared" si="47"/>
        <v>719</v>
      </c>
      <c r="B715" s="189" t="s">
        <v>3076</v>
      </c>
      <c r="C715" s="167" t="s">
        <v>361</v>
      </c>
      <c r="D715" s="167" t="s">
        <v>1003</v>
      </c>
      <c r="E715" s="190" t="s">
        <v>1004</v>
      </c>
      <c r="F715" s="168" t="s">
        <v>405</v>
      </c>
      <c r="G715" s="166" t="s">
        <v>7464</v>
      </c>
      <c r="H715" s="166" t="s">
        <v>3077</v>
      </c>
      <c r="I715" s="191">
        <v>800</v>
      </c>
      <c r="J715" s="170">
        <v>100</v>
      </c>
      <c r="K715" s="187">
        <f t="shared" si="44"/>
        <v>80000</v>
      </c>
      <c r="L715" s="41">
        <f t="shared" si="45"/>
        <v>0</v>
      </c>
      <c r="M715" s="188">
        <f t="shared" si="46"/>
        <v>80000</v>
      </c>
      <c r="N715" s="171" t="s">
        <v>1897</v>
      </c>
    </row>
    <row r="716" spans="1:14" ht="51">
      <c r="A716" s="179">
        <f t="shared" si="47"/>
        <v>720</v>
      </c>
      <c r="B716" s="189" t="s">
        <v>7466</v>
      </c>
      <c r="C716" s="167" t="s">
        <v>4099</v>
      </c>
      <c r="D716" s="167" t="s">
        <v>7468</v>
      </c>
      <c r="E716" s="190" t="s">
        <v>7469</v>
      </c>
      <c r="F716" s="168" t="s">
        <v>736</v>
      </c>
      <c r="G716" s="166" t="s">
        <v>7470</v>
      </c>
      <c r="H716" s="166" t="s">
        <v>7467</v>
      </c>
      <c r="I716" s="191">
        <v>4160</v>
      </c>
      <c r="J716" s="170">
        <v>100</v>
      </c>
      <c r="K716" s="187">
        <f t="shared" si="44"/>
        <v>416000</v>
      </c>
      <c r="L716" s="41">
        <f t="shared" si="45"/>
        <v>0</v>
      </c>
      <c r="M716" s="188">
        <f t="shared" si="46"/>
        <v>416000</v>
      </c>
      <c r="N716" s="171" t="s">
        <v>1897</v>
      </c>
    </row>
    <row r="717" spans="1:14" ht="51">
      <c r="A717" s="179">
        <f t="shared" si="47"/>
        <v>721</v>
      </c>
      <c r="B717" s="189" t="s">
        <v>7473</v>
      </c>
      <c r="C717" s="167" t="s">
        <v>193</v>
      </c>
      <c r="D717" s="167" t="s">
        <v>7475</v>
      </c>
      <c r="E717" s="190" t="s">
        <v>7476</v>
      </c>
      <c r="F717" s="168" t="s">
        <v>736</v>
      </c>
      <c r="G717" s="166" t="s">
        <v>7477</v>
      </c>
      <c r="H717" s="166" t="s">
        <v>7474</v>
      </c>
      <c r="I717" s="191">
        <v>49</v>
      </c>
      <c r="J717" s="170">
        <v>100</v>
      </c>
      <c r="K717" s="187">
        <f t="shared" si="44"/>
        <v>4900</v>
      </c>
      <c r="L717" s="41">
        <f t="shared" si="45"/>
        <v>0</v>
      </c>
      <c r="M717" s="188">
        <f t="shared" si="46"/>
        <v>4900</v>
      </c>
      <c r="N717" s="171" t="s">
        <v>1897</v>
      </c>
    </row>
    <row r="718" spans="1:14" ht="51">
      <c r="A718" s="179">
        <f t="shared" si="47"/>
        <v>722</v>
      </c>
      <c r="B718" s="189" t="s">
        <v>3078</v>
      </c>
      <c r="C718" s="167" t="s">
        <v>361</v>
      </c>
      <c r="D718" s="167" t="s">
        <v>1006</v>
      </c>
      <c r="E718" s="190" t="s">
        <v>1007</v>
      </c>
      <c r="F718" s="168" t="s">
        <v>405</v>
      </c>
      <c r="G718" s="166" t="s">
        <v>3080</v>
      </c>
      <c r="H718" s="166" t="s">
        <v>3079</v>
      </c>
      <c r="I718" s="191">
        <v>960</v>
      </c>
      <c r="J718" s="170">
        <v>100</v>
      </c>
      <c r="K718" s="187">
        <f t="shared" si="44"/>
        <v>96000</v>
      </c>
      <c r="L718" s="41">
        <f t="shared" si="45"/>
        <v>0</v>
      </c>
      <c r="M718" s="188">
        <f t="shared" si="46"/>
        <v>96000</v>
      </c>
      <c r="N718" s="171" t="s">
        <v>1897</v>
      </c>
    </row>
    <row r="719" spans="1:14" ht="38.25">
      <c r="A719" s="179">
        <f t="shared" si="47"/>
        <v>723</v>
      </c>
      <c r="B719" s="189" t="s">
        <v>3081</v>
      </c>
      <c r="C719" s="167" t="s">
        <v>1929</v>
      </c>
      <c r="D719" s="167" t="s">
        <v>3935</v>
      </c>
      <c r="E719" s="190" t="s">
        <v>3936</v>
      </c>
      <c r="F719" s="168" t="s">
        <v>736</v>
      </c>
      <c r="G719" s="166" t="s">
        <v>3937</v>
      </c>
      <c r="H719" s="166" t="s">
        <v>3082</v>
      </c>
      <c r="I719" s="191">
        <v>3200</v>
      </c>
      <c r="J719" s="170">
        <v>100</v>
      </c>
      <c r="K719" s="187">
        <f t="shared" si="44"/>
        <v>320000</v>
      </c>
      <c r="L719" s="41">
        <f t="shared" si="45"/>
        <v>0</v>
      </c>
      <c r="M719" s="188">
        <f t="shared" si="46"/>
        <v>320000</v>
      </c>
      <c r="N719" s="171" t="s">
        <v>1897</v>
      </c>
    </row>
    <row r="720" spans="1:14" ht="38.25">
      <c r="A720" s="179">
        <f t="shared" si="47"/>
        <v>724</v>
      </c>
      <c r="B720" s="189" t="s">
        <v>3083</v>
      </c>
      <c r="C720" s="167" t="s">
        <v>1929</v>
      </c>
      <c r="D720" s="167" t="s">
        <v>7483</v>
      </c>
      <c r="E720" s="190" t="s">
        <v>7484</v>
      </c>
      <c r="F720" s="168" t="s">
        <v>4798</v>
      </c>
      <c r="G720" s="166" t="s">
        <v>1433</v>
      </c>
      <c r="H720" s="166" t="s">
        <v>3084</v>
      </c>
      <c r="I720" s="191">
        <v>800</v>
      </c>
      <c r="J720" s="170">
        <v>100</v>
      </c>
      <c r="K720" s="187">
        <f t="shared" si="44"/>
        <v>80000</v>
      </c>
      <c r="L720" s="41">
        <f t="shared" si="45"/>
        <v>0</v>
      </c>
      <c r="M720" s="188">
        <f t="shared" si="46"/>
        <v>80000</v>
      </c>
      <c r="N720" s="171" t="s">
        <v>1897</v>
      </c>
    </row>
    <row r="721" spans="1:14" ht="51">
      <c r="A721" s="179">
        <f t="shared" si="47"/>
        <v>725</v>
      </c>
      <c r="B721" s="189" t="s">
        <v>7486</v>
      </c>
      <c r="C721" s="167" t="s">
        <v>1929</v>
      </c>
      <c r="D721" s="167" t="s">
        <v>7488</v>
      </c>
      <c r="E721" s="190" t="s">
        <v>7489</v>
      </c>
      <c r="F721" s="168" t="s">
        <v>736</v>
      </c>
      <c r="G721" s="166" t="s">
        <v>7490</v>
      </c>
      <c r="H721" s="166" t="s">
        <v>7487</v>
      </c>
      <c r="I721" s="191">
        <v>6</v>
      </c>
      <c r="J721" s="170">
        <v>100</v>
      </c>
      <c r="K721" s="187">
        <f t="shared" si="44"/>
        <v>600</v>
      </c>
      <c r="L721" s="41">
        <f t="shared" si="45"/>
        <v>0</v>
      </c>
      <c r="M721" s="188">
        <f t="shared" si="46"/>
        <v>600</v>
      </c>
      <c r="N721" s="171" t="s">
        <v>1897</v>
      </c>
    </row>
    <row r="722" spans="1:14" ht="51">
      <c r="A722" s="179">
        <f t="shared" si="47"/>
        <v>726</v>
      </c>
      <c r="B722" s="189" t="s">
        <v>7494</v>
      </c>
      <c r="C722" s="167" t="s">
        <v>736</v>
      </c>
      <c r="D722" s="167" t="s">
        <v>7496</v>
      </c>
      <c r="E722" s="190" t="s">
        <v>7497</v>
      </c>
      <c r="F722" s="168" t="s">
        <v>7498</v>
      </c>
      <c r="G722" s="166" t="s">
        <v>7500</v>
      </c>
      <c r="H722" s="166" t="s">
        <v>7495</v>
      </c>
      <c r="I722" s="191">
        <v>1</v>
      </c>
      <c r="J722" s="170">
        <v>100</v>
      </c>
      <c r="K722" s="187">
        <f t="shared" si="44"/>
        <v>100</v>
      </c>
      <c r="L722" s="41">
        <f t="shared" si="45"/>
        <v>0</v>
      </c>
      <c r="M722" s="188">
        <f t="shared" si="46"/>
        <v>100</v>
      </c>
      <c r="N722" s="171" t="s">
        <v>1897</v>
      </c>
    </row>
    <row r="723" spans="1:14" ht="51">
      <c r="A723" s="179">
        <f t="shared" si="47"/>
        <v>727</v>
      </c>
      <c r="B723" s="189" t="s">
        <v>7504</v>
      </c>
      <c r="C723" s="167" t="s">
        <v>7506</v>
      </c>
      <c r="D723" s="167" t="s">
        <v>7507</v>
      </c>
      <c r="E723" s="190" t="s">
        <v>7508</v>
      </c>
      <c r="F723" s="168" t="s">
        <v>736</v>
      </c>
      <c r="G723" s="166" t="s">
        <v>7509</v>
      </c>
      <c r="H723" s="166" t="s">
        <v>7505</v>
      </c>
      <c r="I723" s="191">
        <v>10</v>
      </c>
      <c r="J723" s="170">
        <v>100</v>
      </c>
      <c r="K723" s="187">
        <f t="shared" si="44"/>
        <v>1000</v>
      </c>
      <c r="L723" s="41">
        <f t="shared" si="45"/>
        <v>0</v>
      </c>
      <c r="M723" s="188">
        <f t="shared" si="46"/>
        <v>1000</v>
      </c>
      <c r="N723" s="171" t="s">
        <v>1897</v>
      </c>
    </row>
    <row r="724" spans="1:14" ht="38.25">
      <c r="A724" s="179">
        <f t="shared" si="47"/>
        <v>728</v>
      </c>
      <c r="B724" s="189" t="s">
        <v>7513</v>
      </c>
      <c r="C724" s="167" t="s">
        <v>1929</v>
      </c>
      <c r="D724" s="167" t="s">
        <v>7515</v>
      </c>
      <c r="E724" s="190" t="s">
        <v>7516</v>
      </c>
      <c r="F724" s="168" t="s">
        <v>736</v>
      </c>
      <c r="G724" s="166" t="s">
        <v>7517</v>
      </c>
      <c r="H724" s="166" t="s">
        <v>7514</v>
      </c>
      <c r="I724" s="191">
        <v>5</v>
      </c>
      <c r="J724" s="170">
        <v>100</v>
      </c>
      <c r="K724" s="187">
        <f t="shared" si="44"/>
        <v>500</v>
      </c>
      <c r="L724" s="41">
        <f t="shared" si="45"/>
        <v>0</v>
      </c>
      <c r="M724" s="188">
        <f t="shared" si="46"/>
        <v>500</v>
      </c>
      <c r="N724" s="171" t="s">
        <v>1897</v>
      </c>
    </row>
    <row r="725" spans="1:14" ht="38.25">
      <c r="A725" s="179">
        <f t="shared" si="47"/>
        <v>729</v>
      </c>
      <c r="B725" s="189" t="s">
        <v>7521</v>
      </c>
      <c r="C725" s="167" t="s">
        <v>1929</v>
      </c>
      <c r="D725" s="167" t="s">
        <v>7523</v>
      </c>
      <c r="E725" s="190" t="s">
        <v>3810</v>
      </c>
      <c r="F725" s="168" t="s">
        <v>736</v>
      </c>
      <c r="G725" s="166" t="s">
        <v>7524</v>
      </c>
      <c r="H725" s="166" t="s">
        <v>7522</v>
      </c>
      <c r="I725" s="191">
        <v>1</v>
      </c>
      <c r="J725" s="170">
        <v>100</v>
      </c>
      <c r="K725" s="187">
        <f t="shared" si="44"/>
        <v>100</v>
      </c>
      <c r="L725" s="41">
        <f t="shared" si="45"/>
        <v>0</v>
      </c>
      <c r="M725" s="188">
        <f t="shared" si="46"/>
        <v>100</v>
      </c>
      <c r="N725" s="171" t="s">
        <v>1897</v>
      </c>
    </row>
    <row r="726" spans="1:14" ht="38.25">
      <c r="A726" s="179">
        <f t="shared" si="47"/>
        <v>730</v>
      </c>
      <c r="B726" s="189" t="s">
        <v>3086</v>
      </c>
      <c r="C726" s="167" t="s">
        <v>206</v>
      </c>
      <c r="D726" s="167" t="s">
        <v>84</v>
      </c>
      <c r="E726" s="190" t="s">
        <v>1285</v>
      </c>
      <c r="F726" s="168" t="s">
        <v>208</v>
      </c>
      <c r="G726" s="166" t="s">
        <v>1286</v>
      </c>
      <c r="H726" s="166" t="s">
        <v>3087</v>
      </c>
      <c r="I726" s="191">
        <v>640</v>
      </c>
      <c r="J726" s="170">
        <v>100</v>
      </c>
      <c r="K726" s="187">
        <f t="shared" si="44"/>
        <v>64000</v>
      </c>
      <c r="L726" s="41">
        <f t="shared" si="45"/>
        <v>0</v>
      </c>
      <c r="M726" s="188">
        <f t="shared" si="46"/>
        <v>64000</v>
      </c>
      <c r="N726" s="171" t="s">
        <v>1897</v>
      </c>
    </row>
    <row r="727" spans="1:14" ht="51">
      <c r="A727" s="179">
        <f t="shared" si="47"/>
        <v>731</v>
      </c>
      <c r="B727" s="189" t="s">
        <v>3088</v>
      </c>
      <c r="C727" s="167" t="s">
        <v>206</v>
      </c>
      <c r="D727" s="167" t="s">
        <v>284</v>
      </c>
      <c r="E727" s="190" t="s">
        <v>1127</v>
      </c>
      <c r="F727" s="168" t="s">
        <v>208</v>
      </c>
      <c r="G727" s="166" t="s">
        <v>3090</v>
      </c>
      <c r="H727" s="166" t="s">
        <v>3089</v>
      </c>
      <c r="I727" s="191">
        <v>640</v>
      </c>
      <c r="J727" s="170">
        <v>100</v>
      </c>
      <c r="K727" s="187">
        <f t="shared" si="44"/>
        <v>64000</v>
      </c>
      <c r="L727" s="41">
        <f t="shared" si="45"/>
        <v>0</v>
      </c>
      <c r="M727" s="188">
        <f t="shared" si="46"/>
        <v>64000</v>
      </c>
      <c r="N727" s="171" t="s">
        <v>1897</v>
      </c>
    </row>
    <row r="728" spans="1:14" ht="51">
      <c r="A728" s="179">
        <f t="shared" si="47"/>
        <v>732</v>
      </c>
      <c r="B728" s="189" t="s">
        <v>3091</v>
      </c>
      <c r="C728" s="167" t="s">
        <v>193</v>
      </c>
      <c r="D728" s="167" t="s">
        <v>201</v>
      </c>
      <c r="E728" s="190" t="s">
        <v>1011</v>
      </c>
      <c r="F728" s="168" t="s">
        <v>194</v>
      </c>
      <c r="G728" s="166" t="s">
        <v>3093</v>
      </c>
      <c r="H728" s="166" t="s">
        <v>3092</v>
      </c>
      <c r="I728" s="191">
        <v>1600</v>
      </c>
      <c r="J728" s="170">
        <v>100</v>
      </c>
      <c r="K728" s="187">
        <f t="shared" si="44"/>
        <v>160000</v>
      </c>
      <c r="L728" s="41">
        <f t="shared" si="45"/>
        <v>0</v>
      </c>
      <c r="M728" s="188">
        <f t="shared" si="46"/>
        <v>160000</v>
      </c>
      <c r="N728" s="171" t="s">
        <v>1897</v>
      </c>
    </row>
    <row r="729" spans="1:14" ht="38.25">
      <c r="A729" s="179">
        <f t="shared" si="47"/>
        <v>733</v>
      </c>
      <c r="B729" s="189" t="s">
        <v>4671</v>
      </c>
      <c r="C729" s="167" t="s">
        <v>1929</v>
      </c>
      <c r="D729" s="167" t="s">
        <v>7527</v>
      </c>
      <c r="E729" s="190" t="s">
        <v>7528</v>
      </c>
      <c r="F729" s="168" t="s">
        <v>736</v>
      </c>
      <c r="G729" s="166" t="s">
        <v>4673</v>
      </c>
      <c r="H729" s="166" t="s">
        <v>4672</v>
      </c>
      <c r="I729" s="191">
        <v>17</v>
      </c>
      <c r="J729" s="170">
        <v>100</v>
      </c>
      <c r="K729" s="187">
        <f t="shared" si="44"/>
        <v>1700</v>
      </c>
      <c r="L729" s="41">
        <f t="shared" si="45"/>
        <v>0</v>
      </c>
      <c r="M729" s="188">
        <f t="shared" si="46"/>
        <v>1700</v>
      </c>
      <c r="N729" s="171" t="s">
        <v>1897</v>
      </c>
    </row>
    <row r="730" spans="1:14" ht="51">
      <c r="A730" s="179">
        <f t="shared" si="47"/>
        <v>734</v>
      </c>
      <c r="B730" s="189" t="s">
        <v>3094</v>
      </c>
      <c r="C730" s="167" t="s">
        <v>206</v>
      </c>
      <c r="D730" s="167" t="s">
        <v>291</v>
      </c>
      <c r="E730" s="190" t="s">
        <v>1135</v>
      </c>
      <c r="F730" s="168" t="s">
        <v>208</v>
      </c>
      <c r="G730" s="166" t="s">
        <v>3096</v>
      </c>
      <c r="H730" s="166" t="s">
        <v>3095</v>
      </c>
      <c r="I730" s="191">
        <v>320</v>
      </c>
      <c r="J730" s="170">
        <v>100</v>
      </c>
      <c r="K730" s="187">
        <f t="shared" si="44"/>
        <v>32000</v>
      </c>
      <c r="L730" s="41">
        <f t="shared" si="45"/>
        <v>0</v>
      </c>
      <c r="M730" s="188">
        <f t="shared" si="46"/>
        <v>32000</v>
      </c>
      <c r="N730" s="171" t="s">
        <v>1897</v>
      </c>
    </row>
    <row r="731" spans="1:14" ht="38.25">
      <c r="A731" s="179">
        <f t="shared" si="47"/>
        <v>735</v>
      </c>
      <c r="B731" s="189" t="s">
        <v>7531</v>
      </c>
      <c r="C731" s="167" t="s">
        <v>736</v>
      </c>
      <c r="D731" s="167" t="s">
        <v>7533</v>
      </c>
      <c r="E731" s="190" t="s">
        <v>7534</v>
      </c>
      <c r="F731" s="168" t="s">
        <v>6834</v>
      </c>
      <c r="G731" s="166" t="s">
        <v>7535</v>
      </c>
      <c r="H731" s="166" t="s">
        <v>7532</v>
      </c>
      <c r="I731" s="191">
        <v>19</v>
      </c>
      <c r="J731" s="170">
        <v>100</v>
      </c>
      <c r="K731" s="187">
        <f t="shared" si="44"/>
        <v>1900</v>
      </c>
      <c r="L731" s="41">
        <f t="shared" si="45"/>
        <v>0</v>
      </c>
      <c r="M731" s="188">
        <f t="shared" si="46"/>
        <v>1900</v>
      </c>
      <c r="N731" s="171" t="s">
        <v>1897</v>
      </c>
    </row>
    <row r="732" spans="1:14" ht="38.25">
      <c r="A732" s="179">
        <f t="shared" si="47"/>
        <v>736</v>
      </c>
      <c r="B732" s="189" t="s">
        <v>3097</v>
      </c>
      <c r="C732" s="167" t="s">
        <v>206</v>
      </c>
      <c r="D732" s="167" t="s">
        <v>292</v>
      </c>
      <c r="E732" s="190" t="s">
        <v>1137</v>
      </c>
      <c r="F732" s="168" t="s">
        <v>218</v>
      </c>
      <c r="G732" s="166" t="s">
        <v>1138</v>
      </c>
      <c r="H732" s="166" t="s">
        <v>3098</v>
      </c>
      <c r="I732" s="191">
        <v>320</v>
      </c>
      <c r="J732" s="170">
        <v>100</v>
      </c>
      <c r="K732" s="187">
        <f t="shared" si="44"/>
        <v>32000</v>
      </c>
      <c r="L732" s="41">
        <f t="shared" si="45"/>
        <v>0</v>
      </c>
      <c r="M732" s="188">
        <f t="shared" si="46"/>
        <v>32000</v>
      </c>
      <c r="N732" s="171" t="s">
        <v>1897</v>
      </c>
    </row>
    <row r="733" spans="1:14" ht="63.75">
      <c r="A733" s="179">
        <f t="shared" si="47"/>
        <v>737</v>
      </c>
      <c r="B733" s="189" t="s">
        <v>3099</v>
      </c>
      <c r="C733" s="167" t="s">
        <v>193</v>
      </c>
      <c r="D733" s="167" t="s">
        <v>440</v>
      </c>
      <c r="E733" s="190" t="s">
        <v>1013</v>
      </c>
      <c r="F733" s="168" t="s">
        <v>348</v>
      </c>
      <c r="G733" s="166" t="s">
        <v>3101</v>
      </c>
      <c r="H733" s="166" t="s">
        <v>3100</v>
      </c>
      <c r="I733" s="191">
        <v>3200</v>
      </c>
      <c r="J733" s="170">
        <v>100</v>
      </c>
      <c r="K733" s="187">
        <f t="shared" si="44"/>
        <v>320000</v>
      </c>
      <c r="L733" s="41">
        <f t="shared" si="45"/>
        <v>0</v>
      </c>
      <c r="M733" s="188">
        <f t="shared" si="46"/>
        <v>320000</v>
      </c>
      <c r="N733" s="171" t="s">
        <v>1897</v>
      </c>
    </row>
    <row r="734" spans="1:14" ht="38.25">
      <c r="A734" s="179">
        <f t="shared" si="47"/>
        <v>738</v>
      </c>
      <c r="B734" s="189" t="s">
        <v>3939</v>
      </c>
      <c r="C734" s="167" t="s">
        <v>1929</v>
      </c>
      <c r="D734" s="167" t="s">
        <v>3941</v>
      </c>
      <c r="E734" s="190" t="s">
        <v>3695</v>
      </c>
      <c r="F734" s="168" t="s">
        <v>1932</v>
      </c>
      <c r="G734" s="166" t="s">
        <v>3942</v>
      </c>
      <c r="H734" s="166" t="s">
        <v>3940</v>
      </c>
      <c r="I734" s="191">
        <v>80</v>
      </c>
      <c r="J734" s="170">
        <v>100</v>
      </c>
      <c r="K734" s="187">
        <f t="shared" si="44"/>
        <v>8000</v>
      </c>
      <c r="L734" s="41">
        <f t="shared" si="45"/>
        <v>0</v>
      </c>
      <c r="M734" s="188">
        <f t="shared" si="46"/>
        <v>8000</v>
      </c>
      <c r="N734" s="171" t="s">
        <v>1897</v>
      </c>
    </row>
    <row r="735" spans="1:14" ht="38.25">
      <c r="A735" s="179">
        <f t="shared" si="47"/>
        <v>739</v>
      </c>
      <c r="B735" s="189" t="s">
        <v>3949</v>
      </c>
      <c r="C735" s="167" t="s">
        <v>736</v>
      </c>
      <c r="D735" s="167" t="s">
        <v>7540</v>
      </c>
      <c r="E735" s="190" t="s">
        <v>7541</v>
      </c>
      <c r="F735" s="168" t="s">
        <v>900</v>
      </c>
      <c r="G735" s="166" t="s">
        <v>7542</v>
      </c>
      <c r="H735" s="166" t="s">
        <v>3950</v>
      </c>
      <c r="I735" s="191">
        <v>160</v>
      </c>
      <c r="J735" s="170">
        <v>100</v>
      </c>
      <c r="K735" s="187">
        <f t="shared" si="44"/>
        <v>16000</v>
      </c>
      <c r="L735" s="41">
        <f t="shared" si="45"/>
        <v>0</v>
      </c>
      <c r="M735" s="188">
        <f t="shared" si="46"/>
        <v>16000</v>
      </c>
      <c r="N735" s="171" t="s">
        <v>1897</v>
      </c>
    </row>
    <row r="736" spans="1:14" ht="63.75">
      <c r="A736" s="179">
        <f t="shared" si="47"/>
        <v>740</v>
      </c>
      <c r="B736" s="189" t="s">
        <v>7545</v>
      </c>
      <c r="C736" s="167" t="s">
        <v>1929</v>
      </c>
      <c r="D736" s="167" t="s">
        <v>7547</v>
      </c>
      <c r="E736" s="190" t="s">
        <v>7548</v>
      </c>
      <c r="F736" s="168" t="s">
        <v>736</v>
      </c>
      <c r="G736" s="166" t="s">
        <v>7549</v>
      </c>
      <c r="H736" s="166" t="s">
        <v>7546</v>
      </c>
      <c r="I736" s="191">
        <v>2</v>
      </c>
      <c r="J736" s="170">
        <v>100</v>
      </c>
      <c r="K736" s="187">
        <f t="shared" si="44"/>
        <v>200</v>
      </c>
      <c r="L736" s="41">
        <f t="shared" si="45"/>
        <v>0</v>
      </c>
      <c r="M736" s="188">
        <f t="shared" si="46"/>
        <v>200</v>
      </c>
      <c r="N736" s="171" t="s">
        <v>1897</v>
      </c>
    </row>
    <row r="737" spans="1:14" ht="38.25">
      <c r="A737" s="179">
        <f t="shared" si="47"/>
        <v>741</v>
      </c>
      <c r="B737" s="189" t="s">
        <v>7553</v>
      </c>
      <c r="C737" s="167" t="s">
        <v>4099</v>
      </c>
      <c r="D737" s="167" t="s">
        <v>7555</v>
      </c>
      <c r="E737" s="190" t="s">
        <v>7556</v>
      </c>
      <c r="F737" s="168" t="s">
        <v>7557</v>
      </c>
      <c r="G737" s="166" t="s">
        <v>7558</v>
      </c>
      <c r="H737" s="166" t="s">
        <v>7554</v>
      </c>
      <c r="I737" s="191">
        <v>5</v>
      </c>
      <c r="J737" s="170">
        <v>100</v>
      </c>
      <c r="K737" s="187">
        <f t="shared" si="44"/>
        <v>500</v>
      </c>
      <c r="L737" s="41">
        <f t="shared" si="45"/>
        <v>0</v>
      </c>
      <c r="M737" s="188">
        <f t="shared" si="46"/>
        <v>500</v>
      </c>
      <c r="N737" s="171" t="s">
        <v>1897</v>
      </c>
    </row>
    <row r="738" spans="1:14" ht="38.25">
      <c r="A738" s="179">
        <f t="shared" si="47"/>
        <v>742</v>
      </c>
      <c r="B738" s="189" t="s">
        <v>3102</v>
      </c>
      <c r="C738" s="167" t="s">
        <v>736</v>
      </c>
      <c r="D738" s="167" t="s">
        <v>7561</v>
      </c>
      <c r="E738" s="190" t="s">
        <v>7562</v>
      </c>
      <c r="F738" s="168" t="s">
        <v>4798</v>
      </c>
      <c r="G738" s="166" t="s">
        <v>7563</v>
      </c>
      <c r="H738" s="166" t="s">
        <v>3103</v>
      </c>
      <c r="I738" s="191">
        <v>960</v>
      </c>
      <c r="J738" s="170">
        <v>100</v>
      </c>
      <c r="K738" s="187">
        <f t="shared" si="44"/>
        <v>96000</v>
      </c>
      <c r="L738" s="41">
        <f t="shared" si="45"/>
        <v>0</v>
      </c>
      <c r="M738" s="188">
        <f t="shared" si="46"/>
        <v>96000</v>
      </c>
      <c r="N738" s="171" t="s">
        <v>1897</v>
      </c>
    </row>
    <row r="739" spans="1:14" ht="38.25">
      <c r="A739" s="179">
        <f t="shared" si="47"/>
        <v>743</v>
      </c>
      <c r="B739" s="189" t="s">
        <v>3953</v>
      </c>
      <c r="C739" s="167" t="s">
        <v>361</v>
      </c>
      <c r="D739" s="167" t="s">
        <v>3955</v>
      </c>
      <c r="E739" s="190" t="s">
        <v>3956</v>
      </c>
      <c r="F739" s="168" t="s">
        <v>1841</v>
      </c>
      <c r="G739" s="166" t="s">
        <v>3957</v>
      </c>
      <c r="H739" s="166" t="s">
        <v>3954</v>
      </c>
      <c r="I739" s="191">
        <v>100</v>
      </c>
      <c r="J739" s="170">
        <v>100</v>
      </c>
      <c r="K739" s="187">
        <f t="shared" si="44"/>
        <v>10000</v>
      </c>
      <c r="L739" s="41">
        <f t="shared" si="45"/>
        <v>0</v>
      </c>
      <c r="M739" s="188">
        <f t="shared" si="46"/>
        <v>10000</v>
      </c>
      <c r="N739" s="171" t="s">
        <v>1897</v>
      </c>
    </row>
    <row r="740" spans="1:14" ht="51">
      <c r="A740" s="179">
        <f t="shared" si="47"/>
        <v>744</v>
      </c>
      <c r="B740" s="189" t="s">
        <v>7567</v>
      </c>
      <c r="C740" s="167" t="s">
        <v>1771</v>
      </c>
      <c r="D740" s="167" t="s">
        <v>7569</v>
      </c>
      <c r="E740" s="190" t="s">
        <v>7570</v>
      </c>
      <c r="F740" s="168" t="s">
        <v>736</v>
      </c>
      <c r="G740" s="166" t="s">
        <v>7571</v>
      </c>
      <c r="H740" s="166" t="s">
        <v>7568</v>
      </c>
      <c r="I740" s="191">
        <v>1</v>
      </c>
      <c r="J740" s="170">
        <v>100</v>
      </c>
      <c r="K740" s="187">
        <f t="shared" si="44"/>
        <v>100</v>
      </c>
      <c r="L740" s="41">
        <f t="shared" si="45"/>
        <v>0</v>
      </c>
      <c r="M740" s="188">
        <f t="shared" si="46"/>
        <v>100</v>
      </c>
      <c r="N740" s="171" t="s">
        <v>1897</v>
      </c>
    </row>
    <row r="741" spans="1:14" ht="38.25">
      <c r="A741" s="179">
        <f t="shared" si="47"/>
        <v>745</v>
      </c>
      <c r="B741" s="189" t="s">
        <v>3104</v>
      </c>
      <c r="C741" s="167" t="s">
        <v>361</v>
      </c>
      <c r="D741" s="167" t="s">
        <v>1611</v>
      </c>
      <c r="E741" s="190" t="s">
        <v>1612</v>
      </c>
      <c r="F741" s="168" t="s">
        <v>405</v>
      </c>
      <c r="G741" s="166" t="s">
        <v>7574</v>
      </c>
      <c r="H741" s="166" t="s">
        <v>3105</v>
      </c>
      <c r="I741" s="191">
        <v>640</v>
      </c>
      <c r="J741" s="170">
        <v>100</v>
      </c>
      <c r="K741" s="187">
        <f t="shared" si="44"/>
        <v>64000</v>
      </c>
      <c r="L741" s="41">
        <f t="shared" si="45"/>
        <v>0</v>
      </c>
      <c r="M741" s="188">
        <f t="shared" si="46"/>
        <v>64000</v>
      </c>
      <c r="N741" s="171" t="s">
        <v>1897</v>
      </c>
    </row>
    <row r="742" spans="1:14" ht="51">
      <c r="A742" s="179">
        <f t="shared" si="47"/>
        <v>746</v>
      </c>
      <c r="B742" s="189" t="s">
        <v>3106</v>
      </c>
      <c r="C742" s="167" t="s">
        <v>193</v>
      </c>
      <c r="D742" s="167" t="s">
        <v>334</v>
      </c>
      <c r="E742" s="190" t="s">
        <v>1016</v>
      </c>
      <c r="F742" s="168" t="s">
        <v>317</v>
      </c>
      <c r="G742" s="166" t="s">
        <v>3108</v>
      </c>
      <c r="H742" s="166" t="s">
        <v>3107</v>
      </c>
      <c r="I742" s="191">
        <v>7040</v>
      </c>
      <c r="J742" s="170">
        <v>100</v>
      </c>
      <c r="K742" s="187">
        <f t="shared" si="44"/>
        <v>704000</v>
      </c>
      <c r="L742" s="41">
        <f t="shared" si="45"/>
        <v>0</v>
      </c>
      <c r="M742" s="188">
        <f t="shared" si="46"/>
        <v>704000</v>
      </c>
      <c r="N742" s="171" t="s">
        <v>1897</v>
      </c>
    </row>
    <row r="743" spans="1:14" ht="51">
      <c r="A743" s="179">
        <f t="shared" si="47"/>
        <v>747</v>
      </c>
      <c r="B743" s="189" t="s">
        <v>3109</v>
      </c>
      <c r="C743" s="167" t="s">
        <v>4099</v>
      </c>
      <c r="D743" s="167" t="s">
        <v>7577</v>
      </c>
      <c r="E743" s="190" t="s">
        <v>7578</v>
      </c>
      <c r="F743" s="168" t="s">
        <v>736</v>
      </c>
      <c r="G743" s="166" t="s">
        <v>3111</v>
      </c>
      <c r="H743" s="166" t="s">
        <v>3110</v>
      </c>
      <c r="I743" s="191">
        <v>960</v>
      </c>
      <c r="J743" s="170">
        <v>100</v>
      </c>
      <c r="K743" s="187">
        <f t="shared" si="44"/>
        <v>96000</v>
      </c>
      <c r="L743" s="41">
        <f t="shared" si="45"/>
        <v>0</v>
      </c>
      <c r="M743" s="188">
        <f t="shared" si="46"/>
        <v>96000</v>
      </c>
      <c r="N743" s="171" t="s">
        <v>1897</v>
      </c>
    </row>
    <row r="744" spans="1:14">
      <c r="A744" s="179">
        <f t="shared" si="47"/>
        <v>748</v>
      </c>
      <c r="B744" s="189" t="s">
        <v>7582</v>
      </c>
      <c r="C744" s="167" t="s">
        <v>1929</v>
      </c>
      <c r="D744" s="167" t="s">
        <v>7584</v>
      </c>
      <c r="E744" s="190" t="s">
        <v>7585</v>
      </c>
      <c r="F744" s="168" t="s">
        <v>736</v>
      </c>
      <c r="G744" s="166" t="s">
        <v>736</v>
      </c>
      <c r="H744" s="166" t="s">
        <v>7583</v>
      </c>
      <c r="I744" s="191">
        <v>15</v>
      </c>
      <c r="J744" s="170">
        <v>100</v>
      </c>
      <c r="K744" s="187">
        <f t="shared" si="44"/>
        <v>1500</v>
      </c>
      <c r="L744" s="41">
        <f t="shared" si="45"/>
        <v>0</v>
      </c>
      <c r="M744" s="188">
        <f t="shared" si="46"/>
        <v>1500</v>
      </c>
      <c r="N744" s="171" t="s">
        <v>1897</v>
      </c>
    </row>
    <row r="745" spans="1:14" ht="38.25">
      <c r="A745" s="179">
        <f t="shared" si="47"/>
        <v>749</v>
      </c>
      <c r="B745" s="189" t="s">
        <v>3113</v>
      </c>
      <c r="C745" s="167" t="s">
        <v>193</v>
      </c>
      <c r="D745" s="167" t="s">
        <v>3115</v>
      </c>
      <c r="E745" s="190" t="s">
        <v>3116</v>
      </c>
      <c r="F745" s="168" t="s">
        <v>736</v>
      </c>
      <c r="G745" s="166" t="s">
        <v>3117</v>
      </c>
      <c r="H745" s="166" t="s">
        <v>3114</v>
      </c>
      <c r="I745" s="191">
        <v>2</v>
      </c>
      <c r="J745" s="170">
        <v>100</v>
      </c>
      <c r="K745" s="187">
        <f t="shared" si="44"/>
        <v>200</v>
      </c>
      <c r="L745" s="41">
        <f t="shared" si="45"/>
        <v>0</v>
      </c>
      <c r="M745" s="188">
        <f t="shared" si="46"/>
        <v>200</v>
      </c>
      <c r="N745" s="171" t="s">
        <v>1897</v>
      </c>
    </row>
    <row r="746" spans="1:14" ht="38.25">
      <c r="A746" s="179">
        <f t="shared" si="47"/>
        <v>750</v>
      </c>
      <c r="B746" s="189" t="s">
        <v>3120</v>
      </c>
      <c r="C746" s="167" t="s">
        <v>193</v>
      </c>
      <c r="D746" s="167" t="s">
        <v>1018</v>
      </c>
      <c r="E746" s="190" t="s">
        <v>783</v>
      </c>
      <c r="F746" s="168" t="s">
        <v>405</v>
      </c>
      <c r="G746" s="166" t="s">
        <v>3122</v>
      </c>
      <c r="H746" s="166" t="s">
        <v>3121</v>
      </c>
      <c r="I746" s="191">
        <v>6400</v>
      </c>
      <c r="J746" s="170">
        <v>100</v>
      </c>
      <c r="K746" s="187">
        <f t="shared" si="44"/>
        <v>640000</v>
      </c>
      <c r="L746" s="41">
        <f t="shared" si="45"/>
        <v>0</v>
      </c>
      <c r="M746" s="188">
        <f t="shared" si="46"/>
        <v>640000</v>
      </c>
      <c r="N746" s="171" t="s">
        <v>1897</v>
      </c>
    </row>
    <row r="747" spans="1:14" ht="38.25">
      <c r="A747" s="179">
        <f t="shared" si="47"/>
        <v>751</v>
      </c>
      <c r="B747" s="189" t="s">
        <v>3123</v>
      </c>
      <c r="C747" s="167" t="s">
        <v>1929</v>
      </c>
      <c r="D747" s="167" t="s">
        <v>3961</v>
      </c>
      <c r="E747" s="190" t="s">
        <v>3962</v>
      </c>
      <c r="F747" s="168" t="s">
        <v>736</v>
      </c>
      <c r="G747" s="166" t="s">
        <v>3963</v>
      </c>
      <c r="H747" s="166" t="s">
        <v>3124</v>
      </c>
      <c r="I747" s="191">
        <v>20</v>
      </c>
      <c r="J747" s="170">
        <v>100</v>
      </c>
      <c r="K747" s="187">
        <f t="shared" si="44"/>
        <v>2000</v>
      </c>
      <c r="L747" s="41">
        <f t="shared" si="45"/>
        <v>0</v>
      </c>
      <c r="M747" s="188">
        <f t="shared" si="46"/>
        <v>2000</v>
      </c>
      <c r="N747" s="171" t="s">
        <v>1897</v>
      </c>
    </row>
    <row r="748" spans="1:14" ht="38.25">
      <c r="A748" s="179">
        <f t="shared" si="47"/>
        <v>752</v>
      </c>
      <c r="B748" s="189" t="s">
        <v>2117</v>
      </c>
      <c r="C748" s="167" t="s">
        <v>4099</v>
      </c>
      <c r="D748" s="167" t="s">
        <v>7589</v>
      </c>
      <c r="E748" s="190" t="s">
        <v>7590</v>
      </c>
      <c r="F748" s="168" t="s">
        <v>736</v>
      </c>
      <c r="G748" s="166" t="s">
        <v>7591</v>
      </c>
      <c r="H748" s="166" t="s">
        <v>2118</v>
      </c>
      <c r="I748" s="191">
        <v>6880</v>
      </c>
      <c r="J748" s="170">
        <v>100</v>
      </c>
      <c r="K748" s="187">
        <f t="shared" si="44"/>
        <v>688000</v>
      </c>
      <c r="L748" s="41">
        <f t="shared" si="45"/>
        <v>0</v>
      </c>
      <c r="M748" s="188">
        <f t="shared" si="46"/>
        <v>688000</v>
      </c>
      <c r="N748" s="171" t="s">
        <v>1897</v>
      </c>
    </row>
    <row r="749" spans="1:14" ht="38.25">
      <c r="A749" s="179">
        <f t="shared" si="47"/>
        <v>753</v>
      </c>
      <c r="B749" s="189" t="s">
        <v>3126</v>
      </c>
      <c r="C749" s="167" t="s">
        <v>4099</v>
      </c>
      <c r="D749" s="167" t="s">
        <v>7593</v>
      </c>
      <c r="E749" s="190" t="s">
        <v>7594</v>
      </c>
      <c r="F749" s="168" t="s">
        <v>736</v>
      </c>
      <c r="G749" s="166" t="s">
        <v>7595</v>
      </c>
      <c r="H749" s="166" t="s">
        <v>7592</v>
      </c>
      <c r="I749" s="191">
        <v>1600</v>
      </c>
      <c r="J749" s="170">
        <v>100</v>
      </c>
      <c r="K749" s="187">
        <f t="shared" si="44"/>
        <v>160000</v>
      </c>
      <c r="L749" s="41">
        <f t="shared" si="45"/>
        <v>0</v>
      </c>
      <c r="M749" s="188">
        <f t="shared" si="46"/>
        <v>160000</v>
      </c>
      <c r="N749" s="171" t="s">
        <v>1897</v>
      </c>
    </row>
    <row r="750" spans="1:14" ht="38.25">
      <c r="A750" s="179">
        <f t="shared" si="47"/>
        <v>754</v>
      </c>
      <c r="B750" s="189" t="s">
        <v>4676</v>
      </c>
      <c r="C750" s="167" t="s">
        <v>736</v>
      </c>
      <c r="D750" s="167" t="s">
        <v>7597</v>
      </c>
      <c r="E750" s="190" t="s">
        <v>7598</v>
      </c>
      <c r="F750" s="168" t="s">
        <v>6343</v>
      </c>
      <c r="G750" s="166" t="s">
        <v>7599</v>
      </c>
      <c r="H750" s="166" t="s">
        <v>4677</v>
      </c>
      <c r="I750" s="191">
        <v>2</v>
      </c>
      <c r="J750" s="170">
        <v>100</v>
      </c>
      <c r="K750" s="187">
        <f t="shared" si="44"/>
        <v>200</v>
      </c>
      <c r="L750" s="41">
        <f t="shared" si="45"/>
        <v>0</v>
      </c>
      <c r="M750" s="188">
        <f t="shared" si="46"/>
        <v>200</v>
      </c>
      <c r="N750" s="171" t="s">
        <v>1897</v>
      </c>
    </row>
    <row r="751" spans="1:14" ht="38.25">
      <c r="A751" s="179">
        <f t="shared" si="47"/>
        <v>755</v>
      </c>
      <c r="B751" s="189" t="s">
        <v>7601</v>
      </c>
      <c r="C751" s="167" t="s">
        <v>1929</v>
      </c>
      <c r="D751" s="167" t="s">
        <v>7603</v>
      </c>
      <c r="E751" s="190" t="s">
        <v>6087</v>
      </c>
      <c r="F751" s="168" t="s">
        <v>736</v>
      </c>
      <c r="G751" s="166" t="s">
        <v>7604</v>
      </c>
      <c r="H751" s="166" t="s">
        <v>7602</v>
      </c>
      <c r="I751" s="191">
        <v>7</v>
      </c>
      <c r="J751" s="170">
        <v>100</v>
      </c>
      <c r="K751" s="187">
        <f t="shared" si="44"/>
        <v>700</v>
      </c>
      <c r="L751" s="41">
        <f t="shared" si="45"/>
        <v>0</v>
      </c>
      <c r="M751" s="188">
        <f t="shared" si="46"/>
        <v>700</v>
      </c>
      <c r="N751" s="171" t="s">
        <v>1897</v>
      </c>
    </row>
    <row r="752" spans="1:14" ht="63.75">
      <c r="A752" s="179">
        <f t="shared" si="47"/>
        <v>756</v>
      </c>
      <c r="B752" s="189" t="s">
        <v>3967</v>
      </c>
      <c r="C752" s="167" t="s">
        <v>193</v>
      </c>
      <c r="D752" s="167" t="s">
        <v>1613</v>
      </c>
      <c r="E752" s="190" t="s">
        <v>991</v>
      </c>
      <c r="F752" s="168" t="s">
        <v>405</v>
      </c>
      <c r="G752" s="166" t="s">
        <v>3969</v>
      </c>
      <c r="H752" s="166" t="s">
        <v>3968</v>
      </c>
      <c r="I752" s="191">
        <v>800</v>
      </c>
      <c r="J752" s="170">
        <v>100</v>
      </c>
      <c r="K752" s="187">
        <f t="shared" si="44"/>
        <v>80000</v>
      </c>
      <c r="L752" s="41">
        <f t="shared" si="45"/>
        <v>0</v>
      </c>
      <c r="M752" s="188">
        <f t="shared" si="46"/>
        <v>80000</v>
      </c>
      <c r="N752" s="171" t="s">
        <v>1897</v>
      </c>
    </row>
    <row r="753" spans="1:14" ht="51">
      <c r="A753" s="179">
        <f t="shared" si="47"/>
        <v>757</v>
      </c>
      <c r="B753" s="189" t="s">
        <v>3127</v>
      </c>
      <c r="C753" s="167" t="s">
        <v>206</v>
      </c>
      <c r="D753" s="167" t="s">
        <v>342</v>
      </c>
      <c r="E753" s="190" t="s">
        <v>1127</v>
      </c>
      <c r="F753" s="168" t="s">
        <v>336</v>
      </c>
      <c r="G753" s="166" t="s">
        <v>3129</v>
      </c>
      <c r="H753" s="166" t="s">
        <v>3128</v>
      </c>
      <c r="I753" s="191">
        <v>320</v>
      </c>
      <c r="J753" s="170">
        <v>100</v>
      </c>
      <c r="K753" s="187">
        <f t="shared" si="44"/>
        <v>32000</v>
      </c>
      <c r="L753" s="41">
        <f t="shared" si="45"/>
        <v>0</v>
      </c>
      <c r="M753" s="188">
        <f t="shared" si="46"/>
        <v>32000</v>
      </c>
      <c r="N753" s="171" t="s">
        <v>1897</v>
      </c>
    </row>
    <row r="754" spans="1:14" ht="51">
      <c r="A754" s="179">
        <f t="shared" si="47"/>
        <v>758</v>
      </c>
      <c r="B754" s="189" t="s">
        <v>3130</v>
      </c>
      <c r="C754" s="167" t="s">
        <v>1929</v>
      </c>
      <c r="D754" s="167" t="s">
        <v>4682</v>
      </c>
      <c r="E754" s="190" t="s">
        <v>4683</v>
      </c>
      <c r="F754" s="168" t="s">
        <v>736</v>
      </c>
      <c r="G754" s="166" t="s">
        <v>3132</v>
      </c>
      <c r="H754" s="166" t="s">
        <v>3131</v>
      </c>
      <c r="I754" s="191">
        <v>1920</v>
      </c>
      <c r="J754" s="170">
        <v>100</v>
      </c>
      <c r="K754" s="187">
        <f t="shared" si="44"/>
        <v>192000</v>
      </c>
      <c r="L754" s="41">
        <f t="shared" si="45"/>
        <v>0</v>
      </c>
      <c r="M754" s="188">
        <f t="shared" si="46"/>
        <v>192000</v>
      </c>
      <c r="N754" s="171" t="s">
        <v>1897</v>
      </c>
    </row>
    <row r="755" spans="1:14" ht="51">
      <c r="A755" s="179">
        <f t="shared" si="47"/>
        <v>759</v>
      </c>
      <c r="B755" s="189" t="s">
        <v>4686</v>
      </c>
      <c r="C755" s="167" t="s">
        <v>193</v>
      </c>
      <c r="D755" s="167" t="s">
        <v>4688</v>
      </c>
      <c r="E755" s="190" t="s">
        <v>750</v>
      </c>
      <c r="F755" s="168" t="s">
        <v>736</v>
      </c>
      <c r="G755" s="166" t="s">
        <v>4690</v>
      </c>
      <c r="H755" s="166" t="s">
        <v>4687</v>
      </c>
      <c r="I755" s="191">
        <v>2</v>
      </c>
      <c r="J755" s="170">
        <v>100</v>
      </c>
      <c r="K755" s="187">
        <f t="shared" si="44"/>
        <v>200</v>
      </c>
      <c r="L755" s="41">
        <f t="shared" si="45"/>
        <v>0</v>
      </c>
      <c r="M755" s="188">
        <f t="shared" si="46"/>
        <v>200</v>
      </c>
      <c r="N755" s="171" t="s">
        <v>1897</v>
      </c>
    </row>
    <row r="756" spans="1:14" ht="51">
      <c r="A756" s="179">
        <f t="shared" si="47"/>
        <v>760</v>
      </c>
      <c r="B756" s="189" t="s">
        <v>3971</v>
      </c>
      <c r="C756" s="167" t="s">
        <v>1929</v>
      </c>
      <c r="D756" s="167" t="s">
        <v>3973</v>
      </c>
      <c r="E756" s="190" t="s">
        <v>3974</v>
      </c>
      <c r="F756" s="168" t="s">
        <v>736</v>
      </c>
      <c r="G756" s="166" t="s">
        <v>3975</v>
      </c>
      <c r="H756" s="166" t="s">
        <v>3972</v>
      </c>
      <c r="I756" s="191">
        <v>1</v>
      </c>
      <c r="J756" s="170">
        <v>100</v>
      </c>
      <c r="K756" s="187">
        <f t="shared" si="44"/>
        <v>100</v>
      </c>
      <c r="L756" s="41">
        <f t="shared" si="45"/>
        <v>0</v>
      </c>
      <c r="M756" s="188">
        <f t="shared" si="46"/>
        <v>100</v>
      </c>
      <c r="N756" s="171" t="s">
        <v>1897</v>
      </c>
    </row>
    <row r="757" spans="1:14" ht="38.25">
      <c r="A757" s="179">
        <f t="shared" si="47"/>
        <v>761</v>
      </c>
      <c r="B757" s="189" t="s">
        <v>3134</v>
      </c>
      <c r="C757" s="167" t="s">
        <v>1929</v>
      </c>
      <c r="D757" s="167" t="s">
        <v>4693</v>
      </c>
      <c r="E757" s="190" t="s">
        <v>4694</v>
      </c>
      <c r="F757" s="168" t="s">
        <v>736</v>
      </c>
      <c r="G757" s="166" t="s">
        <v>7607</v>
      </c>
      <c r="H757" s="166" t="s">
        <v>3135</v>
      </c>
      <c r="I757" s="191">
        <v>61</v>
      </c>
      <c r="J757" s="170">
        <v>100</v>
      </c>
      <c r="K757" s="187">
        <f t="shared" si="44"/>
        <v>6100</v>
      </c>
      <c r="L757" s="41">
        <f t="shared" si="45"/>
        <v>0</v>
      </c>
      <c r="M757" s="188">
        <f t="shared" si="46"/>
        <v>6100</v>
      </c>
      <c r="N757" s="171" t="s">
        <v>1897</v>
      </c>
    </row>
    <row r="758" spans="1:14" ht="51">
      <c r="A758" s="179">
        <f t="shared" si="47"/>
        <v>762</v>
      </c>
      <c r="B758" s="189" t="s">
        <v>3139</v>
      </c>
      <c r="C758" s="167" t="s">
        <v>1929</v>
      </c>
      <c r="D758" s="167" t="s">
        <v>7610</v>
      </c>
      <c r="E758" s="190" t="s">
        <v>6255</v>
      </c>
      <c r="F758" s="168" t="s">
        <v>4798</v>
      </c>
      <c r="G758" s="166" t="s">
        <v>3141</v>
      </c>
      <c r="H758" s="166" t="s">
        <v>3140</v>
      </c>
      <c r="I758" s="191">
        <v>320</v>
      </c>
      <c r="J758" s="170">
        <v>100</v>
      </c>
      <c r="K758" s="187">
        <f t="shared" si="44"/>
        <v>32000</v>
      </c>
      <c r="L758" s="41">
        <f t="shared" si="45"/>
        <v>0</v>
      </c>
      <c r="M758" s="188">
        <f t="shared" si="46"/>
        <v>32000</v>
      </c>
      <c r="N758" s="171" t="s">
        <v>1897</v>
      </c>
    </row>
    <row r="759" spans="1:14" ht="38.25">
      <c r="A759" s="179">
        <f t="shared" si="47"/>
        <v>763</v>
      </c>
      <c r="B759" s="189" t="s">
        <v>3978</v>
      </c>
      <c r="C759" s="167" t="s">
        <v>1929</v>
      </c>
      <c r="D759" s="167" t="s">
        <v>3980</v>
      </c>
      <c r="E759" s="190" t="s">
        <v>3460</v>
      </c>
      <c r="F759" s="168" t="s">
        <v>736</v>
      </c>
      <c r="G759" s="166" t="s">
        <v>3981</v>
      </c>
      <c r="H759" s="166" t="s">
        <v>3979</v>
      </c>
      <c r="I759" s="191">
        <v>960</v>
      </c>
      <c r="J759" s="170">
        <v>100</v>
      </c>
      <c r="K759" s="187">
        <f t="shared" si="44"/>
        <v>96000</v>
      </c>
      <c r="L759" s="41">
        <f t="shared" si="45"/>
        <v>0</v>
      </c>
      <c r="M759" s="188">
        <f t="shared" si="46"/>
        <v>96000</v>
      </c>
      <c r="N759" s="171" t="s">
        <v>1897</v>
      </c>
    </row>
    <row r="760" spans="1:14" ht="38.25">
      <c r="A760" s="179">
        <f t="shared" si="47"/>
        <v>764</v>
      </c>
      <c r="B760" s="189" t="s">
        <v>7612</v>
      </c>
      <c r="C760" s="167" t="s">
        <v>1929</v>
      </c>
      <c r="D760" s="167" t="s">
        <v>7614</v>
      </c>
      <c r="E760" s="190" t="s">
        <v>7615</v>
      </c>
      <c r="F760" s="168" t="s">
        <v>736</v>
      </c>
      <c r="G760" s="166" t="s">
        <v>7616</v>
      </c>
      <c r="H760" s="166" t="s">
        <v>7613</v>
      </c>
      <c r="I760" s="191">
        <v>800</v>
      </c>
      <c r="J760" s="170">
        <v>100</v>
      </c>
      <c r="K760" s="187">
        <f t="shared" si="44"/>
        <v>80000</v>
      </c>
      <c r="L760" s="41">
        <f t="shared" si="45"/>
        <v>0</v>
      </c>
      <c r="M760" s="188">
        <f t="shared" si="46"/>
        <v>80000</v>
      </c>
      <c r="N760" s="171" t="s">
        <v>1897</v>
      </c>
    </row>
    <row r="761" spans="1:14" ht="51">
      <c r="A761" s="179">
        <f t="shared" si="47"/>
        <v>765</v>
      </c>
      <c r="B761" s="189" t="s">
        <v>3142</v>
      </c>
      <c r="C761" s="167" t="s">
        <v>361</v>
      </c>
      <c r="D761" s="167" t="s">
        <v>2130</v>
      </c>
      <c r="E761" s="190" t="s">
        <v>2131</v>
      </c>
      <c r="F761" s="168" t="s">
        <v>405</v>
      </c>
      <c r="G761" s="166" t="s">
        <v>3144</v>
      </c>
      <c r="H761" s="166" t="s">
        <v>3143</v>
      </c>
      <c r="I761" s="191">
        <v>1280</v>
      </c>
      <c r="J761" s="170">
        <v>100</v>
      </c>
      <c r="K761" s="187">
        <f t="shared" si="44"/>
        <v>128000</v>
      </c>
      <c r="L761" s="41">
        <f t="shared" si="45"/>
        <v>0</v>
      </c>
      <c r="M761" s="188">
        <f t="shared" si="46"/>
        <v>128000</v>
      </c>
      <c r="N761" s="171" t="s">
        <v>1897</v>
      </c>
    </row>
    <row r="762" spans="1:14" ht="38.25">
      <c r="A762" s="179">
        <f t="shared" si="47"/>
        <v>766</v>
      </c>
      <c r="B762" s="189" t="s">
        <v>7619</v>
      </c>
      <c r="C762" s="167" t="s">
        <v>1929</v>
      </c>
      <c r="D762" s="167" t="s">
        <v>7621</v>
      </c>
      <c r="E762" s="190" t="s">
        <v>7622</v>
      </c>
      <c r="F762" s="168" t="s">
        <v>736</v>
      </c>
      <c r="G762" s="166" t="s">
        <v>7623</v>
      </c>
      <c r="H762" s="166" t="s">
        <v>7620</v>
      </c>
      <c r="I762" s="191">
        <v>10</v>
      </c>
      <c r="J762" s="170">
        <v>100</v>
      </c>
      <c r="K762" s="187">
        <f t="shared" si="44"/>
        <v>1000</v>
      </c>
      <c r="L762" s="41">
        <f t="shared" si="45"/>
        <v>0</v>
      </c>
      <c r="M762" s="188">
        <f t="shared" si="46"/>
        <v>1000</v>
      </c>
      <c r="N762" s="171" t="s">
        <v>1897</v>
      </c>
    </row>
    <row r="763" spans="1:14" ht="51">
      <c r="A763" s="179">
        <f t="shared" si="47"/>
        <v>767</v>
      </c>
      <c r="B763" s="189" t="s">
        <v>7627</v>
      </c>
      <c r="C763" s="167" t="s">
        <v>736</v>
      </c>
      <c r="D763" s="167" t="s">
        <v>7629</v>
      </c>
      <c r="E763" s="190" t="s">
        <v>7630</v>
      </c>
      <c r="F763" s="168" t="s">
        <v>4432</v>
      </c>
      <c r="G763" s="166" t="s">
        <v>7631</v>
      </c>
      <c r="H763" s="166" t="s">
        <v>7628</v>
      </c>
      <c r="I763" s="191">
        <v>1</v>
      </c>
      <c r="J763" s="170">
        <v>100</v>
      </c>
      <c r="K763" s="187">
        <f t="shared" si="44"/>
        <v>100</v>
      </c>
      <c r="L763" s="41">
        <f t="shared" si="45"/>
        <v>0</v>
      </c>
      <c r="M763" s="188">
        <f t="shared" si="46"/>
        <v>100</v>
      </c>
      <c r="N763" s="171" t="s">
        <v>1897</v>
      </c>
    </row>
    <row r="764" spans="1:14" ht="51">
      <c r="A764" s="179">
        <f t="shared" si="47"/>
        <v>768</v>
      </c>
      <c r="B764" s="189" t="s">
        <v>7635</v>
      </c>
      <c r="C764" s="167" t="s">
        <v>1929</v>
      </c>
      <c r="D764" s="167" t="s">
        <v>7637</v>
      </c>
      <c r="E764" s="190" t="s">
        <v>5512</v>
      </c>
      <c r="F764" s="168" t="s">
        <v>736</v>
      </c>
      <c r="G764" s="166" t="s">
        <v>7638</v>
      </c>
      <c r="H764" s="166" t="s">
        <v>7636</v>
      </c>
      <c r="I764" s="191">
        <v>21</v>
      </c>
      <c r="J764" s="170">
        <v>100</v>
      </c>
      <c r="K764" s="187">
        <f t="shared" si="44"/>
        <v>2100</v>
      </c>
      <c r="L764" s="41">
        <f t="shared" si="45"/>
        <v>0</v>
      </c>
      <c r="M764" s="188">
        <f t="shared" si="46"/>
        <v>2100</v>
      </c>
      <c r="N764" s="171" t="s">
        <v>1897</v>
      </c>
    </row>
    <row r="765" spans="1:14" ht="38.25">
      <c r="A765" s="179">
        <f t="shared" si="47"/>
        <v>769</v>
      </c>
      <c r="B765" s="189" t="s">
        <v>3145</v>
      </c>
      <c r="C765" s="167" t="s">
        <v>1929</v>
      </c>
      <c r="D765" s="167" t="s">
        <v>7641</v>
      </c>
      <c r="E765" s="190" t="s">
        <v>7642</v>
      </c>
      <c r="F765" s="168" t="s">
        <v>7643</v>
      </c>
      <c r="G765" s="166" t="s">
        <v>7644</v>
      </c>
      <c r="H765" s="166" t="s">
        <v>3146</v>
      </c>
      <c r="I765" s="191">
        <v>320</v>
      </c>
      <c r="J765" s="170">
        <v>100</v>
      </c>
      <c r="K765" s="187">
        <f t="shared" si="44"/>
        <v>32000</v>
      </c>
      <c r="L765" s="41">
        <f t="shared" si="45"/>
        <v>0</v>
      </c>
      <c r="M765" s="188">
        <f t="shared" si="46"/>
        <v>32000</v>
      </c>
      <c r="N765" s="171" t="s">
        <v>1897</v>
      </c>
    </row>
    <row r="766" spans="1:14" ht="51">
      <c r="A766" s="179">
        <f t="shared" si="47"/>
        <v>770</v>
      </c>
      <c r="B766" s="189" t="s">
        <v>7647</v>
      </c>
      <c r="C766" s="167" t="s">
        <v>1929</v>
      </c>
      <c r="D766" s="167" t="s">
        <v>7649</v>
      </c>
      <c r="E766" s="190" t="s">
        <v>7650</v>
      </c>
      <c r="F766" s="168" t="s">
        <v>736</v>
      </c>
      <c r="G766" s="166" t="s">
        <v>7651</v>
      </c>
      <c r="H766" s="166" t="s">
        <v>7648</v>
      </c>
      <c r="I766" s="191">
        <v>30</v>
      </c>
      <c r="J766" s="170">
        <v>100</v>
      </c>
      <c r="K766" s="187">
        <f t="shared" si="44"/>
        <v>3000</v>
      </c>
      <c r="L766" s="41">
        <f t="shared" si="45"/>
        <v>0</v>
      </c>
      <c r="M766" s="188">
        <f t="shared" si="46"/>
        <v>3000</v>
      </c>
      <c r="N766" s="171" t="s">
        <v>1897</v>
      </c>
    </row>
    <row r="767" spans="1:14" ht="51">
      <c r="A767" s="179">
        <f t="shared" si="47"/>
        <v>771</v>
      </c>
      <c r="B767" s="189" t="s">
        <v>3147</v>
      </c>
      <c r="C767" s="167" t="s">
        <v>193</v>
      </c>
      <c r="D767" s="167" t="s">
        <v>1025</v>
      </c>
      <c r="E767" s="190" t="s">
        <v>1026</v>
      </c>
      <c r="F767" s="168" t="s">
        <v>866</v>
      </c>
      <c r="G767" s="166" t="s">
        <v>3149</v>
      </c>
      <c r="H767" s="166" t="s">
        <v>3148</v>
      </c>
      <c r="I767" s="191">
        <v>160</v>
      </c>
      <c r="J767" s="170">
        <v>100</v>
      </c>
      <c r="K767" s="187">
        <f t="shared" si="44"/>
        <v>16000</v>
      </c>
      <c r="L767" s="41">
        <f t="shared" si="45"/>
        <v>0</v>
      </c>
      <c r="M767" s="188">
        <f t="shared" si="46"/>
        <v>16000</v>
      </c>
      <c r="N767" s="171" t="s">
        <v>1897</v>
      </c>
    </row>
    <row r="768" spans="1:14" ht="38.25">
      <c r="A768" s="179">
        <f t="shared" si="47"/>
        <v>772</v>
      </c>
      <c r="B768" s="189" t="s">
        <v>3151</v>
      </c>
      <c r="C768" s="167" t="s">
        <v>1929</v>
      </c>
      <c r="D768" s="167" t="s">
        <v>7654</v>
      </c>
      <c r="E768" s="190" t="s">
        <v>7655</v>
      </c>
      <c r="F768" s="168" t="s">
        <v>736</v>
      </c>
      <c r="G768" s="166" t="s">
        <v>7656</v>
      </c>
      <c r="H768" s="166" t="s">
        <v>3152</v>
      </c>
      <c r="I768" s="191">
        <v>128000</v>
      </c>
      <c r="J768" s="170">
        <v>100</v>
      </c>
      <c r="K768" s="187">
        <f t="shared" si="44"/>
        <v>12800000</v>
      </c>
      <c r="L768" s="41">
        <f t="shared" si="45"/>
        <v>0</v>
      </c>
      <c r="M768" s="188">
        <f t="shared" si="46"/>
        <v>12800000</v>
      </c>
      <c r="N768" s="171" t="s">
        <v>1897</v>
      </c>
    </row>
    <row r="769" spans="1:14" ht="51">
      <c r="A769" s="179">
        <f t="shared" si="47"/>
        <v>773</v>
      </c>
      <c r="B769" s="189" t="s">
        <v>3153</v>
      </c>
      <c r="C769" s="167" t="s">
        <v>1929</v>
      </c>
      <c r="D769" s="167" t="s">
        <v>3983</v>
      </c>
      <c r="E769" s="190" t="s">
        <v>2750</v>
      </c>
      <c r="F769" s="168" t="s">
        <v>736</v>
      </c>
      <c r="G769" s="166" t="s">
        <v>3155</v>
      </c>
      <c r="H769" s="166" t="s">
        <v>3154</v>
      </c>
      <c r="I769" s="191">
        <v>1920</v>
      </c>
      <c r="J769" s="170">
        <v>100</v>
      </c>
      <c r="K769" s="187">
        <f t="shared" si="44"/>
        <v>192000</v>
      </c>
      <c r="L769" s="41">
        <f t="shared" si="45"/>
        <v>0</v>
      </c>
      <c r="M769" s="188">
        <f t="shared" si="46"/>
        <v>192000</v>
      </c>
      <c r="N769" s="171" t="s">
        <v>1897</v>
      </c>
    </row>
    <row r="770" spans="1:14" ht="51">
      <c r="A770" s="179">
        <f t="shared" si="47"/>
        <v>774</v>
      </c>
      <c r="B770" s="189" t="s">
        <v>3156</v>
      </c>
      <c r="C770" s="167" t="s">
        <v>1929</v>
      </c>
      <c r="D770" s="167" t="s">
        <v>7658</v>
      </c>
      <c r="E770" s="190" t="s">
        <v>4554</v>
      </c>
      <c r="F770" s="168" t="s">
        <v>4798</v>
      </c>
      <c r="G770" s="166" t="s">
        <v>3158</v>
      </c>
      <c r="H770" s="166" t="s">
        <v>3157</v>
      </c>
      <c r="I770" s="191">
        <v>160</v>
      </c>
      <c r="J770" s="170">
        <v>100</v>
      </c>
      <c r="K770" s="187">
        <f t="shared" si="44"/>
        <v>16000</v>
      </c>
      <c r="L770" s="41">
        <f t="shared" si="45"/>
        <v>0</v>
      </c>
      <c r="M770" s="188">
        <f t="shared" si="46"/>
        <v>16000</v>
      </c>
      <c r="N770" s="171" t="s">
        <v>1897</v>
      </c>
    </row>
    <row r="771" spans="1:14" ht="38.25">
      <c r="A771" s="179">
        <f t="shared" si="47"/>
        <v>775</v>
      </c>
      <c r="B771" s="189" t="s">
        <v>3159</v>
      </c>
      <c r="C771" s="167" t="s">
        <v>1929</v>
      </c>
      <c r="D771" s="167" t="s">
        <v>3984</v>
      </c>
      <c r="E771" s="190" t="s">
        <v>1031</v>
      </c>
      <c r="F771" s="168" t="s">
        <v>736</v>
      </c>
      <c r="G771" s="166" t="s">
        <v>3985</v>
      </c>
      <c r="H771" s="166" t="s">
        <v>3160</v>
      </c>
      <c r="I771" s="191">
        <v>10400</v>
      </c>
      <c r="J771" s="170">
        <v>100</v>
      </c>
      <c r="K771" s="187">
        <f t="shared" si="44"/>
        <v>1040000</v>
      </c>
      <c r="L771" s="41">
        <f t="shared" si="45"/>
        <v>0</v>
      </c>
      <c r="M771" s="188">
        <f t="shared" si="46"/>
        <v>1040000</v>
      </c>
      <c r="N771" s="171" t="s">
        <v>1897</v>
      </c>
    </row>
    <row r="772" spans="1:14" ht="51">
      <c r="A772" s="179">
        <f t="shared" si="47"/>
        <v>776</v>
      </c>
      <c r="B772" s="189" t="s">
        <v>3161</v>
      </c>
      <c r="C772" s="167" t="s">
        <v>193</v>
      </c>
      <c r="D772" s="167" t="s">
        <v>2135</v>
      </c>
      <c r="E772" s="190" t="s">
        <v>2136</v>
      </c>
      <c r="F772" s="168" t="s">
        <v>405</v>
      </c>
      <c r="G772" s="166" t="s">
        <v>3163</v>
      </c>
      <c r="H772" s="166" t="s">
        <v>3162</v>
      </c>
      <c r="I772" s="191">
        <v>960</v>
      </c>
      <c r="J772" s="170">
        <v>100</v>
      </c>
      <c r="K772" s="187">
        <f t="shared" si="44"/>
        <v>96000</v>
      </c>
      <c r="L772" s="41">
        <f t="shared" si="45"/>
        <v>0</v>
      </c>
      <c r="M772" s="188">
        <f t="shared" si="46"/>
        <v>96000</v>
      </c>
      <c r="N772" s="171" t="s">
        <v>1897</v>
      </c>
    </row>
    <row r="773" spans="1:14" ht="63.75">
      <c r="A773" s="179">
        <f t="shared" si="47"/>
        <v>777</v>
      </c>
      <c r="B773" s="189" t="s">
        <v>7660</v>
      </c>
      <c r="C773" s="167" t="s">
        <v>361</v>
      </c>
      <c r="D773" s="167" t="s">
        <v>7662</v>
      </c>
      <c r="E773" s="190" t="s">
        <v>7663</v>
      </c>
      <c r="F773" s="168" t="s">
        <v>1554</v>
      </c>
      <c r="G773" s="166" t="s">
        <v>7664</v>
      </c>
      <c r="H773" s="166" t="s">
        <v>7661</v>
      </c>
      <c r="I773" s="191">
        <v>100</v>
      </c>
      <c r="J773" s="170">
        <v>100</v>
      </c>
      <c r="K773" s="187">
        <f t="shared" si="44"/>
        <v>10000</v>
      </c>
      <c r="L773" s="41">
        <f t="shared" si="45"/>
        <v>0</v>
      </c>
      <c r="M773" s="188">
        <f t="shared" si="46"/>
        <v>10000</v>
      </c>
      <c r="N773" s="171" t="s">
        <v>1897</v>
      </c>
    </row>
    <row r="774" spans="1:14" ht="51">
      <c r="A774" s="179">
        <f t="shared" si="47"/>
        <v>778</v>
      </c>
      <c r="B774" s="189" t="s">
        <v>2121</v>
      </c>
      <c r="C774" s="167" t="s">
        <v>193</v>
      </c>
      <c r="D774" s="167" t="s">
        <v>2123</v>
      </c>
      <c r="E774" s="190" t="s">
        <v>2007</v>
      </c>
      <c r="F774" s="168" t="s">
        <v>405</v>
      </c>
      <c r="G774" s="166" t="s">
        <v>3164</v>
      </c>
      <c r="H774" s="166" t="s">
        <v>2122</v>
      </c>
      <c r="I774" s="191">
        <v>800</v>
      </c>
      <c r="J774" s="170">
        <v>100</v>
      </c>
      <c r="K774" s="187">
        <f t="shared" ref="K774:K837" si="48">I774*J774</f>
        <v>80000</v>
      </c>
      <c r="L774" s="41">
        <f t="shared" ref="L774:L837" si="49">K774*0</f>
        <v>0</v>
      </c>
      <c r="M774" s="188">
        <f t="shared" ref="M774:M837" si="50">K774-L774</f>
        <v>80000</v>
      </c>
      <c r="N774" s="171" t="s">
        <v>1897</v>
      </c>
    </row>
    <row r="775" spans="1:14" ht="38.25">
      <c r="A775" s="179">
        <f t="shared" ref="A775:A838" si="51">A774+1</f>
        <v>779</v>
      </c>
      <c r="B775" s="189" t="s">
        <v>3166</v>
      </c>
      <c r="C775" s="167" t="s">
        <v>1929</v>
      </c>
      <c r="D775" s="167" t="s">
        <v>7667</v>
      </c>
      <c r="E775" s="190" t="s">
        <v>7668</v>
      </c>
      <c r="F775" s="168" t="s">
        <v>736</v>
      </c>
      <c r="G775" s="166" t="s">
        <v>7669</v>
      </c>
      <c r="H775" s="166" t="s">
        <v>3167</v>
      </c>
      <c r="I775" s="191">
        <v>3200</v>
      </c>
      <c r="J775" s="170">
        <v>100</v>
      </c>
      <c r="K775" s="187">
        <f t="shared" si="48"/>
        <v>320000</v>
      </c>
      <c r="L775" s="41">
        <f t="shared" si="49"/>
        <v>0</v>
      </c>
      <c r="M775" s="188">
        <f t="shared" si="50"/>
        <v>320000</v>
      </c>
      <c r="N775" s="171" t="s">
        <v>1897</v>
      </c>
    </row>
    <row r="776" spans="1:14" ht="51">
      <c r="A776" s="179">
        <f t="shared" si="51"/>
        <v>780</v>
      </c>
      <c r="B776" s="189" t="s">
        <v>7672</v>
      </c>
      <c r="C776" s="167" t="s">
        <v>1929</v>
      </c>
      <c r="D776" s="167" t="s">
        <v>7674</v>
      </c>
      <c r="E776" s="190" t="s">
        <v>3695</v>
      </c>
      <c r="F776" s="168" t="s">
        <v>736</v>
      </c>
      <c r="G776" s="166" t="s">
        <v>7675</v>
      </c>
      <c r="H776" s="166" t="s">
        <v>7673</v>
      </c>
      <c r="I776" s="191">
        <v>4</v>
      </c>
      <c r="J776" s="170">
        <v>100</v>
      </c>
      <c r="K776" s="187">
        <f t="shared" si="48"/>
        <v>400</v>
      </c>
      <c r="L776" s="41">
        <f t="shared" si="49"/>
        <v>0</v>
      </c>
      <c r="M776" s="188">
        <f t="shared" si="50"/>
        <v>400</v>
      </c>
      <c r="N776" s="171" t="s">
        <v>1897</v>
      </c>
    </row>
    <row r="777" spans="1:14" ht="51">
      <c r="A777" s="179">
        <f t="shared" si="51"/>
        <v>781</v>
      </c>
      <c r="B777" s="189" t="s">
        <v>4696</v>
      </c>
      <c r="C777" s="167" t="s">
        <v>1771</v>
      </c>
      <c r="D777" s="167" t="s">
        <v>4698</v>
      </c>
      <c r="E777" s="190" t="s">
        <v>4699</v>
      </c>
      <c r="F777" s="168" t="s">
        <v>736</v>
      </c>
      <c r="G777" s="166" t="s">
        <v>4701</v>
      </c>
      <c r="H777" s="166" t="s">
        <v>4697</v>
      </c>
      <c r="I777" s="191">
        <v>1</v>
      </c>
      <c r="J777" s="170">
        <v>100</v>
      </c>
      <c r="K777" s="187">
        <f t="shared" si="48"/>
        <v>100</v>
      </c>
      <c r="L777" s="41">
        <f t="shared" si="49"/>
        <v>0</v>
      </c>
      <c r="M777" s="188">
        <f t="shared" si="50"/>
        <v>100</v>
      </c>
      <c r="N777" s="171" t="s">
        <v>1897</v>
      </c>
    </row>
    <row r="778" spans="1:14" ht="63.75">
      <c r="A778" s="179">
        <f t="shared" si="51"/>
        <v>782</v>
      </c>
      <c r="B778" s="189" t="s">
        <v>3168</v>
      </c>
      <c r="C778" s="167" t="s">
        <v>1929</v>
      </c>
      <c r="D778" s="167" t="s">
        <v>7678</v>
      </c>
      <c r="E778" s="190" t="s">
        <v>3989</v>
      </c>
      <c r="F778" s="168" t="s">
        <v>736</v>
      </c>
      <c r="G778" s="166" t="s">
        <v>7679</v>
      </c>
      <c r="H778" s="166" t="s">
        <v>3169</v>
      </c>
      <c r="I778" s="191">
        <v>1920</v>
      </c>
      <c r="J778" s="170">
        <v>100</v>
      </c>
      <c r="K778" s="187">
        <f t="shared" si="48"/>
        <v>192000</v>
      </c>
      <c r="L778" s="41">
        <f t="shared" si="49"/>
        <v>0</v>
      </c>
      <c r="M778" s="188">
        <f t="shared" si="50"/>
        <v>192000</v>
      </c>
      <c r="N778" s="171" t="s">
        <v>1897</v>
      </c>
    </row>
    <row r="779" spans="1:14" ht="38.25">
      <c r="A779" s="179">
        <f t="shared" si="51"/>
        <v>783</v>
      </c>
      <c r="B779" s="189" t="s">
        <v>3170</v>
      </c>
      <c r="C779" s="167" t="s">
        <v>193</v>
      </c>
      <c r="D779" s="167" t="s">
        <v>1034</v>
      </c>
      <c r="E779" s="190" t="s">
        <v>1035</v>
      </c>
      <c r="F779" s="168" t="s">
        <v>405</v>
      </c>
      <c r="G779" s="166" t="s">
        <v>3172</v>
      </c>
      <c r="H779" s="166" t="s">
        <v>3171</v>
      </c>
      <c r="I779" s="191">
        <v>2560</v>
      </c>
      <c r="J779" s="170">
        <v>100</v>
      </c>
      <c r="K779" s="187">
        <f t="shared" si="48"/>
        <v>256000</v>
      </c>
      <c r="L779" s="41">
        <f t="shared" si="49"/>
        <v>0</v>
      </c>
      <c r="M779" s="188">
        <f t="shared" si="50"/>
        <v>256000</v>
      </c>
      <c r="N779" s="171" t="s">
        <v>1897</v>
      </c>
    </row>
    <row r="780" spans="1:14" ht="63.75">
      <c r="A780" s="179">
        <f t="shared" si="51"/>
        <v>784</v>
      </c>
      <c r="B780" s="189" t="s">
        <v>3173</v>
      </c>
      <c r="C780" s="167" t="s">
        <v>1929</v>
      </c>
      <c r="D780" s="167" t="s">
        <v>4704</v>
      </c>
      <c r="E780" s="190" t="s">
        <v>4683</v>
      </c>
      <c r="F780" s="168" t="s">
        <v>736</v>
      </c>
      <c r="G780" s="166" t="s">
        <v>7681</v>
      </c>
      <c r="H780" s="166" t="s">
        <v>3174</v>
      </c>
      <c r="I780" s="191">
        <v>160</v>
      </c>
      <c r="J780" s="170">
        <v>100</v>
      </c>
      <c r="K780" s="187">
        <f t="shared" si="48"/>
        <v>16000</v>
      </c>
      <c r="L780" s="41">
        <f t="shared" si="49"/>
        <v>0</v>
      </c>
      <c r="M780" s="188">
        <f t="shared" si="50"/>
        <v>16000</v>
      </c>
      <c r="N780" s="171" t="s">
        <v>1897</v>
      </c>
    </row>
    <row r="781" spans="1:14" ht="63.75">
      <c r="A781" s="179">
        <f t="shared" si="51"/>
        <v>785</v>
      </c>
      <c r="B781" s="189" t="s">
        <v>4705</v>
      </c>
      <c r="C781" s="167" t="s">
        <v>1929</v>
      </c>
      <c r="D781" s="167" t="s">
        <v>4707</v>
      </c>
      <c r="E781" s="190" t="s">
        <v>1464</v>
      </c>
      <c r="F781" s="168" t="s">
        <v>736</v>
      </c>
      <c r="G781" s="166" t="s">
        <v>4708</v>
      </c>
      <c r="H781" s="166" t="s">
        <v>4706</v>
      </c>
      <c r="I781" s="191">
        <v>1600</v>
      </c>
      <c r="J781" s="170">
        <v>100</v>
      </c>
      <c r="K781" s="187">
        <f t="shared" si="48"/>
        <v>160000</v>
      </c>
      <c r="L781" s="41">
        <f t="shared" si="49"/>
        <v>0</v>
      </c>
      <c r="M781" s="188">
        <f t="shared" si="50"/>
        <v>160000</v>
      </c>
      <c r="N781" s="171" t="s">
        <v>1897</v>
      </c>
    </row>
    <row r="782" spans="1:14" ht="38.25">
      <c r="A782" s="179">
        <f t="shared" si="51"/>
        <v>786</v>
      </c>
      <c r="B782" s="189" t="s">
        <v>4710</v>
      </c>
      <c r="C782" s="167" t="s">
        <v>1929</v>
      </c>
      <c r="D782" s="167" t="s">
        <v>4712</v>
      </c>
      <c r="E782" s="190" t="s">
        <v>4713</v>
      </c>
      <c r="F782" s="168" t="s">
        <v>736</v>
      </c>
      <c r="G782" s="166" t="s">
        <v>4714</v>
      </c>
      <c r="H782" s="166" t="s">
        <v>4711</v>
      </c>
      <c r="I782" s="191">
        <v>2560</v>
      </c>
      <c r="J782" s="170">
        <v>100</v>
      </c>
      <c r="K782" s="187">
        <f t="shared" si="48"/>
        <v>256000</v>
      </c>
      <c r="L782" s="41">
        <f t="shared" si="49"/>
        <v>0</v>
      </c>
      <c r="M782" s="188">
        <f t="shared" si="50"/>
        <v>256000</v>
      </c>
      <c r="N782" s="171" t="s">
        <v>1897</v>
      </c>
    </row>
    <row r="783" spans="1:14" ht="51">
      <c r="A783" s="179">
        <f t="shared" si="51"/>
        <v>787</v>
      </c>
      <c r="B783" s="189" t="s">
        <v>4717</v>
      </c>
      <c r="C783" s="167" t="s">
        <v>361</v>
      </c>
      <c r="D783" s="167" t="s">
        <v>4719</v>
      </c>
      <c r="E783" s="190" t="s">
        <v>3302</v>
      </c>
      <c r="F783" s="168" t="s">
        <v>736</v>
      </c>
      <c r="G783" s="166" t="s">
        <v>4721</v>
      </c>
      <c r="H783" s="166" t="s">
        <v>4718</v>
      </c>
      <c r="I783" s="191">
        <v>10</v>
      </c>
      <c r="J783" s="170">
        <v>100</v>
      </c>
      <c r="K783" s="187">
        <f t="shared" si="48"/>
        <v>1000</v>
      </c>
      <c r="L783" s="41">
        <f t="shared" si="49"/>
        <v>0</v>
      </c>
      <c r="M783" s="188">
        <f t="shared" si="50"/>
        <v>1000</v>
      </c>
      <c r="N783" s="171" t="s">
        <v>1897</v>
      </c>
    </row>
    <row r="784" spans="1:14" ht="38.25">
      <c r="A784" s="179">
        <f t="shared" si="51"/>
        <v>788</v>
      </c>
      <c r="B784" s="189" t="s">
        <v>3175</v>
      </c>
      <c r="C784" s="167" t="s">
        <v>1929</v>
      </c>
      <c r="D784" s="167" t="s">
        <v>3987</v>
      </c>
      <c r="E784" s="190" t="s">
        <v>2509</v>
      </c>
      <c r="F784" s="168" t="s">
        <v>736</v>
      </c>
      <c r="G784" s="166" t="s">
        <v>3988</v>
      </c>
      <c r="H784" s="166" t="s">
        <v>3176</v>
      </c>
      <c r="I784" s="191">
        <v>160</v>
      </c>
      <c r="J784" s="170">
        <v>100</v>
      </c>
      <c r="K784" s="187">
        <f t="shared" si="48"/>
        <v>16000</v>
      </c>
      <c r="L784" s="41">
        <f t="shared" si="49"/>
        <v>0</v>
      </c>
      <c r="M784" s="188">
        <f t="shared" si="50"/>
        <v>16000</v>
      </c>
      <c r="N784" s="171" t="s">
        <v>1897</v>
      </c>
    </row>
    <row r="785" spans="1:14" ht="51">
      <c r="A785" s="179">
        <f t="shared" si="51"/>
        <v>789</v>
      </c>
      <c r="B785" s="189" t="s">
        <v>7685</v>
      </c>
      <c r="C785" s="167" t="s">
        <v>1929</v>
      </c>
      <c r="D785" s="167" t="s">
        <v>7687</v>
      </c>
      <c r="E785" s="190" t="s">
        <v>6501</v>
      </c>
      <c r="F785" s="168" t="s">
        <v>736</v>
      </c>
      <c r="G785" s="166" t="s">
        <v>7688</v>
      </c>
      <c r="H785" s="166" t="s">
        <v>7686</v>
      </c>
      <c r="I785" s="191">
        <v>5</v>
      </c>
      <c r="J785" s="170">
        <v>100</v>
      </c>
      <c r="K785" s="187">
        <f t="shared" si="48"/>
        <v>500</v>
      </c>
      <c r="L785" s="41">
        <f t="shared" si="49"/>
        <v>0</v>
      </c>
      <c r="M785" s="188">
        <f t="shared" si="50"/>
        <v>500</v>
      </c>
      <c r="N785" s="171" t="s">
        <v>1897</v>
      </c>
    </row>
    <row r="786" spans="1:14" ht="51">
      <c r="A786" s="179">
        <f t="shared" si="51"/>
        <v>790</v>
      </c>
      <c r="B786" s="189" t="s">
        <v>7692</v>
      </c>
      <c r="C786" s="167" t="s">
        <v>361</v>
      </c>
      <c r="D786" s="167" t="s">
        <v>7694</v>
      </c>
      <c r="E786" s="190" t="s">
        <v>7695</v>
      </c>
      <c r="F786" s="168" t="s">
        <v>7696</v>
      </c>
      <c r="G786" s="166" t="s">
        <v>7697</v>
      </c>
      <c r="H786" s="166" t="s">
        <v>7693</v>
      </c>
      <c r="I786" s="191">
        <v>16</v>
      </c>
      <c r="J786" s="170">
        <v>100</v>
      </c>
      <c r="K786" s="187">
        <f t="shared" si="48"/>
        <v>1600</v>
      </c>
      <c r="L786" s="41">
        <f t="shared" si="49"/>
        <v>0</v>
      </c>
      <c r="M786" s="188">
        <f t="shared" si="50"/>
        <v>1600</v>
      </c>
      <c r="N786" s="171" t="s">
        <v>1897</v>
      </c>
    </row>
    <row r="787" spans="1:14" ht="38.25">
      <c r="A787" s="179">
        <f t="shared" si="51"/>
        <v>791</v>
      </c>
      <c r="B787" s="189" t="s">
        <v>7701</v>
      </c>
      <c r="C787" s="167" t="s">
        <v>4099</v>
      </c>
      <c r="D787" s="167" t="s">
        <v>7703</v>
      </c>
      <c r="E787" s="190" t="s">
        <v>7704</v>
      </c>
      <c r="F787" s="168" t="s">
        <v>736</v>
      </c>
      <c r="G787" s="166" t="s">
        <v>7706</v>
      </c>
      <c r="H787" s="166" t="s">
        <v>7702</v>
      </c>
      <c r="I787" s="191">
        <v>3</v>
      </c>
      <c r="J787" s="170">
        <v>100</v>
      </c>
      <c r="K787" s="187">
        <f t="shared" si="48"/>
        <v>300</v>
      </c>
      <c r="L787" s="41">
        <f t="shared" si="49"/>
        <v>0</v>
      </c>
      <c r="M787" s="188">
        <f t="shared" si="50"/>
        <v>300</v>
      </c>
      <c r="N787" s="171" t="s">
        <v>1897</v>
      </c>
    </row>
    <row r="788" spans="1:14" ht="38.25">
      <c r="A788" s="179">
        <f t="shared" si="51"/>
        <v>792</v>
      </c>
      <c r="B788" s="189" t="s">
        <v>7710</v>
      </c>
      <c r="C788" s="167" t="s">
        <v>1929</v>
      </c>
      <c r="D788" s="167" t="s">
        <v>7712</v>
      </c>
      <c r="E788" s="190" t="s">
        <v>7713</v>
      </c>
      <c r="F788" s="168" t="s">
        <v>736</v>
      </c>
      <c r="G788" s="166" t="s">
        <v>7714</v>
      </c>
      <c r="H788" s="166" t="s">
        <v>7711</v>
      </c>
      <c r="I788" s="191">
        <v>1</v>
      </c>
      <c r="J788" s="170">
        <v>100</v>
      </c>
      <c r="K788" s="187">
        <f t="shared" si="48"/>
        <v>100</v>
      </c>
      <c r="L788" s="41">
        <f t="shared" si="49"/>
        <v>0</v>
      </c>
      <c r="M788" s="188">
        <f t="shared" si="50"/>
        <v>100</v>
      </c>
      <c r="N788" s="171" t="s">
        <v>1897</v>
      </c>
    </row>
    <row r="789" spans="1:14" ht="38.25">
      <c r="A789" s="179">
        <f t="shared" si="51"/>
        <v>793</v>
      </c>
      <c r="B789" s="189" t="s">
        <v>3177</v>
      </c>
      <c r="C789" s="167" t="s">
        <v>1929</v>
      </c>
      <c r="D789" s="167" t="s">
        <v>3990</v>
      </c>
      <c r="E789" s="190" t="s">
        <v>3991</v>
      </c>
      <c r="F789" s="168" t="s">
        <v>736</v>
      </c>
      <c r="G789" s="166" t="s">
        <v>3992</v>
      </c>
      <c r="H789" s="166" t="s">
        <v>3178</v>
      </c>
      <c r="I789" s="191">
        <v>960</v>
      </c>
      <c r="J789" s="170">
        <v>100</v>
      </c>
      <c r="K789" s="187">
        <f t="shared" si="48"/>
        <v>96000</v>
      </c>
      <c r="L789" s="41">
        <f t="shared" si="49"/>
        <v>0</v>
      </c>
      <c r="M789" s="188">
        <f t="shared" si="50"/>
        <v>96000</v>
      </c>
      <c r="N789" s="171" t="s">
        <v>1897</v>
      </c>
    </row>
    <row r="790" spans="1:14" ht="63.75">
      <c r="A790" s="179">
        <f t="shared" si="51"/>
        <v>794</v>
      </c>
      <c r="B790" s="189" t="s">
        <v>4725</v>
      </c>
      <c r="C790" s="167" t="s">
        <v>4099</v>
      </c>
      <c r="D790" s="167" t="s">
        <v>4727</v>
      </c>
      <c r="E790" s="190" t="s">
        <v>4728</v>
      </c>
      <c r="F790" s="168" t="s">
        <v>736</v>
      </c>
      <c r="G790" s="166" t="s">
        <v>4730</v>
      </c>
      <c r="H790" s="166" t="s">
        <v>4726</v>
      </c>
      <c r="I790" s="191">
        <v>2</v>
      </c>
      <c r="J790" s="170">
        <v>100</v>
      </c>
      <c r="K790" s="187">
        <f t="shared" si="48"/>
        <v>200</v>
      </c>
      <c r="L790" s="41">
        <f t="shared" si="49"/>
        <v>0</v>
      </c>
      <c r="M790" s="188">
        <f t="shared" si="50"/>
        <v>200</v>
      </c>
      <c r="N790" s="171" t="s">
        <v>1897</v>
      </c>
    </row>
    <row r="791" spans="1:14" ht="38.25">
      <c r="A791" s="179">
        <f t="shared" si="51"/>
        <v>795</v>
      </c>
      <c r="B791" s="189" t="s">
        <v>7718</v>
      </c>
      <c r="C791" s="167" t="s">
        <v>1929</v>
      </c>
      <c r="D791" s="167" t="s">
        <v>7720</v>
      </c>
      <c r="E791" s="190" t="s">
        <v>7721</v>
      </c>
      <c r="F791" s="168" t="s">
        <v>736</v>
      </c>
      <c r="G791" s="166" t="s">
        <v>7722</v>
      </c>
      <c r="H791" s="166" t="s">
        <v>7719</v>
      </c>
      <c r="I791" s="191">
        <v>2</v>
      </c>
      <c r="J791" s="170">
        <v>100</v>
      </c>
      <c r="K791" s="187">
        <f t="shared" si="48"/>
        <v>200</v>
      </c>
      <c r="L791" s="41">
        <f t="shared" si="49"/>
        <v>0</v>
      </c>
      <c r="M791" s="188">
        <f t="shared" si="50"/>
        <v>200</v>
      </c>
      <c r="N791" s="171" t="s">
        <v>1897</v>
      </c>
    </row>
    <row r="792" spans="1:14" ht="38.25">
      <c r="A792" s="179">
        <f t="shared" si="51"/>
        <v>796</v>
      </c>
      <c r="B792" s="189" t="s">
        <v>7726</v>
      </c>
      <c r="C792" s="167" t="s">
        <v>1929</v>
      </c>
      <c r="D792" s="167" t="s">
        <v>7728</v>
      </c>
      <c r="E792" s="190" t="s">
        <v>7729</v>
      </c>
      <c r="F792" s="168" t="s">
        <v>736</v>
      </c>
      <c r="G792" s="166" t="s">
        <v>7730</v>
      </c>
      <c r="H792" s="166" t="s">
        <v>7727</v>
      </c>
      <c r="I792" s="191">
        <v>1</v>
      </c>
      <c r="J792" s="170">
        <v>100</v>
      </c>
      <c r="K792" s="187">
        <f t="shared" si="48"/>
        <v>100</v>
      </c>
      <c r="L792" s="41">
        <f t="shared" si="49"/>
        <v>0</v>
      </c>
      <c r="M792" s="188">
        <f t="shared" si="50"/>
        <v>100</v>
      </c>
      <c r="N792" s="171" t="s">
        <v>1897</v>
      </c>
    </row>
    <row r="793" spans="1:14" ht="38.25">
      <c r="A793" s="179">
        <f t="shared" si="51"/>
        <v>797</v>
      </c>
      <c r="B793" s="189" t="s">
        <v>3994</v>
      </c>
      <c r="C793" s="167" t="s">
        <v>361</v>
      </c>
      <c r="D793" s="167" t="s">
        <v>3996</v>
      </c>
      <c r="E793" s="190" t="s">
        <v>3997</v>
      </c>
      <c r="F793" s="168" t="s">
        <v>736</v>
      </c>
      <c r="G793" s="166" t="s">
        <v>3998</v>
      </c>
      <c r="H793" s="166" t="s">
        <v>3995</v>
      </c>
      <c r="I793" s="191">
        <v>100</v>
      </c>
      <c r="J793" s="170">
        <v>100</v>
      </c>
      <c r="K793" s="187">
        <f t="shared" si="48"/>
        <v>10000</v>
      </c>
      <c r="L793" s="41">
        <f t="shared" si="49"/>
        <v>0</v>
      </c>
      <c r="M793" s="188">
        <f t="shared" si="50"/>
        <v>10000</v>
      </c>
      <c r="N793" s="171" t="s">
        <v>1897</v>
      </c>
    </row>
    <row r="794" spans="1:14" ht="51">
      <c r="A794" s="179">
        <f t="shared" si="51"/>
        <v>798</v>
      </c>
      <c r="B794" s="189" t="s">
        <v>3179</v>
      </c>
      <c r="C794" s="167" t="s">
        <v>206</v>
      </c>
      <c r="D794" s="167" t="s">
        <v>98</v>
      </c>
      <c r="E794" s="190" t="s">
        <v>1473</v>
      </c>
      <c r="F794" s="168" t="s">
        <v>209</v>
      </c>
      <c r="G794" s="166" t="s">
        <v>3181</v>
      </c>
      <c r="H794" s="166" t="s">
        <v>3180</v>
      </c>
      <c r="I794" s="191">
        <v>8000</v>
      </c>
      <c r="J794" s="170">
        <v>100</v>
      </c>
      <c r="K794" s="187">
        <f t="shared" si="48"/>
        <v>800000</v>
      </c>
      <c r="L794" s="41">
        <f t="shared" si="49"/>
        <v>0</v>
      </c>
      <c r="M794" s="188">
        <f t="shared" si="50"/>
        <v>800000</v>
      </c>
      <c r="N794" s="171" t="s">
        <v>1897</v>
      </c>
    </row>
    <row r="795" spans="1:14" ht="63.75">
      <c r="A795" s="179">
        <f t="shared" si="51"/>
        <v>799</v>
      </c>
      <c r="B795" s="189" t="s">
        <v>3182</v>
      </c>
      <c r="C795" s="167" t="s">
        <v>4099</v>
      </c>
      <c r="D795" s="167" t="s">
        <v>7733</v>
      </c>
      <c r="E795" s="190" t="s">
        <v>4728</v>
      </c>
      <c r="F795" s="168" t="s">
        <v>736</v>
      </c>
      <c r="G795" s="166" t="s">
        <v>7734</v>
      </c>
      <c r="H795" s="166" t="s">
        <v>3183</v>
      </c>
      <c r="I795" s="191">
        <v>1600</v>
      </c>
      <c r="J795" s="170">
        <v>100</v>
      </c>
      <c r="K795" s="187">
        <f t="shared" si="48"/>
        <v>160000</v>
      </c>
      <c r="L795" s="41">
        <f t="shared" si="49"/>
        <v>0</v>
      </c>
      <c r="M795" s="188">
        <f t="shared" si="50"/>
        <v>160000</v>
      </c>
      <c r="N795" s="171" t="s">
        <v>1897</v>
      </c>
    </row>
    <row r="796" spans="1:14" ht="38.25">
      <c r="A796" s="179">
        <f t="shared" si="51"/>
        <v>800</v>
      </c>
      <c r="B796" s="189" t="s">
        <v>4734</v>
      </c>
      <c r="C796" s="167" t="s">
        <v>1929</v>
      </c>
      <c r="D796" s="167" t="s">
        <v>4736</v>
      </c>
      <c r="E796" s="190" t="s">
        <v>3392</v>
      </c>
      <c r="F796" s="168" t="s">
        <v>736</v>
      </c>
      <c r="G796" s="166" t="s">
        <v>4737</v>
      </c>
      <c r="H796" s="166" t="s">
        <v>4735</v>
      </c>
      <c r="I796" s="191">
        <v>18</v>
      </c>
      <c r="J796" s="170">
        <v>100</v>
      </c>
      <c r="K796" s="187">
        <f t="shared" si="48"/>
        <v>1800</v>
      </c>
      <c r="L796" s="41">
        <f t="shared" si="49"/>
        <v>0</v>
      </c>
      <c r="M796" s="188">
        <f t="shared" si="50"/>
        <v>1800</v>
      </c>
      <c r="N796" s="171" t="s">
        <v>1897</v>
      </c>
    </row>
    <row r="797" spans="1:14" ht="38.25">
      <c r="A797" s="179">
        <f t="shared" si="51"/>
        <v>801</v>
      </c>
      <c r="B797" s="189" t="s">
        <v>2125</v>
      </c>
      <c r="C797" s="167" t="s">
        <v>1929</v>
      </c>
      <c r="D797" s="167" t="s">
        <v>4739</v>
      </c>
      <c r="E797" s="190" t="s">
        <v>4740</v>
      </c>
      <c r="F797" s="168" t="s">
        <v>736</v>
      </c>
      <c r="G797" s="166" t="s">
        <v>4741</v>
      </c>
      <c r="H797" s="166" t="s">
        <v>2126</v>
      </c>
      <c r="I797" s="191">
        <v>6400</v>
      </c>
      <c r="J797" s="170">
        <v>100</v>
      </c>
      <c r="K797" s="187">
        <f t="shared" si="48"/>
        <v>640000</v>
      </c>
      <c r="L797" s="41">
        <f t="shared" si="49"/>
        <v>0</v>
      </c>
      <c r="M797" s="188">
        <f t="shared" si="50"/>
        <v>640000</v>
      </c>
      <c r="N797" s="171" t="s">
        <v>1897</v>
      </c>
    </row>
    <row r="798" spans="1:14" ht="38.25">
      <c r="A798" s="179">
        <f t="shared" si="51"/>
        <v>802</v>
      </c>
      <c r="B798" s="189" t="s">
        <v>4001</v>
      </c>
      <c r="C798" s="167" t="s">
        <v>361</v>
      </c>
      <c r="D798" s="167" t="s">
        <v>4003</v>
      </c>
      <c r="E798" s="190" t="s">
        <v>4004</v>
      </c>
      <c r="F798" s="168" t="s">
        <v>736</v>
      </c>
      <c r="G798" s="166" t="s">
        <v>4005</v>
      </c>
      <c r="H798" s="166" t="s">
        <v>4002</v>
      </c>
      <c r="I798" s="191">
        <v>6</v>
      </c>
      <c r="J798" s="170">
        <v>100</v>
      </c>
      <c r="K798" s="187">
        <f t="shared" si="48"/>
        <v>600</v>
      </c>
      <c r="L798" s="41">
        <f t="shared" si="49"/>
        <v>0</v>
      </c>
      <c r="M798" s="188">
        <f t="shared" si="50"/>
        <v>600</v>
      </c>
      <c r="N798" s="171" t="s">
        <v>1897</v>
      </c>
    </row>
    <row r="799" spans="1:14" ht="76.5">
      <c r="A799" s="179">
        <f t="shared" si="51"/>
        <v>803</v>
      </c>
      <c r="B799" s="189" t="s">
        <v>3184</v>
      </c>
      <c r="C799" s="167" t="s">
        <v>736</v>
      </c>
      <c r="D799" s="167" t="s">
        <v>7741</v>
      </c>
      <c r="E799" s="190" t="s">
        <v>6359</v>
      </c>
      <c r="F799" s="168" t="s">
        <v>7198</v>
      </c>
      <c r="G799" s="166" t="s">
        <v>3186</v>
      </c>
      <c r="H799" s="166" t="s">
        <v>3185</v>
      </c>
      <c r="I799" s="191">
        <v>800</v>
      </c>
      <c r="J799" s="170">
        <v>100</v>
      </c>
      <c r="K799" s="187">
        <f t="shared" si="48"/>
        <v>80000</v>
      </c>
      <c r="L799" s="41">
        <f t="shared" si="49"/>
        <v>0</v>
      </c>
      <c r="M799" s="188">
        <f t="shared" si="50"/>
        <v>80000</v>
      </c>
      <c r="N799" s="171" t="s">
        <v>1897</v>
      </c>
    </row>
    <row r="800" spans="1:14" ht="76.5">
      <c r="A800" s="179">
        <f t="shared" si="51"/>
        <v>804</v>
      </c>
      <c r="B800" s="189" t="s">
        <v>3187</v>
      </c>
      <c r="C800" s="167" t="s">
        <v>736</v>
      </c>
      <c r="D800" s="167" t="s">
        <v>7744</v>
      </c>
      <c r="E800" s="190" t="s">
        <v>7745</v>
      </c>
      <c r="F800" s="168" t="s">
        <v>7198</v>
      </c>
      <c r="G800" s="166" t="s">
        <v>7746</v>
      </c>
      <c r="H800" s="166" t="s">
        <v>3188</v>
      </c>
      <c r="I800" s="191">
        <v>800</v>
      </c>
      <c r="J800" s="170">
        <v>100</v>
      </c>
      <c r="K800" s="187">
        <f t="shared" si="48"/>
        <v>80000</v>
      </c>
      <c r="L800" s="41">
        <f t="shared" si="49"/>
        <v>0</v>
      </c>
      <c r="M800" s="188">
        <f t="shared" si="50"/>
        <v>80000</v>
      </c>
      <c r="N800" s="171" t="s">
        <v>1897</v>
      </c>
    </row>
    <row r="801" spans="1:14" ht="38.25">
      <c r="A801" s="179">
        <f t="shared" si="51"/>
        <v>805</v>
      </c>
      <c r="B801" s="189" t="s">
        <v>4009</v>
      </c>
      <c r="C801" s="167" t="s">
        <v>361</v>
      </c>
      <c r="D801" s="167" t="s">
        <v>4011</v>
      </c>
      <c r="E801" s="190" t="s">
        <v>4012</v>
      </c>
      <c r="F801" s="168" t="s">
        <v>736</v>
      </c>
      <c r="G801" s="166" t="s">
        <v>4013</v>
      </c>
      <c r="H801" s="166" t="s">
        <v>4010</v>
      </c>
      <c r="I801" s="191">
        <v>1600</v>
      </c>
      <c r="J801" s="170">
        <v>100</v>
      </c>
      <c r="K801" s="187">
        <f t="shared" si="48"/>
        <v>160000</v>
      </c>
      <c r="L801" s="41">
        <f t="shared" si="49"/>
        <v>0</v>
      </c>
      <c r="M801" s="188">
        <f t="shared" si="50"/>
        <v>160000</v>
      </c>
      <c r="N801" s="171" t="s">
        <v>1897</v>
      </c>
    </row>
    <row r="802" spans="1:14" ht="38.25">
      <c r="A802" s="179">
        <f t="shared" si="51"/>
        <v>806</v>
      </c>
      <c r="B802" s="189" t="s">
        <v>7749</v>
      </c>
      <c r="C802" s="167" t="s">
        <v>1929</v>
      </c>
      <c r="D802" s="167" t="s">
        <v>7751</v>
      </c>
      <c r="E802" s="190" t="s">
        <v>7752</v>
      </c>
      <c r="F802" s="168" t="s">
        <v>736</v>
      </c>
      <c r="G802" s="166" t="s">
        <v>7754</v>
      </c>
      <c r="H802" s="166" t="s">
        <v>7750</v>
      </c>
      <c r="I802" s="191">
        <v>4</v>
      </c>
      <c r="J802" s="170">
        <v>100</v>
      </c>
      <c r="K802" s="187">
        <f t="shared" si="48"/>
        <v>400</v>
      </c>
      <c r="L802" s="41">
        <f t="shared" si="49"/>
        <v>0</v>
      </c>
      <c r="M802" s="188">
        <f t="shared" si="50"/>
        <v>400</v>
      </c>
      <c r="N802" s="171" t="s">
        <v>1897</v>
      </c>
    </row>
    <row r="803" spans="1:14" ht="51">
      <c r="A803" s="179">
        <f t="shared" si="51"/>
        <v>807</v>
      </c>
      <c r="B803" s="189" t="s">
        <v>7758</v>
      </c>
      <c r="C803" s="167" t="s">
        <v>1929</v>
      </c>
      <c r="D803" s="167" t="s">
        <v>7760</v>
      </c>
      <c r="E803" s="190" t="s">
        <v>7761</v>
      </c>
      <c r="F803" s="168" t="s">
        <v>736</v>
      </c>
      <c r="G803" s="166" t="s">
        <v>7763</v>
      </c>
      <c r="H803" s="166" t="s">
        <v>7759</v>
      </c>
      <c r="I803" s="191">
        <v>1</v>
      </c>
      <c r="J803" s="170">
        <v>100</v>
      </c>
      <c r="K803" s="187">
        <f t="shared" si="48"/>
        <v>100</v>
      </c>
      <c r="L803" s="41">
        <f t="shared" si="49"/>
        <v>0</v>
      </c>
      <c r="M803" s="188">
        <f t="shared" si="50"/>
        <v>100</v>
      </c>
      <c r="N803" s="171" t="s">
        <v>1897</v>
      </c>
    </row>
    <row r="804" spans="1:14" ht="38.25">
      <c r="A804" s="179">
        <f t="shared" si="51"/>
        <v>808</v>
      </c>
      <c r="B804" s="189" t="s">
        <v>3189</v>
      </c>
      <c r="C804" s="167" t="s">
        <v>193</v>
      </c>
      <c r="D804" s="167" t="s">
        <v>1042</v>
      </c>
      <c r="E804" s="190" t="s">
        <v>1043</v>
      </c>
      <c r="F804" s="168" t="s">
        <v>405</v>
      </c>
      <c r="G804" s="166" t="s">
        <v>3191</v>
      </c>
      <c r="H804" s="166" t="s">
        <v>3190</v>
      </c>
      <c r="I804" s="191">
        <v>960</v>
      </c>
      <c r="J804" s="170">
        <v>100</v>
      </c>
      <c r="K804" s="187">
        <f t="shared" si="48"/>
        <v>96000</v>
      </c>
      <c r="L804" s="41">
        <f t="shared" si="49"/>
        <v>0</v>
      </c>
      <c r="M804" s="188">
        <f t="shared" si="50"/>
        <v>96000</v>
      </c>
      <c r="N804" s="171" t="s">
        <v>1897</v>
      </c>
    </row>
    <row r="805" spans="1:14" ht="51">
      <c r="A805" s="179">
        <f t="shared" si="51"/>
        <v>809</v>
      </c>
      <c r="B805" s="189" t="s">
        <v>2139</v>
      </c>
      <c r="C805" s="167" t="s">
        <v>1929</v>
      </c>
      <c r="D805" s="167" t="s">
        <v>7766</v>
      </c>
      <c r="E805" s="190" t="s">
        <v>7767</v>
      </c>
      <c r="F805" s="168" t="s">
        <v>736</v>
      </c>
      <c r="G805" s="166" t="s">
        <v>7768</v>
      </c>
      <c r="H805" s="166" t="s">
        <v>3192</v>
      </c>
      <c r="I805" s="191">
        <v>8640</v>
      </c>
      <c r="J805" s="170">
        <v>100</v>
      </c>
      <c r="K805" s="187">
        <f t="shared" si="48"/>
        <v>864000</v>
      </c>
      <c r="L805" s="41">
        <f t="shared" si="49"/>
        <v>0</v>
      </c>
      <c r="M805" s="188">
        <f t="shared" si="50"/>
        <v>864000</v>
      </c>
      <c r="N805" s="171" t="s">
        <v>1897</v>
      </c>
    </row>
    <row r="806" spans="1:14" ht="38.25">
      <c r="A806" s="179">
        <f t="shared" si="51"/>
        <v>810</v>
      </c>
      <c r="B806" s="189" t="s">
        <v>2139</v>
      </c>
      <c r="C806" s="167" t="s">
        <v>1771</v>
      </c>
      <c r="D806" s="167" t="s">
        <v>7773</v>
      </c>
      <c r="E806" s="190" t="s">
        <v>7774</v>
      </c>
      <c r="F806" s="168" t="s">
        <v>736</v>
      </c>
      <c r="G806" s="166" t="s">
        <v>7775</v>
      </c>
      <c r="H806" s="166" t="s">
        <v>7772</v>
      </c>
      <c r="I806" s="191">
        <v>74</v>
      </c>
      <c r="J806" s="170">
        <v>100</v>
      </c>
      <c r="K806" s="187">
        <f t="shared" si="48"/>
        <v>7400</v>
      </c>
      <c r="L806" s="41">
        <f t="shared" si="49"/>
        <v>0</v>
      </c>
      <c r="M806" s="188">
        <f t="shared" si="50"/>
        <v>7400</v>
      </c>
      <c r="N806" s="171" t="s">
        <v>1897</v>
      </c>
    </row>
    <row r="807" spans="1:14" ht="51">
      <c r="A807" s="179">
        <f t="shared" si="51"/>
        <v>811</v>
      </c>
      <c r="B807" s="189" t="s">
        <v>7780</v>
      </c>
      <c r="C807" s="167" t="s">
        <v>361</v>
      </c>
      <c r="D807" s="167" t="s">
        <v>7782</v>
      </c>
      <c r="E807" s="190" t="s">
        <v>864</v>
      </c>
      <c r="F807" s="168" t="s">
        <v>736</v>
      </c>
      <c r="G807" s="166" t="s">
        <v>7783</v>
      </c>
      <c r="H807" s="166" t="s">
        <v>7781</v>
      </c>
      <c r="I807" s="191">
        <v>8</v>
      </c>
      <c r="J807" s="170">
        <v>100</v>
      </c>
      <c r="K807" s="187">
        <f t="shared" si="48"/>
        <v>800</v>
      </c>
      <c r="L807" s="41">
        <f t="shared" si="49"/>
        <v>0</v>
      </c>
      <c r="M807" s="188">
        <f t="shared" si="50"/>
        <v>800</v>
      </c>
      <c r="N807" s="171" t="s">
        <v>1897</v>
      </c>
    </row>
    <row r="808" spans="1:14" ht="51">
      <c r="A808" s="179">
        <f t="shared" si="51"/>
        <v>812</v>
      </c>
      <c r="B808" s="189" t="s">
        <v>7787</v>
      </c>
      <c r="C808" s="167" t="s">
        <v>1929</v>
      </c>
      <c r="D808" s="167" t="s">
        <v>7789</v>
      </c>
      <c r="E808" s="190" t="s">
        <v>7790</v>
      </c>
      <c r="F808" s="168" t="s">
        <v>736</v>
      </c>
      <c r="G808" s="166" t="s">
        <v>7791</v>
      </c>
      <c r="H808" s="166" t="s">
        <v>7788</v>
      </c>
      <c r="I808" s="191">
        <v>20</v>
      </c>
      <c r="J808" s="170">
        <v>100</v>
      </c>
      <c r="K808" s="187">
        <f t="shared" si="48"/>
        <v>2000</v>
      </c>
      <c r="L808" s="41">
        <f t="shared" si="49"/>
        <v>0</v>
      </c>
      <c r="M808" s="188">
        <f t="shared" si="50"/>
        <v>2000</v>
      </c>
      <c r="N808" s="171" t="s">
        <v>1897</v>
      </c>
    </row>
    <row r="809" spans="1:14" ht="38.25">
      <c r="A809" s="179">
        <f t="shared" si="51"/>
        <v>813</v>
      </c>
      <c r="B809" s="189" t="s">
        <v>4016</v>
      </c>
      <c r="C809" s="167" t="s">
        <v>1771</v>
      </c>
      <c r="D809" s="167" t="s">
        <v>4018</v>
      </c>
      <c r="E809" s="190" t="s">
        <v>4019</v>
      </c>
      <c r="F809" s="168" t="s">
        <v>736</v>
      </c>
      <c r="G809" s="166" t="s">
        <v>4021</v>
      </c>
      <c r="H809" s="166" t="s">
        <v>4017</v>
      </c>
      <c r="I809" s="191">
        <v>1</v>
      </c>
      <c r="J809" s="170">
        <v>100</v>
      </c>
      <c r="K809" s="187">
        <f t="shared" si="48"/>
        <v>100</v>
      </c>
      <c r="L809" s="41">
        <f t="shared" si="49"/>
        <v>0</v>
      </c>
      <c r="M809" s="188">
        <f t="shared" si="50"/>
        <v>100</v>
      </c>
      <c r="N809" s="171" t="s">
        <v>1897</v>
      </c>
    </row>
    <row r="810" spans="1:14" ht="51">
      <c r="A810" s="179">
        <f t="shared" si="51"/>
        <v>814</v>
      </c>
      <c r="B810" s="189" t="s">
        <v>3194</v>
      </c>
      <c r="C810" s="167" t="s">
        <v>361</v>
      </c>
      <c r="D810" s="167" t="s">
        <v>3196</v>
      </c>
      <c r="E810" s="190" t="s">
        <v>3197</v>
      </c>
      <c r="F810" s="168" t="s">
        <v>736</v>
      </c>
      <c r="G810" s="166" t="s">
        <v>3199</v>
      </c>
      <c r="H810" s="166" t="s">
        <v>3195</v>
      </c>
      <c r="I810" s="191">
        <v>1</v>
      </c>
      <c r="J810" s="170">
        <v>100</v>
      </c>
      <c r="K810" s="187">
        <f t="shared" si="48"/>
        <v>100</v>
      </c>
      <c r="L810" s="41">
        <f t="shared" si="49"/>
        <v>0</v>
      </c>
      <c r="M810" s="188">
        <f t="shared" si="50"/>
        <v>100</v>
      </c>
      <c r="N810" s="171" t="s">
        <v>1897</v>
      </c>
    </row>
    <row r="811" spans="1:14" ht="38.25">
      <c r="A811" s="179">
        <f t="shared" si="51"/>
        <v>815</v>
      </c>
      <c r="B811" s="189" t="s">
        <v>7794</v>
      </c>
      <c r="C811" s="167" t="s">
        <v>1929</v>
      </c>
      <c r="D811" s="167" t="s">
        <v>7796</v>
      </c>
      <c r="E811" s="190" t="s">
        <v>5101</v>
      </c>
      <c r="F811" s="168" t="s">
        <v>4798</v>
      </c>
      <c r="G811" s="166" t="s">
        <v>1516</v>
      </c>
      <c r="H811" s="166" t="s">
        <v>7795</v>
      </c>
      <c r="I811" s="191">
        <v>960</v>
      </c>
      <c r="J811" s="170">
        <v>100</v>
      </c>
      <c r="K811" s="187">
        <f t="shared" si="48"/>
        <v>96000</v>
      </c>
      <c r="L811" s="41">
        <f t="shared" si="49"/>
        <v>0</v>
      </c>
      <c r="M811" s="188">
        <f t="shared" si="50"/>
        <v>96000</v>
      </c>
      <c r="N811" s="171" t="s">
        <v>1897</v>
      </c>
    </row>
    <row r="812" spans="1:14" ht="51">
      <c r="A812" s="179">
        <f t="shared" si="51"/>
        <v>816</v>
      </c>
      <c r="B812" s="189" t="s">
        <v>3202</v>
      </c>
      <c r="C812" s="167" t="s">
        <v>1929</v>
      </c>
      <c r="D812" s="167" t="s">
        <v>7798</v>
      </c>
      <c r="E812" s="190" t="s">
        <v>6472</v>
      </c>
      <c r="F812" s="168" t="s">
        <v>736</v>
      </c>
      <c r="G812" s="166" t="s">
        <v>7799</v>
      </c>
      <c r="H812" s="166" t="s">
        <v>3203</v>
      </c>
      <c r="I812" s="191">
        <v>320</v>
      </c>
      <c r="J812" s="170">
        <v>100</v>
      </c>
      <c r="K812" s="187">
        <f t="shared" si="48"/>
        <v>32000</v>
      </c>
      <c r="L812" s="41">
        <f t="shared" si="49"/>
        <v>0</v>
      </c>
      <c r="M812" s="188">
        <f t="shared" si="50"/>
        <v>32000</v>
      </c>
      <c r="N812" s="171" t="s">
        <v>1897</v>
      </c>
    </row>
    <row r="813" spans="1:14" ht="51">
      <c r="A813" s="179">
        <f t="shared" si="51"/>
        <v>817</v>
      </c>
      <c r="B813" s="189" t="s">
        <v>3205</v>
      </c>
      <c r="C813" s="167" t="s">
        <v>193</v>
      </c>
      <c r="D813" s="167" t="s">
        <v>3207</v>
      </c>
      <c r="E813" s="190" t="s">
        <v>3208</v>
      </c>
      <c r="F813" s="168" t="s">
        <v>736</v>
      </c>
      <c r="G813" s="166" t="s">
        <v>3209</v>
      </c>
      <c r="H813" s="166" t="s">
        <v>3206</v>
      </c>
      <c r="I813" s="191">
        <v>2</v>
      </c>
      <c r="J813" s="170">
        <v>100</v>
      </c>
      <c r="K813" s="187">
        <f t="shared" si="48"/>
        <v>200</v>
      </c>
      <c r="L813" s="41">
        <f t="shared" si="49"/>
        <v>0</v>
      </c>
      <c r="M813" s="188">
        <f t="shared" si="50"/>
        <v>200</v>
      </c>
      <c r="N813" s="171" t="s">
        <v>1897</v>
      </c>
    </row>
    <row r="814" spans="1:14" ht="38.25">
      <c r="A814" s="179">
        <f t="shared" si="51"/>
        <v>818</v>
      </c>
      <c r="B814" s="189" t="s">
        <v>3212</v>
      </c>
      <c r="C814" s="167" t="s">
        <v>4099</v>
      </c>
      <c r="D814" s="167" t="s">
        <v>7802</v>
      </c>
      <c r="E814" s="190" t="s">
        <v>7803</v>
      </c>
      <c r="F814" s="168" t="s">
        <v>736</v>
      </c>
      <c r="G814" s="166" t="s">
        <v>3214</v>
      </c>
      <c r="H814" s="166" t="s">
        <v>3213</v>
      </c>
      <c r="I814" s="191">
        <v>1920</v>
      </c>
      <c r="J814" s="170">
        <v>100</v>
      </c>
      <c r="K814" s="187">
        <f t="shared" si="48"/>
        <v>192000</v>
      </c>
      <c r="L814" s="41">
        <f t="shared" si="49"/>
        <v>0</v>
      </c>
      <c r="M814" s="188">
        <f t="shared" si="50"/>
        <v>192000</v>
      </c>
      <c r="N814" s="171" t="s">
        <v>1897</v>
      </c>
    </row>
    <row r="815" spans="1:14" ht="38.25">
      <c r="A815" s="179">
        <f t="shared" si="51"/>
        <v>819</v>
      </c>
      <c r="B815" s="189" t="s">
        <v>7804</v>
      </c>
      <c r="C815" s="167" t="s">
        <v>4099</v>
      </c>
      <c r="D815" s="167" t="s">
        <v>7806</v>
      </c>
      <c r="E815" s="190" t="s">
        <v>7807</v>
      </c>
      <c r="F815" s="168" t="s">
        <v>736</v>
      </c>
      <c r="G815" s="166" t="s">
        <v>7808</v>
      </c>
      <c r="H815" s="166" t="s">
        <v>7805</v>
      </c>
      <c r="I815" s="191">
        <v>320</v>
      </c>
      <c r="J815" s="170">
        <v>100</v>
      </c>
      <c r="K815" s="187">
        <f t="shared" si="48"/>
        <v>32000</v>
      </c>
      <c r="L815" s="41">
        <f t="shared" si="49"/>
        <v>0</v>
      </c>
      <c r="M815" s="188">
        <f t="shared" si="50"/>
        <v>32000</v>
      </c>
      <c r="N815" s="171" t="s">
        <v>1897</v>
      </c>
    </row>
    <row r="816" spans="1:14" ht="51">
      <c r="A816" s="179">
        <f t="shared" si="51"/>
        <v>820</v>
      </c>
      <c r="B816" s="189" t="s">
        <v>3216</v>
      </c>
      <c r="C816" s="167" t="s">
        <v>1929</v>
      </c>
      <c r="D816" s="167" t="s">
        <v>4024</v>
      </c>
      <c r="E816" s="190" t="s">
        <v>3282</v>
      </c>
      <c r="F816" s="168" t="s">
        <v>736</v>
      </c>
      <c r="G816" s="166" t="s">
        <v>4025</v>
      </c>
      <c r="H816" s="166" t="s">
        <v>3217</v>
      </c>
      <c r="I816" s="191">
        <v>480</v>
      </c>
      <c r="J816" s="170">
        <v>100</v>
      </c>
      <c r="K816" s="187">
        <f t="shared" si="48"/>
        <v>48000</v>
      </c>
      <c r="L816" s="41">
        <f t="shared" si="49"/>
        <v>0</v>
      </c>
      <c r="M816" s="188">
        <f t="shared" si="50"/>
        <v>48000</v>
      </c>
      <c r="N816" s="171" t="s">
        <v>1897</v>
      </c>
    </row>
    <row r="817" spans="1:14" ht="51">
      <c r="A817" s="179">
        <f t="shared" si="51"/>
        <v>821</v>
      </c>
      <c r="B817" s="189" t="s">
        <v>3219</v>
      </c>
      <c r="C817" s="167" t="s">
        <v>361</v>
      </c>
      <c r="D817" s="167" t="s">
        <v>1881</v>
      </c>
      <c r="E817" s="190" t="s">
        <v>1882</v>
      </c>
      <c r="F817" s="168" t="s">
        <v>405</v>
      </c>
      <c r="G817" s="166" t="s">
        <v>3050</v>
      </c>
      <c r="H817" s="166" t="s">
        <v>3220</v>
      </c>
      <c r="I817" s="191">
        <v>2080</v>
      </c>
      <c r="J817" s="170">
        <v>100</v>
      </c>
      <c r="K817" s="187">
        <f t="shared" si="48"/>
        <v>208000</v>
      </c>
      <c r="L817" s="41">
        <f t="shared" si="49"/>
        <v>0</v>
      </c>
      <c r="M817" s="188">
        <f t="shared" si="50"/>
        <v>208000</v>
      </c>
      <c r="N817" s="171" t="s">
        <v>1897</v>
      </c>
    </row>
    <row r="818" spans="1:14" ht="51">
      <c r="A818" s="179">
        <f t="shared" si="51"/>
        <v>822</v>
      </c>
      <c r="B818" s="189" t="s">
        <v>2142</v>
      </c>
      <c r="C818" s="167" t="s">
        <v>1929</v>
      </c>
      <c r="D818" s="167" t="s">
        <v>7810</v>
      </c>
      <c r="E818" s="190" t="s">
        <v>7811</v>
      </c>
      <c r="F818" s="168" t="s">
        <v>736</v>
      </c>
      <c r="G818" s="166" t="s">
        <v>3221</v>
      </c>
      <c r="H818" s="166" t="s">
        <v>2143</v>
      </c>
      <c r="I818" s="191">
        <v>3200</v>
      </c>
      <c r="J818" s="170">
        <v>100</v>
      </c>
      <c r="K818" s="187">
        <f t="shared" si="48"/>
        <v>320000</v>
      </c>
      <c r="L818" s="41">
        <f t="shared" si="49"/>
        <v>0</v>
      </c>
      <c r="M818" s="188">
        <f t="shared" si="50"/>
        <v>320000</v>
      </c>
      <c r="N818" s="171" t="s">
        <v>1897</v>
      </c>
    </row>
    <row r="819" spans="1:14" ht="38.25">
      <c r="A819" s="179">
        <f t="shared" si="51"/>
        <v>823</v>
      </c>
      <c r="B819" s="189" t="s">
        <v>3222</v>
      </c>
      <c r="C819" s="167" t="s">
        <v>1771</v>
      </c>
      <c r="D819" s="167" t="s">
        <v>7812</v>
      </c>
      <c r="E819" s="190" t="s">
        <v>7813</v>
      </c>
      <c r="F819" s="168" t="s">
        <v>736</v>
      </c>
      <c r="G819" s="166" t="s">
        <v>3224</v>
      </c>
      <c r="H819" s="166" t="s">
        <v>3223</v>
      </c>
      <c r="I819" s="191">
        <v>48000</v>
      </c>
      <c r="J819" s="170">
        <v>100</v>
      </c>
      <c r="K819" s="187">
        <f t="shared" si="48"/>
        <v>4800000</v>
      </c>
      <c r="L819" s="41">
        <f t="shared" si="49"/>
        <v>0</v>
      </c>
      <c r="M819" s="188">
        <f t="shared" si="50"/>
        <v>4800000</v>
      </c>
      <c r="N819" s="171" t="s">
        <v>1897</v>
      </c>
    </row>
    <row r="820" spans="1:14" ht="51">
      <c r="A820" s="179">
        <f t="shared" si="51"/>
        <v>824</v>
      </c>
      <c r="B820" s="189" t="s">
        <v>3225</v>
      </c>
      <c r="C820" s="167" t="s">
        <v>1929</v>
      </c>
      <c r="D820" s="167" t="s">
        <v>7816</v>
      </c>
      <c r="E820" s="190" t="s">
        <v>7817</v>
      </c>
      <c r="F820" s="168" t="s">
        <v>736</v>
      </c>
      <c r="G820" s="166" t="s">
        <v>3227</v>
      </c>
      <c r="H820" s="166" t="s">
        <v>3226</v>
      </c>
      <c r="I820" s="191">
        <v>4800</v>
      </c>
      <c r="J820" s="170">
        <v>100</v>
      </c>
      <c r="K820" s="187">
        <f t="shared" si="48"/>
        <v>480000</v>
      </c>
      <c r="L820" s="41">
        <f t="shared" si="49"/>
        <v>0</v>
      </c>
      <c r="M820" s="188">
        <f t="shared" si="50"/>
        <v>480000</v>
      </c>
      <c r="N820" s="171" t="s">
        <v>1897</v>
      </c>
    </row>
    <row r="821" spans="1:14" ht="51">
      <c r="A821" s="179">
        <f t="shared" si="51"/>
        <v>825</v>
      </c>
      <c r="B821" s="189" t="s">
        <v>3228</v>
      </c>
      <c r="C821" s="167" t="s">
        <v>193</v>
      </c>
      <c r="D821" s="167" t="s">
        <v>1047</v>
      </c>
      <c r="E821" s="190" t="s">
        <v>851</v>
      </c>
      <c r="F821" s="168" t="s">
        <v>1048</v>
      </c>
      <c r="G821" s="166" t="s">
        <v>3230</v>
      </c>
      <c r="H821" s="166" t="s">
        <v>3229</v>
      </c>
      <c r="I821" s="191">
        <v>3360</v>
      </c>
      <c r="J821" s="170">
        <v>100</v>
      </c>
      <c r="K821" s="187">
        <f t="shared" si="48"/>
        <v>336000</v>
      </c>
      <c r="L821" s="41">
        <f t="shared" si="49"/>
        <v>0</v>
      </c>
      <c r="M821" s="188">
        <f t="shared" si="50"/>
        <v>336000</v>
      </c>
      <c r="N821" s="171" t="s">
        <v>1897</v>
      </c>
    </row>
    <row r="822" spans="1:14" ht="51">
      <c r="A822" s="179">
        <f t="shared" si="51"/>
        <v>826</v>
      </c>
      <c r="B822" s="189" t="s">
        <v>3231</v>
      </c>
      <c r="C822" s="167" t="s">
        <v>361</v>
      </c>
      <c r="D822" s="167" t="s">
        <v>1617</v>
      </c>
      <c r="E822" s="190" t="s">
        <v>1618</v>
      </c>
      <c r="F822" s="168" t="s">
        <v>1619</v>
      </c>
      <c r="G822" s="166" t="s">
        <v>3233</v>
      </c>
      <c r="H822" s="166" t="s">
        <v>3232</v>
      </c>
      <c r="I822" s="191">
        <v>800</v>
      </c>
      <c r="J822" s="170">
        <v>100</v>
      </c>
      <c r="K822" s="187">
        <f t="shared" si="48"/>
        <v>80000</v>
      </c>
      <c r="L822" s="41">
        <f t="shared" si="49"/>
        <v>0</v>
      </c>
      <c r="M822" s="188">
        <f t="shared" si="50"/>
        <v>80000</v>
      </c>
      <c r="N822" s="171" t="s">
        <v>1897</v>
      </c>
    </row>
    <row r="823" spans="1:14" ht="51">
      <c r="A823" s="179">
        <f t="shared" si="51"/>
        <v>827</v>
      </c>
      <c r="B823" s="189" t="s">
        <v>7820</v>
      </c>
      <c r="C823" s="167" t="s">
        <v>1929</v>
      </c>
      <c r="D823" s="167" t="s">
        <v>7822</v>
      </c>
      <c r="E823" s="190" t="s">
        <v>7823</v>
      </c>
      <c r="F823" s="168" t="s">
        <v>736</v>
      </c>
      <c r="G823" s="166" t="s">
        <v>7824</v>
      </c>
      <c r="H823" s="166" t="s">
        <v>7821</v>
      </c>
      <c r="I823" s="191">
        <v>61</v>
      </c>
      <c r="J823" s="170">
        <v>100</v>
      </c>
      <c r="K823" s="187">
        <f t="shared" si="48"/>
        <v>6100</v>
      </c>
      <c r="L823" s="41">
        <f t="shared" si="49"/>
        <v>0</v>
      </c>
      <c r="M823" s="188">
        <f t="shared" si="50"/>
        <v>6100</v>
      </c>
      <c r="N823" s="171" t="s">
        <v>1897</v>
      </c>
    </row>
    <row r="824" spans="1:14" ht="63.75">
      <c r="A824" s="179">
        <f t="shared" si="51"/>
        <v>828</v>
      </c>
      <c r="B824" s="189" t="s">
        <v>3234</v>
      </c>
      <c r="C824" s="167" t="s">
        <v>193</v>
      </c>
      <c r="D824" s="167" t="s">
        <v>335</v>
      </c>
      <c r="E824" s="190" t="s">
        <v>789</v>
      </c>
      <c r="F824" s="168" t="s">
        <v>313</v>
      </c>
      <c r="G824" s="166" t="s">
        <v>3236</v>
      </c>
      <c r="H824" s="166" t="s">
        <v>3235</v>
      </c>
      <c r="I824" s="191">
        <v>1600</v>
      </c>
      <c r="J824" s="170">
        <v>100</v>
      </c>
      <c r="K824" s="187">
        <f t="shared" si="48"/>
        <v>160000</v>
      </c>
      <c r="L824" s="41">
        <f t="shared" si="49"/>
        <v>0</v>
      </c>
      <c r="M824" s="188">
        <f t="shared" si="50"/>
        <v>160000</v>
      </c>
      <c r="N824" s="171" t="s">
        <v>1897</v>
      </c>
    </row>
    <row r="825" spans="1:14" ht="51">
      <c r="A825" s="179">
        <f t="shared" si="51"/>
        <v>829</v>
      </c>
      <c r="B825" s="189" t="s">
        <v>7828</v>
      </c>
      <c r="C825" s="167" t="s">
        <v>1929</v>
      </c>
      <c r="D825" s="167" t="s">
        <v>7830</v>
      </c>
      <c r="E825" s="190" t="s">
        <v>7831</v>
      </c>
      <c r="F825" s="168" t="s">
        <v>736</v>
      </c>
      <c r="G825" s="166" t="s">
        <v>7832</v>
      </c>
      <c r="H825" s="166" t="s">
        <v>7829</v>
      </c>
      <c r="I825" s="191">
        <v>140</v>
      </c>
      <c r="J825" s="170">
        <v>100</v>
      </c>
      <c r="K825" s="187">
        <f t="shared" si="48"/>
        <v>14000</v>
      </c>
      <c r="L825" s="41">
        <f t="shared" si="49"/>
        <v>0</v>
      </c>
      <c r="M825" s="188">
        <f t="shared" si="50"/>
        <v>14000</v>
      </c>
      <c r="N825" s="171" t="s">
        <v>1897</v>
      </c>
    </row>
    <row r="826" spans="1:14" ht="38.25">
      <c r="A826" s="179">
        <f t="shared" si="51"/>
        <v>830</v>
      </c>
      <c r="B826" s="189" t="s">
        <v>7837</v>
      </c>
      <c r="C826" s="167" t="s">
        <v>1929</v>
      </c>
      <c r="D826" s="167" t="s">
        <v>7839</v>
      </c>
      <c r="E826" s="190" t="s">
        <v>3330</v>
      </c>
      <c r="F826" s="168" t="s">
        <v>736</v>
      </c>
      <c r="G826" s="166" t="s">
        <v>7840</v>
      </c>
      <c r="H826" s="166" t="s">
        <v>7838</v>
      </c>
      <c r="I826" s="191">
        <v>35</v>
      </c>
      <c r="J826" s="170">
        <v>100</v>
      </c>
      <c r="K826" s="187">
        <f t="shared" si="48"/>
        <v>3500</v>
      </c>
      <c r="L826" s="41">
        <f t="shared" si="49"/>
        <v>0</v>
      </c>
      <c r="M826" s="188">
        <f t="shared" si="50"/>
        <v>3500</v>
      </c>
      <c r="N826" s="171" t="s">
        <v>1897</v>
      </c>
    </row>
    <row r="827" spans="1:14" ht="38.25">
      <c r="A827" s="179">
        <f t="shared" si="51"/>
        <v>831</v>
      </c>
      <c r="B827" s="189" t="s">
        <v>7844</v>
      </c>
      <c r="C827" s="167" t="s">
        <v>4099</v>
      </c>
      <c r="D827" s="167" t="s">
        <v>7846</v>
      </c>
      <c r="E827" s="190" t="s">
        <v>7847</v>
      </c>
      <c r="F827" s="168" t="s">
        <v>736</v>
      </c>
      <c r="G827" s="166" t="s">
        <v>7848</v>
      </c>
      <c r="H827" s="166" t="s">
        <v>7845</v>
      </c>
      <c r="I827" s="191">
        <v>1600</v>
      </c>
      <c r="J827" s="170">
        <v>100</v>
      </c>
      <c r="K827" s="187">
        <f t="shared" si="48"/>
        <v>160000</v>
      </c>
      <c r="L827" s="41">
        <f t="shared" si="49"/>
        <v>0</v>
      </c>
      <c r="M827" s="188">
        <f t="shared" si="50"/>
        <v>160000</v>
      </c>
      <c r="N827" s="171" t="s">
        <v>1897</v>
      </c>
    </row>
    <row r="828" spans="1:14" ht="51">
      <c r="A828" s="179">
        <f t="shared" si="51"/>
        <v>832</v>
      </c>
      <c r="B828" s="189" t="s">
        <v>2146</v>
      </c>
      <c r="C828" s="167" t="s">
        <v>193</v>
      </c>
      <c r="D828" s="167" t="s">
        <v>1723</v>
      </c>
      <c r="E828" s="190" t="s">
        <v>1724</v>
      </c>
      <c r="F828" s="168" t="s">
        <v>424</v>
      </c>
      <c r="G828" s="166" t="s">
        <v>3237</v>
      </c>
      <c r="H828" s="166" t="s">
        <v>2147</v>
      </c>
      <c r="I828" s="191">
        <v>100</v>
      </c>
      <c r="J828" s="170">
        <v>100</v>
      </c>
      <c r="K828" s="187">
        <f t="shared" si="48"/>
        <v>10000</v>
      </c>
      <c r="L828" s="41">
        <f t="shared" si="49"/>
        <v>0</v>
      </c>
      <c r="M828" s="188">
        <f t="shared" si="50"/>
        <v>10000</v>
      </c>
      <c r="N828" s="171" t="s">
        <v>1897</v>
      </c>
    </row>
    <row r="829" spans="1:14" ht="51">
      <c r="A829" s="179">
        <f t="shared" si="51"/>
        <v>833</v>
      </c>
      <c r="B829" s="189" t="s">
        <v>3239</v>
      </c>
      <c r="C829" s="167" t="s">
        <v>361</v>
      </c>
      <c r="D829" s="167" t="s">
        <v>1782</v>
      </c>
      <c r="E829" s="190" t="s">
        <v>1783</v>
      </c>
      <c r="F829" s="168" t="s">
        <v>405</v>
      </c>
      <c r="G829" s="166" t="s">
        <v>3241</v>
      </c>
      <c r="H829" s="166" t="s">
        <v>3240</v>
      </c>
      <c r="I829" s="191">
        <v>1920</v>
      </c>
      <c r="J829" s="170">
        <v>100</v>
      </c>
      <c r="K829" s="187">
        <f t="shared" si="48"/>
        <v>192000</v>
      </c>
      <c r="L829" s="41">
        <f t="shared" si="49"/>
        <v>0</v>
      </c>
      <c r="M829" s="188">
        <f t="shared" si="50"/>
        <v>192000</v>
      </c>
      <c r="N829" s="171" t="s">
        <v>1897</v>
      </c>
    </row>
    <row r="830" spans="1:14" ht="38.25">
      <c r="A830" s="179">
        <f t="shared" si="51"/>
        <v>834</v>
      </c>
      <c r="B830" s="189" t="s">
        <v>7851</v>
      </c>
      <c r="C830" s="167" t="s">
        <v>1929</v>
      </c>
      <c r="D830" s="167" t="s">
        <v>7853</v>
      </c>
      <c r="E830" s="190" t="s">
        <v>7854</v>
      </c>
      <c r="F830" s="168" t="s">
        <v>736</v>
      </c>
      <c r="G830" s="166" t="s">
        <v>7855</v>
      </c>
      <c r="H830" s="166" t="s">
        <v>7852</v>
      </c>
      <c r="I830" s="191">
        <v>40</v>
      </c>
      <c r="J830" s="170">
        <v>100</v>
      </c>
      <c r="K830" s="187">
        <f t="shared" si="48"/>
        <v>4000</v>
      </c>
      <c r="L830" s="41">
        <f t="shared" si="49"/>
        <v>0</v>
      </c>
      <c r="M830" s="188">
        <f t="shared" si="50"/>
        <v>4000</v>
      </c>
      <c r="N830" s="171" t="s">
        <v>1897</v>
      </c>
    </row>
    <row r="831" spans="1:14" ht="51">
      <c r="A831" s="179">
        <f t="shared" si="51"/>
        <v>835</v>
      </c>
      <c r="B831" s="189" t="s">
        <v>7859</v>
      </c>
      <c r="C831" s="167" t="s">
        <v>1929</v>
      </c>
      <c r="D831" s="167" t="s">
        <v>7861</v>
      </c>
      <c r="E831" s="190" t="s">
        <v>7862</v>
      </c>
      <c r="F831" s="168" t="s">
        <v>5746</v>
      </c>
      <c r="G831" s="166" t="s">
        <v>7863</v>
      </c>
      <c r="H831" s="166" t="s">
        <v>7860</v>
      </c>
      <c r="I831" s="191">
        <v>99</v>
      </c>
      <c r="J831" s="170">
        <v>100</v>
      </c>
      <c r="K831" s="187">
        <f t="shared" si="48"/>
        <v>9900</v>
      </c>
      <c r="L831" s="41">
        <f t="shared" si="49"/>
        <v>0</v>
      </c>
      <c r="M831" s="188">
        <f t="shared" si="50"/>
        <v>9900</v>
      </c>
      <c r="N831" s="171" t="s">
        <v>1897</v>
      </c>
    </row>
    <row r="832" spans="1:14" ht="38.25">
      <c r="A832" s="179">
        <f t="shared" si="51"/>
        <v>836</v>
      </c>
      <c r="B832" s="189" t="s">
        <v>4743</v>
      </c>
      <c r="C832" s="167" t="s">
        <v>1929</v>
      </c>
      <c r="D832" s="167" t="s">
        <v>4745</v>
      </c>
      <c r="E832" s="190" t="s">
        <v>4746</v>
      </c>
      <c r="F832" s="168" t="s">
        <v>736</v>
      </c>
      <c r="G832" s="166" t="s">
        <v>4747</v>
      </c>
      <c r="H832" s="166" t="s">
        <v>4744</v>
      </c>
      <c r="I832" s="191">
        <v>1280</v>
      </c>
      <c r="J832" s="170">
        <v>100</v>
      </c>
      <c r="K832" s="187">
        <f t="shared" si="48"/>
        <v>128000</v>
      </c>
      <c r="L832" s="41">
        <f t="shared" si="49"/>
        <v>0</v>
      </c>
      <c r="M832" s="188">
        <f t="shared" si="50"/>
        <v>128000</v>
      </c>
      <c r="N832" s="171" t="s">
        <v>1897</v>
      </c>
    </row>
    <row r="833" spans="1:14" ht="38.25">
      <c r="A833" s="179">
        <f t="shared" si="51"/>
        <v>837</v>
      </c>
      <c r="B833" s="189" t="s">
        <v>7868</v>
      </c>
      <c r="C833" s="167" t="s">
        <v>1929</v>
      </c>
      <c r="D833" s="167" t="s">
        <v>7870</v>
      </c>
      <c r="E833" s="190" t="s">
        <v>7871</v>
      </c>
      <c r="F833" s="168" t="s">
        <v>5076</v>
      </c>
      <c r="G833" s="166" t="s">
        <v>7872</v>
      </c>
      <c r="H833" s="166" t="s">
        <v>7869</v>
      </c>
      <c r="I833" s="191">
        <v>20</v>
      </c>
      <c r="J833" s="170">
        <v>100</v>
      </c>
      <c r="K833" s="187">
        <f t="shared" si="48"/>
        <v>2000</v>
      </c>
      <c r="L833" s="41">
        <f t="shared" si="49"/>
        <v>0</v>
      </c>
      <c r="M833" s="188">
        <f t="shared" si="50"/>
        <v>2000</v>
      </c>
      <c r="N833" s="171" t="s">
        <v>1897</v>
      </c>
    </row>
    <row r="834" spans="1:14" ht="51">
      <c r="A834" s="179">
        <f t="shared" si="51"/>
        <v>838</v>
      </c>
      <c r="B834" s="189" t="s">
        <v>3242</v>
      </c>
      <c r="C834" s="167" t="s">
        <v>361</v>
      </c>
      <c r="D834" s="167" t="s">
        <v>1885</v>
      </c>
      <c r="E834" s="190" t="s">
        <v>1886</v>
      </c>
      <c r="F834" s="168" t="s">
        <v>405</v>
      </c>
      <c r="G834" s="166" t="s">
        <v>3244</v>
      </c>
      <c r="H834" s="166" t="s">
        <v>3243</v>
      </c>
      <c r="I834" s="191">
        <v>1600</v>
      </c>
      <c r="J834" s="170">
        <v>100</v>
      </c>
      <c r="K834" s="187">
        <f t="shared" si="48"/>
        <v>160000</v>
      </c>
      <c r="L834" s="41">
        <f t="shared" si="49"/>
        <v>0</v>
      </c>
      <c r="M834" s="188">
        <f t="shared" si="50"/>
        <v>160000</v>
      </c>
      <c r="N834" s="171" t="s">
        <v>1897</v>
      </c>
    </row>
    <row r="835" spans="1:14" ht="38.25">
      <c r="A835" s="179">
        <f t="shared" si="51"/>
        <v>839</v>
      </c>
      <c r="B835" s="189" t="s">
        <v>7875</v>
      </c>
      <c r="C835" s="167" t="s">
        <v>7876</v>
      </c>
      <c r="D835" s="167" t="s">
        <v>1625</v>
      </c>
      <c r="E835" s="190" t="s">
        <v>747</v>
      </c>
      <c r="F835" s="168" t="s">
        <v>1785</v>
      </c>
      <c r="G835" s="166" t="s">
        <v>7877</v>
      </c>
      <c r="H835" s="166" t="s">
        <v>2287</v>
      </c>
      <c r="I835" s="191">
        <v>3840</v>
      </c>
      <c r="J835" s="170">
        <v>100</v>
      </c>
      <c r="K835" s="187">
        <f t="shared" si="48"/>
        <v>384000</v>
      </c>
      <c r="L835" s="41">
        <f t="shared" si="49"/>
        <v>0</v>
      </c>
      <c r="M835" s="188">
        <f t="shared" si="50"/>
        <v>384000</v>
      </c>
      <c r="N835" s="171" t="s">
        <v>1896</v>
      </c>
    </row>
    <row r="836" spans="1:14" ht="38.25">
      <c r="A836" s="179">
        <f t="shared" si="51"/>
        <v>840</v>
      </c>
      <c r="B836" s="189" t="s">
        <v>214</v>
      </c>
      <c r="C836" s="167" t="s">
        <v>215</v>
      </c>
      <c r="D836" s="167" t="s">
        <v>216</v>
      </c>
      <c r="E836" s="190" t="s">
        <v>1059</v>
      </c>
      <c r="F836" s="168" t="s">
        <v>1060</v>
      </c>
      <c r="G836" s="166" t="s">
        <v>1061</v>
      </c>
      <c r="H836" s="268" t="s">
        <v>7930</v>
      </c>
      <c r="I836" s="191">
        <v>320</v>
      </c>
      <c r="J836" s="170">
        <v>100</v>
      </c>
      <c r="K836" s="187">
        <f t="shared" si="48"/>
        <v>32000</v>
      </c>
      <c r="L836" s="41">
        <f t="shared" si="49"/>
        <v>0</v>
      </c>
      <c r="M836" s="188">
        <f t="shared" si="50"/>
        <v>32000</v>
      </c>
      <c r="N836" s="171" t="s">
        <v>1897</v>
      </c>
    </row>
    <row r="837" spans="1:14" ht="25.5">
      <c r="A837" s="179">
        <f t="shared" si="51"/>
        <v>841</v>
      </c>
      <c r="B837" s="189" t="s">
        <v>219</v>
      </c>
      <c r="C837" s="167" t="s">
        <v>220</v>
      </c>
      <c r="D837" s="167" t="s">
        <v>221</v>
      </c>
      <c r="E837" s="190" t="s">
        <v>1064</v>
      </c>
      <c r="F837" s="168" t="s">
        <v>208</v>
      </c>
      <c r="G837" s="166" t="s">
        <v>1065</v>
      </c>
      <c r="H837" s="268" t="s">
        <v>7930</v>
      </c>
      <c r="I837" s="191">
        <v>160</v>
      </c>
      <c r="J837" s="170">
        <v>100</v>
      </c>
      <c r="K837" s="187">
        <f t="shared" si="48"/>
        <v>16000</v>
      </c>
      <c r="L837" s="41">
        <f t="shared" si="49"/>
        <v>0</v>
      </c>
      <c r="M837" s="188">
        <f t="shared" si="50"/>
        <v>16000</v>
      </c>
      <c r="N837" s="171" t="s">
        <v>1897</v>
      </c>
    </row>
    <row r="838" spans="1:14" ht="38.25">
      <c r="A838" s="179">
        <f t="shared" si="51"/>
        <v>842</v>
      </c>
      <c r="B838" s="189" t="s">
        <v>222</v>
      </c>
      <c r="C838" s="167" t="s">
        <v>220</v>
      </c>
      <c r="D838" s="167" t="s">
        <v>223</v>
      </c>
      <c r="E838" s="190" t="s">
        <v>1069</v>
      </c>
      <c r="F838" s="168" t="s">
        <v>224</v>
      </c>
      <c r="G838" s="166" t="s">
        <v>1070</v>
      </c>
      <c r="H838" s="268" t="s">
        <v>7930</v>
      </c>
      <c r="I838" s="191">
        <v>160</v>
      </c>
      <c r="J838" s="170">
        <v>100</v>
      </c>
      <c r="K838" s="187">
        <f t="shared" ref="K838:K901" si="52">I838*J838</f>
        <v>16000</v>
      </c>
      <c r="L838" s="41">
        <f t="shared" ref="L838:L901" si="53">K838*0</f>
        <v>0</v>
      </c>
      <c r="M838" s="188">
        <f t="shared" ref="M838:M901" si="54">K838-L838</f>
        <v>16000</v>
      </c>
      <c r="N838" s="171" t="s">
        <v>1897</v>
      </c>
    </row>
    <row r="839" spans="1:14" ht="38.25">
      <c r="A839" s="179">
        <f t="shared" ref="A839:A902" si="55">A838+1</f>
        <v>843</v>
      </c>
      <c r="B839" s="189" t="s">
        <v>253</v>
      </c>
      <c r="C839" s="167" t="s">
        <v>254</v>
      </c>
      <c r="D839" s="167" t="s">
        <v>255</v>
      </c>
      <c r="E839" s="190" t="s">
        <v>1073</v>
      </c>
      <c r="F839" s="168" t="s">
        <v>208</v>
      </c>
      <c r="G839" s="166" t="s">
        <v>1074</v>
      </c>
      <c r="H839" s="268" t="s">
        <v>7930</v>
      </c>
      <c r="I839" s="191">
        <v>160</v>
      </c>
      <c r="J839" s="170">
        <v>100</v>
      </c>
      <c r="K839" s="187">
        <f t="shared" si="52"/>
        <v>16000</v>
      </c>
      <c r="L839" s="41">
        <f t="shared" si="53"/>
        <v>0</v>
      </c>
      <c r="M839" s="188">
        <f t="shared" si="54"/>
        <v>16000</v>
      </c>
      <c r="N839" s="171" t="s">
        <v>1897</v>
      </c>
    </row>
    <row r="840" spans="1:14" ht="38.25">
      <c r="A840" s="179">
        <f t="shared" si="55"/>
        <v>844</v>
      </c>
      <c r="B840" s="189" t="s">
        <v>264</v>
      </c>
      <c r="C840" s="167" t="s">
        <v>203</v>
      </c>
      <c r="D840" s="167" t="s">
        <v>265</v>
      </c>
      <c r="E840" s="190" t="s">
        <v>1076</v>
      </c>
      <c r="F840" s="168" t="s">
        <v>208</v>
      </c>
      <c r="G840" s="166" t="s">
        <v>260</v>
      </c>
      <c r="H840" s="268" t="s">
        <v>7930</v>
      </c>
      <c r="I840" s="191">
        <v>160</v>
      </c>
      <c r="J840" s="170">
        <v>100</v>
      </c>
      <c r="K840" s="187">
        <f t="shared" si="52"/>
        <v>16000</v>
      </c>
      <c r="L840" s="41">
        <f t="shared" si="53"/>
        <v>0</v>
      </c>
      <c r="M840" s="188">
        <f t="shared" si="54"/>
        <v>16000</v>
      </c>
      <c r="N840" s="171" t="s">
        <v>1897</v>
      </c>
    </row>
    <row r="841" spans="1:14" ht="38.25">
      <c r="A841" s="179">
        <f t="shared" si="55"/>
        <v>845</v>
      </c>
      <c r="B841" s="189" t="s">
        <v>268</v>
      </c>
      <c r="C841" s="167" t="s">
        <v>203</v>
      </c>
      <c r="D841" s="167" t="s">
        <v>269</v>
      </c>
      <c r="E841" s="190" t="s">
        <v>1085</v>
      </c>
      <c r="F841" s="168" t="s">
        <v>208</v>
      </c>
      <c r="G841" s="166" t="s">
        <v>1098</v>
      </c>
      <c r="H841" s="268" t="s">
        <v>7930</v>
      </c>
      <c r="I841" s="191">
        <v>480</v>
      </c>
      <c r="J841" s="170">
        <v>100</v>
      </c>
      <c r="K841" s="187">
        <f t="shared" si="52"/>
        <v>48000</v>
      </c>
      <c r="L841" s="41">
        <f t="shared" si="53"/>
        <v>0</v>
      </c>
      <c r="M841" s="188">
        <f t="shared" si="54"/>
        <v>48000</v>
      </c>
      <c r="N841" s="171" t="s">
        <v>1897</v>
      </c>
    </row>
    <row r="842" spans="1:14" ht="38.25">
      <c r="A842" s="179">
        <f t="shared" si="55"/>
        <v>846</v>
      </c>
      <c r="B842" s="189" t="s">
        <v>270</v>
      </c>
      <c r="C842" s="167" t="s">
        <v>271</v>
      </c>
      <c r="D842" s="167" t="s">
        <v>272</v>
      </c>
      <c r="E842" s="190" t="s">
        <v>1100</v>
      </c>
      <c r="F842" s="168" t="s">
        <v>208</v>
      </c>
      <c r="G842" s="166" t="s">
        <v>1101</v>
      </c>
      <c r="H842" s="268" t="s">
        <v>7930</v>
      </c>
      <c r="I842" s="191">
        <v>160</v>
      </c>
      <c r="J842" s="170">
        <v>100</v>
      </c>
      <c r="K842" s="187">
        <f t="shared" si="52"/>
        <v>16000</v>
      </c>
      <c r="L842" s="41">
        <f t="shared" si="53"/>
        <v>0</v>
      </c>
      <c r="M842" s="188">
        <f t="shared" si="54"/>
        <v>16000</v>
      </c>
      <c r="N842" s="171" t="s">
        <v>1897</v>
      </c>
    </row>
    <row r="843" spans="1:14" ht="38.25">
      <c r="A843" s="179">
        <f t="shared" si="55"/>
        <v>847</v>
      </c>
      <c r="B843" s="189" t="s">
        <v>273</v>
      </c>
      <c r="C843" s="167" t="s">
        <v>210</v>
      </c>
      <c r="D843" s="167" t="s">
        <v>274</v>
      </c>
      <c r="E843" s="190" t="s">
        <v>1103</v>
      </c>
      <c r="F843" s="168" t="s">
        <v>208</v>
      </c>
      <c r="G843" s="166" t="s">
        <v>1104</v>
      </c>
      <c r="H843" s="268" t="s">
        <v>7930</v>
      </c>
      <c r="I843" s="191">
        <v>800</v>
      </c>
      <c r="J843" s="170">
        <v>100</v>
      </c>
      <c r="K843" s="187">
        <f t="shared" si="52"/>
        <v>80000</v>
      </c>
      <c r="L843" s="41">
        <f t="shared" si="53"/>
        <v>0</v>
      </c>
      <c r="M843" s="188">
        <f t="shared" si="54"/>
        <v>80000</v>
      </c>
      <c r="N843" s="171" t="s">
        <v>1897</v>
      </c>
    </row>
    <row r="844" spans="1:14" ht="25.5">
      <c r="A844" s="179">
        <f t="shared" si="55"/>
        <v>848</v>
      </c>
      <c r="B844" s="189" t="s">
        <v>276</v>
      </c>
      <c r="C844" s="167" t="s">
        <v>2150</v>
      </c>
      <c r="D844" s="167" t="s">
        <v>2151</v>
      </c>
      <c r="E844" s="190" t="s">
        <v>2152</v>
      </c>
      <c r="F844" s="168" t="s">
        <v>2153</v>
      </c>
      <c r="G844" s="166" t="s">
        <v>2154</v>
      </c>
      <c r="H844" s="268" t="s">
        <v>7930</v>
      </c>
      <c r="I844" s="191">
        <v>1600</v>
      </c>
      <c r="J844" s="170">
        <v>100</v>
      </c>
      <c r="K844" s="187">
        <f t="shared" si="52"/>
        <v>160000</v>
      </c>
      <c r="L844" s="41">
        <f t="shared" si="53"/>
        <v>0</v>
      </c>
      <c r="M844" s="188">
        <f t="shared" si="54"/>
        <v>160000</v>
      </c>
      <c r="N844" s="171" t="s">
        <v>1896</v>
      </c>
    </row>
    <row r="845" spans="1:14" ht="38.25">
      <c r="A845" s="179">
        <f t="shared" si="55"/>
        <v>849</v>
      </c>
      <c r="B845" s="189" t="s">
        <v>279</v>
      </c>
      <c r="C845" s="167" t="s">
        <v>215</v>
      </c>
      <c r="D845" s="167" t="s">
        <v>280</v>
      </c>
      <c r="E845" s="190" t="s">
        <v>1113</v>
      </c>
      <c r="F845" s="168" t="s">
        <v>1114</v>
      </c>
      <c r="G845" s="166" t="s">
        <v>1115</v>
      </c>
      <c r="H845" s="268" t="s">
        <v>7930</v>
      </c>
      <c r="I845" s="191">
        <v>800</v>
      </c>
      <c r="J845" s="170">
        <v>100</v>
      </c>
      <c r="K845" s="187">
        <f t="shared" si="52"/>
        <v>80000</v>
      </c>
      <c r="L845" s="41">
        <f t="shared" si="53"/>
        <v>0</v>
      </c>
      <c r="M845" s="188">
        <f t="shared" si="54"/>
        <v>80000</v>
      </c>
      <c r="N845" s="171" t="s">
        <v>1897</v>
      </c>
    </row>
    <row r="846" spans="1:14" ht="38.25">
      <c r="A846" s="179">
        <f t="shared" si="55"/>
        <v>850</v>
      </c>
      <c r="B846" s="189" t="s">
        <v>281</v>
      </c>
      <c r="C846" s="167" t="s">
        <v>1117</v>
      </c>
      <c r="D846" s="167" t="s">
        <v>1118</v>
      </c>
      <c r="E846" s="190" t="s">
        <v>1119</v>
      </c>
      <c r="F846" s="168" t="s">
        <v>263</v>
      </c>
      <c r="G846" s="166" t="s">
        <v>1120</v>
      </c>
      <c r="H846" s="166" t="s">
        <v>339</v>
      </c>
      <c r="I846" s="191">
        <v>800</v>
      </c>
      <c r="J846" s="170">
        <v>100</v>
      </c>
      <c r="K846" s="187">
        <f t="shared" si="52"/>
        <v>80000</v>
      </c>
      <c r="L846" s="41">
        <f t="shared" si="53"/>
        <v>0</v>
      </c>
      <c r="M846" s="188">
        <f t="shared" si="54"/>
        <v>80000</v>
      </c>
      <c r="N846" s="171" t="s">
        <v>1897</v>
      </c>
    </row>
    <row r="847" spans="1:14" ht="38.25">
      <c r="A847" s="179">
        <f t="shared" si="55"/>
        <v>851</v>
      </c>
      <c r="B847" s="189" t="s">
        <v>282</v>
      </c>
      <c r="C847" s="167" t="s">
        <v>225</v>
      </c>
      <c r="D847" s="167" t="s">
        <v>283</v>
      </c>
      <c r="E847" s="190" t="s">
        <v>1124</v>
      </c>
      <c r="F847" s="168" t="s">
        <v>224</v>
      </c>
      <c r="G847" s="166" t="s">
        <v>1125</v>
      </c>
      <c r="H847" s="268" t="s">
        <v>7930</v>
      </c>
      <c r="I847" s="191">
        <v>160</v>
      </c>
      <c r="J847" s="170">
        <v>100</v>
      </c>
      <c r="K847" s="187">
        <f t="shared" si="52"/>
        <v>16000</v>
      </c>
      <c r="L847" s="41">
        <f t="shared" si="53"/>
        <v>0</v>
      </c>
      <c r="M847" s="188">
        <f t="shared" si="54"/>
        <v>16000</v>
      </c>
      <c r="N847" s="171" t="s">
        <v>1897</v>
      </c>
    </row>
    <row r="848" spans="1:14" ht="38.25">
      <c r="A848" s="179">
        <f t="shared" si="55"/>
        <v>852</v>
      </c>
      <c r="B848" s="189" t="s">
        <v>285</v>
      </c>
      <c r="C848" s="167" t="s">
        <v>286</v>
      </c>
      <c r="D848" s="167" t="s">
        <v>287</v>
      </c>
      <c r="E848" s="190" t="s">
        <v>1129</v>
      </c>
      <c r="F848" s="168" t="s">
        <v>288</v>
      </c>
      <c r="G848" s="166" t="s">
        <v>1130</v>
      </c>
      <c r="H848" s="268" t="s">
        <v>7930</v>
      </c>
      <c r="I848" s="191">
        <v>160</v>
      </c>
      <c r="J848" s="170">
        <v>100</v>
      </c>
      <c r="K848" s="187">
        <f t="shared" si="52"/>
        <v>16000</v>
      </c>
      <c r="L848" s="41">
        <f t="shared" si="53"/>
        <v>0</v>
      </c>
      <c r="M848" s="188">
        <f t="shared" si="54"/>
        <v>16000</v>
      </c>
      <c r="N848" s="171" t="s">
        <v>1897</v>
      </c>
    </row>
    <row r="849" spans="1:14" ht="25.5">
      <c r="A849" s="179">
        <f t="shared" si="55"/>
        <v>853</v>
      </c>
      <c r="B849" s="189" t="s">
        <v>289</v>
      </c>
      <c r="C849" s="167" t="s">
        <v>213</v>
      </c>
      <c r="D849" s="167" t="s">
        <v>290</v>
      </c>
      <c r="E849" s="190" t="s">
        <v>1132</v>
      </c>
      <c r="F849" s="168" t="s">
        <v>263</v>
      </c>
      <c r="G849" s="166" t="s">
        <v>1133</v>
      </c>
      <c r="H849" s="268" t="s">
        <v>7930</v>
      </c>
      <c r="I849" s="191">
        <v>1600</v>
      </c>
      <c r="J849" s="170">
        <v>100</v>
      </c>
      <c r="K849" s="187">
        <f t="shared" si="52"/>
        <v>160000</v>
      </c>
      <c r="L849" s="41">
        <f t="shared" si="53"/>
        <v>0</v>
      </c>
      <c r="M849" s="188">
        <f t="shared" si="54"/>
        <v>160000</v>
      </c>
      <c r="N849" s="171" t="s">
        <v>1897</v>
      </c>
    </row>
    <row r="850" spans="1:14" ht="38.25">
      <c r="A850" s="179">
        <f t="shared" si="55"/>
        <v>854</v>
      </c>
      <c r="B850" s="189" t="s">
        <v>7879</v>
      </c>
      <c r="C850" s="167" t="s">
        <v>736</v>
      </c>
      <c r="D850" s="167" t="s">
        <v>7881</v>
      </c>
      <c r="E850" s="190" t="s">
        <v>7882</v>
      </c>
      <c r="F850" s="168" t="s">
        <v>736</v>
      </c>
      <c r="G850" s="166" t="s">
        <v>7883</v>
      </c>
      <c r="H850" s="166">
        <v>11111111111111</v>
      </c>
      <c r="I850" s="191">
        <v>1920</v>
      </c>
      <c r="J850" s="170">
        <v>100</v>
      </c>
      <c r="K850" s="187">
        <f t="shared" si="52"/>
        <v>192000</v>
      </c>
      <c r="L850" s="41">
        <f t="shared" si="53"/>
        <v>0</v>
      </c>
      <c r="M850" s="188">
        <f t="shared" si="54"/>
        <v>192000</v>
      </c>
      <c r="N850" s="171" t="s">
        <v>1896</v>
      </c>
    </row>
    <row r="851" spans="1:14" ht="25.5">
      <c r="A851" s="179">
        <f t="shared" si="55"/>
        <v>855</v>
      </c>
      <c r="B851" s="189" t="s">
        <v>3246</v>
      </c>
      <c r="C851" s="167" t="s">
        <v>3247</v>
      </c>
      <c r="D851" s="167" t="s">
        <v>3248</v>
      </c>
      <c r="E851" s="190" t="s">
        <v>1788</v>
      </c>
      <c r="F851" s="168" t="s">
        <v>736</v>
      </c>
      <c r="G851" s="166" t="s">
        <v>1789</v>
      </c>
      <c r="H851" s="166" t="s">
        <v>4749</v>
      </c>
      <c r="I851" s="191">
        <v>204</v>
      </c>
      <c r="J851" s="170">
        <v>100</v>
      </c>
      <c r="K851" s="187">
        <f t="shared" si="52"/>
        <v>20400</v>
      </c>
      <c r="L851" s="41">
        <f t="shared" si="53"/>
        <v>0</v>
      </c>
      <c r="M851" s="188">
        <f t="shared" si="54"/>
        <v>20400</v>
      </c>
      <c r="N851" s="171" t="s">
        <v>1896</v>
      </c>
    </row>
    <row r="852" spans="1:14" ht="38.25">
      <c r="A852" s="179">
        <f t="shared" si="55"/>
        <v>856</v>
      </c>
      <c r="B852" s="189" t="s">
        <v>135</v>
      </c>
      <c r="C852" s="167" t="s">
        <v>203</v>
      </c>
      <c r="D852" s="167" t="s">
        <v>136</v>
      </c>
      <c r="E852" s="190" t="s">
        <v>1144</v>
      </c>
      <c r="F852" s="168" t="s">
        <v>208</v>
      </c>
      <c r="G852" s="166" t="s">
        <v>1145</v>
      </c>
      <c r="H852" s="268" t="s">
        <v>7930</v>
      </c>
      <c r="I852" s="191">
        <v>320</v>
      </c>
      <c r="J852" s="170">
        <v>100</v>
      </c>
      <c r="K852" s="187">
        <f t="shared" si="52"/>
        <v>32000</v>
      </c>
      <c r="L852" s="41">
        <f t="shared" si="53"/>
        <v>0</v>
      </c>
      <c r="M852" s="188">
        <f t="shared" si="54"/>
        <v>32000</v>
      </c>
      <c r="N852" s="171" t="s">
        <v>1897</v>
      </c>
    </row>
    <row r="853" spans="1:14" ht="38.25">
      <c r="A853" s="179">
        <f t="shared" si="55"/>
        <v>857</v>
      </c>
      <c r="B853" s="189" t="s">
        <v>138</v>
      </c>
      <c r="C853" s="167" t="s">
        <v>213</v>
      </c>
      <c r="D853" s="167" t="s">
        <v>139</v>
      </c>
      <c r="E853" s="190" t="s">
        <v>1154</v>
      </c>
      <c r="F853" s="168" t="s">
        <v>140</v>
      </c>
      <c r="G853" s="166" t="s">
        <v>1155</v>
      </c>
      <c r="H853" s="268" t="s">
        <v>7930</v>
      </c>
      <c r="I853" s="191">
        <v>3200</v>
      </c>
      <c r="J853" s="170">
        <v>100</v>
      </c>
      <c r="K853" s="187">
        <f t="shared" si="52"/>
        <v>320000</v>
      </c>
      <c r="L853" s="41">
        <f t="shared" si="53"/>
        <v>0</v>
      </c>
      <c r="M853" s="188">
        <f t="shared" si="54"/>
        <v>320000</v>
      </c>
      <c r="N853" s="171" t="s">
        <v>1897</v>
      </c>
    </row>
    <row r="854" spans="1:14" ht="25.5">
      <c r="A854" s="179">
        <f t="shared" si="55"/>
        <v>858</v>
      </c>
      <c r="B854" s="189" t="s">
        <v>141</v>
      </c>
      <c r="C854" s="167" t="s">
        <v>226</v>
      </c>
      <c r="D854" s="167" t="s">
        <v>142</v>
      </c>
      <c r="E854" s="190" t="s">
        <v>1157</v>
      </c>
      <c r="F854" s="168" t="s">
        <v>900</v>
      </c>
      <c r="G854" s="166" t="s">
        <v>143</v>
      </c>
      <c r="H854" s="268" t="s">
        <v>7930</v>
      </c>
      <c r="I854" s="191">
        <v>8000</v>
      </c>
      <c r="J854" s="170">
        <v>100</v>
      </c>
      <c r="K854" s="187">
        <f t="shared" si="52"/>
        <v>800000</v>
      </c>
      <c r="L854" s="41">
        <f t="shared" si="53"/>
        <v>0</v>
      </c>
      <c r="M854" s="188">
        <f t="shared" si="54"/>
        <v>800000</v>
      </c>
      <c r="N854" s="171" t="s">
        <v>1897</v>
      </c>
    </row>
    <row r="855" spans="1:14" ht="38.25">
      <c r="A855" s="179">
        <f t="shared" si="55"/>
        <v>859</v>
      </c>
      <c r="B855" s="189" t="s">
        <v>1794</v>
      </c>
      <c r="C855" s="167" t="s">
        <v>1795</v>
      </c>
      <c r="D855" s="167" t="s">
        <v>1796</v>
      </c>
      <c r="E855" s="190" t="s">
        <v>1797</v>
      </c>
      <c r="F855" s="168" t="s">
        <v>1798</v>
      </c>
      <c r="G855" s="166" t="s">
        <v>1799</v>
      </c>
      <c r="H855" s="268" t="s">
        <v>7930</v>
      </c>
      <c r="I855" s="191">
        <v>4480</v>
      </c>
      <c r="J855" s="170">
        <v>100</v>
      </c>
      <c r="K855" s="187">
        <f t="shared" si="52"/>
        <v>448000</v>
      </c>
      <c r="L855" s="41">
        <f t="shared" si="53"/>
        <v>0</v>
      </c>
      <c r="M855" s="188">
        <f t="shared" si="54"/>
        <v>448000</v>
      </c>
      <c r="N855" s="171" t="s">
        <v>1896</v>
      </c>
    </row>
    <row r="856" spans="1:14" ht="25.5">
      <c r="A856" s="179">
        <f t="shared" si="55"/>
        <v>860</v>
      </c>
      <c r="B856" s="189" t="s">
        <v>146</v>
      </c>
      <c r="C856" s="167" t="s">
        <v>1801</v>
      </c>
      <c r="D856" s="167" t="s">
        <v>1802</v>
      </c>
      <c r="E856" s="190" t="s">
        <v>1803</v>
      </c>
      <c r="F856" s="168" t="s">
        <v>1804</v>
      </c>
      <c r="G856" s="166" t="s">
        <v>1805</v>
      </c>
      <c r="H856" s="268" t="s">
        <v>7930</v>
      </c>
      <c r="I856" s="191">
        <v>480</v>
      </c>
      <c r="J856" s="170">
        <v>100</v>
      </c>
      <c r="K856" s="187">
        <f t="shared" si="52"/>
        <v>48000</v>
      </c>
      <c r="L856" s="41">
        <f t="shared" si="53"/>
        <v>0</v>
      </c>
      <c r="M856" s="188">
        <f t="shared" si="54"/>
        <v>48000</v>
      </c>
      <c r="N856" s="171" t="s">
        <v>1896</v>
      </c>
    </row>
    <row r="857" spans="1:14" ht="38.25">
      <c r="A857" s="179">
        <f t="shared" si="55"/>
        <v>861</v>
      </c>
      <c r="B857" s="189" t="s">
        <v>147</v>
      </c>
      <c r="C857" s="167" t="s">
        <v>203</v>
      </c>
      <c r="D857" s="167" t="s">
        <v>148</v>
      </c>
      <c r="E857" s="190" t="s">
        <v>1166</v>
      </c>
      <c r="F857" s="168" t="s">
        <v>208</v>
      </c>
      <c r="G857" s="166" t="s">
        <v>1167</v>
      </c>
      <c r="H857" s="268" t="s">
        <v>7930</v>
      </c>
      <c r="I857" s="191">
        <v>2400</v>
      </c>
      <c r="J857" s="170">
        <v>100</v>
      </c>
      <c r="K857" s="187">
        <f t="shared" si="52"/>
        <v>240000</v>
      </c>
      <c r="L857" s="41">
        <f t="shared" si="53"/>
        <v>0</v>
      </c>
      <c r="M857" s="188">
        <f t="shared" si="54"/>
        <v>240000</v>
      </c>
      <c r="N857" s="171" t="s">
        <v>1897</v>
      </c>
    </row>
    <row r="858" spans="1:14" ht="51">
      <c r="A858" s="179">
        <f t="shared" si="55"/>
        <v>862</v>
      </c>
      <c r="B858" s="189" t="s">
        <v>7886</v>
      </c>
      <c r="C858" s="167" t="s">
        <v>6041</v>
      </c>
      <c r="D858" s="167" t="s">
        <v>7888</v>
      </c>
      <c r="E858" s="190" t="s">
        <v>7889</v>
      </c>
      <c r="F858" s="168" t="s">
        <v>736</v>
      </c>
      <c r="G858" s="166" t="s">
        <v>7890</v>
      </c>
      <c r="H858" s="166" t="s">
        <v>7887</v>
      </c>
      <c r="I858" s="191">
        <v>95</v>
      </c>
      <c r="J858" s="170">
        <v>100</v>
      </c>
      <c r="K858" s="187">
        <f t="shared" si="52"/>
        <v>9500</v>
      </c>
      <c r="L858" s="41">
        <f t="shared" si="53"/>
        <v>0</v>
      </c>
      <c r="M858" s="188">
        <f t="shared" si="54"/>
        <v>9500</v>
      </c>
      <c r="N858" s="171" t="s">
        <v>1896</v>
      </c>
    </row>
    <row r="859" spans="1:14" ht="38.25">
      <c r="A859" s="179">
        <f t="shared" si="55"/>
        <v>863</v>
      </c>
      <c r="B859" s="189" t="s">
        <v>293</v>
      </c>
      <c r="C859" s="167" t="s">
        <v>217</v>
      </c>
      <c r="D859" s="167" t="s">
        <v>294</v>
      </c>
      <c r="E859" s="190" t="s">
        <v>1170</v>
      </c>
      <c r="F859" s="168" t="s">
        <v>208</v>
      </c>
      <c r="G859" s="166" t="s">
        <v>1171</v>
      </c>
      <c r="H859" s="268" t="s">
        <v>7930</v>
      </c>
      <c r="I859" s="191">
        <v>320</v>
      </c>
      <c r="J859" s="170">
        <v>100</v>
      </c>
      <c r="K859" s="187">
        <f t="shared" si="52"/>
        <v>32000</v>
      </c>
      <c r="L859" s="41">
        <f t="shared" si="53"/>
        <v>0</v>
      </c>
      <c r="M859" s="188">
        <f t="shared" si="54"/>
        <v>32000</v>
      </c>
      <c r="N859" s="171" t="s">
        <v>1897</v>
      </c>
    </row>
    <row r="860" spans="1:14" ht="38.25">
      <c r="A860" s="179">
        <f t="shared" si="55"/>
        <v>864</v>
      </c>
      <c r="B860" s="189" t="s">
        <v>295</v>
      </c>
      <c r="C860" s="167" t="s">
        <v>217</v>
      </c>
      <c r="D860" s="167" t="s">
        <v>296</v>
      </c>
      <c r="E860" s="190" t="s">
        <v>1174</v>
      </c>
      <c r="F860" s="168" t="s">
        <v>208</v>
      </c>
      <c r="G860" s="166" t="s">
        <v>1175</v>
      </c>
      <c r="H860" s="268" t="s">
        <v>7930</v>
      </c>
      <c r="I860" s="191">
        <v>160</v>
      </c>
      <c r="J860" s="170">
        <v>100</v>
      </c>
      <c r="K860" s="187">
        <f t="shared" si="52"/>
        <v>16000</v>
      </c>
      <c r="L860" s="41">
        <f t="shared" si="53"/>
        <v>0</v>
      </c>
      <c r="M860" s="188">
        <f t="shared" si="54"/>
        <v>16000</v>
      </c>
      <c r="N860" s="171" t="s">
        <v>1897</v>
      </c>
    </row>
    <row r="861" spans="1:14" ht="38.25">
      <c r="A861" s="179">
        <f t="shared" si="55"/>
        <v>865</v>
      </c>
      <c r="B861" s="189" t="s">
        <v>297</v>
      </c>
      <c r="C861" s="167" t="s">
        <v>206</v>
      </c>
      <c r="D861" s="167" t="s">
        <v>298</v>
      </c>
      <c r="E861" s="190" t="s">
        <v>1067</v>
      </c>
      <c r="F861" s="168" t="s">
        <v>208</v>
      </c>
      <c r="G861" s="166" t="s">
        <v>1183</v>
      </c>
      <c r="H861" s="268" t="s">
        <v>7930</v>
      </c>
      <c r="I861" s="191">
        <v>160</v>
      </c>
      <c r="J861" s="170">
        <v>100</v>
      </c>
      <c r="K861" s="187">
        <f t="shared" si="52"/>
        <v>16000</v>
      </c>
      <c r="L861" s="41">
        <f t="shared" si="53"/>
        <v>0</v>
      </c>
      <c r="M861" s="188">
        <f t="shared" si="54"/>
        <v>16000</v>
      </c>
      <c r="N861" s="171" t="s">
        <v>1897</v>
      </c>
    </row>
    <row r="862" spans="1:14" ht="38.25">
      <c r="A862" s="179">
        <f t="shared" si="55"/>
        <v>866</v>
      </c>
      <c r="B862" s="189" t="s">
        <v>299</v>
      </c>
      <c r="C862" s="167" t="s">
        <v>300</v>
      </c>
      <c r="D862" s="167" t="s">
        <v>301</v>
      </c>
      <c r="E862" s="190" t="s">
        <v>1185</v>
      </c>
      <c r="F862" s="168" t="s">
        <v>1186</v>
      </c>
      <c r="G862" s="166" t="s">
        <v>1187</v>
      </c>
      <c r="H862" s="268" t="s">
        <v>7930</v>
      </c>
      <c r="I862" s="191">
        <v>160</v>
      </c>
      <c r="J862" s="170">
        <v>100</v>
      </c>
      <c r="K862" s="187">
        <f t="shared" si="52"/>
        <v>16000</v>
      </c>
      <c r="L862" s="41">
        <f t="shared" si="53"/>
        <v>0</v>
      </c>
      <c r="M862" s="188">
        <f t="shared" si="54"/>
        <v>16000</v>
      </c>
      <c r="N862" s="171" t="s">
        <v>1897</v>
      </c>
    </row>
    <row r="863" spans="1:14" ht="38.25">
      <c r="A863" s="179">
        <f t="shared" si="55"/>
        <v>867</v>
      </c>
      <c r="B863" s="189" t="s">
        <v>7894</v>
      </c>
      <c r="C863" s="167" t="s">
        <v>736</v>
      </c>
      <c r="D863" s="167" t="s">
        <v>7896</v>
      </c>
      <c r="E863" s="190" t="s">
        <v>7897</v>
      </c>
      <c r="F863" s="168" t="s">
        <v>736</v>
      </c>
      <c r="G863" s="166" t="s">
        <v>7898</v>
      </c>
      <c r="H863" s="166" t="s">
        <v>7895</v>
      </c>
      <c r="I863" s="191">
        <v>122</v>
      </c>
      <c r="J863" s="170">
        <v>100</v>
      </c>
      <c r="K863" s="187">
        <f t="shared" si="52"/>
        <v>12200</v>
      </c>
      <c r="L863" s="41">
        <f t="shared" si="53"/>
        <v>0</v>
      </c>
      <c r="M863" s="188">
        <f t="shared" si="54"/>
        <v>12200</v>
      </c>
      <c r="N863" s="171" t="s">
        <v>1896</v>
      </c>
    </row>
    <row r="864" spans="1:14" ht="38.25">
      <c r="A864" s="179">
        <f t="shared" si="55"/>
        <v>868</v>
      </c>
      <c r="B864" s="189" t="s">
        <v>7903</v>
      </c>
      <c r="C864" s="167" t="s">
        <v>3247</v>
      </c>
      <c r="D864" s="167" t="s">
        <v>7905</v>
      </c>
      <c r="E864" s="190" t="s">
        <v>7906</v>
      </c>
      <c r="F864" s="168" t="s">
        <v>736</v>
      </c>
      <c r="G864" s="166" t="s">
        <v>7907</v>
      </c>
      <c r="H864" s="166" t="s">
        <v>7904</v>
      </c>
      <c r="I864" s="191">
        <v>250</v>
      </c>
      <c r="J864" s="170">
        <v>100</v>
      </c>
      <c r="K864" s="187">
        <f t="shared" si="52"/>
        <v>25000</v>
      </c>
      <c r="L864" s="41">
        <f t="shared" si="53"/>
        <v>0</v>
      </c>
      <c r="M864" s="188">
        <f t="shared" si="54"/>
        <v>25000</v>
      </c>
      <c r="N864" s="171" t="s">
        <v>1896</v>
      </c>
    </row>
    <row r="865" spans="1:14" ht="38.25">
      <c r="A865" s="179">
        <f t="shared" si="55"/>
        <v>869</v>
      </c>
      <c r="B865" s="189" t="s">
        <v>302</v>
      </c>
      <c r="C865" s="167" t="s">
        <v>206</v>
      </c>
      <c r="D865" s="167" t="s">
        <v>303</v>
      </c>
      <c r="E865" s="190" t="s">
        <v>1189</v>
      </c>
      <c r="F865" s="168" t="s">
        <v>218</v>
      </c>
      <c r="G865" s="166" t="s">
        <v>1628</v>
      </c>
      <c r="H865" s="268" t="s">
        <v>7930</v>
      </c>
      <c r="I865" s="191">
        <v>160</v>
      </c>
      <c r="J865" s="170">
        <v>100</v>
      </c>
      <c r="K865" s="187">
        <f t="shared" si="52"/>
        <v>16000</v>
      </c>
      <c r="L865" s="41">
        <f t="shared" si="53"/>
        <v>0</v>
      </c>
      <c r="M865" s="188">
        <f t="shared" si="54"/>
        <v>16000</v>
      </c>
      <c r="N865" s="171" t="s">
        <v>1897</v>
      </c>
    </row>
    <row r="866" spans="1:14" ht="38.25">
      <c r="A866" s="179">
        <f t="shared" si="55"/>
        <v>870</v>
      </c>
      <c r="B866" s="189" t="s">
        <v>304</v>
      </c>
      <c r="C866" s="167" t="s">
        <v>206</v>
      </c>
      <c r="D866" s="167" t="s">
        <v>305</v>
      </c>
      <c r="E866" s="190" t="s">
        <v>1191</v>
      </c>
      <c r="F866" s="168" t="s">
        <v>218</v>
      </c>
      <c r="G866" s="166" t="s">
        <v>1629</v>
      </c>
      <c r="H866" s="268" t="s">
        <v>7930</v>
      </c>
      <c r="I866" s="191">
        <v>320</v>
      </c>
      <c r="J866" s="170">
        <v>100</v>
      </c>
      <c r="K866" s="187">
        <f t="shared" si="52"/>
        <v>32000</v>
      </c>
      <c r="L866" s="41">
        <f t="shared" si="53"/>
        <v>0</v>
      </c>
      <c r="M866" s="188">
        <f t="shared" si="54"/>
        <v>32000</v>
      </c>
      <c r="N866" s="171" t="s">
        <v>1897</v>
      </c>
    </row>
    <row r="867" spans="1:14" ht="38.25">
      <c r="A867" s="179">
        <f t="shared" si="55"/>
        <v>871</v>
      </c>
      <c r="B867" s="189" t="s">
        <v>308</v>
      </c>
      <c r="C867" s="167" t="s">
        <v>210</v>
      </c>
      <c r="D867" s="167" t="s">
        <v>309</v>
      </c>
      <c r="E867" s="190" t="s">
        <v>1199</v>
      </c>
      <c r="F867" s="168" t="s">
        <v>208</v>
      </c>
      <c r="G867" s="166" t="s">
        <v>1200</v>
      </c>
      <c r="H867" s="268" t="s">
        <v>7930</v>
      </c>
      <c r="I867" s="191">
        <v>160</v>
      </c>
      <c r="J867" s="170">
        <v>100</v>
      </c>
      <c r="K867" s="187">
        <f t="shared" si="52"/>
        <v>16000</v>
      </c>
      <c r="L867" s="41">
        <f t="shared" si="53"/>
        <v>0</v>
      </c>
      <c r="M867" s="188">
        <f t="shared" si="54"/>
        <v>16000</v>
      </c>
      <c r="N867" s="171" t="s">
        <v>1897</v>
      </c>
    </row>
    <row r="868" spans="1:14" ht="38.25">
      <c r="A868" s="179">
        <f t="shared" si="55"/>
        <v>872</v>
      </c>
      <c r="B868" s="189" t="s">
        <v>310</v>
      </c>
      <c r="C868" s="167" t="s">
        <v>207</v>
      </c>
      <c r="D868" s="167" t="s">
        <v>311</v>
      </c>
      <c r="E868" s="190" t="s">
        <v>1202</v>
      </c>
      <c r="F868" s="168" t="s">
        <v>208</v>
      </c>
      <c r="G868" s="166" t="s">
        <v>1203</v>
      </c>
      <c r="H868" s="268" t="s">
        <v>7930</v>
      </c>
      <c r="I868" s="191">
        <v>320</v>
      </c>
      <c r="J868" s="170">
        <v>100</v>
      </c>
      <c r="K868" s="187">
        <f t="shared" si="52"/>
        <v>32000</v>
      </c>
      <c r="L868" s="41">
        <f t="shared" si="53"/>
        <v>0</v>
      </c>
      <c r="M868" s="188">
        <f t="shared" si="54"/>
        <v>32000</v>
      </c>
      <c r="N868" s="171" t="s">
        <v>1897</v>
      </c>
    </row>
    <row r="869" spans="1:14" ht="38.25">
      <c r="A869" s="179">
        <f t="shared" si="55"/>
        <v>873</v>
      </c>
      <c r="B869" s="189" t="s">
        <v>169</v>
      </c>
      <c r="C869" s="167" t="s">
        <v>203</v>
      </c>
      <c r="D869" s="167" t="s">
        <v>170</v>
      </c>
      <c r="E869" s="190" t="s">
        <v>1210</v>
      </c>
      <c r="F869" s="168" t="s">
        <v>208</v>
      </c>
      <c r="G869" s="166" t="s">
        <v>1211</v>
      </c>
      <c r="H869" s="268" t="s">
        <v>7930</v>
      </c>
      <c r="I869" s="191">
        <v>320</v>
      </c>
      <c r="J869" s="170">
        <v>100</v>
      </c>
      <c r="K869" s="187">
        <f t="shared" si="52"/>
        <v>32000</v>
      </c>
      <c r="L869" s="41">
        <f t="shared" si="53"/>
        <v>0</v>
      </c>
      <c r="M869" s="188">
        <f t="shared" si="54"/>
        <v>32000</v>
      </c>
      <c r="N869" s="171" t="s">
        <v>1897</v>
      </c>
    </row>
    <row r="870" spans="1:14" ht="38.25">
      <c r="A870" s="179">
        <f t="shared" si="55"/>
        <v>874</v>
      </c>
      <c r="B870" s="189" t="s">
        <v>172</v>
      </c>
      <c r="C870" s="167" t="s">
        <v>261</v>
      </c>
      <c r="D870" s="167" t="s">
        <v>173</v>
      </c>
      <c r="E870" s="190" t="s">
        <v>1215</v>
      </c>
      <c r="F870" s="168" t="s">
        <v>208</v>
      </c>
      <c r="G870" s="166" t="s">
        <v>1216</v>
      </c>
      <c r="H870" s="268" t="s">
        <v>7930</v>
      </c>
      <c r="I870" s="191">
        <v>320</v>
      </c>
      <c r="J870" s="170">
        <v>100</v>
      </c>
      <c r="K870" s="187">
        <f t="shared" si="52"/>
        <v>32000</v>
      </c>
      <c r="L870" s="41">
        <f t="shared" si="53"/>
        <v>0</v>
      </c>
      <c r="M870" s="188">
        <f t="shared" si="54"/>
        <v>32000</v>
      </c>
      <c r="N870" s="171" t="s">
        <v>1897</v>
      </c>
    </row>
    <row r="871" spans="1:14" ht="38.25">
      <c r="A871" s="179">
        <f t="shared" si="55"/>
        <v>875</v>
      </c>
      <c r="B871" s="189" t="s">
        <v>176</v>
      </c>
      <c r="C871" s="167" t="s">
        <v>210</v>
      </c>
      <c r="D871" s="167" t="s">
        <v>177</v>
      </c>
      <c r="E871" s="190" t="s">
        <v>1220</v>
      </c>
      <c r="F871" s="168" t="s">
        <v>208</v>
      </c>
      <c r="G871" s="166" t="s">
        <v>1221</v>
      </c>
      <c r="H871" s="268" t="s">
        <v>7930</v>
      </c>
      <c r="I871" s="191">
        <v>160</v>
      </c>
      <c r="J871" s="170">
        <v>100</v>
      </c>
      <c r="K871" s="187">
        <f t="shared" si="52"/>
        <v>16000</v>
      </c>
      <c r="L871" s="41">
        <f t="shared" si="53"/>
        <v>0</v>
      </c>
      <c r="M871" s="188">
        <f t="shared" si="54"/>
        <v>16000</v>
      </c>
      <c r="N871" s="171" t="s">
        <v>1897</v>
      </c>
    </row>
    <row r="872" spans="1:14" ht="25.5">
      <c r="A872" s="179">
        <f t="shared" si="55"/>
        <v>876</v>
      </c>
      <c r="B872" s="189" t="s">
        <v>178</v>
      </c>
      <c r="C872" s="167" t="s">
        <v>206</v>
      </c>
      <c r="D872" s="167" t="s">
        <v>179</v>
      </c>
      <c r="E872" s="190" t="s">
        <v>1223</v>
      </c>
      <c r="F872" s="168" t="s">
        <v>180</v>
      </c>
      <c r="G872" s="166" t="s">
        <v>1630</v>
      </c>
      <c r="H872" s="268" t="s">
        <v>7930</v>
      </c>
      <c r="I872" s="191">
        <v>800</v>
      </c>
      <c r="J872" s="170">
        <v>100</v>
      </c>
      <c r="K872" s="187">
        <f t="shared" si="52"/>
        <v>80000</v>
      </c>
      <c r="L872" s="41">
        <f t="shared" si="53"/>
        <v>0</v>
      </c>
      <c r="M872" s="188">
        <f t="shared" si="54"/>
        <v>80000</v>
      </c>
      <c r="N872" s="171" t="s">
        <v>1897</v>
      </c>
    </row>
    <row r="873" spans="1:14" ht="38.25">
      <c r="A873" s="179">
        <f t="shared" si="55"/>
        <v>877</v>
      </c>
      <c r="B873" s="189" t="s">
        <v>184</v>
      </c>
      <c r="C873" s="167" t="s">
        <v>215</v>
      </c>
      <c r="D873" s="167" t="s">
        <v>185</v>
      </c>
      <c r="E873" s="190" t="s">
        <v>1232</v>
      </c>
      <c r="F873" s="168" t="s">
        <v>208</v>
      </c>
      <c r="G873" s="166" t="s">
        <v>1233</v>
      </c>
      <c r="H873" s="268" t="s">
        <v>7930</v>
      </c>
      <c r="I873" s="191">
        <v>320</v>
      </c>
      <c r="J873" s="170">
        <v>100</v>
      </c>
      <c r="K873" s="187">
        <f t="shared" si="52"/>
        <v>32000</v>
      </c>
      <c r="L873" s="41">
        <f t="shared" si="53"/>
        <v>0</v>
      </c>
      <c r="M873" s="188">
        <f t="shared" si="54"/>
        <v>32000</v>
      </c>
      <c r="N873" s="171" t="s">
        <v>1897</v>
      </c>
    </row>
    <row r="874" spans="1:14" ht="38.25">
      <c r="A874" s="179">
        <f t="shared" si="55"/>
        <v>878</v>
      </c>
      <c r="B874" s="189" t="s">
        <v>4026</v>
      </c>
      <c r="C874" s="167" t="s">
        <v>4027</v>
      </c>
      <c r="D874" s="167" t="s">
        <v>4028</v>
      </c>
      <c r="E874" s="190" t="s">
        <v>736</v>
      </c>
      <c r="F874" s="168" t="s">
        <v>736</v>
      </c>
      <c r="G874" s="166" t="s">
        <v>4029</v>
      </c>
      <c r="H874" s="166" t="s">
        <v>2042</v>
      </c>
      <c r="I874" s="191">
        <v>2000</v>
      </c>
      <c r="J874" s="170">
        <v>100</v>
      </c>
      <c r="K874" s="187">
        <f t="shared" si="52"/>
        <v>200000</v>
      </c>
      <c r="L874" s="41">
        <f t="shared" si="53"/>
        <v>0</v>
      </c>
      <c r="M874" s="188">
        <f t="shared" si="54"/>
        <v>200000</v>
      </c>
      <c r="N874" s="171" t="s">
        <v>1896</v>
      </c>
    </row>
    <row r="875" spans="1:14" ht="25.5">
      <c r="A875" s="179">
        <f t="shared" si="55"/>
        <v>879</v>
      </c>
      <c r="B875" s="189" t="s">
        <v>61</v>
      </c>
      <c r="C875" s="167" t="s">
        <v>225</v>
      </c>
      <c r="D875" s="167" t="s">
        <v>62</v>
      </c>
      <c r="E875" s="190" t="s">
        <v>1243</v>
      </c>
      <c r="F875" s="168" t="s">
        <v>208</v>
      </c>
      <c r="G875" s="166" t="s">
        <v>1244</v>
      </c>
      <c r="H875" s="268" t="s">
        <v>7930</v>
      </c>
      <c r="I875" s="191">
        <v>160</v>
      </c>
      <c r="J875" s="170">
        <v>100</v>
      </c>
      <c r="K875" s="187">
        <f t="shared" si="52"/>
        <v>16000</v>
      </c>
      <c r="L875" s="41">
        <f t="shared" si="53"/>
        <v>0</v>
      </c>
      <c r="M875" s="188">
        <f t="shared" si="54"/>
        <v>16000</v>
      </c>
      <c r="N875" s="171" t="s">
        <v>1897</v>
      </c>
    </row>
    <row r="876" spans="1:14" ht="25.5">
      <c r="A876" s="179">
        <f t="shared" si="55"/>
        <v>880</v>
      </c>
      <c r="B876" s="189" t="s">
        <v>63</v>
      </c>
      <c r="C876" s="167" t="s">
        <v>266</v>
      </c>
      <c r="D876" s="167" t="s">
        <v>64</v>
      </c>
      <c r="E876" s="190" t="s">
        <v>1247</v>
      </c>
      <c r="F876" s="168" t="s">
        <v>208</v>
      </c>
      <c r="G876" s="166" t="s">
        <v>1248</v>
      </c>
      <c r="H876" s="268" t="s">
        <v>7930</v>
      </c>
      <c r="I876" s="191">
        <v>640</v>
      </c>
      <c r="J876" s="170">
        <v>100</v>
      </c>
      <c r="K876" s="187">
        <f t="shared" si="52"/>
        <v>64000</v>
      </c>
      <c r="L876" s="41">
        <f t="shared" si="53"/>
        <v>0</v>
      </c>
      <c r="M876" s="188">
        <f t="shared" si="54"/>
        <v>64000</v>
      </c>
      <c r="N876" s="171" t="s">
        <v>1897</v>
      </c>
    </row>
    <row r="877" spans="1:14" ht="38.25">
      <c r="A877" s="179">
        <f t="shared" si="55"/>
        <v>881</v>
      </c>
      <c r="B877" s="189" t="s">
        <v>65</v>
      </c>
      <c r="C877" s="167" t="s">
        <v>66</v>
      </c>
      <c r="D877" s="167" t="s">
        <v>67</v>
      </c>
      <c r="E877" s="190" t="s">
        <v>1250</v>
      </c>
      <c r="F877" s="168" t="s">
        <v>1251</v>
      </c>
      <c r="G877" s="166" t="s">
        <v>1252</v>
      </c>
      <c r="H877" s="268" t="s">
        <v>7930</v>
      </c>
      <c r="I877" s="191">
        <v>160</v>
      </c>
      <c r="J877" s="170">
        <v>100</v>
      </c>
      <c r="K877" s="187">
        <f t="shared" si="52"/>
        <v>16000</v>
      </c>
      <c r="L877" s="41">
        <f t="shared" si="53"/>
        <v>0</v>
      </c>
      <c r="M877" s="188">
        <f t="shared" si="54"/>
        <v>16000</v>
      </c>
      <c r="N877" s="171" t="s">
        <v>1897</v>
      </c>
    </row>
    <row r="878" spans="1:14" ht="38.25">
      <c r="A878" s="179">
        <f t="shared" si="55"/>
        <v>882</v>
      </c>
      <c r="B878" s="189" t="s">
        <v>68</v>
      </c>
      <c r="C878" s="167" t="s">
        <v>210</v>
      </c>
      <c r="D878" s="167" t="s">
        <v>69</v>
      </c>
      <c r="E878" s="190" t="s">
        <v>1255</v>
      </c>
      <c r="F878" s="168" t="s">
        <v>208</v>
      </c>
      <c r="G878" s="166" t="s">
        <v>1256</v>
      </c>
      <c r="H878" s="268" t="s">
        <v>7930</v>
      </c>
      <c r="I878" s="191">
        <v>800</v>
      </c>
      <c r="J878" s="170">
        <v>100</v>
      </c>
      <c r="K878" s="187">
        <f t="shared" si="52"/>
        <v>80000</v>
      </c>
      <c r="L878" s="41">
        <f t="shared" si="53"/>
        <v>0</v>
      </c>
      <c r="M878" s="188">
        <f t="shared" si="54"/>
        <v>80000</v>
      </c>
      <c r="N878" s="171" t="s">
        <v>1897</v>
      </c>
    </row>
    <row r="879" spans="1:14" ht="38.25">
      <c r="A879" s="179">
        <f t="shared" si="55"/>
        <v>883</v>
      </c>
      <c r="B879" s="189" t="s">
        <v>70</v>
      </c>
      <c r="C879" s="167" t="s">
        <v>261</v>
      </c>
      <c r="D879" s="167" t="s">
        <v>71</v>
      </c>
      <c r="E879" s="190" t="s">
        <v>1258</v>
      </c>
      <c r="F879" s="168" t="s">
        <v>307</v>
      </c>
      <c r="G879" s="166" t="s">
        <v>1259</v>
      </c>
      <c r="H879" s="268" t="s">
        <v>7930</v>
      </c>
      <c r="I879" s="191">
        <v>800</v>
      </c>
      <c r="J879" s="170">
        <v>100</v>
      </c>
      <c r="K879" s="187">
        <f t="shared" si="52"/>
        <v>80000</v>
      </c>
      <c r="L879" s="41">
        <f t="shared" si="53"/>
        <v>0</v>
      </c>
      <c r="M879" s="188">
        <f t="shared" si="54"/>
        <v>80000</v>
      </c>
      <c r="N879" s="171" t="s">
        <v>1897</v>
      </c>
    </row>
    <row r="880" spans="1:14" ht="25.5">
      <c r="A880" s="179">
        <f t="shared" si="55"/>
        <v>884</v>
      </c>
      <c r="B880" s="189" t="s">
        <v>72</v>
      </c>
      <c r="C880" s="167" t="s">
        <v>1632</v>
      </c>
      <c r="D880" s="167" t="s">
        <v>1633</v>
      </c>
      <c r="E880" s="190" t="s">
        <v>1634</v>
      </c>
      <c r="F880" s="168" t="s">
        <v>1635</v>
      </c>
      <c r="G880" s="166" t="s">
        <v>1636</v>
      </c>
      <c r="H880" s="166">
        <v>11111111111111</v>
      </c>
      <c r="I880" s="191">
        <v>6400</v>
      </c>
      <c r="J880" s="170">
        <v>100</v>
      </c>
      <c r="K880" s="187">
        <f t="shared" si="52"/>
        <v>640000</v>
      </c>
      <c r="L880" s="41">
        <f t="shared" si="53"/>
        <v>0</v>
      </c>
      <c r="M880" s="188">
        <f t="shared" si="54"/>
        <v>640000</v>
      </c>
      <c r="N880" s="171" t="s">
        <v>1896</v>
      </c>
    </row>
    <row r="881" spans="1:14" ht="38.25">
      <c r="A881" s="179">
        <f t="shared" si="55"/>
        <v>885</v>
      </c>
      <c r="B881" s="189" t="s">
        <v>74</v>
      </c>
      <c r="C881" s="167" t="s">
        <v>220</v>
      </c>
      <c r="D881" s="167" t="s">
        <v>75</v>
      </c>
      <c r="E881" s="190" t="s">
        <v>1266</v>
      </c>
      <c r="F881" s="168" t="s">
        <v>208</v>
      </c>
      <c r="G881" s="166" t="s">
        <v>1267</v>
      </c>
      <c r="H881" s="268" t="s">
        <v>7930</v>
      </c>
      <c r="I881" s="191">
        <v>320</v>
      </c>
      <c r="J881" s="170">
        <v>100</v>
      </c>
      <c r="K881" s="187">
        <f t="shared" si="52"/>
        <v>32000</v>
      </c>
      <c r="L881" s="41">
        <f t="shared" si="53"/>
        <v>0</v>
      </c>
      <c r="M881" s="188">
        <f t="shared" si="54"/>
        <v>32000</v>
      </c>
      <c r="N881" s="171" t="s">
        <v>1897</v>
      </c>
    </row>
    <row r="882" spans="1:14" ht="38.25">
      <c r="A882" s="179">
        <f t="shared" si="55"/>
        <v>886</v>
      </c>
      <c r="B882" s="189" t="s">
        <v>76</v>
      </c>
      <c r="C882" s="167" t="s">
        <v>206</v>
      </c>
      <c r="D882" s="167" t="s">
        <v>77</v>
      </c>
      <c r="E882" s="190" t="s">
        <v>1276</v>
      </c>
      <c r="F882" s="168" t="s">
        <v>208</v>
      </c>
      <c r="G882" s="166" t="s">
        <v>78</v>
      </c>
      <c r="H882" s="268" t="s">
        <v>7930</v>
      </c>
      <c r="I882" s="191">
        <v>1600</v>
      </c>
      <c r="J882" s="170">
        <v>100</v>
      </c>
      <c r="K882" s="187">
        <f t="shared" si="52"/>
        <v>160000</v>
      </c>
      <c r="L882" s="41">
        <f t="shared" si="53"/>
        <v>0</v>
      </c>
      <c r="M882" s="188">
        <f t="shared" si="54"/>
        <v>160000</v>
      </c>
      <c r="N882" s="171" t="s">
        <v>1897</v>
      </c>
    </row>
    <row r="883" spans="1:14" ht="38.25">
      <c r="A883" s="179">
        <f t="shared" si="55"/>
        <v>887</v>
      </c>
      <c r="B883" s="189" t="s">
        <v>79</v>
      </c>
      <c r="C883" s="167" t="s">
        <v>215</v>
      </c>
      <c r="D883" s="167" t="s">
        <v>80</v>
      </c>
      <c r="E883" s="190" t="s">
        <v>1278</v>
      </c>
      <c r="F883" s="168" t="s">
        <v>208</v>
      </c>
      <c r="G883" s="166" t="s">
        <v>1279</v>
      </c>
      <c r="H883" s="268" t="s">
        <v>7930</v>
      </c>
      <c r="I883" s="191">
        <v>160</v>
      </c>
      <c r="J883" s="170">
        <v>100</v>
      </c>
      <c r="K883" s="187">
        <f t="shared" si="52"/>
        <v>16000</v>
      </c>
      <c r="L883" s="41">
        <f t="shared" si="53"/>
        <v>0</v>
      </c>
      <c r="M883" s="188">
        <f t="shared" si="54"/>
        <v>16000</v>
      </c>
      <c r="N883" s="171" t="s">
        <v>1897</v>
      </c>
    </row>
    <row r="884" spans="1:14" ht="38.25">
      <c r="A884" s="179">
        <f t="shared" si="55"/>
        <v>888</v>
      </c>
      <c r="B884" s="189" t="s">
        <v>82</v>
      </c>
      <c r="C884" s="167" t="s">
        <v>206</v>
      </c>
      <c r="D884" s="167" t="s">
        <v>83</v>
      </c>
      <c r="E884" s="190" t="s">
        <v>1283</v>
      </c>
      <c r="F884" s="168" t="s">
        <v>208</v>
      </c>
      <c r="G884" s="166" t="s">
        <v>1640</v>
      </c>
      <c r="H884" s="268" t="s">
        <v>7930</v>
      </c>
      <c r="I884" s="191">
        <v>1600</v>
      </c>
      <c r="J884" s="170">
        <v>100</v>
      </c>
      <c r="K884" s="187">
        <f t="shared" si="52"/>
        <v>160000</v>
      </c>
      <c r="L884" s="41">
        <f t="shared" si="53"/>
        <v>0</v>
      </c>
      <c r="M884" s="188">
        <f t="shared" si="54"/>
        <v>160000</v>
      </c>
      <c r="N884" s="171" t="s">
        <v>1897</v>
      </c>
    </row>
    <row r="885" spans="1:14" ht="38.25">
      <c r="A885" s="179">
        <f t="shared" si="55"/>
        <v>889</v>
      </c>
      <c r="B885" s="189" t="s">
        <v>86</v>
      </c>
      <c r="C885" s="167" t="s">
        <v>225</v>
      </c>
      <c r="D885" s="167" t="s">
        <v>87</v>
      </c>
      <c r="E885" s="190" t="s">
        <v>1290</v>
      </c>
      <c r="F885" s="168" t="s">
        <v>208</v>
      </c>
      <c r="G885" s="166" t="s">
        <v>1291</v>
      </c>
      <c r="H885" s="268" t="s">
        <v>7930</v>
      </c>
      <c r="I885" s="191">
        <v>160</v>
      </c>
      <c r="J885" s="170">
        <v>100</v>
      </c>
      <c r="K885" s="187">
        <f t="shared" si="52"/>
        <v>16000</v>
      </c>
      <c r="L885" s="41">
        <f t="shared" si="53"/>
        <v>0</v>
      </c>
      <c r="M885" s="188">
        <f t="shared" si="54"/>
        <v>16000</v>
      </c>
      <c r="N885" s="171" t="s">
        <v>1897</v>
      </c>
    </row>
    <row r="886" spans="1:14" ht="38.25">
      <c r="A886" s="179">
        <f t="shared" si="55"/>
        <v>890</v>
      </c>
      <c r="B886" s="189" t="s">
        <v>228</v>
      </c>
      <c r="C886" s="167" t="s">
        <v>175</v>
      </c>
      <c r="D886" s="167" t="s">
        <v>229</v>
      </c>
      <c r="E886" s="190" t="s">
        <v>1293</v>
      </c>
      <c r="F886" s="168" t="s">
        <v>1294</v>
      </c>
      <c r="G886" s="166" t="s">
        <v>1295</v>
      </c>
      <c r="H886" s="268" t="s">
        <v>7930</v>
      </c>
      <c r="I886" s="191">
        <v>320</v>
      </c>
      <c r="J886" s="170">
        <v>100</v>
      </c>
      <c r="K886" s="187">
        <f t="shared" si="52"/>
        <v>32000</v>
      </c>
      <c r="L886" s="41">
        <f t="shared" si="53"/>
        <v>0</v>
      </c>
      <c r="M886" s="188">
        <f t="shared" si="54"/>
        <v>32000</v>
      </c>
      <c r="N886" s="171" t="s">
        <v>1897</v>
      </c>
    </row>
    <row r="887" spans="1:14" ht="38.25">
      <c r="A887" s="179">
        <f t="shared" si="55"/>
        <v>891</v>
      </c>
      <c r="B887" s="189" t="s">
        <v>230</v>
      </c>
      <c r="C887" s="167" t="s">
        <v>206</v>
      </c>
      <c r="D887" s="167" t="s">
        <v>231</v>
      </c>
      <c r="E887" s="190" t="s">
        <v>1297</v>
      </c>
      <c r="F887" s="168" t="s">
        <v>208</v>
      </c>
      <c r="G887" s="166" t="s">
        <v>1298</v>
      </c>
      <c r="H887" s="268" t="s">
        <v>7930</v>
      </c>
      <c r="I887" s="191">
        <v>2400</v>
      </c>
      <c r="J887" s="170">
        <v>100</v>
      </c>
      <c r="K887" s="187">
        <f t="shared" si="52"/>
        <v>240000</v>
      </c>
      <c r="L887" s="41">
        <f t="shared" si="53"/>
        <v>0</v>
      </c>
      <c r="M887" s="188">
        <f t="shared" si="54"/>
        <v>240000</v>
      </c>
      <c r="N887" s="171" t="s">
        <v>1897</v>
      </c>
    </row>
    <row r="888" spans="1:14" ht="38.25">
      <c r="A888" s="179">
        <f t="shared" si="55"/>
        <v>892</v>
      </c>
      <c r="B888" s="189" t="s">
        <v>233</v>
      </c>
      <c r="C888" s="167" t="s">
        <v>220</v>
      </c>
      <c r="D888" s="167" t="s">
        <v>234</v>
      </c>
      <c r="E888" s="190" t="s">
        <v>1306</v>
      </c>
      <c r="F888" s="168" t="s">
        <v>208</v>
      </c>
      <c r="G888" s="166" t="s">
        <v>1307</v>
      </c>
      <c r="H888" s="268" t="s">
        <v>7930</v>
      </c>
      <c r="I888" s="191">
        <v>160</v>
      </c>
      <c r="J888" s="170">
        <v>100</v>
      </c>
      <c r="K888" s="187">
        <f t="shared" si="52"/>
        <v>16000</v>
      </c>
      <c r="L888" s="41">
        <f t="shared" si="53"/>
        <v>0</v>
      </c>
      <c r="M888" s="188">
        <f t="shared" si="54"/>
        <v>16000</v>
      </c>
      <c r="N888" s="171" t="s">
        <v>1897</v>
      </c>
    </row>
    <row r="889" spans="1:14" ht="38.25">
      <c r="A889" s="179">
        <f t="shared" si="55"/>
        <v>893</v>
      </c>
      <c r="B889" s="189" t="s">
        <v>235</v>
      </c>
      <c r="C889" s="167" t="s">
        <v>266</v>
      </c>
      <c r="D889" s="167" t="s">
        <v>236</v>
      </c>
      <c r="E889" s="190" t="s">
        <v>1309</v>
      </c>
      <c r="F889" s="168" t="s">
        <v>208</v>
      </c>
      <c r="G889" s="166" t="s">
        <v>1310</v>
      </c>
      <c r="H889" s="268" t="s">
        <v>7930</v>
      </c>
      <c r="I889" s="191">
        <v>480</v>
      </c>
      <c r="J889" s="170">
        <v>100</v>
      </c>
      <c r="K889" s="187">
        <f t="shared" si="52"/>
        <v>48000</v>
      </c>
      <c r="L889" s="41">
        <f t="shared" si="53"/>
        <v>0</v>
      </c>
      <c r="M889" s="188">
        <f t="shared" si="54"/>
        <v>48000</v>
      </c>
      <c r="N889" s="171" t="s">
        <v>1897</v>
      </c>
    </row>
    <row r="890" spans="1:14" ht="38.25">
      <c r="A890" s="179">
        <f t="shared" si="55"/>
        <v>894</v>
      </c>
      <c r="B890" s="189" t="s">
        <v>237</v>
      </c>
      <c r="C890" s="167" t="s">
        <v>215</v>
      </c>
      <c r="D890" s="167" t="s">
        <v>238</v>
      </c>
      <c r="E890" s="190" t="s">
        <v>1312</v>
      </c>
      <c r="F890" s="168" t="s">
        <v>208</v>
      </c>
      <c r="G890" s="166" t="s">
        <v>1313</v>
      </c>
      <c r="H890" s="268" t="s">
        <v>7930</v>
      </c>
      <c r="I890" s="191">
        <v>1600</v>
      </c>
      <c r="J890" s="170">
        <v>100</v>
      </c>
      <c r="K890" s="187">
        <f t="shared" si="52"/>
        <v>160000</v>
      </c>
      <c r="L890" s="41">
        <f t="shared" si="53"/>
        <v>0</v>
      </c>
      <c r="M890" s="188">
        <f t="shared" si="54"/>
        <v>160000</v>
      </c>
      <c r="N890" s="171" t="s">
        <v>1897</v>
      </c>
    </row>
    <row r="891" spans="1:14" ht="38.25">
      <c r="A891" s="179">
        <f t="shared" si="55"/>
        <v>895</v>
      </c>
      <c r="B891" s="189" t="s">
        <v>239</v>
      </c>
      <c r="C891" s="167" t="s">
        <v>225</v>
      </c>
      <c r="D891" s="167" t="s">
        <v>240</v>
      </c>
      <c r="E891" s="190" t="s">
        <v>1319</v>
      </c>
      <c r="F891" s="168" t="s">
        <v>208</v>
      </c>
      <c r="G891" s="166" t="s">
        <v>1320</v>
      </c>
      <c r="H891" s="268" t="s">
        <v>7930</v>
      </c>
      <c r="I891" s="191">
        <v>320</v>
      </c>
      <c r="J891" s="170">
        <v>100</v>
      </c>
      <c r="K891" s="187">
        <f t="shared" si="52"/>
        <v>32000</v>
      </c>
      <c r="L891" s="41">
        <f t="shared" si="53"/>
        <v>0</v>
      </c>
      <c r="M891" s="188">
        <f t="shared" si="54"/>
        <v>32000</v>
      </c>
      <c r="N891" s="171" t="s">
        <v>1897</v>
      </c>
    </row>
    <row r="892" spans="1:14" ht="38.25">
      <c r="A892" s="179">
        <f t="shared" si="55"/>
        <v>896</v>
      </c>
      <c r="B892" s="189" t="s">
        <v>243</v>
      </c>
      <c r="C892" s="167" t="s">
        <v>215</v>
      </c>
      <c r="D892" s="167" t="s">
        <v>244</v>
      </c>
      <c r="E892" s="190" t="s">
        <v>1330</v>
      </c>
      <c r="F892" s="168" t="s">
        <v>1114</v>
      </c>
      <c r="G892" s="166" t="s">
        <v>245</v>
      </c>
      <c r="H892" s="268" t="s">
        <v>7930</v>
      </c>
      <c r="I892" s="191">
        <v>800</v>
      </c>
      <c r="J892" s="170">
        <v>100</v>
      </c>
      <c r="K892" s="187">
        <f t="shared" si="52"/>
        <v>80000</v>
      </c>
      <c r="L892" s="41">
        <f t="shared" si="53"/>
        <v>0</v>
      </c>
      <c r="M892" s="188">
        <f t="shared" si="54"/>
        <v>80000</v>
      </c>
      <c r="N892" s="171" t="s">
        <v>1897</v>
      </c>
    </row>
    <row r="893" spans="1:14" ht="38.25">
      <c r="A893" s="179">
        <f t="shared" si="55"/>
        <v>897</v>
      </c>
      <c r="B893" s="189" t="s">
        <v>246</v>
      </c>
      <c r="C893" s="167" t="s">
        <v>247</v>
      </c>
      <c r="D893" s="167" t="s">
        <v>248</v>
      </c>
      <c r="E893" s="190" t="s">
        <v>1332</v>
      </c>
      <c r="F893" s="168" t="s">
        <v>1114</v>
      </c>
      <c r="G893" s="166" t="s">
        <v>1333</v>
      </c>
      <c r="H893" s="268" t="s">
        <v>7930</v>
      </c>
      <c r="I893" s="191">
        <v>480</v>
      </c>
      <c r="J893" s="170">
        <v>100</v>
      </c>
      <c r="K893" s="187">
        <f t="shared" si="52"/>
        <v>48000</v>
      </c>
      <c r="L893" s="41">
        <f t="shared" si="53"/>
        <v>0</v>
      </c>
      <c r="M893" s="188">
        <f t="shared" si="54"/>
        <v>48000</v>
      </c>
      <c r="N893" s="171" t="s">
        <v>1897</v>
      </c>
    </row>
    <row r="894" spans="1:14" ht="38.25">
      <c r="A894" s="179">
        <f t="shared" si="55"/>
        <v>898</v>
      </c>
      <c r="B894" s="189" t="s">
        <v>250</v>
      </c>
      <c r="C894" s="167" t="s">
        <v>275</v>
      </c>
      <c r="D894" s="167" t="s">
        <v>251</v>
      </c>
      <c r="E894" s="190" t="s">
        <v>1336</v>
      </c>
      <c r="F894" s="168" t="s">
        <v>208</v>
      </c>
      <c r="G894" s="166" t="s">
        <v>1337</v>
      </c>
      <c r="H894" s="268" t="s">
        <v>7930</v>
      </c>
      <c r="I894" s="191">
        <v>1920</v>
      </c>
      <c r="J894" s="170">
        <v>100</v>
      </c>
      <c r="K894" s="187">
        <f t="shared" si="52"/>
        <v>192000</v>
      </c>
      <c r="L894" s="41">
        <f t="shared" si="53"/>
        <v>0</v>
      </c>
      <c r="M894" s="188">
        <f t="shared" si="54"/>
        <v>192000</v>
      </c>
      <c r="N894" s="171" t="s">
        <v>1897</v>
      </c>
    </row>
    <row r="895" spans="1:14" ht="38.25">
      <c r="A895" s="179">
        <f t="shared" si="55"/>
        <v>899</v>
      </c>
      <c r="B895" s="189" t="s">
        <v>2161</v>
      </c>
      <c r="C895" s="167" t="s">
        <v>2162</v>
      </c>
      <c r="D895" s="167" t="s">
        <v>2163</v>
      </c>
      <c r="E895" s="190" t="s">
        <v>2164</v>
      </c>
      <c r="F895" s="168" t="s">
        <v>2165</v>
      </c>
      <c r="G895" s="166" t="s">
        <v>2166</v>
      </c>
      <c r="H895" s="268" t="s">
        <v>7930</v>
      </c>
      <c r="I895" s="191">
        <v>800</v>
      </c>
      <c r="J895" s="170">
        <v>100</v>
      </c>
      <c r="K895" s="187">
        <f t="shared" si="52"/>
        <v>80000</v>
      </c>
      <c r="L895" s="41">
        <f t="shared" si="53"/>
        <v>0</v>
      </c>
      <c r="M895" s="188">
        <f t="shared" si="54"/>
        <v>80000</v>
      </c>
      <c r="N895" s="171" t="s">
        <v>1896</v>
      </c>
    </row>
    <row r="896" spans="1:14" ht="38.25">
      <c r="A896" s="179">
        <f t="shared" si="55"/>
        <v>900</v>
      </c>
      <c r="B896" s="189" t="s">
        <v>115</v>
      </c>
      <c r="C896" s="167" t="s">
        <v>206</v>
      </c>
      <c r="D896" s="167" t="s">
        <v>116</v>
      </c>
      <c r="E896" s="190" t="s">
        <v>1345</v>
      </c>
      <c r="F896" s="168" t="s">
        <v>208</v>
      </c>
      <c r="G896" s="166" t="s">
        <v>117</v>
      </c>
      <c r="H896" s="268" t="s">
        <v>7930</v>
      </c>
      <c r="I896" s="191">
        <v>3200</v>
      </c>
      <c r="J896" s="170">
        <v>100</v>
      </c>
      <c r="K896" s="187">
        <f t="shared" si="52"/>
        <v>320000</v>
      </c>
      <c r="L896" s="41">
        <f t="shared" si="53"/>
        <v>0</v>
      </c>
      <c r="M896" s="188">
        <f t="shared" si="54"/>
        <v>320000</v>
      </c>
      <c r="N896" s="171" t="s">
        <v>1897</v>
      </c>
    </row>
    <row r="897" spans="1:14" ht="38.25">
      <c r="A897" s="179">
        <f t="shared" si="55"/>
        <v>901</v>
      </c>
      <c r="B897" s="189" t="s">
        <v>118</v>
      </c>
      <c r="C897" s="167" t="s">
        <v>275</v>
      </c>
      <c r="D897" s="167" t="s">
        <v>119</v>
      </c>
      <c r="E897" s="190" t="s">
        <v>1348</v>
      </c>
      <c r="F897" s="168" t="s">
        <v>208</v>
      </c>
      <c r="G897" s="166" t="s">
        <v>1349</v>
      </c>
      <c r="H897" s="268" t="s">
        <v>7930</v>
      </c>
      <c r="I897" s="191">
        <v>160</v>
      </c>
      <c r="J897" s="170">
        <v>100</v>
      </c>
      <c r="K897" s="187">
        <f t="shared" si="52"/>
        <v>16000</v>
      </c>
      <c r="L897" s="41">
        <f t="shared" si="53"/>
        <v>0</v>
      </c>
      <c r="M897" s="188">
        <f t="shared" si="54"/>
        <v>16000</v>
      </c>
      <c r="N897" s="171" t="s">
        <v>1897</v>
      </c>
    </row>
    <row r="898" spans="1:14" ht="38.25">
      <c r="A898" s="179">
        <f t="shared" si="55"/>
        <v>902</v>
      </c>
      <c r="B898" s="189" t="s">
        <v>124</v>
      </c>
      <c r="C898" s="167" t="s">
        <v>126</v>
      </c>
      <c r="D898" s="167" t="s">
        <v>127</v>
      </c>
      <c r="E898" s="190" t="s">
        <v>1361</v>
      </c>
      <c r="F898" s="168" t="s">
        <v>128</v>
      </c>
      <c r="G898" s="166" t="s">
        <v>600</v>
      </c>
      <c r="H898" s="166" t="s">
        <v>1360</v>
      </c>
      <c r="I898" s="191">
        <v>3040</v>
      </c>
      <c r="J898" s="170">
        <v>100</v>
      </c>
      <c r="K898" s="187">
        <f t="shared" si="52"/>
        <v>304000</v>
      </c>
      <c r="L898" s="41">
        <f t="shared" si="53"/>
        <v>0</v>
      </c>
      <c r="M898" s="188">
        <f t="shared" si="54"/>
        <v>304000</v>
      </c>
      <c r="N898" s="171" t="s">
        <v>1897</v>
      </c>
    </row>
    <row r="899" spans="1:14" ht="38.25">
      <c r="A899" s="179">
        <f t="shared" si="55"/>
        <v>903</v>
      </c>
      <c r="B899" s="189" t="s">
        <v>129</v>
      </c>
      <c r="C899" s="167" t="s">
        <v>275</v>
      </c>
      <c r="D899" s="167" t="s">
        <v>130</v>
      </c>
      <c r="E899" s="190" t="s">
        <v>1364</v>
      </c>
      <c r="F899" s="168" t="s">
        <v>131</v>
      </c>
      <c r="G899" s="166" t="s">
        <v>1365</v>
      </c>
      <c r="H899" s="268" t="s">
        <v>7930</v>
      </c>
      <c r="I899" s="191">
        <v>160</v>
      </c>
      <c r="J899" s="170">
        <v>100</v>
      </c>
      <c r="K899" s="187">
        <f t="shared" si="52"/>
        <v>16000</v>
      </c>
      <c r="L899" s="41">
        <f t="shared" si="53"/>
        <v>0</v>
      </c>
      <c r="M899" s="188">
        <f t="shared" si="54"/>
        <v>16000</v>
      </c>
      <c r="N899" s="171" t="s">
        <v>1897</v>
      </c>
    </row>
    <row r="900" spans="1:14" ht="38.25">
      <c r="A900" s="179">
        <f t="shared" si="55"/>
        <v>904</v>
      </c>
      <c r="B900" s="189" t="s">
        <v>2170</v>
      </c>
      <c r="C900" s="167" t="s">
        <v>2171</v>
      </c>
      <c r="D900" s="167" t="s">
        <v>2172</v>
      </c>
      <c r="E900" s="190" t="s">
        <v>2173</v>
      </c>
      <c r="F900" s="168" t="s">
        <v>2174</v>
      </c>
      <c r="G900" s="166" t="s">
        <v>2175</v>
      </c>
      <c r="H900" s="268" t="s">
        <v>7930</v>
      </c>
      <c r="I900" s="191">
        <v>1600</v>
      </c>
      <c r="J900" s="170">
        <v>100</v>
      </c>
      <c r="K900" s="187">
        <f t="shared" si="52"/>
        <v>160000</v>
      </c>
      <c r="L900" s="41">
        <f t="shared" si="53"/>
        <v>0</v>
      </c>
      <c r="M900" s="188">
        <f t="shared" si="54"/>
        <v>160000</v>
      </c>
      <c r="N900" s="171" t="s">
        <v>1896</v>
      </c>
    </row>
    <row r="901" spans="1:14" ht="38.25">
      <c r="A901" s="179">
        <f t="shared" si="55"/>
        <v>905</v>
      </c>
      <c r="B901" s="189" t="s">
        <v>42</v>
      </c>
      <c r="C901" s="167" t="s">
        <v>225</v>
      </c>
      <c r="D901" s="167" t="s">
        <v>43</v>
      </c>
      <c r="E901" s="190" t="s">
        <v>1374</v>
      </c>
      <c r="F901" s="168" t="s">
        <v>44</v>
      </c>
      <c r="G901" s="166" t="s">
        <v>1375</v>
      </c>
      <c r="H901" s="268" t="s">
        <v>7930</v>
      </c>
      <c r="I901" s="191">
        <v>160</v>
      </c>
      <c r="J901" s="170">
        <v>100</v>
      </c>
      <c r="K901" s="187">
        <f t="shared" si="52"/>
        <v>16000</v>
      </c>
      <c r="L901" s="41">
        <f t="shared" si="53"/>
        <v>0</v>
      </c>
      <c r="M901" s="188">
        <f t="shared" si="54"/>
        <v>16000</v>
      </c>
      <c r="N901" s="171" t="s">
        <v>1897</v>
      </c>
    </row>
    <row r="902" spans="1:14" ht="25.5">
      <c r="A902" s="179">
        <f t="shared" si="55"/>
        <v>906</v>
      </c>
      <c r="B902" s="189" t="s">
        <v>45</v>
      </c>
      <c r="C902" s="167" t="s">
        <v>217</v>
      </c>
      <c r="D902" s="167" t="s">
        <v>46</v>
      </c>
      <c r="E902" s="190" t="s">
        <v>1378</v>
      </c>
      <c r="F902" s="168" t="s">
        <v>1379</v>
      </c>
      <c r="G902" s="166" t="s">
        <v>1381</v>
      </c>
      <c r="H902" s="268" t="s">
        <v>7930</v>
      </c>
      <c r="I902" s="191">
        <v>160</v>
      </c>
      <c r="J902" s="170">
        <v>100</v>
      </c>
      <c r="K902" s="187">
        <f t="shared" ref="K902:K938" si="56">I902*J902</f>
        <v>16000</v>
      </c>
      <c r="L902" s="41">
        <f t="shared" ref="L902:L938" si="57">K902*0</f>
        <v>0</v>
      </c>
      <c r="M902" s="188">
        <f t="shared" ref="M902:M938" si="58">K902-L902</f>
        <v>16000</v>
      </c>
      <c r="N902" s="171" t="s">
        <v>1897</v>
      </c>
    </row>
    <row r="903" spans="1:14" ht="38.25">
      <c r="A903" s="179">
        <f t="shared" ref="A903:A938" si="59">A902+1</f>
        <v>907</v>
      </c>
      <c r="B903" s="189" t="s">
        <v>47</v>
      </c>
      <c r="C903" s="167" t="s">
        <v>207</v>
      </c>
      <c r="D903" s="167" t="s">
        <v>48</v>
      </c>
      <c r="E903" s="190" t="s">
        <v>1384</v>
      </c>
      <c r="F903" s="168" t="s">
        <v>208</v>
      </c>
      <c r="G903" s="166" t="s">
        <v>1385</v>
      </c>
      <c r="H903" s="268" t="s">
        <v>7930</v>
      </c>
      <c r="I903" s="191">
        <v>1600</v>
      </c>
      <c r="J903" s="170">
        <v>100</v>
      </c>
      <c r="K903" s="187">
        <f t="shared" si="56"/>
        <v>160000</v>
      </c>
      <c r="L903" s="41">
        <f t="shared" si="57"/>
        <v>0</v>
      </c>
      <c r="M903" s="188">
        <f t="shared" si="58"/>
        <v>160000</v>
      </c>
      <c r="N903" s="171" t="s">
        <v>1897</v>
      </c>
    </row>
    <row r="904" spans="1:14" ht="38.25">
      <c r="A904" s="179">
        <f t="shared" si="59"/>
        <v>908</v>
      </c>
      <c r="B904" s="189" t="s">
        <v>49</v>
      </c>
      <c r="C904" s="167" t="s">
        <v>261</v>
      </c>
      <c r="D904" s="167" t="s">
        <v>50</v>
      </c>
      <c r="E904" s="190" t="s">
        <v>1387</v>
      </c>
      <c r="F904" s="168" t="s">
        <v>208</v>
      </c>
      <c r="G904" s="166" t="s">
        <v>1388</v>
      </c>
      <c r="H904" s="268" t="s">
        <v>7930</v>
      </c>
      <c r="I904" s="191">
        <v>480</v>
      </c>
      <c r="J904" s="170">
        <v>100</v>
      </c>
      <c r="K904" s="187">
        <f t="shared" si="56"/>
        <v>48000</v>
      </c>
      <c r="L904" s="41">
        <f t="shared" si="57"/>
        <v>0</v>
      </c>
      <c r="M904" s="188">
        <f t="shared" si="58"/>
        <v>48000</v>
      </c>
      <c r="N904" s="171" t="s">
        <v>1897</v>
      </c>
    </row>
    <row r="905" spans="1:14" ht="38.25">
      <c r="A905" s="179">
        <f t="shared" si="59"/>
        <v>909</v>
      </c>
      <c r="B905" s="189" t="s">
        <v>149</v>
      </c>
      <c r="C905" s="167" t="s">
        <v>225</v>
      </c>
      <c r="D905" s="167" t="s">
        <v>150</v>
      </c>
      <c r="E905" s="190" t="s">
        <v>1391</v>
      </c>
      <c r="F905" s="168" t="s">
        <v>145</v>
      </c>
      <c r="G905" s="166" t="s">
        <v>1392</v>
      </c>
      <c r="H905" s="268" t="s">
        <v>7930</v>
      </c>
      <c r="I905" s="191">
        <v>800</v>
      </c>
      <c r="J905" s="170">
        <v>100</v>
      </c>
      <c r="K905" s="187">
        <f t="shared" si="56"/>
        <v>80000</v>
      </c>
      <c r="L905" s="41">
        <f t="shared" si="57"/>
        <v>0</v>
      </c>
      <c r="M905" s="188">
        <f t="shared" si="58"/>
        <v>80000</v>
      </c>
      <c r="N905" s="171" t="s">
        <v>1897</v>
      </c>
    </row>
    <row r="906" spans="1:14" ht="38.25">
      <c r="A906" s="179">
        <f t="shared" si="59"/>
        <v>910</v>
      </c>
      <c r="B906" s="189" t="s">
        <v>153</v>
      </c>
      <c r="C906" s="167" t="s">
        <v>210</v>
      </c>
      <c r="D906" s="167" t="s">
        <v>154</v>
      </c>
      <c r="E906" s="190" t="s">
        <v>1405</v>
      </c>
      <c r="F906" s="168" t="s">
        <v>208</v>
      </c>
      <c r="G906" s="166" t="s">
        <v>1406</v>
      </c>
      <c r="H906" s="268" t="s">
        <v>7930</v>
      </c>
      <c r="I906" s="191">
        <v>480</v>
      </c>
      <c r="J906" s="170">
        <v>100</v>
      </c>
      <c r="K906" s="187">
        <f t="shared" si="56"/>
        <v>48000</v>
      </c>
      <c r="L906" s="41">
        <f t="shared" si="57"/>
        <v>0</v>
      </c>
      <c r="M906" s="188">
        <f t="shared" si="58"/>
        <v>48000</v>
      </c>
      <c r="N906" s="171" t="s">
        <v>1897</v>
      </c>
    </row>
    <row r="907" spans="1:14" ht="38.25">
      <c r="A907" s="179">
        <f t="shared" si="59"/>
        <v>911</v>
      </c>
      <c r="B907" s="189" t="s">
        <v>155</v>
      </c>
      <c r="C907" s="167" t="s">
        <v>217</v>
      </c>
      <c r="D907" s="167" t="s">
        <v>156</v>
      </c>
      <c r="E907" s="190" t="s">
        <v>1409</v>
      </c>
      <c r="F907" s="168" t="s">
        <v>208</v>
      </c>
      <c r="G907" s="166" t="s">
        <v>1410</v>
      </c>
      <c r="H907" s="268" t="s">
        <v>7930</v>
      </c>
      <c r="I907" s="191">
        <v>160</v>
      </c>
      <c r="J907" s="170">
        <v>100</v>
      </c>
      <c r="K907" s="187">
        <f t="shared" si="56"/>
        <v>16000</v>
      </c>
      <c r="L907" s="41">
        <f t="shared" si="57"/>
        <v>0</v>
      </c>
      <c r="M907" s="188">
        <f t="shared" si="58"/>
        <v>16000</v>
      </c>
      <c r="N907" s="171" t="s">
        <v>1897</v>
      </c>
    </row>
    <row r="908" spans="1:14" ht="38.25">
      <c r="A908" s="179">
        <f t="shared" si="59"/>
        <v>912</v>
      </c>
      <c r="B908" s="189" t="s">
        <v>157</v>
      </c>
      <c r="C908" s="167" t="s">
        <v>225</v>
      </c>
      <c r="D908" s="167" t="s">
        <v>158</v>
      </c>
      <c r="E908" s="190" t="s">
        <v>1409</v>
      </c>
      <c r="F908" s="168" t="s">
        <v>208</v>
      </c>
      <c r="G908" s="166" t="s">
        <v>1412</v>
      </c>
      <c r="H908" s="268" t="s">
        <v>7930</v>
      </c>
      <c r="I908" s="191">
        <v>160</v>
      </c>
      <c r="J908" s="170">
        <v>100</v>
      </c>
      <c r="K908" s="187">
        <f t="shared" si="56"/>
        <v>16000</v>
      </c>
      <c r="L908" s="41">
        <f t="shared" si="57"/>
        <v>0</v>
      </c>
      <c r="M908" s="188">
        <f t="shared" si="58"/>
        <v>16000</v>
      </c>
      <c r="N908" s="171" t="s">
        <v>1897</v>
      </c>
    </row>
    <row r="909" spans="1:14" ht="38.25">
      <c r="A909" s="179">
        <f t="shared" si="59"/>
        <v>913</v>
      </c>
      <c r="B909" s="189" t="s">
        <v>159</v>
      </c>
      <c r="C909" s="167" t="s">
        <v>266</v>
      </c>
      <c r="D909" s="167" t="s">
        <v>160</v>
      </c>
      <c r="E909" s="190" t="s">
        <v>1414</v>
      </c>
      <c r="F909" s="168" t="s">
        <v>208</v>
      </c>
      <c r="G909" s="166" t="s">
        <v>1415</v>
      </c>
      <c r="H909" s="268" t="s">
        <v>7930</v>
      </c>
      <c r="I909" s="191">
        <v>320</v>
      </c>
      <c r="J909" s="170">
        <v>100</v>
      </c>
      <c r="K909" s="187">
        <f t="shared" si="56"/>
        <v>32000</v>
      </c>
      <c r="L909" s="41">
        <f t="shared" si="57"/>
        <v>0</v>
      </c>
      <c r="M909" s="188">
        <f t="shared" si="58"/>
        <v>32000</v>
      </c>
      <c r="N909" s="171" t="s">
        <v>1897</v>
      </c>
    </row>
    <row r="910" spans="1:14" ht="38.25">
      <c r="A910" s="179">
        <f t="shared" si="59"/>
        <v>914</v>
      </c>
      <c r="B910" s="189" t="s">
        <v>161</v>
      </c>
      <c r="C910" s="167" t="s">
        <v>210</v>
      </c>
      <c r="D910" s="167" t="s">
        <v>162</v>
      </c>
      <c r="E910" s="190" t="s">
        <v>1417</v>
      </c>
      <c r="F910" s="168" t="s">
        <v>208</v>
      </c>
      <c r="G910" s="166" t="s">
        <v>1418</v>
      </c>
      <c r="H910" s="268" t="s">
        <v>7930</v>
      </c>
      <c r="I910" s="191">
        <v>320</v>
      </c>
      <c r="J910" s="170">
        <v>100</v>
      </c>
      <c r="K910" s="187">
        <f t="shared" si="56"/>
        <v>32000</v>
      </c>
      <c r="L910" s="41">
        <f t="shared" si="57"/>
        <v>0</v>
      </c>
      <c r="M910" s="188">
        <f t="shared" si="58"/>
        <v>32000</v>
      </c>
      <c r="N910" s="171" t="s">
        <v>1897</v>
      </c>
    </row>
    <row r="911" spans="1:14" ht="38.25">
      <c r="A911" s="179">
        <f t="shared" si="59"/>
        <v>915</v>
      </c>
      <c r="B911" s="189" t="s">
        <v>163</v>
      </c>
      <c r="C911" s="167" t="s">
        <v>275</v>
      </c>
      <c r="D911" s="167" t="s">
        <v>164</v>
      </c>
      <c r="E911" s="190" t="s">
        <v>1420</v>
      </c>
      <c r="F911" s="168" t="s">
        <v>208</v>
      </c>
      <c r="G911" s="166" t="s">
        <v>1421</v>
      </c>
      <c r="H911" s="268" t="s">
        <v>7930</v>
      </c>
      <c r="I911" s="191">
        <v>160</v>
      </c>
      <c r="J911" s="170">
        <v>100</v>
      </c>
      <c r="K911" s="187">
        <f t="shared" si="56"/>
        <v>16000</v>
      </c>
      <c r="L911" s="41">
        <f t="shared" si="57"/>
        <v>0</v>
      </c>
      <c r="M911" s="188">
        <f t="shared" si="58"/>
        <v>16000</v>
      </c>
      <c r="N911" s="171" t="s">
        <v>1897</v>
      </c>
    </row>
    <row r="912" spans="1:14" ht="38.25">
      <c r="A912" s="179">
        <f t="shared" si="59"/>
        <v>916</v>
      </c>
      <c r="B912" s="189" t="s">
        <v>165</v>
      </c>
      <c r="C912" s="167" t="s">
        <v>261</v>
      </c>
      <c r="D912" s="167" t="s">
        <v>166</v>
      </c>
      <c r="E912" s="190" t="s">
        <v>1424</v>
      </c>
      <c r="F912" s="168" t="s">
        <v>208</v>
      </c>
      <c r="G912" s="166" t="s">
        <v>1208</v>
      </c>
      <c r="H912" s="268" t="s">
        <v>7930</v>
      </c>
      <c r="I912" s="191">
        <v>320</v>
      </c>
      <c r="J912" s="170">
        <v>100</v>
      </c>
      <c r="K912" s="187">
        <f t="shared" si="56"/>
        <v>32000</v>
      </c>
      <c r="L912" s="41">
        <f t="shared" si="57"/>
        <v>0</v>
      </c>
      <c r="M912" s="188">
        <f t="shared" si="58"/>
        <v>32000</v>
      </c>
      <c r="N912" s="171" t="s">
        <v>1897</v>
      </c>
    </row>
    <row r="913" spans="1:14" ht="38.25">
      <c r="A913" s="179">
        <f t="shared" si="59"/>
        <v>917</v>
      </c>
      <c r="B913" s="189" t="s">
        <v>53</v>
      </c>
      <c r="C913" s="167" t="s">
        <v>54</v>
      </c>
      <c r="D913" s="167" t="s">
        <v>55</v>
      </c>
      <c r="E913" s="190" t="s">
        <v>1437</v>
      </c>
      <c r="F913" s="168" t="s">
        <v>1438</v>
      </c>
      <c r="G913" s="166" t="s">
        <v>1439</v>
      </c>
      <c r="H913" s="268" t="s">
        <v>7930</v>
      </c>
      <c r="I913" s="191">
        <v>320</v>
      </c>
      <c r="J913" s="170">
        <v>100</v>
      </c>
      <c r="K913" s="187">
        <f t="shared" si="56"/>
        <v>32000</v>
      </c>
      <c r="L913" s="41">
        <f t="shared" si="57"/>
        <v>0</v>
      </c>
      <c r="M913" s="188">
        <f t="shared" si="58"/>
        <v>32000</v>
      </c>
      <c r="N913" s="171" t="s">
        <v>1897</v>
      </c>
    </row>
    <row r="914" spans="1:14" ht="38.25">
      <c r="A914" s="179">
        <f t="shared" si="59"/>
        <v>918</v>
      </c>
      <c r="B914" s="189" t="s">
        <v>7910</v>
      </c>
      <c r="C914" s="167" t="s">
        <v>7912</v>
      </c>
      <c r="D914" s="167" t="s">
        <v>1729</v>
      </c>
      <c r="E914" s="190" t="s">
        <v>1730</v>
      </c>
      <c r="F914" s="168" t="s">
        <v>1731</v>
      </c>
      <c r="G914" s="166" t="s">
        <v>7913</v>
      </c>
      <c r="H914" s="166" t="s">
        <v>7911</v>
      </c>
      <c r="I914" s="191">
        <v>3200</v>
      </c>
      <c r="J914" s="170">
        <v>100</v>
      </c>
      <c r="K914" s="187">
        <f t="shared" si="56"/>
        <v>320000</v>
      </c>
      <c r="L914" s="41">
        <f t="shared" si="57"/>
        <v>0</v>
      </c>
      <c r="M914" s="188">
        <f t="shared" si="58"/>
        <v>320000</v>
      </c>
      <c r="N914" s="171" t="s">
        <v>1896</v>
      </c>
    </row>
    <row r="915" spans="1:14" ht="38.25">
      <c r="A915" s="179">
        <f t="shared" si="59"/>
        <v>919</v>
      </c>
      <c r="B915" s="189" t="s">
        <v>56</v>
      </c>
      <c r="C915" s="167" t="s">
        <v>206</v>
      </c>
      <c r="D915" s="167" t="s">
        <v>57</v>
      </c>
      <c r="E915" s="190" t="s">
        <v>1127</v>
      </c>
      <c r="F915" s="168" t="s">
        <v>208</v>
      </c>
      <c r="G915" s="166" t="s">
        <v>1642</v>
      </c>
      <c r="H915" s="268" t="s">
        <v>7930</v>
      </c>
      <c r="I915" s="191">
        <v>320</v>
      </c>
      <c r="J915" s="170">
        <v>100</v>
      </c>
      <c r="K915" s="187">
        <f t="shared" si="56"/>
        <v>32000</v>
      </c>
      <c r="L915" s="41">
        <f t="shared" si="57"/>
        <v>0</v>
      </c>
      <c r="M915" s="188">
        <f t="shared" si="58"/>
        <v>32000</v>
      </c>
      <c r="N915" s="171" t="s">
        <v>1897</v>
      </c>
    </row>
    <row r="916" spans="1:14" ht="38.25">
      <c r="A916" s="179">
        <f t="shared" si="59"/>
        <v>920</v>
      </c>
      <c r="B916" s="189" t="s">
        <v>58</v>
      </c>
      <c r="C916" s="167" t="s">
        <v>210</v>
      </c>
      <c r="D916" s="167" t="s">
        <v>59</v>
      </c>
      <c r="E916" s="190" t="s">
        <v>1448</v>
      </c>
      <c r="F916" s="168" t="s">
        <v>208</v>
      </c>
      <c r="G916" s="166" t="s">
        <v>1449</v>
      </c>
      <c r="H916" s="268" t="s">
        <v>7930</v>
      </c>
      <c r="I916" s="191">
        <v>320</v>
      </c>
      <c r="J916" s="170">
        <v>100</v>
      </c>
      <c r="K916" s="187">
        <f t="shared" si="56"/>
        <v>32000</v>
      </c>
      <c r="L916" s="41">
        <f t="shared" si="57"/>
        <v>0</v>
      </c>
      <c r="M916" s="188">
        <f t="shared" si="58"/>
        <v>32000</v>
      </c>
      <c r="N916" s="171" t="s">
        <v>1897</v>
      </c>
    </row>
    <row r="917" spans="1:14" ht="38.25">
      <c r="A917" s="179">
        <f t="shared" si="59"/>
        <v>921</v>
      </c>
      <c r="B917" s="189" t="s">
        <v>88</v>
      </c>
      <c r="C917" s="167" t="s">
        <v>215</v>
      </c>
      <c r="D917" s="167" t="s">
        <v>89</v>
      </c>
      <c r="E917" s="190" t="s">
        <v>1059</v>
      </c>
      <c r="F917" s="168" t="s">
        <v>1453</v>
      </c>
      <c r="G917" s="166" t="s">
        <v>1454</v>
      </c>
      <c r="H917" s="268" t="s">
        <v>7930</v>
      </c>
      <c r="I917" s="191">
        <v>800</v>
      </c>
      <c r="J917" s="170">
        <v>100</v>
      </c>
      <c r="K917" s="187">
        <f t="shared" si="56"/>
        <v>80000</v>
      </c>
      <c r="L917" s="41">
        <f t="shared" si="57"/>
        <v>0</v>
      </c>
      <c r="M917" s="188">
        <f t="shared" si="58"/>
        <v>80000</v>
      </c>
      <c r="N917" s="171" t="s">
        <v>1897</v>
      </c>
    </row>
    <row r="918" spans="1:14" ht="38.25">
      <c r="A918" s="179">
        <f t="shared" si="59"/>
        <v>922</v>
      </c>
      <c r="B918" s="189" t="s">
        <v>90</v>
      </c>
      <c r="C918" s="167" t="s">
        <v>210</v>
      </c>
      <c r="D918" s="167" t="s">
        <v>91</v>
      </c>
      <c r="E918" s="190" t="s">
        <v>1456</v>
      </c>
      <c r="F918" s="168" t="s">
        <v>208</v>
      </c>
      <c r="G918" s="166" t="s">
        <v>1457</v>
      </c>
      <c r="H918" s="268" t="s">
        <v>7930</v>
      </c>
      <c r="I918" s="191">
        <v>320</v>
      </c>
      <c r="J918" s="170">
        <v>100</v>
      </c>
      <c r="K918" s="187">
        <f t="shared" si="56"/>
        <v>32000</v>
      </c>
      <c r="L918" s="41">
        <f t="shared" si="57"/>
        <v>0</v>
      </c>
      <c r="M918" s="188">
        <f t="shared" si="58"/>
        <v>32000</v>
      </c>
      <c r="N918" s="171" t="s">
        <v>1897</v>
      </c>
    </row>
    <row r="919" spans="1:14" ht="51">
      <c r="A919" s="179">
        <f t="shared" si="59"/>
        <v>923</v>
      </c>
      <c r="B919" s="189" t="s">
        <v>1889</v>
      </c>
      <c r="C919" s="167" t="s">
        <v>1890</v>
      </c>
      <c r="D919" s="167" t="s">
        <v>1891</v>
      </c>
      <c r="E919" s="190" t="s">
        <v>1892</v>
      </c>
      <c r="F919" s="168" t="s">
        <v>1893</v>
      </c>
      <c r="G919" s="166" t="s">
        <v>1894</v>
      </c>
      <c r="H919" s="268" t="s">
        <v>7930</v>
      </c>
      <c r="I919" s="191">
        <v>960</v>
      </c>
      <c r="J919" s="170">
        <v>100</v>
      </c>
      <c r="K919" s="187">
        <f t="shared" si="56"/>
        <v>96000</v>
      </c>
      <c r="L919" s="41">
        <f t="shared" si="57"/>
        <v>0</v>
      </c>
      <c r="M919" s="188">
        <f t="shared" si="58"/>
        <v>96000</v>
      </c>
      <c r="N919" s="171" t="s">
        <v>1896</v>
      </c>
    </row>
    <row r="920" spans="1:14" ht="38.25">
      <c r="A920" s="179">
        <f t="shared" si="59"/>
        <v>924</v>
      </c>
      <c r="B920" s="189" t="s">
        <v>92</v>
      </c>
      <c r="C920" s="167" t="s">
        <v>261</v>
      </c>
      <c r="D920" s="167" t="s">
        <v>93</v>
      </c>
      <c r="E920" s="190" t="s">
        <v>1461</v>
      </c>
      <c r="F920" s="168" t="s">
        <v>208</v>
      </c>
      <c r="G920" s="166" t="s">
        <v>1462</v>
      </c>
      <c r="H920" s="268" t="s">
        <v>7930</v>
      </c>
      <c r="I920" s="191">
        <v>320</v>
      </c>
      <c r="J920" s="170">
        <v>100</v>
      </c>
      <c r="K920" s="187">
        <f t="shared" si="56"/>
        <v>32000</v>
      </c>
      <c r="L920" s="41">
        <f t="shared" si="57"/>
        <v>0</v>
      </c>
      <c r="M920" s="188">
        <f t="shared" si="58"/>
        <v>32000</v>
      </c>
      <c r="N920" s="171" t="s">
        <v>1897</v>
      </c>
    </row>
    <row r="921" spans="1:14" ht="38.25">
      <c r="A921" s="179">
        <f t="shared" si="59"/>
        <v>925</v>
      </c>
      <c r="B921" s="189" t="s">
        <v>94</v>
      </c>
      <c r="C921" s="167" t="s">
        <v>225</v>
      </c>
      <c r="D921" s="167" t="s">
        <v>95</v>
      </c>
      <c r="E921" s="190" t="s">
        <v>1466</v>
      </c>
      <c r="F921" s="168" t="s">
        <v>208</v>
      </c>
      <c r="G921" s="166" t="s">
        <v>1385</v>
      </c>
      <c r="H921" s="268" t="s">
        <v>7930</v>
      </c>
      <c r="I921" s="191">
        <v>160</v>
      </c>
      <c r="J921" s="170">
        <v>100</v>
      </c>
      <c r="K921" s="187">
        <f t="shared" si="56"/>
        <v>16000</v>
      </c>
      <c r="L921" s="41">
        <f t="shared" si="57"/>
        <v>0</v>
      </c>
      <c r="M921" s="188">
        <f t="shared" si="58"/>
        <v>16000</v>
      </c>
      <c r="N921" s="171" t="s">
        <v>1897</v>
      </c>
    </row>
    <row r="922" spans="1:14" ht="38.25">
      <c r="A922" s="179">
        <f t="shared" si="59"/>
        <v>926</v>
      </c>
      <c r="B922" s="189" t="s">
        <v>96</v>
      </c>
      <c r="C922" s="167" t="s">
        <v>225</v>
      </c>
      <c r="D922" s="167" t="s">
        <v>97</v>
      </c>
      <c r="E922" s="190" t="s">
        <v>1468</v>
      </c>
      <c r="F922" s="168" t="s">
        <v>208</v>
      </c>
      <c r="G922" s="166" t="s">
        <v>1469</v>
      </c>
      <c r="H922" s="268" t="s">
        <v>7930</v>
      </c>
      <c r="I922" s="191">
        <v>160</v>
      </c>
      <c r="J922" s="170">
        <v>100</v>
      </c>
      <c r="K922" s="187">
        <f t="shared" si="56"/>
        <v>16000</v>
      </c>
      <c r="L922" s="41">
        <f t="shared" si="57"/>
        <v>0</v>
      </c>
      <c r="M922" s="188">
        <f t="shared" si="58"/>
        <v>16000</v>
      </c>
      <c r="N922" s="171" t="s">
        <v>1897</v>
      </c>
    </row>
    <row r="923" spans="1:14" ht="38.25">
      <c r="A923" s="179">
        <f t="shared" si="59"/>
        <v>927</v>
      </c>
      <c r="B923" s="189" t="s">
        <v>99</v>
      </c>
      <c r="C923" s="167" t="s">
        <v>217</v>
      </c>
      <c r="D923" s="167" t="s">
        <v>100</v>
      </c>
      <c r="E923" s="190" t="s">
        <v>1475</v>
      </c>
      <c r="F923" s="168" t="s">
        <v>1476</v>
      </c>
      <c r="G923" s="166" t="s">
        <v>1477</v>
      </c>
      <c r="H923" s="268" t="s">
        <v>7930</v>
      </c>
      <c r="I923" s="191">
        <v>160</v>
      </c>
      <c r="J923" s="170">
        <v>100</v>
      </c>
      <c r="K923" s="187">
        <f t="shared" si="56"/>
        <v>16000</v>
      </c>
      <c r="L923" s="41">
        <f t="shared" si="57"/>
        <v>0</v>
      </c>
      <c r="M923" s="188">
        <f t="shared" si="58"/>
        <v>16000</v>
      </c>
      <c r="N923" s="171" t="s">
        <v>1897</v>
      </c>
    </row>
    <row r="924" spans="1:14" ht="38.25">
      <c r="A924" s="179">
        <f t="shared" si="59"/>
        <v>928</v>
      </c>
      <c r="B924" s="189" t="s">
        <v>7915</v>
      </c>
      <c r="C924" s="167" t="s">
        <v>7916</v>
      </c>
      <c r="D924" s="167" t="s">
        <v>7917</v>
      </c>
      <c r="E924" s="190" t="s">
        <v>3767</v>
      </c>
      <c r="F924" s="168" t="s">
        <v>736</v>
      </c>
      <c r="G924" s="166" t="s">
        <v>7918</v>
      </c>
      <c r="H924" s="166">
        <v>11111111111111</v>
      </c>
      <c r="I924" s="191">
        <v>320</v>
      </c>
      <c r="J924" s="170">
        <v>100</v>
      </c>
      <c r="K924" s="187">
        <f t="shared" si="56"/>
        <v>32000</v>
      </c>
      <c r="L924" s="41">
        <f t="shared" si="57"/>
        <v>0</v>
      </c>
      <c r="M924" s="188">
        <f t="shared" si="58"/>
        <v>32000</v>
      </c>
      <c r="N924" s="171" t="s">
        <v>1896</v>
      </c>
    </row>
    <row r="925" spans="1:14" ht="38.25">
      <c r="A925" s="179">
        <f t="shared" si="59"/>
        <v>929</v>
      </c>
      <c r="B925" s="189" t="s">
        <v>101</v>
      </c>
      <c r="C925" s="167" t="s">
        <v>271</v>
      </c>
      <c r="D925" s="167" t="s">
        <v>102</v>
      </c>
      <c r="E925" s="190" t="s">
        <v>1480</v>
      </c>
      <c r="F925" s="168" t="s">
        <v>208</v>
      </c>
      <c r="G925" s="166" t="s">
        <v>1481</v>
      </c>
      <c r="H925" s="268" t="s">
        <v>7930</v>
      </c>
      <c r="I925" s="191">
        <v>1600</v>
      </c>
      <c r="J925" s="170">
        <v>100</v>
      </c>
      <c r="K925" s="187">
        <f t="shared" si="56"/>
        <v>160000</v>
      </c>
      <c r="L925" s="41">
        <f t="shared" si="57"/>
        <v>0</v>
      </c>
      <c r="M925" s="188">
        <f t="shared" si="58"/>
        <v>160000</v>
      </c>
      <c r="N925" s="171" t="s">
        <v>1897</v>
      </c>
    </row>
    <row r="926" spans="1:14" ht="38.25">
      <c r="A926" s="179">
        <f t="shared" si="59"/>
        <v>930</v>
      </c>
      <c r="B926" s="189" t="s">
        <v>103</v>
      </c>
      <c r="C926" s="167" t="s">
        <v>104</v>
      </c>
      <c r="D926" s="167" t="s">
        <v>105</v>
      </c>
      <c r="E926" s="190" t="s">
        <v>1483</v>
      </c>
      <c r="F926" s="168" t="s">
        <v>1484</v>
      </c>
      <c r="G926" s="166" t="s">
        <v>1485</v>
      </c>
      <c r="H926" s="268" t="s">
        <v>7930</v>
      </c>
      <c r="I926" s="191">
        <v>160</v>
      </c>
      <c r="J926" s="170">
        <v>100</v>
      </c>
      <c r="K926" s="187">
        <f t="shared" si="56"/>
        <v>16000</v>
      </c>
      <c r="L926" s="41">
        <f t="shared" si="57"/>
        <v>0</v>
      </c>
      <c r="M926" s="188">
        <f t="shared" si="58"/>
        <v>16000</v>
      </c>
      <c r="N926" s="171" t="s">
        <v>1897</v>
      </c>
    </row>
    <row r="927" spans="1:14" ht="38.25">
      <c r="A927" s="179">
        <f t="shared" si="59"/>
        <v>931</v>
      </c>
      <c r="B927" s="189" t="s">
        <v>106</v>
      </c>
      <c r="C927" s="167" t="s">
        <v>261</v>
      </c>
      <c r="D927" s="167" t="s">
        <v>107</v>
      </c>
      <c r="E927" s="190" t="s">
        <v>1488</v>
      </c>
      <c r="F927" s="168" t="s">
        <v>208</v>
      </c>
      <c r="G927" s="166" t="s">
        <v>1489</v>
      </c>
      <c r="H927" s="268" t="s">
        <v>7930</v>
      </c>
      <c r="I927" s="191">
        <v>960</v>
      </c>
      <c r="J927" s="170">
        <v>100</v>
      </c>
      <c r="K927" s="187">
        <f t="shared" si="56"/>
        <v>96000</v>
      </c>
      <c r="L927" s="41">
        <f t="shared" si="57"/>
        <v>0</v>
      </c>
      <c r="M927" s="188">
        <f t="shared" si="58"/>
        <v>96000</v>
      </c>
      <c r="N927" s="171" t="s">
        <v>1897</v>
      </c>
    </row>
    <row r="928" spans="1:14" ht="38.25">
      <c r="A928" s="179">
        <f t="shared" si="59"/>
        <v>932</v>
      </c>
      <c r="B928" s="189" t="s">
        <v>108</v>
      </c>
      <c r="C928" s="167" t="s">
        <v>220</v>
      </c>
      <c r="D928" s="167" t="s">
        <v>109</v>
      </c>
      <c r="E928" s="190" t="s">
        <v>1492</v>
      </c>
      <c r="F928" s="168" t="s">
        <v>208</v>
      </c>
      <c r="G928" s="166" t="s">
        <v>1493</v>
      </c>
      <c r="H928" s="268" t="s">
        <v>7930</v>
      </c>
      <c r="I928" s="191">
        <v>160</v>
      </c>
      <c r="J928" s="170">
        <v>100</v>
      </c>
      <c r="K928" s="187">
        <f t="shared" si="56"/>
        <v>16000</v>
      </c>
      <c r="L928" s="41">
        <f t="shared" si="57"/>
        <v>0</v>
      </c>
      <c r="M928" s="188">
        <f t="shared" si="58"/>
        <v>16000</v>
      </c>
      <c r="N928" s="171" t="s">
        <v>1897</v>
      </c>
    </row>
    <row r="929" spans="1:14" ht="38.25">
      <c r="A929" s="179">
        <f t="shared" si="59"/>
        <v>933</v>
      </c>
      <c r="B929" s="189" t="s">
        <v>110</v>
      </c>
      <c r="C929" s="167" t="s">
        <v>217</v>
      </c>
      <c r="D929" s="167" t="s">
        <v>111</v>
      </c>
      <c r="E929" s="190" t="s">
        <v>1497</v>
      </c>
      <c r="F929" s="168" t="s">
        <v>208</v>
      </c>
      <c r="G929" s="166" t="s">
        <v>1066</v>
      </c>
      <c r="H929" s="268" t="s">
        <v>7930</v>
      </c>
      <c r="I929" s="191">
        <v>160</v>
      </c>
      <c r="J929" s="170">
        <v>100</v>
      </c>
      <c r="K929" s="187">
        <f t="shared" si="56"/>
        <v>16000</v>
      </c>
      <c r="L929" s="41">
        <f t="shared" si="57"/>
        <v>0</v>
      </c>
      <c r="M929" s="188">
        <f t="shared" si="58"/>
        <v>16000</v>
      </c>
      <c r="N929" s="171" t="s">
        <v>1897</v>
      </c>
    </row>
    <row r="930" spans="1:14" ht="38.25">
      <c r="A930" s="179">
        <f t="shared" si="59"/>
        <v>934</v>
      </c>
      <c r="B930" s="189" t="s">
        <v>112</v>
      </c>
      <c r="C930" s="167" t="s">
        <v>206</v>
      </c>
      <c r="D930" s="167" t="s">
        <v>113</v>
      </c>
      <c r="E930" s="190" t="s">
        <v>1500</v>
      </c>
      <c r="F930" s="168" t="s">
        <v>204</v>
      </c>
      <c r="G930" s="166" t="s">
        <v>1501</v>
      </c>
      <c r="H930" s="268" t="s">
        <v>7930</v>
      </c>
      <c r="I930" s="191">
        <v>3200</v>
      </c>
      <c r="J930" s="170">
        <v>100</v>
      </c>
      <c r="K930" s="187">
        <f t="shared" si="56"/>
        <v>320000</v>
      </c>
      <c r="L930" s="41">
        <f t="shared" si="57"/>
        <v>0</v>
      </c>
      <c r="M930" s="188">
        <f t="shared" si="58"/>
        <v>320000</v>
      </c>
      <c r="N930" s="171" t="s">
        <v>1897</v>
      </c>
    </row>
    <row r="931" spans="1:14" ht="38.25">
      <c r="A931" s="179">
        <f t="shared" si="59"/>
        <v>935</v>
      </c>
      <c r="B931" s="189" t="s">
        <v>0</v>
      </c>
      <c r="C931" s="167" t="s">
        <v>254</v>
      </c>
      <c r="D931" s="167" t="s">
        <v>1</v>
      </c>
      <c r="E931" s="190" t="s">
        <v>1503</v>
      </c>
      <c r="F931" s="168" t="s">
        <v>208</v>
      </c>
      <c r="G931" s="166" t="s">
        <v>1164</v>
      </c>
      <c r="H931" s="268" t="s">
        <v>7930</v>
      </c>
      <c r="I931" s="191">
        <v>160</v>
      </c>
      <c r="J931" s="170">
        <v>100</v>
      </c>
      <c r="K931" s="187">
        <f t="shared" si="56"/>
        <v>16000</v>
      </c>
      <c r="L931" s="41">
        <f t="shared" si="57"/>
        <v>0</v>
      </c>
      <c r="M931" s="188">
        <f t="shared" si="58"/>
        <v>16000</v>
      </c>
      <c r="N931" s="171" t="s">
        <v>1897</v>
      </c>
    </row>
    <row r="932" spans="1:14" ht="38.25">
      <c r="A932" s="179">
        <f t="shared" si="59"/>
        <v>936</v>
      </c>
      <c r="B932" s="189" t="s">
        <v>2</v>
      </c>
      <c r="C932" s="167" t="s">
        <v>175</v>
      </c>
      <c r="D932" s="167" t="s">
        <v>3</v>
      </c>
      <c r="E932" s="190" t="s">
        <v>1506</v>
      </c>
      <c r="F932" s="168" t="s">
        <v>208</v>
      </c>
      <c r="G932" s="166" t="s">
        <v>1507</v>
      </c>
      <c r="H932" s="268" t="s">
        <v>7930</v>
      </c>
      <c r="I932" s="191">
        <v>800</v>
      </c>
      <c r="J932" s="170">
        <v>100</v>
      </c>
      <c r="K932" s="187">
        <f t="shared" si="56"/>
        <v>80000</v>
      </c>
      <c r="L932" s="41">
        <f t="shared" si="57"/>
        <v>0</v>
      </c>
      <c r="M932" s="188">
        <f t="shared" si="58"/>
        <v>80000</v>
      </c>
      <c r="N932" s="171" t="s">
        <v>1897</v>
      </c>
    </row>
    <row r="933" spans="1:14" ht="38.25">
      <c r="A933" s="179">
        <f t="shared" si="59"/>
        <v>937</v>
      </c>
      <c r="B933" s="189" t="s">
        <v>4</v>
      </c>
      <c r="C933" s="167" t="s">
        <v>215</v>
      </c>
      <c r="D933" s="167" t="s">
        <v>5</v>
      </c>
      <c r="E933" s="190" t="s">
        <v>1509</v>
      </c>
      <c r="F933" s="168" t="s">
        <v>1510</v>
      </c>
      <c r="G933" s="166" t="s">
        <v>1511</v>
      </c>
      <c r="H933" s="268" t="s">
        <v>7930</v>
      </c>
      <c r="I933" s="191">
        <v>160</v>
      </c>
      <c r="J933" s="170">
        <v>100</v>
      </c>
      <c r="K933" s="187">
        <f t="shared" si="56"/>
        <v>16000</v>
      </c>
      <c r="L933" s="41">
        <f t="shared" si="57"/>
        <v>0</v>
      </c>
      <c r="M933" s="188">
        <f t="shared" si="58"/>
        <v>16000</v>
      </c>
      <c r="N933" s="171" t="s">
        <v>1897</v>
      </c>
    </row>
    <row r="934" spans="1:14" ht="38.25">
      <c r="A934" s="179">
        <f t="shared" si="59"/>
        <v>938</v>
      </c>
      <c r="B934" s="189" t="s">
        <v>6</v>
      </c>
      <c r="C934" s="167" t="s">
        <v>217</v>
      </c>
      <c r="D934" s="167" t="s">
        <v>7</v>
      </c>
      <c r="E934" s="190" t="s">
        <v>1513</v>
      </c>
      <c r="F934" s="168" t="s">
        <v>208</v>
      </c>
      <c r="G934" s="166" t="s">
        <v>1514</v>
      </c>
      <c r="H934" s="268" t="s">
        <v>7930</v>
      </c>
      <c r="I934" s="191">
        <v>160</v>
      </c>
      <c r="J934" s="170">
        <v>100</v>
      </c>
      <c r="K934" s="187">
        <f t="shared" si="56"/>
        <v>16000</v>
      </c>
      <c r="L934" s="41">
        <f t="shared" si="57"/>
        <v>0</v>
      </c>
      <c r="M934" s="188">
        <f t="shared" si="58"/>
        <v>16000</v>
      </c>
      <c r="N934" s="171" t="s">
        <v>1897</v>
      </c>
    </row>
    <row r="935" spans="1:14" ht="38.25">
      <c r="A935" s="179">
        <f t="shared" si="59"/>
        <v>939</v>
      </c>
      <c r="B935" s="189" t="s">
        <v>8</v>
      </c>
      <c r="C935" s="167" t="s">
        <v>210</v>
      </c>
      <c r="D935" s="167" t="s">
        <v>9</v>
      </c>
      <c r="E935" s="190" t="s">
        <v>1521</v>
      </c>
      <c r="F935" s="168" t="s">
        <v>208</v>
      </c>
      <c r="G935" s="166" t="s">
        <v>1522</v>
      </c>
      <c r="H935" s="268" t="s">
        <v>7930</v>
      </c>
      <c r="I935" s="191">
        <v>160</v>
      </c>
      <c r="J935" s="170">
        <v>100</v>
      </c>
      <c r="K935" s="187">
        <f t="shared" si="56"/>
        <v>16000</v>
      </c>
      <c r="L935" s="41">
        <f t="shared" si="57"/>
        <v>0</v>
      </c>
      <c r="M935" s="188">
        <f t="shared" si="58"/>
        <v>16000</v>
      </c>
      <c r="N935" s="171" t="s">
        <v>1897</v>
      </c>
    </row>
    <row r="936" spans="1:14" ht="38.25">
      <c r="A936" s="179">
        <f t="shared" si="59"/>
        <v>940</v>
      </c>
      <c r="B936" s="189" t="s">
        <v>10</v>
      </c>
      <c r="C936" s="167" t="s">
        <v>261</v>
      </c>
      <c r="D936" s="167" t="s">
        <v>11</v>
      </c>
      <c r="E936" s="190" t="s">
        <v>1525</v>
      </c>
      <c r="F936" s="168" t="s">
        <v>208</v>
      </c>
      <c r="G936" s="166" t="s">
        <v>1526</v>
      </c>
      <c r="H936" s="268" t="s">
        <v>7930</v>
      </c>
      <c r="I936" s="191">
        <v>160</v>
      </c>
      <c r="J936" s="170">
        <v>100</v>
      </c>
      <c r="K936" s="187">
        <f t="shared" si="56"/>
        <v>16000</v>
      </c>
      <c r="L936" s="41">
        <f t="shared" si="57"/>
        <v>0</v>
      </c>
      <c r="M936" s="188">
        <f t="shared" si="58"/>
        <v>16000</v>
      </c>
      <c r="N936" s="171" t="s">
        <v>1897</v>
      </c>
    </row>
    <row r="937" spans="1:14" ht="38.25">
      <c r="A937" s="179">
        <f t="shared" si="59"/>
        <v>941</v>
      </c>
      <c r="B937" s="189" t="s">
        <v>12</v>
      </c>
      <c r="C937" s="167" t="s">
        <v>206</v>
      </c>
      <c r="D937" s="167" t="s">
        <v>13</v>
      </c>
      <c r="E937" s="190" t="s">
        <v>1528</v>
      </c>
      <c r="F937" s="168" t="s">
        <v>212</v>
      </c>
      <c r="G937" s="166" t="s">
        <v>1645</v>
      </c>
      <c r="H937" s="268" t="s">
        <v>7930</v>
      </c>
      <c r="I937" s="191">
        <v>800</v>
      </c>
      <c r="J937" s="170">
        <v>100</v>
      </c>
      <c r="K937" s="187">
        <f t="shared" si="56"/>
        <v>80000</v>
      </c>
      <c r="L937" s="41">
        <f t="shared" si="57"/>
        <v>0</v>
      </c>
      <c r="M937" s="188">
        <f t="shared" si="58"/>
        <v>80000</v>
      </c>
      <c r="N937" s="171" t="s">
        <v>1897</v>
      </c>
    </row>
    <row r="938" spans="1:14" ht="38.25">
      <c r="A938" s="179">
        <f t="shared" si="59"/>
        <v>942</v>
      </c>
      <c r="B938" s="189" t="s">
        <v>14</v>
      </c>
      <c r="C938" s="167" t="s">
        <v>266</v>
      </c>
      <c r="D938" s="167" t="s">
        <v>1532</v>
      </c>
      <c r="E938" s="190" t="s">
        <v>1521</v>
      </c>
      <c r="F938" s="168" t="s">
        <v>208</v>
      </c>
      <c r="G938" s="166" t="s">
        <v>1533</v>
      </c>
      <c r="H938" s="268" t="s">
        <v>7930</v>
      </c>
      <c r="I938" s="191">
        <v>480</v>
      </c>
      <c r="J938" s="170">
        <v>100</v>
      </c>
      <c r="K938" s="187">
        <f t="shared" si="56"/>
        <v>48000</v>
      </c>
      <c r="L938" s="41">
        <f t="shared" si="57"/>
        <v>0</v>
      </c>
      <c r="M938" s="188">
        <f t="shared" si="58"/>
        <v>48000</v>
      </c>
      <c r="N938" s="171" t="s">
        <v>1897</v>
      </c>
    </row>
    <row r="939" spans="1:14">
      <c r="A939" s="179"/>
      <c r="B939" s="189"/>
      <c r="C939" s="167"/>
      <c r="D939" s="167"/>
      <c r="E939" s="190"/>
      <c r="F939" s="168"/>
      <c r="G939" s="166"/>
      <c r="H939" s="166"/>
      <c r="I939" s="191"/>
      <c r="J939" s="170"/>
      <c r="K939" s="187"/>
      <c r="L939" s="41"/>
      <c r="M939" s="188"/>
      <c r="N939" s="171"/>
    </row>
    <row r="940" spans="1:14">
      <c r="A940" s="179"/>
      <c r="B940" s="180"/>
      <c r="C940" s="181"/>
      <c r="D940" s="181"/>
      <c r="E940" s="181"/>
      <c r="F940" s="183"/>
      <c r="G940" s="184"/>
      <c r="H940" s="184"/>
      <c r="I940" s="185"/>
      <c r="J940" s="186"/>
      <c r="K940" s="187"/>
      <c r="L940" s="41"/>
      <c r="M940" s="188"/>
    </row>
    <row r="941" spans="1:14" s="172" customFormat="1">
      <c r="A941" s="192"/>
      <c r="B941" s="193" t="s">
        <v>30</v>
      </c>
      <c r="C941" s="194"/>
      <c r="D941" s="194"/>
      <c r="E941" s="194"/>
      <c r="F941" s="195"/>
      <c r="G941" s="196"/>
      <c r="H941" s="196"/>
      <c r="I941" s="197">
        <f>SUM(I5:I938)</f>
        <v>1792321</v>
      </c>
      <c r="J941" s="197">
        <f>SUM(J5:J938)</f>
        <v>93400</v>
      </c>
      <c r="K941" s="197">
        <f>SUM(K5:K938)</f>
        <v>179232100</v>
      </c>
      <c r="L941" s="197">
        <f>SUM(L5:L938)</f>
        <v>0</v>
      </c>
      <c r="M941" s="197">
        <f>SUM(M5:M938)</f>
        <v>179232100</v>
      </c>
    </row>
    <row r="942" spans="1:14" s="172" customFormat="1">
      <c r="A942" s="192"/>
      <c r="B942" s="193"/>
      <c r="C942" s="194"/>
      <c r="D942" s="194"/>
      <c r="E942" s="194"/>
      <c r="F942" s="195"/>
      <c r="G942" s="196"/>
      <c r="H942" s="196"/>
      <c r="I942" s="197"/>
      <c r="J942" s="198"/>
      <c r="K942" s="199"/>
      <c r="L942" s="42"/>
      <c r="M942" s="42"/>
    </row>
    <row r="943" spans="1:14" s="172" customFormat="1">
      <c r="A943" s="192"/>
      <c r="B943" s="193" t="s">
        <v>39</v>
      </c>
      <c r="C943" s="194"/>
      <c r="D943" s="194"/>
      <c r="E943" s="194"/>
      <c r="F943" s="195"/>
      <c r="G943" s="196"/>
      <c r="H943" s="196"/>
      <c r="I943" s="197" t="e">
        <f>#REF!+I941</f>
        <v>#REF!</v>
      </c>
      <c r="J943" s="197"/>
      <c r="K943" s="197" t="e">
        <f>#REF!+K941</f>
        <v>#REF!</v>
      </c>
      <c r="L943" s="197" t="e">
        <f>#REF!+L941</f>
        <v>#REF!</v>
      </c>
      <c r="M943" s="197" t="e">
        <f>#REF!+M941</f>
        <v>#REF!</v>
      </c>
    </row>
    <row r="947" spans="1:13" s="172" customFormat="1">
      <c r="A947" s="200"/>
      <c r="C947" s="201" t="s">
        <v>1899</v>
      </c>
      <c r="D947" s="201"/>
      <c r="E947" s="201"/>
      <c r="F947" s="202"/>
      <c r="G947" s="203" t="s">
        <v>2180</v>
      </c>
      <c r="H947" s="203"/>
      <c r="I947" s="176"/>
      <c r="J947" s="204"/>
      <c r="K947" s="205"/>
      <c r="L947" s="43"/>
      <c r="M947" s="206"/>
    </row>
    <row r="948" spans="1:13" s="172" customFormat="1">
      <c r="A948" s="200"/>
      <c r="C948" s="201"/>
      <c r="D948" s="201"/>
      <c r="E948" s="201"/>
      <c r="F948" s="202"/>
      <c r="G948" s="203"/>
      <c r="H948" s="203"/>
      <c r="I948" s="176"/>
      <c r="J948" s="204"/>
      <c r="K948" s="205"/>
      <c r="L948" s="43"/>
      <c r="M948" s="206"/>
    </row>
    <row r="949" spans="1:13">
      <c r="B949" s="150" t="s">
        <v>40</v>
      </c>
      <c r="I949" s="207"/>
    </row>
    <row r="950" spans="1:13" s="211" customFormat="1" ht="15.75">
      <c r="A950" s="210"/>
      <c r="B950" s="211" t="s">
        <v>40</v>
      </c>
      <c r="C950" s="212"/>
      <c r="D950" s="212"/>
      <c r="E950" s="212"/>
      <c r="F950" s="212"/>
      <c r="G950" s="213" t="s">
        <v>1897</v>
      </c>
      <c r="H950" s="213"/>
      <c r="I950" s="214" t="e">
        <f t="shared" ref="I950:M950" si="60">I943-I951</f>
        <v>#REF!</v>
      </c>
      <c r="J950" s="215"/>
      <c r="K950" s="216" t="e">
        <f t="shared" si="60"/>
        <v>#REF!</v>
      </c>
      <c r="L950" s="216" t="e">
        <f t="shared" si="60"/>
        <v>#REF!</v>
      </c>
      <c r="M950" s="216" t="e">
        <f t="shared" si="60"/>
        <v>#REF!</v>
      </c>
    </row>
    <row r="951" spans="1:13" s="211" customFormat="1" ht="15.75">
      <c r="A951" s="210"/>
      <c r="C951" s="212"/>
      <c r="D951" s="212"/>
      <c r="E951" s="212"/>
      <c r="F951" s="212"/>
      <c r="G951" s="213" t="s">
        <v>1896</v>
      </c>
      <c r="H951" s="213"/>
      <c r="I951" s="214">
        <f>SUMIF($N$2:$N$938,$G951,I$2:I$938)</f>
        <v>45548</v>
      </c>
      <c r="J951" s="214"/>
      <c r="K951" s="214">
        <f>SUMIF($N$2:$N$938,$G951,K$2:K$938)</f>
        <v>4554800</v>
      </c>
      <c r="L951" s="214">
        <f>SUMIF($N$2:$N$938,$G951,L$2:L$938)</f>
        <v>0</v>
      </c>
      <c r="M951" s="214">
        <f>SUMIF($N$2:$N$938,$G951,M$2:M$938)</f>
        <v>4554800</v>
      </c>
    </row>
    <row r="952" spans="1:13" s="211" customFormat="1" ht="15.75">
      <c r="A952" s="210"/>
      <c r="C952" s="212"/>
      <c r="D952" s="212"/>
      <c r="E952" s="212"/>
      <c r="F952" s="212"/>
      <c r="G952" s="213"/>
      <c r="H952" s="213"/>
      <c r="I952" s="214" t="e">
        <f t="shared" ref="I952:M952" si="61">I950+I951</f>
        <v>#REF!</v>
      </c>
      <c r="J952" s="215"/>
      <c r="K952" s="216" t="e">
        <f t="shared" si="61"/>
        <v>#REF!</v>
      </c>
      <c r="L952" s="216" t="e">
        <f t="shared" si="61"/>
        <v>#REF!</v>
      </c>
      <c r="M952" s="216" t="e">
        <f t="shared" si="61"/>
        <v>#REF!</v>
      </c>
    </row>
    <row r="953" spans="1:13" s="211" customFormat="1" ht="15.75">
      <c r="A953" s="210"/>
      <c r="C953" s="212"/>
      <c r="D953" s="212"/>
      <c r="E953" s="212"/>
      <c r="F953" s="212"/>
      <c r="G953" s="213"/>
      <c r="H953" s="213"/>
      <c r="I953" s="214"/>
      <c r="J953" s="214"/>
      <c r="K953" s="217"/>
      <c r="L953" s="216"/>
      <c r="M953" s="216"/>
    </row>
    <row r="954" spans="1:13" s="211" customFormat="1" ht="15.75">
      <c r="A954" s="210"/>
      <c r="C954" s="212"/>
      <c r="D954" s="212"/>
      <c r="E954" s="212"/>
      <c r="F954" s="212"/>
      <c r="G954" s="213" t="s">
        <v>1734</v>
      </c>
      <c r="H954" s="213"/>
      <c r="I954" s="214" t="e">
        <f>#REF!-I955</f>
        <v>#REF!</v>
      </c>
      <c r="J954" s="214"/>
      <c r="K954" s="217" t="e">
        <f>#REF!-K955</f>
        <v>#REF!</v>
      </c>
      <c r="L954" s="216" t="e">
        <f>#REF!-L955</f>
        <v>#REF!</v>
      </c>
      <c r="M954" s="216" t="e">
        <f>#REF!-M955</f>
        <v>#REF!</v>
      </c>
    </row>
    <row r="955" spans="1:13" s="211" customFormat="1" ht="15.75">
      <c r="A955" s="210"/>
      <c r="C955" s="212"/>
      <c r="D955" s="212"/>
      <c r="E955" s="212"/>
      <c r="F955" s="212"/>
      <c r="G955" s="213" t="s">
        <v>1735</v>
      </c>
      <c r="H955" s="213"/>
      <c r="I955" s="214" t="e">
        <f>#REF!</f>
        <v>#REF!</v>
      </c>
      <c r="J955" s="214"/>
      <c r="K955" s="214" t="e">
        <f>#REF!</f>
        <v>#REF!</v>
      </c>
      <c r="L955" s="214" t="e">
        <f>#REF!</f>
        <v>#REF!</v>
      </c>
      <c r="M955" s="214" t="e">
        <f>#REF!</f>
        <v>#REF!</v>
      </c>
    </row>
    <row r="956" spans="1:13" s="211" customFormat="1" ht="15.75">
      <c r="A956" s="210"/>
      <c r="C956" s="212"/>
      <c r="D956" s="212"/>
      <c r="E956" s="212"/>
      <c r="F956" s="212"/>
      <c r="G956" s="218" t="e">
        <f>I956-#REF!</f>
        <v>#REF!</v>
      </c>
      <c r="H956" s="218"/>
      <c r="I956" s="214" t="e">
        <f t="shared" ref="I956" si="62">I954+I955</f>
        <v>#REF!</v>
      </c>
      <c r="J956" s="214"/>
      <c r="K956" s="217" t="e">
        <f t="shared" ref="K956:M956" si="63">K954+K955</f>
        <v>#REF!</v>
      </c>
      <c r="L956" s="216" t="e">
        <f t="shared" si="63"/>
        <v>#REF!</v>
      </c>
      <c r="M956" s="216" t="e">
        <f t="shared" si="63"/>
        <v>#REF!</v>
      </c>
    </row>
    <row r="957" spans="1:13" s="211" customFormat="1" ht="15.75">
      <c r="A957" s="210"/>
      <c r="C957" s="212"/>
      <c r="D957" s="212"/>
      <c r="E957" s="212"/>
      <c r="F957" s="212"/>
      <c r="G957" s="213"/>
      <c r="H957" s="213"/>
      <c r="I957" s="214"/>
      <c r="J957" s="214"/>
      <c r="K957" s="217"/>
      <c r="L957" s="216"/>
      <c r="M957" s="216"/>
    </row>
    <row r="958" spans="1:13" s="211" customFormat="1" ht="15.75">
      <c r="A958" s="210"/>
      <c r="C958" s="212"/>
      <c r="D958" s="212"/>
      <c r="E958" s="212"/>
      <c r="F958" s="212" t="s">
        <v>1898</v>
      </c>
      <c r="G958" s="213" t="s">
        <v>1897</v>
      </c>
      <c r="H958" s="213"/>
      <c r="I958" s="214">
        <f>SUMIF($N$5:$N$938,$G958,I$5:I$938)</f>
        <v>1746773</v>
      </c>
      <c r="J958" s="214"/>
      <c r="K958" s="214">
        <f t="shared" ref="K958:M959" si="64">SUMIF($N$5:$N$938,$G958,K$5:K$938)</f>
        <v>174677300</v>
      </c>
      <c r="L958" s="214">
        <f t="shared" si="64"/>
        <v>0</v>
      </c>
      <c r="M958" s="214">
        <f t="shared" si="64"/>
        <v>174677300</v>
      </c>
    </row>
    <row r="959" spans="1:13" s="211" customFormat="1" ht="15.75">
      <c r="A959" s="210"/>
      <c r="C959" s="212"/>
      <c r="D959" s="212"/>
      <c r="E959" s="212"/>
      <c r="F959" s="212" t="s">
        <v>1898</v>
      </c>
      <c r="G959" s="213" t="s">
        <v>1896</v>
      </c>
      <c r="H959" s="213"/>
      <c r="I959" s="214">
        <f>SUMIF($N$5:$N$938,$G959,I$5:I$938)</f>
        <v>45548</v>
      </c>
      <c r="J959" s="214"/>
      <c r="K959" s="214">
        <f t="shared" si="64"/>
        <v>4554800</v>
      </c>
      <c r="L959" s="214">
        <f t="shared" si="64"/>
        <v>0</v>
      </c>
      <c r="M959" s="214">
        <f t="shared" si="64"/>
        <v>4554800</v>
      </c>
    </row>
    <row r="960" spans="1:13" s="211" customFormat="1" ht="15.75">
      <c r="A960" s="210"/>
      <c r="C960" s="212"/>
      <c r="D960" s="212"/>
      <c r="E960" s="212"/>
      <c r="F960" s="212"/>
      <c r="G960" s="213"/>
      <c r="H960" s="213"/>
      <c r="I960" s="214">
        <f t="shared" ref="I960:M960" si="65">I958+I959</f>
        <v>1792321</v>
      </c>
      <c r="J960" s="214"/>
      <c r="K960" s="214">
        <f t="shared" si="65"/>
        <v>179232100</v>
      </c>
      <c r="L960" s="214">
        <f t="shared" si="65"/>
        <v>0</v>
      </c>
      <c r="M960" s="214">
        <f t="shared" si="65"/>
        <v>179232100</v>
      </c>
    </row>
    <row r="961" spans="1:13" s="211" customFormat="1" ht="15.75">
      <c r="A961" s="210"/>
      <c r="C961" s="212"/>
      <c r="D961" s="212"/>
      <c r="E961" s="212"/>
      <c r="F961" s="212"/>
      <c r="G961" s="213"/>
      <c r="H961" s="213"/>
      <c r="I961" s="214"/>
      <c r="J961" s="214"/>
      <c r="K961" s="217"/>
      <c r="L961" s="216"/>
      <c r="M961" s="216"/>
    </row>
    <row r="962" spans="1:13" s="211" customFormat="1" ht="15.75">
      <c r="A962" s="210"/>
      <c r="C962" s="212"/>
      <c r="D962" s="212"/>
      <c r="E962" s="212"/>
      <c r="F962" s="212"/>
      <c r="G962" s="213"/>
      <c r="H962" s="213"/>
      <c r="I962" s="214" t="e">
        <f t="shared" ref="I962:I964" si="66">I954+I958</f>
        <v>#REF!</v>
      </c>
      <c r="J962" s="214"/>
      <c r="K962" s="217" t="e">
        <f t="shared" ref="K962:M964" si="67">K954+K958</f>
        <v>#REF!</v>
      </c>
      <c r="L962" s="216" t="e">
        <f t="shared" si="67"/>
        <v>#REF!</v>
      </c>
      <c r="M962" s="216" t="e">
        <f t="shared" si="67"/>
        <v>#REF!</v>
      </c>
    </row>
    <row r="963" spans="1:13" s="211" customFormat="1" ht="15.75">
      <c r="A963" s="210"/>
      <c r="C963" s="212"/>
      <c r="D963" s="212"/>
      <c r="E963" s="212"/>
      <c r="F963" s="212"/>
      <c r="G963" s="213"/>
      <c r="H963" s="213"/>
      <c r="I963" s="214" t="e">
        <f t="shared" si="66"/>
        <v>#REF!</v>
      </c>
      <c r="J963" s="214"/>
      <c r="K963" s="217" t="e">
        <f t="shared" si="67"/>
        <v>#REF!</v>
      </c>
      <c r="L963" s="216" t="e">
        <f t="shared" si="67"/>
        <v>#REF!</v>
      </c>
      <c r="M963" s="216" t="e">
        <f t="shared" si="67"/>
        <v>#REF!</v>
      </c>
    </row>
    <row r="964" spans="1:13" s="211" customFormat="1" ht="15.75">
      <c r="A964" s="210"/>
      <c r="C964" s="212"/>
      <c r="D964" s="212"/>
      <c r="E964" s="212"/>
      <c r="F964" s="212"/>
      <c r="G964" s="213"/>
      <c r="H964" s="213"/>
      <c r="I964" s="214" t="e">
        <f t="shared" si="66"/>
        <v>#REF!</v>
      </c>
      <c r="J964" s="214"/>
      <c r="K964" s="217" t="e">
        <f t="shared" si="67"/>
        <v>#REF!</v>
      </c>
      <c r="L964" s="216" t="e">
        <f t="shared" si="67"/>
        <v>#REF!</v>
      </c>
      <c r="M964" s="216" t="e">
        <f t="shared" si="67"/>
        <v>#REF!</v>
      </c>
    </row>
    <row r="965" spans="1:13">
      <c r="I965" s="219"/>
    </row>
    <row r="969" spans="1:13">
      <c r="I969" s="209" t="e">
        <f>I943-#REF!-I959</f>
        <v>#REF!</v>
      </c>
      <c r="J969" s="209"/>
      <c r="K969" s="209" t="e">
        <f>K943-#REF!-K959</f>
        <v>#REF!</v>
      </c>
      <c r="L969" s="209" t="e">
        <f>L943-#REF!-L959</f>
        <v>#REF!</v>
      </c>
      <c r="M969" s="209" t="e">
        <f>M943-#REF!-M959</f>
        <v>#REF!</v>
      </c>
    </row>
    <row r="972" spans="1:13">
      <c r="K972" s="156" t="e">
        <f>K969/I969</f>
        <v>#REF!</v>
      </c>
    </row>
    <row r="979" spans="11:14">
      <c r="K979" s="156">
        <f>[1]list01!H$13+[1]list02!H$13</f>
        <v>12723474560</v>
      </c>
      <c r="L979" s="156">
        <f>[1]list01!I$13+[1]list02!I$13</f>
        <v>12723474560</v>
      </c>
      <c r="M979" s="156">
        <f>[1]list01!J$13+[1]list02!J$13</f>
        <v>12723474560</v>
      </c>
      <c r="N979" s="156"/>
    </row>
  </sheetData>
  <sheetProtection selectLockedCells="1" selectUnlockedCells="1"/>
  <protectedRanges>
    <protectedRange sqref="H228 H278 H639 H647 H836:H845 H847:H849 H852:H857 H859:H862 H865:H873 H875:H879 H881:H897 H899:H913 H915:H923 H925:H938" name="Диапазон1_1"/>
  </protectedRanges>
  <autoFilter ref="A4:N938">
    <filterColumn colId="1"/>
    <filterColumn colId="6"/>
    <filterColumn colId="7"/>
    <filterColumn colId="11"/>
    <filterColumn colId="13"/>
  </autoFilter>
  <pageMargins left="0.23622047244094491" right="0.15748031496062992" top="0.57999999999999996" bottom="0.38" header="0.19685039370078741" footer="0.23"/>
  <pageSetup paperSize="9" scale="64" orientation="landscape" useFirstPageNumber="1" horizontalDpi="300" verticalDpi="300" r:id="rId1"/>
  <headerFooter alignWithMargins="0">
    <oddFooter>&amp;C&amp;"Times New Roman,Обычный"&amp;12Страница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951"/>
  <sheetViews>
    <sheetView view="pageBreakPreview" topLeftCell="A902" zoomScaleSheetLayoutView="100" workbookViewId="0">
      <selection activeCell="I913" sqref="I913"/>
    </sheetView>
  </sheetViews>
  <sheetFormatPr defaultColWidth="11.5703125" defaultRowHeight="12.75"/>
  <cols>
    <col min="1" max="1" width="4.5703125" style="149" customWidth="1"/>
    <col min="2" max="2" width="20" style="150" customWidth="1"/>
    <col min="3" max="3" width="10" style="151" customWidth="1"/>
    <col min="4" max="4" width="10.5703125" style="151" customWidth="1"/>
    <col min="5" max="5" width="10.42578125" style="151" customWidth="1"/>
    <col min="6" max="6" width="22.140625" style="152" customWidth="1"/>
    <col min="7" max="8" width="34.85546875" style="153" customWidth="1"/>
    <col min="9" max="9" width="15.42578125" style="154" customWidth="1"/>
    <col min="10" max="10" width="14" style="208" customWidth="1"/>
    <col min="11" max="11" width="22.7109375" style="156" customWidth="1"/>
    <col min="12" max="12" width="20.140625" style="44" customWidth="1"/>
    <col min="13" max="13" width="22" style="209" customWidth="1"/>
    <col min="14" max="14" width="19.42578125" style="150" customWidth="1"/>
    <col min="15" max="15" width="11.5703125" style="150"/>
    <col min="16" max="16" width="11.7109375" style="150" bestFit="1" customWidth="1"/>
    <col min="17" max="17" width="14.42578125" style="150" bestFit="1" customWidth="1"/>
    <col min="18" max="16384" width="11.5703125" style="150"/>
  </cols>
  <sheetData>
    <row r="2" spans="1:14" s="159" customFormat="1" ht="52.5" customHeight="1">
      <c r="A2" s="269" t="s">
        <v>31</v>
      </c>
      <c r="B2" s="270" t="s">
        <v>32</v>
      </c>
      <c r="C2" s="270" t="s">
        <v>33</v>
      </c>
      <c r="D2" s="270" t="s">
        <v>34</v>
      </c>
      <c r="E2" s="270" t="s">
        <v>35</v>
      </c>
      <c r="F2" s="271" t="s">
        <v>36</v>
      </c>
      <c r="G2" s="270" t="s">
        <v>37</v>
      </c>
      <c r="H2" s="270"/>
      <c r="I2" s="272" t="s">
        <v>23</v>
      </c>
      <c r="J2" s="158" t="s">
        <v>24</v>
      </c>
      <c r="K2" s="270" t="s">
        <v>25</v>
      </c>
      <c r="L2" s="270" t="s">
        <v>2179</v>
      </c>
      <c r="M2" s="270" t="s">
        <v>26</v>
      </c>
      <c r="N2" s="178"/>
    </row>
    <row r="3" spans="1:14" s="159" customFormat="1">
      <c r="A3" s="269"/>
      <c r="B3" s="270" t="s">
        <v>38</v>
      </c>
      <c r="C3" s="270"/>
      <c r="D3" s="270"/>
      <c r="E3" s="270"/>
      <c r="F3" s="271"/>
      <c r="G3" s="163"/>
      <c r="H3" s="163"/>
      <c r="I3" s="272"/>
      <c r="J3" s="158"/>
      <c r="K3" s="39"/>
      <c r="L3" s="39"/>
      <c r="M3" s="39"/>
    </row>
    <row r="4" spans="1:14">
      <c r="A4" s="179"/>
      <c r="B4" s="180"/>
      <c r="C4" s="181"/>
      <c r="D4" s="181"/>
      <c r="E4" s="182"/>
      <c r="F4" s="183"/>
      <c r="G4" s="184"/>
      <c r="H4" s="184"/>
      <c r="I4" s="185"/>
      <c r="J4" s="186"/>
      <c r="K4" s="187"/>
      <c r="L4" s="41"/>
      <c r="M4" s="188"/>
    </row>
    <row r="5" spans="1:14" ht="51">
      <c r="A5" s="179">
        <v>9</v>
      </c>
      <c r="B5" s="189" t="s">
        <v>3272</v>
      </c>
      <c r="C5" s="167" t="s">
        <v>193</v>
      </c>
      <c r="D5" s="167" t="s">
        <v>3274</v>
      </c>
      <c r="E5" s="190" t="s">
        <v>3275</v>
      </c>
      <c r="F5" s="168" t="s">
        <v>1554</v>
      </c>
      <c r="G5" s="166" t="s">
        <v>3276</v>
      </c>
      <c r="H5" s="166" t="s">
        <v>3273</v>
      </c>
      <c r="I5" s="191">
        <v>6</v>
      </c>
      <c r="J5" s="170">
        <v>100</v>
      </c>
      <c r="K5" s="187">
        <f>I5*J5</f>
        <v>600</v>
      </c>
      <c r="L5" s="41">
        <f>K5*0</f>
        <v>0</v>
      </c>
      <c r="M5" s="188">
        <f>K5-L5</f>
        <v>600</v>
      </c>
      <c r="N5" s="171" t="s">
        <v>1897</v>
      </c>
    </row>
    <row r="6" spans="1:14" ht="38.25">
      <c r="A6" s="179">
        <f>A5+1</f>
        <v>10</v>
      </c>
      <c r="B6" s="189" t="s">
        <v>4782</v>
      </c>
      <c r="C6" s="167" t="s">
        <v>1929</v>
      </c>
      <c r="D6" s="167" t="s">
        <v>4784</v>
      </c>
      <c r="E6" s="190" t="s">
        <v>4785</v>
      </c>
      <c r="F6" s="168" t="s">
        <v>736</v>
      </c>
      <c r="G6" s="166" t="s">
        <v>4786</v>
      </c>
      <c r="H6" s="166" t="s">
        <v>4783</v>
      </c>
      <c r="I6" s="191">
        <v>133</v>
      </c>
      <c r="J6" s="170">
        <v>100</v>
      </c>
      <c r="K6" s="187">
        <f t="shared" ref="K6:K69" si="0">I6*J6</f>
        <v>13300</v>
      </c>
      <c r="L6" s="41">
        <f t="shared" ref="L6:L69" si="1">K6*0</f>
        <v>0</v>
      </c>
      <c r="M6" s="188">
        <f t="shared" ref="M6:M69" si="2">K6-L6</f>
        <v>13300</v>
      </c>
      <c r="N6" s="171" t="s">
        <v>1897</v>
      </c>
    </row>
    <row r="7" spans="1:14" ht="38.25">
      <c r="A7" s="179">
        <f t="shared" ref="A7:A70" si="3">A6+1</f>
        <v>11</v>
      </c>
      <c r="B7" s="189" t="s">
        <v>3279</v>
      </c>
      <c r="C7" s="167" t="s">
        <v>193</v>
      </c>
      <c r="D7" s="167" t="s">
        <v>1818</v>
      </c>
      <c r="E7" s="190" t="s">
        <v>1584</v>
      </c>
      <c r="F7" s="168" t="s">
        <v>405</v>
      </c>
      <c r="G7" s="166" t="s">
        <v>416</v>
      </c>
      <c r="H7" s="166" t="s">
        <v>3280</v>
      </c>
      <c r="I7" s="191">
        <v>160</v>
      </c>
      <c r="J7" s="170">
        <v>100</v>
      </c>
      <c r="K7" s="187">
        <f t="shared" si="0"/>
        <v>16000</v>
      </c>
      <c r="L7" s="41">
        <f t="shared" si="1"/>
        <v>0</v>
      </c>
      <c r="M7" s="188">
        <f t="shared" si="2"/>
        <v>16000</v>
      </c>
      <c r="N7" s="171" t="s">
        <v>1897</v>
      </c>
    </row>
    <row r="8" spans="1:14" ht="51">
      <c r="A8" s="179">
        <f t="shared" si="3"/>
        <v>12</v>
      </c>
      <c r="B8" s="189" t="s">
        <v>2193</v>
      </c>
      <c r="C8" s="167" t="s">
        <v>1929</v>
      </c>
      <c r="D8" s="167" t="s">
        <v>4791</v>
      </c>
      <c r="E8" s="190" t="s">
        <v>4792</v>
      </c>
      <c r="F8" s="168" t="s">
        <v>736</v>
      </c>
      <c r="G8" s="166" t="s">
        <v>2194</v>
      </c>
      <c r="H8" s="166" t="s">
        <v>4790</v>
      </c>
      <c r="I8" s="191">
        <v>1760</v>
      </c>
      <c r="J8" s="170">
        <v>100</v>
      </c>
      <c r="K8" s="187">
        <f t="shared" si="0"/>
        <v>176000</v>
      </c>
      <c r="L8" s="41">
        <f t="shared" si="1"/>
        <v>0</v>
      </c>
      <c r="M8" s="188">
        <f t="shared" si="2"/>
        <v>176000</v>
      </c>
      <c r="N8" s="171" t="s">
        <v>1897</v>
      </c>
    </row>
    <row r="9" spans="1:14" ht="38.25">
      <c r="A9" s="179">
        <f t="shared" si="3"/>
        <v>13</v>
      </c>
      <c r="B9" s="189" t="s">
        <v>4794</v>
      </c>
      <c r="C9" s="167" t="s">
        <v>1929</v>
      </c>
      <c r="D9" s="167" t="s">
        <v>4796</v>
      </c>
      <c r="E9" s="190" t="s">
        <v>4797</v>
      </c>
      <c r="F9" s="168" t="s">
        <v>4798</v>
      </c>
      <c r="G9" s="166" t="s">
        <v>4799</v>
      </c>
      <c r="H9" s="166" t="s">
        <v>4795</v>
      </c>
      <c r="I9" s="191">
        <v>960</v>
      </c>
      <c r="J9" s="170">
        <v>100</v>
      </c>
      <c r="K9" s="187">
        <f t="shared" si="0"/>
        <v>96000</v>
      </c>
      <c r="L9" s="41">
        <f t="shared" si="1"/>
        <v>0</v>
      </c>
      <c r="M9" s="188">
        <f t="shared" si="2"/>
        <v>96000</v>
      </c>
      <c r="N9" s="171" t="s">
        <v>1897</v>
      </c>
    </row>
    <row r="10" spans="1:14" ht="38.25">
      <c r="A10" s="179">
        <f t="shared" si="3"/>
        <v>14</v>
      </c>
      <c r="B10" s="189" t="s">
        <v>2195</v>
      </c>
      <c r="C10" s="167" t="s">
        <v>1929</v>
      </c>
      <c r="D10" s="167" t="s">
        <v>3281</v>
      </c>
      <c r="E10" s="190" t="s">
        <v>3282</v>
      </c>
      <c r="F10" s="168" t="s">
        <v>736</v>
      </c>
      <c r="G10" s="166" t="s">
        <v>3283</v>
      </c>
      <c r="H10" s="166" t="s">
        <v>2196</v>
      </c>
      <c r="I10" s="191">
        <v>960</v>
      </c>
      <c r="J10" s="170">
        <v>100</v>
      </c>
      <c r="K10" s="187">
        <f t="shared" si="0"/>
        <v>96000</v>
      </c>
      <c r="L10" s="41">
        <f t="shared" si="1"/>
        <v>0</v>
      </c>
      <c r="M10" s="188">
        <f t="shared" si="2"/>
        <v>96000</v>
      </c>
      <c r="N10" s="171" t="s">
        <v>1897</v>
      </c>
    </row>
    <row r="11" spans="1:14" ht="38.25">
      <c r="A11" s="179">
        <f t="shared" si="3"/>
        <v>15</v>
      </c>
      <c r="B11" s="189" t="s">
        <v>2197</v>
      </c>
      <c r="C11" s="167" t="s">
        <v>206</v>
      </c>
      <c r="D11" s="167" t="s">
        <v>211</v>
      </c>
      <c r="E11" s="190" t="s">
        <v>1055</v>
      </c>
      <c r="F11" s="168" t="s">
        <v>204</v>
      </c>
      <c r="G11" s="166" t="s">
        <v>2199</v>
      </c>
      <c r="H11" s="166" t="s">
        <v>2198</v>
      </c>
      <c r="I11" s="191">
        <v>1600</v>
      </c>
      <c r="J11" s="170">
        <v>100</v>
      </c>
      <c r="K11" s="187">
        <f t="shared" si="0"/>
        <v>160000</v>
      </c>
      <c r="L11" s="41">
        <f t="shared" si="1"/>
        <v>0</v>
      </c>
      <c r="M11" s="188">
        <f t="shared" si="2"/>
        <v>160000</v>
      </c>
      <c r="N11" s="171" t="s">
        <v>1897</v>
      </c>
    </row>
    <row r="12" spans="1:14" ht="38.25">
      <c r="A12" s="179">
        <f t="shared" si="3"/>
        <v>16</v>
      </c>
      <c r="B12" s="189" t="s">
        <v>2200</v>
      </c>
      <c r="C12" s="167" t="s">
        <v>1929</v>
      </c>
      <c r="D12" s="167" t="s">
        <v>3284</v>
      </c>
      <c r="E12" s="190" t="s">
        <v>3285</v>
      </c>
      <c r="F12" s="168" t="s">
        <v>736</v>
      </c>
      <c r="G12" s="166" t="s">
        <v>3286</v>
      </c>
      <c r="H12" s="166" t="s">
        <v>2201</v>
      </c>
      <c r="I12" s="191">
        <v>160</v>
      </c>
      <c r="J12" s="170">
        <v>100</v>
      </c>
      <c r="K12" s="187">
        <f t="shared" si="0"/>
        <v>16000</v>
      </c>
      <c r="L12" s="41">
        <f t="shared" si="1"/>
        <v>0</v>
      </c>
      <c r="M12" s="188">
        <f t="shared" si="2"/>
        <v>16000</v>
      </c>
      <c r="N12" s="171" t="s">
        <v>1897</v>
      </c>
    </row>
    <row r="13" spans="1:14" ht="38.25">
      <c r="A13" s="179">
        <f t="shared" si="3"/>
        <v>17</v>
      </c>
      <c r="B13" s="189" t="s">
        <v>4802</v>
      </c>
      <c r="C13" s="167" t="s">
        <v>1771</v>
      </c>
      <c r="D13" s="167" t="s">
        <v>4804</v>
      </c>
      <c r="E13" s="190" t="s">
        <v>4805</v>
      </c>
      <c r="F13" s="168" t="s">
        <v>736</v>
      </c>
      <c r="G13" s="166" t="s">
        <v>4807</v>
      </c>
      <c r="H13" s="166" t="s">
        <v>4803</v>
      </c>
      <c r="I13" s="191">
        <v>26</v>
      </c>
      <c r="J13" s="170">
        <v>100</v>
      </c>
      <c r="K13" s="187">
        <f t="shared" si="0"/>
        <v>2600</v>
      </c>
      <c r="L13" s="41">
        <f t="shared" si="1"/>
        <v>0</v>
      </c>
      <c r="M13" s="188">
        <f t="shared" si="2"/>
        <v>2600</v>
      </c>
      <c r="N13" s="171" t="s">
        <v>1897</v>
      </c>
    </row>
    <row r="14" spans="1:14">
      <c r="A14" s="179">
        <f t="shared" si="3"/>
        <v>18</v>
      </c>
      <c r="B14" s="189" t="s">
        <v>2202</v>
      </c>
      <c r="C14" s="167" t="s">
        <v>1929</v>
      </c>
      <c r="D14" s="167" t="s">
        <v>3288</v>
      </c>
      <c r="E14" s="190" t="s">
        <v>3289</v>
      </c>
      <c r="F14" s="168" t="s">
        <v>736</v>
      </c>
      <c r="G14" s="166" t="s">
        <v>736</v>
      </c>
      <c r="H14" s="166" t="s">
        <v>2203</v>
      </c>
      <c r="I14" s="191">
        <v>1600</v>
      </c>
      <c r="J14" s="170">
        <v>100</v>
      </c>
      <c r="K14" s="187">
        <f t="shared" si="0"/>
        <v>160000</v>
      </c>
      <c r="L14" s="41">
        <f t="shared" si="1"/>
        <v>0</v>
      </c>
      <c r="M14" s="188">
        <f t="shared" si="2"/>
        <v>160000</v>
      </c>
      <c r="N14" s="171" t="s">
        <v>1897</v>
      </c>
    </row>
    <row r="15" spans="1:14" ht="38.25">
      <c r="A15" s="179">
        <f t="shared" si="3"/>
        <v>19</v>
      </c>
      <c r="B15" s="189" t="s">
        <v>4811</v>
      </c>
      <c r="C15" s="167" t="s">
        <v>1929</v>
      </c>
      <c r="D15" s="167" t="s">
        <v>4813</v>
      </c>
      <c r="E15" s="190" t="s">
        <v>4814</v>
      </c>
      <c r="F15" s="168" t="s">
        <v>4815</v>
      </c>
      <c r="G15" s="166" t="s">
        <v>4816</v>
      </c>
      <c r="H15" s="166" t="s">
        <v>4812</v>
      </c>
      <c r="I15" s="191">
        <v>10</v>
      </c>
      <c r="J15" s="170">
        <v>100</v>
      </c>
      <c r="K15" s="187">
        <f t="shared" si="0"/>
        <v>1000</v>
      </c>
      <c r="L15" s="41">
        <f t="shared" si="1"/>
        <v>0</v>
      </c>
      <c r="M15" s="188">
        <f t="shared" si="2"/>
        <v>1000</v>
      </c>
      <c r="N15" s="171" t="s">
        <v>1897</v>
      </c>
    </row>
    <row r="16" spans="1:14" ht="38.25">
      <c r="A16" s="179">
        <f t="shared" si="3"/>
        <v>20</v>
      </c>
      <c r="B16" s="189" t="s">
        <v>1917</v>
      </c>
      <c r="C16" s="167" t="s">
        <v>193</v>
      </c>
      <c r="D16" s="167" t="s">
        <v>344</v>
      </c>
      <c r="E16" s="190" t="s">
        <v>750</v>
      </c>
      <c r="F16" s="168" t="s">
        <v>345</v>
      </c>
      <c r="G16" s="166" t="s">
        <v>3292</v>
      </c>
      <c r="H16" s="166" t="s">
        <v>2205</v>
      </c>
      <c r="I16" s="191">
        <v>1600</v>
      </c>
      <c r="J16" s="170">
        <v>100</v>
      </c>
      <c r="K16" s="187">
        <f t="shared" si="0"/>
        <v>160000</v>
      </c>
      <c r="L16" s="41">
        <f t="shared" si="1"/>
        <v>0</v>
      </c>
      <c r="M16" s="188">
        <f t="shared" si="2"/>
        <v>160000</v>
      </c>
      <c r="N16" s="171" t="s">
        <v>1897</v>
      </c>
    </row>
    <row r="17" spans="1:14" ht="38.25">
      <c r="A17" s="179">
        <f t="shared" si="3"/>
        <v>21</v>
      </c>
      <c r="B17" s="189" t="s">
        <v>3295</v>
      </c>
      <c r="C17" s="167" t="s">
        <v>193</v>
      </c>
      <c r="D17" s="167" t="s">
        <v>3297</v>
      </c>
      <c r="E17" s="190" t="s">
        <v>3298</v>
      </c>
      <c r="F17" s="168" t="s">
        <v>736</v>
      </c>
      <c r="G17" s="166" t="s">
        <v>3299</v>
      </c>
      <c r="H17" s="166" t="s">
        <v>3296</v>
      </c>
      <c r="I17" s="191">
        <v>960</v>
      </c>
      <c r="J17" s="170">
        <v>100</v>
      </c>
      <c r="K17" s="187">
        <f t="shared" si="0"/>
        <v>96000</v>
      </c>
      <c r="L17" s="41">
        <f t="shared" si="1"/>
        <v>0</v>
      </c>
      <c r="M17" s="188">
        <f t="shared" si="2"/>
        <v>96000</v>
      </c>
      <c r="N17" s="171" t="s">
        <v>1897</v>
      </c>
    </row>
    <row r="18" spans="1:14" ht="51">
      <c r="A18" s="179">
        <f t="shared" si="3"/>
        <v>22</v>
      </c>
      <c r="B18" s="189" t="s">
        <v>2206</v>
      </c>
      <c r="C18" s="167" t="s">
        <v>193</v>
      </c>
      <c r="D18" s="167" t="s">
        <v>347</v>
      </c>
      <c r="E18" s="190" t="s">
        <v>752</v>
      </c>
      <c r="F18" s="168" t="s">
        <v>348</v>
      </c>
      <c r="G18" s="166" t="s">
        <v>2208</v>
      </c>
      <c r="H18" s="166" t="s">
        <v>2207</v>
      </c>
      <c r="I18" s="191">
        <v>3840</v>
      </c>
      <c r="J18" s="170">
        <v>100</v>
      </c>
      <c r="K18" s="187">
        <f t="shared" si="0"/>
        <v>384000</v>
      </c>
      <c r="L18" s="41">
        <f t="shared" si="1"/>
        <v>0</v>
      </c>
      <c r="M18" s="188">
        <f t="shared" si="2"/>
        <v>384000</v>
      </c>
      <c r="N18" s="171" t="s">
        <v>1897</v>
      </c>
    </row>
    <row r="19" spans="1:14" ht="38.25">
      <c r="A19" s="179">
        <f t="shared" si="3"/>
        <v>23</v>
      </c>
      <c r="B19" s="189" t="s">
        <v>4824</v>
      </c>
      <c r="C19" s="167" t="s">
        <v>1929</v>
      </c>
      <c r="D19" s="167" t="s">
        <v>4826</v>
      </c>
      <c r="E19" s="190" t="s">
        <v>4827</v>
      </c>
      <c r="F19" s="168" t="s">
        <v>736</v>
      </c>
      <c r="G19" s="166" t="s">
        <v>4829</v>
      </c>
      <c r="H19" s="166" t="s">
        <v>4825</v>
      </c>
      <c r="I19" s="191">
        <v>42</v>
      </c>
      <c r="J19" s="170">
        <v>100</v>
      </c>
      <c r="K19" s="187">
        <f t="shared" si="0"/>
        <v>4200</v>
      </c>
      <c r="L19" s="41">
        <f t="shared" si="1"/>
        <v>0</v>
      </c>
      <c r="M19" s="188">
        <f t="shared" si="2"/>
        <v>4200</v>
      </c>
      <c r="N19" s="171" t="s">
        <v>1897</v>
      </c>
    </row>
    <row r="20" spans="1:14" ht="51">
      <c r="A20" s="179">
        <f t="shared" si="3"/>
        <v>24</v>
      </c>
      <c r="B20" s="189" t="s">
        <v>2210</v>
      </c>
      <c r="C20" s="167" t="s">
        <v>4099</v>
      </c>
      <c r="D20" s="167" t="s">
        <v>4833</v>
      </c>
      <c r="E20" s="190" t="s">
        <v>4834</v>
      </c>
      <c r="F20" s="168" t="s">
        <v>4835</v>
      </c>
      <c r="G20" s="166" t="s">
        <v>4836</v>
      </c>
      <c r="H20" s="166" t="s">
        <v>2211</v>
      </c>
      <c r="I20" s="191">
        <v>800</v>
      </c>
      <c r="J20" s="170">
        <v>100</v>
      </c>
      <c r="K20" s="187">
        <f t="shared" si="0"/>
        <v>80000</v>
      </c>
      <c r="L20" s="41">
        <f t="shared" si="1"/>
        <v>0</v>
      </c>
      <c r="M20" s="188">
        <f t="shared" si="2"/>
        <v>80000</v>
      </c>
      <c r="N20" s="171" t="s">
        <v>1897</v>
      </c>
    </row>
    <row r="21" spans="1:14" ht="51">
      <c r="A21" s="179">
        <f t="shared" si="3"/>
        <v>25</v>
      </c>
      <c r="B21" s="189" t="s">
        <v>2212</v>
      </c>
      <c r="C21" s="167" t="s">
        <v>1929</v>
      </c>
      <c r="D21" s="167" t="s">
        <v>2214</v>
      </c>
      <c r="E21" s="190" t="s">
        <v>2215</v>
      </c>
      <c r="F21" s="168" t="s">
        <v>736</v>
      </c>
      <c r="G21" s="166" t="s">
        <v>2216</v>
      </c>
      <c r="H21" s="166" t="s">
        <v>2213</v>
      </c>
      <c r="I21" s="191">
        <v>320</v>
      </c>
      <c r="J21" s="170">
        <v>100</v>
      </c>
      <c r="K21" s="187">
        <f t="shared" si="0"/>
        <v>32000</v>
      </c>
      <c r="L21" s="41">
        <f t="shared" si="1"/>
        <v>0</v>
      </c>
      <c r="M21" s="188">
        <f t="shared" si="2"/>
        <v>32000</v>
      </c>
      <c r="N21" s="171" t="s">
        <v>1897</v>
      </c>
    </row>
    <row r="22" spans="1:14" ht="51">
      <c r="A22" s="179">
        <f t="shared" si="3"/>
        <v>26</v>
      </c>
      <c r="B22" s="189" t="s">
        <v>4839</v>
      </c>
      <c r="C22" s="167" t="s">
        <v>1929</v>
      </c>
      <c r="D22" s="167" t="s">
        <v>4841</v>
      </c>
      <c r="E22" s="190" t="s">
        <v>3989</v>
      </c>
      <c r="F22" s="168" t="s">
        <v>736</v>
      </c>
      <c r="G22" s="166" t="s">
        <v>4842</v>
      </c>
      <c r="H22" s="166" t="s">
        <v>4840</v>
      </c>
      <c r="I22" s="191">
        <v>10</v>
      </c>
      <c r="J22" s="170">
        <v>100</v>
      </c>
      <c r="K22" s="187">
        <f t="shared" si="0"/>
        <v>1000</v>
      </c>
      <c r="L22" s="41">
        <f t="shared" si="1"/>
        <v>0</v>
      </c>
      <c r="M22" s="188">
        <f t="shared" si="2"/>
        <v>1000</v>
      </c>
      <c r="N22" s="171" t="s">
        <v>1897</v>
      </c>
    </row>
    <row r="23" spans="1:14" ht="25.5">
      <c r="A23" s="179">
        <f t="shared" si="3"/>
        <v>27</v>
      </c>
      <c r="B23" s="189" t="s">
        <v>4048</v>
      </c>
      <c r="C23" s="167" t="s">
        <v>736</v>
      </c>
      <c r="D23" s="167" t="s">
        <v>4050</v>
      </c>
      <c r="E23" s="190" t="s">
        <v>3896</v>
      </c>
      <c r="F23" s="168" t="s">
        <v>736</v>
      </c>
      <c r="G23" s="166" t="s">
        <v>4052</v>
      </c>
      <c r="H23" s="166" t="s">
        <v>4049</v>
      </c>
      <c r="I23" s="191">
        <v>95</v>
      </c>
      <c r="J23" s="170">
        <v>100</v>
      </c>
      <c r="K23" s="187">
        <f t="shared" si="0"/>
        <v>9500</v>
      </c>
      <c r="L23" s="41">
        <f t="shared" si="1"/>
        <v>0</v>
      </c>
      <c r="M23" s="188">
        <f t="shared" si="2"/>
        <v>9500</v>
      </c>
      <c r="N23" s="171" t="s">
        <v>1897</v>
      </c>
    </row>
    <row r="24" spans="1:14" ht="51">
      <c r="A24" s="179">
        <f t="shared" si="3"/>
        <v>28</v>
      </c>
      <c r="B24" s="189" t="s">
        <v>2218</v>
      </c>
      <c r="C24" s="167" t="s">
        <v>361</v>
      </c>
      <c r="D24" s="167" t="s">
        <v>4055</v>
      </c>
      <c r="E24" s="190" t="s">
        <v>2788</v>
      </c>
      <c r="F24" s="168" t="s">
        <v>4845</v>
      </c>
      <c r="G24" s="166" t="s">
        <v>4056</v>
      </c>
      <c r="H24" s="166" t="s">
        <v>2219</v>
      </c>
      <c r="I24" s="191">
        <v>640</v>
      </c>
      <c r="J24" s="170">
        <v>100</v>
      </c>
      <c r="K24" s="187">
        <f t="shared" si="0"/>
        <v>64000</v>
      </c>
      <c r="L24" s="41">
        <f t="shared" si="1"/>
        <v>0</v>
      </c>
      <c r="M24" s="188">
        <f t="shared" si="2"/>
        <v>64000</v>
      </c>
      <c r="N24" s="171" t="s">
        <v>1897</v>
      </c>
    </row>
    <row r="25" spans="1:14" ht="51">
      <c r="A25" s="179">
        <f t="shared" si="3"/>
        <v>29</v>
      </c>
      <c r="B25" s="189" t="s">
        <v>4059</v>
      </c>
      <c r="C25" s="167" t="s">
        <v>361</v>
      </c>
      <c r="D25" s="167" t="s">
        <v>4061</v>
      </c>
      <c r="E25" s="190" t="s">
        <v>4062</v>
      </c>
      <c r="F25" s="168" t="s">
        <v>736</v>
      </c>
      <c r="G25" s="166" t="s">
        <v>4063</v>
      </c>
      <c r="H25" s="166" t="s">
        <v>4060</v>
      </c>
      <c r="I25" s="191">
        <v>2</v>
      </c>
      <c r="J25" s="170">
        <v>100</v>
      </c>
      <c r="K25" s="187">
        <f t="shared" si="0"/>
        <v>200</v>
      </c>
      <c r="L25" s="41">
        <f t="shared" si="1"/>
        <v>0</v>
      </c>
      <c r="M25" s="188">
        <f t="shared" si="2"/>
        <v>200</v>
      </c>
      <c r="N25" s="171" t="s">
        <v>1897</v>
      </c>
    </row>
    <row r="26" spans="1:14" ht="38.25">
      <c r="A26" s="179">
        <f t="shared" si="3"/>
        <v>30</v>
      </c>
      <c r="B26" s="189" t="s">
        <v>2220</v>
      </c>
      <c r="C26" s="167" t="s">
        <v>1929</v>
      </c>
      <c r="D26" s="167" t="s">
        <v>3304</v>
      </c>
      <c r="E26" s="190" t="s">
        <v>3305</v>
      </c>
      <c r="F26" s="168" t="s">
        <v>736</v>
      </c>
      <c r="G26" s="166" t="s">
        <v>3306</v>
      </c>
      <c r="H26" s="166" t="s">
        <v>2221</v>
      </c>
      <c r="I26" s="191">
        <v>16</v>
      </c>
      <c r="J26" s="170">
        <v>100</v>
      </c>
      <c r="K26" s="187">
        <f t="shared" si="0"/>
        <v>1600</v>
      </c>
      <c r="L26" s="41">
        <f t="shared" si="1"/>
        <v>0</v>
      </c>
      <c r="M26" s="188">
        <f t="shared" si="2"/>
        <v>1600</v>
      </c>
      <c r="N26" s="171" t="s">
        <v>1897</v>
      </c>
    </row>
    <row r="27" spans="1:14" ht="51">
      <c r="A27" s="179">
        <f t="shared" si="3"/>
        <v>31</v>
      </c>
      <c r="B27" s="189" t="s">
        <v>4847</v>
      </c>
      <c r="C27" s="167" t="s">
        <v>1929</v>
      </c>
      <c r="D27" s="167" t="s">
        <v>4849</v>
      </c>
      <c r="E27" s="190" t="s">
        <v>4850</v>
      </c>
      <c r="F27" s="168" t="s">
        <v>736</v>
      </c>
      <c r="G27" s="166" t="s">
        <v>4852</v>
      </c>
      <c r="H27" s="166" t="s">
        <v>4848</v>
      </c>
      <c r="I27" s="191">
        <v>23</v>
      </c>
      <c r="J27" s="170">
        <v>100</v>
      </c>
      <c r="K27" s="187">
        <f t="shared" si="0"/>
        <v>2300</v>
      </c>
      <c r="L27" s="41">
        <f t="shared" si="1"/>
        <v>0</v>
      </c>
      <c r="M27" s="188">
        <f t="shared" si="2"/>
        <v>2300</v>
      </c>
      <c r="N27" s="171" t="s">
        <v>1897</v>
      </c>
    </row>
    <row r="28" spans="1:14" ht="51">
      <c r="A28" s="179">
        <f t="shared" si="3"/>
        <v>32</v>
      </c>
      <c r="B28" s="189" t="s">
        <v>3308</v>
      </c>
      <c r="C28" s="167" t="s">
        <v>4099</v>
      </c>
      <c r="D28" s="167" t="s">
        <v>4855</v>
      </c>
      <c r="E28" s="190" t="s">
        <v>4856</v>
      </c>
      <c r="F28" s="168" t="s">
        <v>736</v>
      </c>
      <c r="G28" s="166" t="s">
        <v>3310</v>
      </c>
      <c r="H28" s="166" t="s">
        <v>3309</v>
      </c>
      <c r="I28" s="191">
        <v>7</v>
      </c>
      <c r="J28" s="170">
        <v>100</v>
      </c>
      <c r="K28" s="187">
        <f t="shared" si="0"/>
        <v>700</v>
      </c>
      <c r="L28" s="41">
        <f t="shared" si="1"/>
        <v>0</v>
      </c>
      <c r="M28" s="188">
        <f t="shared" si="2"/>
        <v>700</v>
      </c>
      <c r="N28" s="171" t="s">
        <v>1897</v>
      </c>
    </row>
    <row r="29" spans="1:14" ht="51">
      <c r="A29" s="179">
        <f t="shared" si="3"/>
        <v>33</v>
      </c>
      <c r="B29" s="189" t="s">
        <v>2223</v>
      </c>
      <c r="C29" s="167" t="s">
        <v>361</v>
      </c>
      <c r="D29" s="167" t="s">
        <v>1550</v>
      </c>
      <c r="E29" s="190" t="s">
        <v>1551</v>
      </c>
      <c r="F29" s="168" t="s">
        <v>405</v>
      </c>
      <c r="G29" s="166" t="s">
        <v>2225</v>
      </c>
      <c r="H29" s="166" t="s">
        <v>2224</v>
      </c>
      <c r="I29" s="191">
        <v>1600</v>
      </c>
      <c r="J29" s="170">
        <v>100</v>
      </c>
      <c r="K29" s="187">
        <f t="shared" si="0"/>
        <v>160000</v>
      </c>
      <c r="L29" s="41">
        <f t="shared" si="1"/>
        <v>0</v>
      </c>
      <c r="M29" s="188">
        <f t="shared" si="2"/>
        <v>160000</v>
      </c>
      <c r="N29" s="171" t="s">
        <v>1897</v>
      </c>
    </row>
    <row r="30" spans="1:14" ht="38.25">
      <c r="A30" s="179">
        <f t="shared" si="3"/>
        <v>34</v>
      </c>
      <c r="B30" s="189" t="s">
        <v>4858</v>
      </c>
      <c r="C30" s="167" t="s">
        <v>361</v>
      </c>
      <c r="D30" s="167" t="s">
        <v>4860</v>
      </c>
      <c r="E30" s="190" t="s">
        <v>933</v>
      </c>
      <c r="F30" s="168" t="s">
        <v>736</v>
      </c>
      <c r="G30" s="166" t="s">
        <v>4861</v>
      </c>
      <c r="H30" s="166" t="s">
        <v>4859</v>
      </c>
      <c r="I30" s="191">
        <v>32</v>
      </c>
      <c r="J30" s="170">
        <v>100</v>
      </c>
      <c r="K30" s="187">
        <f t="shared" si="0"/>
        <v>3200</v>
      </c>
      <c r="L30" s="41">
        <f t="shared" si="1"/>
        <v>0</v>
      </c>
      <c r="M30" s="188">
        <f t="shared" si="2"/>
        <v>3200</v>
      </c>
      <c r="N30" s="171" t="s">
        <v>1897</v>
      </c>
    </row>
    <row r="31" spans="1:14" ht="38.25">
      <c r="A31" s="179">
        <f t="shared" si="3"/>
        <v>35</v>
      </c>
      <c r="B31" s="189" t="s">
        <v>4866</v>
      </c>
      <c r="C31" s="167" t="s">
        <v>1929</v>
      </c>
      <c r="D31" s="167" t="s">
        <v>4868</v>
      </c>
      <c r="E31" s="190" t="s">
        <v>4072</v>
      </c>
      <c r="F31" s="168" t="s">
        <v>736</v>
      </c>
      <c r="G31" s="166" t="s">
        <v>4870</v>
      </c>
      <c r="H31" s="166" t="s">
        <v>4867</v>
      </c>
      <c r="I31" s="191">
        <v>10</v>
      </c>
      <c r="J31" s="170">
        <v>100</v>
      </c>
      <c r="K31" s="187">
        <f t="shared" si="0"/>
        <v>1000</v>
      </c>
      <c r="L31" s="41">
        <f t="shared" si="1"/>
        <v>0</v>
      </c>
      <c r="M31" s="188">
        <f t="shared" si="2"/>
        <v>1000</v>
      </c>
      <c r="N31" s="171" t="s">
        <v>1897</v>
      </c>
    </row>
    <row r="32" spans="1:14" ht="38.25">
      <c r="A32" s="179">
        <f t="shared" si="3"/>
        <v>36</v>
      </c>
      <c r="B32" s="189" t="s">
        <v>3315</v>
      </c>
      <c r="C32" s="167" t="s">
        <v>1929</v>
      </c>
      <c r="D32" s="167" t="s">
        <v>3317</v>
      </c>
      <c r="E32" s="190" t="s">
        <v>3318</v>
      </c>
      <c r="F32" s="168" t="s">
        <v>736</v>
      </c>
      <c r="G32" s="166" t="s">
        <v>3319</v>
      </c>
      <c r="H32" s="166" t="s">
        <v>3316</v>
      </c>
      <c r="I32" s="191">
        <v>1477</v>
      </c>
      <c r="J32" s="170">
        <v>100</v>
      </c>
      <c r="K32" s="187">
        <f t="shared" si="0"/>
        <v>147700</v>
      </c>
      <c r="L32" s="41">
        <f t="shared" si="1"/>
        <v>0</v>
      </c>
      <c r="M32" s="188">
        <f t="shared" si="2"/>
        <v>147700</v>
      </c>
      <c r="N32" s="171" t="s">
        <v>1897</v>
      </c>
    </row>
    <row r="33" spans="1:14" ht="38.25">
      <c r="A33" s="179">
        <f t="shared" si="3"/>
        <v>37</v>
      </c>
      <c r="B33" s="189" t="s">
        <v>4874</v>
      </c>
      <c r="C33" s="167" t="s">
        <v>4099</v>
      </c>
      <c r="D33" s="167" t="s">
        <v>4876</v>
      </c>
      <c r="E33" s="190" t="s">
        <v>4877</v>
      </c>
      <c r="F33" s="168" t="s">
        <v>736</v>
      </c>
      <c r="G33" s="166" t="s">
        <v>4878</v>
      </c>
      <c r="H33" s="166" t="s">
        <v>4875</v>
      </c>
      <c r="I33" s="191">
        <v>4</v>
      </c>
      <c r="J33" s="170">
        <v>100</v>
      </c>
      <c r="K33" s="187">
        <f t="shared" si="0"/>
        <v>400</v>
      </c>
      <c r="L33" s="41">
        <f t="shared" si="1"/>
        <v>0</v>
      </c>
      <c r="M33" s="188">
        <f t="shared" si="2"/>
        <v>400</v>
      </c>
      <c r="N33" s="171" t="s">
        <v>1897</v>
      </c>
    </row>
    <row r="34" spans="1:14" ht="51">
      <c r="A34" s="179">
        <f t="shared" si="3"/>
        <v>38</v>
      </c>
      <c r="B34" s="189" t="s">
        <v>4882</v>
      </c>
      <c r="C34" s="167" t="s">
        <v>4099</v>
      </c>
      <c r="D34" s="167" t="s">
        <v>4884</v>
      </c>
      <c r="E34" s="190" t="s">
        <v>4885</v>
      </c>
      <c r="F34" s="168" t="s">
        <v>736</v>
      </c>
      <c r="G34" s="166" t="s">
        <v>4886</v>
      </c>
      <c r="H34" s="166" t="s">
        <v>4883</v>
      </c>
      <c r="I34" s="191">
        <v>2</v>
      </c>
      <c r="J34" s="170">
        <v>100</v>
      </c>
      <c r="K34" s="187">
        <f t="shared" si="0"/>
        <v>200</v>
      </c>
      <c r="L34" s="41">
        <f t="shared" si="1"/>
        <v>0</v>
      </c>
      <c r="M34" s="188">
        <f t="shared" si="2"/>
        <v>200</v>
      </c>
      <c r="N34" s="171" t="s">
        <v>1897</v>
      </c>
    </row>
    <row r="35" spans="1:14" ht="63.75">
      <c r="A35" s="179">
        <f t="shared" si="3"/>
        <v>39</v>
      </c>
      <c r="B35" s="189" t="s">
        <v>2226</v>
      </c>
      <c r="C35" s="167" t="s">
        <v>736</v>
      </c>
      <c r="D35" s="167" t="s">
        <v>4889</v>
      </c>
      <c r="E35" s="190" t="s">
        <v>4890</v>
      </c>
      <c r="F35" s="168" t="s">
        <v>4798</v>
      </c>
      <c r="G35" s="166" t="s">
        <v>4891</v>
      </c>
      <c r="H35" s="166" t="s">
        <v>2227</v>
      </c>
      <c r="I35" s="191">
        <v>480</v>
      </c>
      <c r="J35" s="170">
        <v>100</v>
      </c>
      <c r="K35" s="187">
        <f t="shared" si="0"/>
        <v>48000</v>
      </c>
      <c r="L35" s="41">
        <f t="shared" si="1"/>
        <v>0</v>
      </c>
      <c r="M35" s="188">
        <f t="shared" si="2"/>
        <v>48000</v>
      </c>
      <c r="N35" s="171" t="s">
        <v>1897</v>
      </c>
    </row>
    <row r="36" spans="1:14" ht="38.25">
      <c r="A36" s="179">
        <f t="shared" si="3"/>
        <v>40</v>
      </c>
      <c r="B36" s="189" t="s">
        <v>2228</v>
      </c>
      <c r="C36" s="167" t="s">
        <v>193</v>
      </c>
      <c r="D36" s="167" t="s">
        <v>314</v>
      </c>
      <c r="E36" s="190" t="s">
        <v>757</v>
      </c>
      <c r="F36" s="168" t="s">
        <v>315</v>
      </c>
      <c r="G36" s="166" t="s">
        <v>2230</v>
      </c>
      <c r="H36" s="166" t="s">
        <v>2229</v>
      </c>
      <c r="I36" s="191">
        <v>3200</v>
      </c>
      <c r="J36" s="170">
        <v>100</v>
      </c>
      <c r="K36" s="187">
        <f t="shared" si="0"/>
        <v>320000</v>
      </c>
      <c r="L36" s="41">
        <f t="shared" si="1"/>
        <v>0</v>
      </c>
      <c r="M36" s="188">
        <f t="shared" si="2"/>
        <v>320000</v>
      </c>
      <c r="N36" s="171" t="s">
        <v>1897</v>
      </c>
    </row>
    <row r="37" spans="1:14" ht="38.25">
      <c r="A37" s="179">
        <f t="shared" si="3"/>
        <v>41</v>
      </c>
      <c r="B37" s="189" t="s">
        <v>4895</v>
      </c>
      <c r="C37" s="167" t="s">
        <v>1771</v>
      </c>
      <c r="D37" s="167" t="s">
        <v>4897</v>
      </c>
      <c r="E37" s="190" t="s">
        <v>4898</v>
      </c>
      <c r="F37" s="168" t="s">
        <v>736</v>
      </c>
      <c r="G37" s="166" t="s">
        <v>4899</v>
      </c>
      <c r="H37" s="166" t="s">
        <v>4896</v>
      </c>
      <c r="I37" s="191">
        <v>50</v>
      </c>
      <c r="J37" s="170">
        <v>100</v>
      </c>
      <c r="K37" s="187">
        <f t="shared" si="0"/>
        <v>5000</v>
      </c>
      <c r="L37" s="41">
        <f t="shared" si="1"/>
        <v>0</v>
      </c>
      <c r="M37" s="188">
        <f t="shared" si="2"/>
        <v>5000</v>
      </c>
      <c r="N37" s="171" t="s">
        <v>1897</v>
      </c>
    </row>
    <row r="38" spans="1:14" s="159" customFormat="1" ht="38.25">
      <c r="A38" s="179">
        <f t="shared" si="3"/>
        <v>42</v>
      </c>
      <c r="B38" s="189" t="s">
        <v>4903</v>
      </c>
      <c r="C38" s="167" t="s">
        <v>1929</v>
      </c>
      <c r="D38" s="167" t="s">
        <v>4905</v>
      </c>
      <c r="E38" s="190" t="s">
        <v>4906</v>
      </c>
      <c r="F38" s="168" t="s">
        <v>736</v>
      </c>
      <c r="G38" s="166" t="s">
        <v>4907</v>
      </c>
      <c r="H38" s="166" t="s">
        <v>4904</v>
      </c>
      <c r="I38" s="191">
        <v>4</v>
      </c>
      <c r="J38" s="170">
        <v>100</v>
      </c>
      <c r="K38" s="187">
        <f t="shared" si="0"/>
        <v>400</v>
      </c>
      <c r="L38" s="41">
        <f t="shared" si="1"/>
        <v>0</v>
      </c>
      <c r="M38" s="188">
        <f t="shared" si="2"/>
        <v>400</v>
      </c>
      <c r="N38" s="171" t="s">
        <v>1897</v>
      </c>
    </row>
    <row r="39" spans="1:14" ht="63.75">
      <c r="A39" s="179">
        <f t="shared" si="3"/>
        <v>43</v>
      </c>
      <c r="B39" s="189" t="s">
        <v>4911</v>
      </c>
      <c r="C39" s="167" t="s">
        <v>1771</v>
      </c>
      <c r="D39" s="167" t="s">
        <v>4913</v>
      </c>
      <c r="E39" s="190" t="s">
        <v>4914</v>
      </c>
      <c r="F39" s="168" t="s">
        <v>736</v>
      </c>
      <c r="G39" s="166" t="s">
        <v>4916</v>
      </c>
      <c r="H39" s="166" t="s">
        <v>4912</v>
      </c>
      <c r="I39" s="191">
        <v>4</v>
      </c>
      <c r="J39" s="170">
        <v>100</v>
      </c>
      <c r="K39" s="187">
        <f t="shared" si="0"/>
        <v>400</v>
      </c>
      <c r="L39" s="41">
        <f t="shared" si="1"/>
        <v>0</v>
      </c>
      <c r="M39" s="188">
        <f t="shared" si="2"/>
        <v>400</v>
      </c>
      <c r="N39" s="171" t="s">
        <v>1897</v>
      </c>
    </row>
    <row r="40" spans="1:14" ht="51">
      <c r="A40" s="179">
        <f t="shared" si="3"/>
        <v>44</v>
      </c>
      <c r="B40" s="189" t="s">
        <v>2231</v>
      </c>
      <c r="C40" s="167" t="s">
        <v>1929</v>
      </c>
      <c r="D40" s="167" t="s">
        <v>2233</v>
      </c>
      <c r="E40" s="190" t="s">
        <v>2234</v>
      </c>
      <c r="F40" s="168" t="s">
        <v>1932</v>
      </c>
      <c r="G40" s="166" t="s">
        <v>2235</v>
      </c>
      <c r="H40" s="166" t="s">
        <v>2232</v>
      </c>
      <c r="I40" s="191">
        <v>1600</v>
      </c>
      <c r="J40" s="170">
        <v>100</v>
      </c>
      <c r="K40" s="187">
        <f t="shared" si="0"/>
        <v>160000</v>
      </c>
      <c r="L40" s="41">
        <f t="shared" si="1"/>
        <v>0</v>
      </c>
      <c r="M40" s="188">
        <f t="shared" si="2"/>
        <v>160000</v>
      </c>
      <c r="N40" s="171" t="s">
        <v>1897</v>
      </c>
    </row>
    <row r="41" spans="1:14" ht="38.25">
      <c r="A41" s="179">
        <f t="shared" si="3"/>
        <v>45</v>
      </c>
      <c r="B41" s="189" t="s">
        <v>4920</v>
      </c>
      <c r="C41" s="167" t="s">
        <v>1929</v>
      </c>
      <c r="D41" s="167" t="s">
        <v>4922</v>
      </c>
      <c r="E41" s="190" t="s">
        <v>3589</v>
      </c>
      <c r="F41" s="168" t="s">
        <v>736</v>
      </c>
      <c r="G41" s="166" t="s">
        <v>4923</v>
      </c>
      <c r="H41" s="166" t="s">
        <v>4921</v>
      </c>
      <c r="I41" s="191">
        <v>1</v>
      </c>
      <c r="J41" s="170">
        <v>100</v>
      </c>
      <c r="K41" s="187">
        <f t="shared" si="0"/>
        <v>100</v>
      </c>
      <c r="L41" s="41">
        <f t="shared" si="1"/>
        <v>0</v>
      </c>
      <c r="M41" s="188">
        <f t="shared" si="2"/>
        <v>100</v>
      </c>
      <c r="N41" s="171" t="s">
        <v>1897</v>
      </c>
    </row>
    <row r="42" spans="1:14" ht="38.25">
      <c r="A42" s="179">
        <f t="shared" si="3"/>
        <v>46</v>
      </c>
      <c r="B42" s="189" t="s">
        <v>1921</v>
      </c>
      <c r="C42" s="167" t="s">
        <v>1929</v>
      </c>
      <c r="D42" s="167" t="s">
        <v>4066</v>
      </c>
      <c r="E42" s="190" t="s">
        <v>4067</v>
      </c>
      <c r="F42" s="168" t="s">
        <v>736</v>
      </c>
      <c r="G42" s="166" t="s">
        <v>1923</v>
      </c>
      <c r="H42" s="166" t="s">
        <v>1922</v>
      </c>
      <c r="I42" s="191">
        <v>14</v>
      </c>
      <c r="J42" s="170">
        <v>100</v>
      </c>
      <c r="K42" s="187">
        <f t="shared" si="0"/>
        <v>1400</v>
      </c>
      <c r="L42" s="41">
        <f t="shared" si="1"/>
        <v>0</v>
      </c>
      <c r="M42" s="188">
        <f t="shared" si="2"/>
        <v>1400</v>
      </c>
      <c r="N42" s="171" t="s">
        <v>1897</v>
      </c>
    </row>
    <row r="43" spans="1:14" ht="51">
      <c r="A43" s="179">
        <f t="shared" si="3"/>
        <v>47</v>
      </c>
      <c r="B43" s="189" t="s">
        <v>4928</v>
      </c>
      <c r="C43" s="167" t="s">
        <v>1771</v>
      </c>
      <c r="D43" s="167" t="s">
        <v>4930</v>
      </c>
      <c r="E43" s="190" t="s">
        <v>4931</v>
      </c>
      <c r="F43" s="168" t="s">
        <v>736</v>
      </c>
      <c r="G43" s="166" t="s">
        <v>4932</v>
      </c>
      <c r="H43" s="166" t="s">
        <v>4929</v>
      </c>
      <c r="I43" s="191">
        <v>2</v>
      </c>
      <c r="J43" s="170">
        <v>100</v>
      </c>
      <c r="K43" s="187">
        <f t="shared" si="0"/>
        <v>200</v>
      </c>
      <c r="L43" s="41">
        <f t="shared" si="1"/>
        <v>0</v>
      </c>
      <c r="M43" s="188">
        <f t="shared" si="2"/>
        <v>200</v>
      </c>
      <c r="N43" s="171" t="s">
        <v>1897</v>
      </c>
    </row>
    <row r="44" spans="1:14" ht="25.5">
      <c r="A44" s="179">
        <f t="shared" si="3"/>
        <v>48</v>
      </c>
      <c r="B44" s="189" t="s">
        <v>2241</v>
      </c>
      <c r="C44" s="167" t="s">
        <v>1929</v>
      </c>
      <c r="D44" s="167" t="s">
        <v>2243</v>
      </c>
      <c r="E44" s="190" t="s">
        <v>2244</v>
      </c>
      <c r="F44" s="168" t="s">
        <v>736</v>
      </c>
      <c r="G44" s="166" t="s">
        <v>2245</v>
      </c>
      <c r="H44" s="166" t="s">
        <v>2242</v>
      </c>
      <c r="I44" s="191">
        <v>10</v>
      </c>
      <c r="J44" s="170">
        <v>100</v>
      </c>
      <c r="K44" s="187">
        <f t="shared" si="0"/>
        <v>1000</v>
      </c>
      <c r="L44" s="41">
        <f t="shared" si="1"/>
        <v>0</v>
      </c>
      <c r="M44" s="188">
        <f t="shared" si="2"/>
        <v>1000</v>
      </c>
      <c r="N44" s="171" t="s">
        <v>1897</v>
      </c>
    </row>
    <row r="45" spans="1:14" ht="38.25">
      <c r="A45" s="179">
        <f t="shared" si="3"/>
        <v>49</v>
      </c>
      <c r="B45" s="189" t="s">
        <v>4937</v>
      </c>
      <c r="C45" s="167" t="s">
        <v>1929</v>
      </c>
      <c r="D45" s="167" t="s">
        <v>4939</v>
      </c>
      <c r="E45" s="190" t="s">
        <v>4940</v>
      </c>
      <c r="F45" s="168" t="s">
        <v>736</v>
      </c>
      <c r="G45" s="166" t="s">
        <v>4941</v>
      </c>
      <c r="H45" s="166" t="s">
        <v>4938</v>
      </c>
      <c r="I45" s="191">
        <v>1</v>
      </c>
      <c r="J45" s="170">
        <v>100</v>
      </c>
      <c r="K45" s="187">
        <f t="shared" si="0"/>
        <v>100</v>
      </c>
      <c r="L45" s="41">
        <f t="shared" si="1"/>
        <v>0</v>
      </c>
      <c r="M45" s="188">
        <f t="shared" si="2"/>
        <v>100</v>
      </c>
      <c r="N45" s="171" t="s">
        <v>1897</v>
      </c>
    </row>
    <row r="46" spans="1:14" ht="25.5">
      <c r="A46" s="179">
        <f t="shared" si="3"/>
        <v>50</v>
      </c>
      <c r="B46" s="189" t="s">
        <v>4945</v>
      </c>
      <c r="C46" s="167" t="s">
        <v>1929</v>
      </c>
      <c r="D46" s="167" t="s">
        <v>4947</v>
      </c>
      <c r="E46" s="190" t="s">
        <v>4948</v>
      </c>
      <c r="F46" s="168" t="s">
        <v>1932</v>
      </c>
      <c r="G46" s="166" t="s">
        <v>4949</v>
      </c>
      <c r="H46" s="166" t="s">
        <v>4946</v>
      </c>
      <c r="I46" s="191">
        <v>3</v>
      </c>
      <c r="J46" s="170">
        <v>100</v>
      </c>
      <c r="K46" s="187">
        <f t="shared" si="0"/>
        <v>300</v>
      </c>
      <c r="L46" s="41">
        <f t="shared" si="1"/>
        <v>0</v>
      </c>
      <c r="M46" s="188">
        <f t="shared" si="2"/>
        <v>300</v>
      </c>
      <c r="N46" s="171" t="s">
        <v>1897</v>
      </c>
    </row>
    <row r="47" spans="1:14" ht="51">
      <c r="A47" s="179">
        <f t="shared" si="3"/>
        <v>51</v>
      </c>
      <c r="B47" s="189" t="s">
        <v>2247</v>
      </c>
      <c r="C47" s="167" t="s">
        <v>4099</v>
      </c>
      <c r="D47" s="167" t="s">
        <v>4952</v>
      </c>
      <c r="E47" s="190" t="s">
        <v>4953</v>
      </c>
      <c r="F47" s="168" t="s">
        <v>736</v>
      </c>
      <c r="G47" s="166" t="s">
        <v>4954</v>
      </c>
      <c r="H47" s="166" t="s">
        <v>2248</v>
      </c>
      <c r="I47" s="191">
        <v>8000</v>
      </c>
      <c r="J47" s="170">
        <v>100</v>
      </c>
      <c r="K47" s="187">
        <f t="shared" si="0"/>
        <v>800000</v>
      </c>
      <c r="L47" s="41">
        <f t="shared" si="1"/>
        <v>0</v>
      </c>
      <c r="M47" s="188">
        <f t="shared" si="2"/>
        <v>800000</v>
      </c>
      <c r="N47" s="171" t="s">
        <v>1897</v>
      </c>
    </row>
    <row r="48" spans="1:14" ht="38.25">
      <c r="A48" s="179">
        <f t="shared" si="3"/>
        <v>52</v>
      </c>
      <c r="B48" s="189" t="s">
        <v>4958</v>
      </c>
      <c r="C48" s="167" t="s">
        <v>1929</v>
      </c>
      <c r="D48" s="167" t="s">
        <v>4960</v>
      </c>
      <c r="E48" s="190" t="s">
        <v>4961</v>
      </c>
      <c r="F48" s="168" t="s">
        <v>736</v>
      </c>
      <c r="G48" s="166" t="s">
        <v>4963</v>
      </c>
      <c r="H48" s="166" t="s">
        <v>4959</v>
      </c>
      <c r="I48" s="191">
        <v>1</v>
      </c>
      <c r="J48" s="170">
        <v>100</v>
      </c>
      <c r="K48" s="187">
        <f t="shared" si="0"/>
        <v>100</v>
      </c>
      <c r="L48" s="41">
        <f t="shared" si="1"/>
        <v>0</v>
      </c>
      <c r="M48" s="188">
        <f t="shared" si="2"/>
        <v>100</v>
      </c>
      <c r="N48" s="171" t="s">
        <v>1897</v>
      </c>
    </row>
    <row r="49" spans="1:14" ht="51">
      <c r="A49" s="179">
        <f t="shared" si="3"/>
        <v>53</v>
      </c>
      <c r="B49" s="189" t="s">
        <v>4967</v>
      </c>
      <c r="C49" s="167" t="s">
        <v>1929</v>
      </c>
      <c r="D49" s="167" t="s">
        <v>4969</v>
      </c>
      <c r="E49" s="190" t="s">
        <v>3742</v>
      </c>
      <c r="F49" s="168" t="s">
        <v>736</v>
      </c>
      <c r="G49" s="166" t="s">
        <v>4970</v>
      </c>
      <c r="H49" s="166" t="s">
        <v>4968</v>
      </c>
      <c r="I49" s="191">
        <v>3</v>
      </c>
      <c r="J49" s="170">
        <v>100</v>
      </c>
      <c r="K49" s="187">
        <f t="shared" si="0"/>
        <v>300</v>
      </c>
      <c r="L49" s="41">
        <f t="shared" si="1"/>
        <v>0</v>
      </c>
      <c r="M49" s="188">
        <f t="shared" si="2"/>
        <v>300</v>
      </c>
      <c r="N49" s="171" t="s">
        <v>1897</v>
      </c>
    </row>
    <row r="50" spans="1:14" ht="51">
      <c r="A50" s="179">
        <f t="shared" si="3"/>
        <v>54</v>
      </c>
      <c r="B50" s="189" t="s">
        <v>2249</v>
      </c>
      <c r="C50" s="167" t="s">
        <v>361</v>
      </c>
      <c r="D50" s="167" t="s">
        <v>760</v>
      </c>
      <c r="E50" s="190" t="s">
        <v>761</v>
      </c>
      <c r="F50" s="168" t="s">
        <v>762</v>
      </c>
      <c r="G50" s="166" t="s">
        <v>2251</v>
      </c>
      <c r="H50" s="166" t="s">
        <v>2250</v>
      </c>
      <c r="I50" s="191">
        <v>16</v>
      </c>
      <c r="J50" s="170">
        <v>100</v>
      </c>
      <c r="K50" s="187">
        <f t="shared" si="0"/>
        <v>1600</v>
      </c>
      <c r="L50" s="41">
        <f t="shared" si="1"/>
        <v>0</v>
      </c>
      <c r="M50" s="188">
        <f t="shared" si="2"/>
        <v>1600</v>
      </c>
      <c r="N50" s="171" t="s">
        <v>1897</v>
      </c>
    </row>
    <row r="51" spans="1:14" ht="38.25">
      <c r="A51" s="179">
        <f t="shared" si="3"/>
        <v>55</v>
      </c>
      <c r="B51" s="189" t="s">
        <v>4974</v>
      </c>
      <c r="C51" s="167" t="s">
        <v>1929</v>
      </c>
      <c r="D51" s="167" t="s">
        <v>4976</v>
      </c>
      <c r="E51" s="190" t="s">
        <v>4977</v>
      </c>
      <c r="F51" s="168" t="s">
        <v>736</v>
      </c>
      <c r="G51" s="166" t="s">
        <v>4978</v>
      </c>
      <c r="H51" s="166" t="s">
        <v>4975</v>
      </c>
      <c r="I51" s="191">
        <v>1</v>
      </c>
      <c r="J51" s="170">
        <v>100</v>
      </c>
      <c r="K51" s="187">
        <f t="shared" si="0"/>
        <v>100</v>
      </c>
      <c r="L51" s="41">
        <f t="shared" si="1"/>
        <v>0</v>
      </c>
      <c r="M51" s="188">
        <f t="shared" si="2"/>
        <v>100</v>
      </c>
      <c r="N51" s="171" t="s">
        <v>1897</v>
      </c>
    </row>
    <row r="52" spans="1:14" ht="51">
      <c r="A52" s="179">
        <f t="shared" si="3"/>
        <v>56</v>
      </c>
      <c r="B52" s="189" t="s">
        <v>4069</v>
      </c>
      <c r="C52" s="167" t="s">
        <v>1929</v>
      </c>
      <c r="D52" s="167" t="s">
        <v>4071</v>
      </c>
      <c r="E52" s="190" t="s">
        <v>4072</v>
      </c>
      <c r="F52" s="168" t="s">
        <v>736</v>
      </c>
      <c r="G52" s="166" t="s">
        <v>4074</v>
      </c>
      <c r="H52" s="166" t="s">
        <v>4070</v>
      </c>
      <c r="I52" s="191">
        <v>3</v>
      </c>
      <c r="J52" s="170">
        <v>100</v>
      </c>
      <c r="K52" s="187">
        <f t="shared" si="0"/>
        <v>300</v>
      </c>
      <c r="L52" s="41">
        <f t="shared" si="1"/>
        <v>0</v>
      </c>
      <c r="M52" s="188">
        <f t="shared" si="2"/>
        <v>300</v>
      </c>
      <c r="N52" s="171" t="s">
        <v>1897</v>
      </c>
    </row>
    <row r="53" spans="1:14" ht="38.25">
      <c r="A53" s="179">
        <f t="shared" si="3"/>
        <v>57</v>
      </c>
      <c r="B53" s="189" t="s">
        <v>4982</v>
      </c>
      <c r="C53" s="167" t="s">
        <v>1771</v>
      </c>
      <c r="D53" s="167" t="s">
        <v>4984</v>
      </c>
      <c r="E53" s="190" t="s">
        <v>4985</v>
      </c>
      <c r="F53" s="168" t="s">
        <v>736</v>
      </c>
      <c r="G53" s="166" t="s">
        <v>4986</v>
      </c>
      <c r="H53" s="166" t="s">
        <v>4983</v>
      </c>
      <c r="I53" s="191">
        <v>4</v>
      </c>
      <c r="J53" s="170">
        <v>100</v>
      </c>
      <c r="K53" s="187">
        <f t="shared" si="0"/>
        <v>400</v>
      </c>
      <c r="L53" s="41">
        <f t="shared" si="1"/>
        <v>0</v>
      </c>
      <c r="M53" s="188">
        <f t="shared" si="2"/>
        <v>400</v>
      </c>
      <c r="N53" s="171" t="s">
        <v>1897</v>
      </c>
    </row>
    <row r="54" spans="1:14" ht="51">
      <c r="A54" s="179">
        <f t="shared" si="3"/>
        <v>58</v>
      </c>
      <c r="B54" s="189" t="s">
        <v>4078</v>
      </c>
      <c r="C54" s="167" t="s">
        <v>1929</v>
      </c>
      <c r="D54" s="167" t="s">
        <v>4080</v>
      </c>
      <c r="E54" s="190" t="s">
        <v>4081</v>
      </c>
      <c r="F54" s="168" t="s">
        <v>736</v>
      </c>
      <c r="G54" s="166" t="s">
        <v>4989</v>
      </c>
      <c r="H54" s="166" t="s">
        <v>4079</v>
      </c>
      <c r="I54" s="191">
        <v>5</v>
      </c>
      <c r="J54" s="170">
        <v>100</v>
      </c>
      <c r="K54" s="187">
        <f t="shared" si="0"/>
        <v>500</v>
      </c>
      <c r="L54" s="41">
        <f t="shared" si="1"/>
        <v>0</v>
      </c>
      <c r="M54" s="188">
        <f t="shared" si="2"/>
        <v>500</v>
      </c>
      <c r="N54" s="171" t="s">
        <v>1897</v>
      </c>
    </row>
    <row r="55" spans="1:14" ht="38.25">
      <c r="A55" s="179">
        <f t="shared" si="3"/>
        <v>59</v>
      </c>
      <c r="B55" s="189" t="s">
        <v>4992</v>
      </c>
      <c r="C55" s="167" t="s">
        <v>736</v>
      </c>
      <c r="D55" s="167" t="s">
        <v>4994</v>
      </c>
      <c r="E55" s="190" t="s">
        <v>4995</v>
      </c>
      <c r="F55" s="168" t="s">
        <v>4996</v>
      </c>
      <c r="G55" s="166" t="s">
        <v>4998</v>
      </c>
      <c r="H55" s="166" t="s">
        <v>4993</v>
      </c>
      <c r="I55" s="191">
        <v>128</v>
      </c>
      <c r="J55" s="170">
        <v>100</v>
      </c>
      <c r="K55" s="187">
        <f t="shared" si="0"/>
        <v>12800</v>
      </c>
      <c r="L55" s="41">
        <f t="shared" si="1"/>
        <v>0</v>
      </c>
      <c r="M55" s="188">
        <f t="shared" si="2"/>
        <v>12800</v>
      </c>
      <c r="N55" s="171" t="s">
        <v>1897</v>
      </c>
    </row>
    <row r="56" spans="1:14" ht="38.25">
      <c r="A56" s="179">
        <f t="shared" si="3"/>
        <v>60</v>
      </c>
      <c r="B56" s="189" t="s">
        <v>5003</v>
      </c>
      <c r="C56" s="167" t="s">
        <v>4099</v>
      </c>
      <c r="D56" s="167" t="s">
        <v>5005</v>
      </c>
      <c r="E56" s="190" t="s">
        <v>5006</v>
      </c>
      <c r="F56" s="168" t="s">
        <v>736</v>
      </c>
      <c r="G56" s="166" t="s">
        <v>5008</v>
      </c>
      <c r="H56" s="166" t="s">
        <v>5004</v>
      </c>
      <c r="I56" s="191">
        <v>1</v>
      </c>
      <c r="J56" s="170">
        <v>100</v>
      </c>
      <c r="K56" s="187">
        <f t="shared" si="0"/>
        <v>100</v>
      </c>
      <c r="L56" s="41">
        <f t="shared" si="1"/>
        <v>0</v>
      </c>
      <c r="M56" s="188">
        <f t="shared" si="2"/>
        <v>100</v>
      </c>
      <c r="N56" s="171" t="s">
        <v>1897</v>
      </c>
    </row>
    <row r="57" spans="1:14" ht="63.75">
      <c r="A57" s="179">
        <f t="shared" si="3"/>
        <v>61</v>
      </c>
      <c r="B57" s="189" t="s">
        <v>2252</v>
      </c>
      <c r="C57" s="167" t="s">
        <v>193</v>
      </c>
      <c r="D57" s="167" t="s">
        <v>1553</v>
      </c>
      <c r="E57" s="190" t="s">
        <v>987</v>
      </c>
      <c r="F57" s="168" t="s">
        <v>1554</v>
      </c>
      <c r="G57" s="166" t="s">
        <v>2254</v>
      </c>
      <c r="H57" s="166" t="s">
        <v>2253</v>
      </c>
      <c r="I57" s="191">
        <v>800</v>
      </c>
      <c r="J57" s="170">
        <v>100</v>
      </c>
      <c r="K57" s="187">
        <f t="shared" si="0"/>
        <v>80000</v>
      </c>
      <c r="L57" s="41">
        <f t="shared" si="1"/>
        <v>0</v>
      </c>
      <c r="M57" s="188">
        <f t="shared" si="2"/>
        <v>80000</v>
      </c>
      <c r="N57" s="171" t="s">
        <v>1897</v>
      </c>
    </row>
    <row r="58" spans="1:14" ht="51">
      <c r="A58" s="179">
        <f t="shared" si="3"/>
        <v>62</v>
      </c>
      <c r="B58" s="189" t="s">
        <v>2257</v>
      </c>
      <c r="C58" s="167" t="s">
        <v>206</v>
      </c>
      <c r="D58" s="167" t="s">
        <v>257</v>
      </c>
      <c r="E58" s="190" t="s">
        <v>1082</v>
      </c>
      <c r="F58" s="168" t="s">
        <v>204</v>
      </c>
      <c r="G58" s="166" t="s">
        <v>2259</v>
      </c>
      <c r="H58" s="166" t="s">
        <v>2258</v>
      </c>
      <c r="I58" s="191">
        <v>1760</v>
      </c>
      <c r="J58" s="170">
        <v>100</v>
      </c>
      <c r="K58" s="187">
        <f t="shared" si="0"/>
        <v>176000</v>
      </c>
      <c r="L58" s="41">
        <f t="shared" si="1"/>
        <v>0</v>
      </c>
      <c r="M58" s="188">
        <f t="shared" si="2"/>
        <v>176000</v>
      </c>
      <c r="N58" s="171" t="s">
        <v>1897</v>
      </c>
    </row>
    <row r="59" spans="1:14" ht="38.25">
      <c r="A59" s="179">
        <f t="shared" si="3"/>
        <v>63</v>
      </c>
      <c r="B59" s="189" t="s">
        <v>1926</v>
      </c>
      <c r="C59" s="167" t="s">
        <v>1929</v>
      </c>
      <c r="D59" s="167" t="s">
        <v>1930</v>
      </c>
      <c r="E59" s="190" t="s">
        <v>1931</v>
      </c>
      <c r="F59" s="168" t="s">
        <v>1932</v>
      </c>
      <c r="G59" s="166" t="s">
        <v>3323</v>
      </c>
      <c r="H59" s="166" t="s">
        <v>1927</v>
      </c>
      <c r="I59" s="191">
        <v>7200</v>
      </c>
      <c r="J59" s="170">
        <v>100</v>
      </c>
      <c r="K59" s="187">
        <f t="shared" si="0"/>
        <v>720000</v>
      </c>
      <c r="L59" s="41">
        <f t="shared" si="1"/>
        <v>0</v>
      </c>
      <c r="M59" s="188">
        <f t="shared" si="2"/>
        <v>720000</v>
      </c>
      <c r="N59" s="171" t="s">
        <v>1897</v>
      </c>
    </row>
    <row r="60" spans="1:14" ht="38.25">
      <c r="A60" s="179">
        <f t="shared" si="3"/>
        <v>64</v>
      </c>
      <c r="B60" s="189" t="s">
        <v>5013</v>
      </c>
      <c r="C60" s="167" t="s">
        <v>4099</v>
      </c>
      <c r="D60" s="167" t="s">
        <v>5015</v>
      </c>
      <c r="E60" s="190" t="s">
        <v>5016</v>
      </c>
      <c r="F60" s="168" t="s">
        <v>736</v>
      </c>
      <c r="G60" s="166" t="s">
        <v>5017</v>
      </c>
      <c r="H60" s="166" t="s">
        <v>5014</v>
      </c>
      <c r="I60" s="191">
        <v>1</v>
      </c>
      <c r="J60" s="170">
        <v>100</v>
      </c>
      <c r="K60" s="187">
        <f t="shared" si="0"/>
        <v>100</v>
      </c>
      <c r="L60" s="41">
        <f t="shared" si="1"/>
        <v>0</v>
      </c>
      <c r="M60" s="188">
        <f t="shared" si="2"/>
        <v>100</v>
      </c>
      <c r="N60" s="171" t="s">
        <v>1897</v>
      </c>
    </row>
    <row r="61" spans="1:14" ht="38.25">
      <c r="A61" s="179">
        <f t="shared" si="3"/>
        <v>65</v>
      </c>
      <c r="B61" s="189" t="s">
        <v>2260</v>
      </c>
      <c r="C61" s="167" t="s">
        <v>1929</v>
      </c>
      <c r="D61" s="167" t="s">
        <v>3325</v>
      </c>
      <c r="E61" s="190" t="s">
        <v>3326</v>
      </c>
      <c r="F61" s="168" t="s">
        <v>736</v>
      </c>
      <c r="G61" s="166" t="s">
        <v>3327</v>
      </c>
      <c r="H61" s="166" t="s">
        <v>2261</v>
      </c>
      <c r="I61" s="191">
        <v>1400</v>
      </c>
      <c r="J61" s="170">
        <v>100</v>
      </c>
      <c r="K61" s="187">
        <f t="shared" si="0"/>
        <v>140000</v>
      </c>
      <c r="L61" s="41">
        <f t="shared" si="1"/>
        <v>0</v>
      </c>
      <c r="M61" s="188">
        <f t="shared" si="2"/>
        <v>140000</v>
      </c>
      <c r="N61" s="171" t="s">
        <v>1897</v>
      </c>
    </row>
    <row r="62" spans="1:14" ht="51">
      <c r="A62" s="179">
        <f t="shared" si="3"/>
        <v>66</v>
      </c>
      <c r="B62" s="189" t="s">
        <v>2262</v>
      </c>
      <c r="C62" s="167" t="s">
        <v>193</v>
      </c>
      <c r="D62" s="167" t="s">
        <v>1557</v>
      </c>
      <c r="E62" s="190" t="s">
        <v>1558</v>
      </c>
      <c r="F62" s="168" t="s">
        <v>405</v>
      </c>
      <c r="G62" s="166" t="s">
        <v>2264</v>
      </c>
      <c r="H62" s="166" t="s">
        <v>2263</v>
      </c>
      <c r="I62" s="191">
        <v>160</v>
      </c>
      <c r="J62" s="170">
        <v>100</v>
      </c>
      <c r="K62" s="187">
        <f t="shared" si="0"/>
        <v>16000</v>
      </c>
      <c r="L62" s="41">
        <f t="shared" si="1"/>
        <v>0</v>
      </c>
      <c r="M62" s="188">
        <f t="shared" si="2"/>
        <v>16000</v>
      </c>
      <c r="N62" s="171" t="s">
        <v>1897</v>
      </c>
    </row>
    <row r="63" spans="1:14" ht="38.25">
      <c r="A63" s="179">
        <f t="shared" si="3"/>
        <v>67</v>
      </c>
      <c r="B63" s="189" t="s">
        <v>5022</v>
      </c>
      <c r="C63" s="167" t="s">
        <v>1929</v>
      </c>
      <c r="D63" s="167" t="s">
        <v>5024</v>
      </c>
      <c r="E63" s="190" t="s">
        <v>5025</v>
      </c>
      <c r="F63" s="168" t="s">
        <v>736</v>
      </c>
      <c r="G63" s="166" t="s">
        <v>5026</v>
      </c>
      <c r="H63" s="166" t="s">
        <v>5023</v>
      </c>
      <c r="I63" s="191">
        <v>320</v>
      </c>
      <c r="J63" s="170">
        <v>100</v>
      </c>
      <c r="K63" s="187">
        <f t="shared" si="0"/>
        <v>32000</v>
      </c>
      <c r="L63" s="41">
        <f t="shared" si="1"/>
        <v>0</v>
      </c>
      <c r="M63" s="188">
        <f t="shared" si="2"/>
        <v>32000</v>
      </c>
      <c r="N63" s="171" t="s">
        <v>1897</v>
      </c>
    </row>
    <row r="64" spans="1:14" ht="38.25">
      <c r="A64" s="179">
        <f t="shared" si="3"/>
        <v>68</v>
      </c>
      <c r="B64" s="189" t="s">
        <v>2265</v>
      </c>
      <c r="C64" s="167" t="s">
        <v>1929</v>
      </c>
      <c r="D64" s="167" t="s">
        <v>3329</v>
      </c>
      <c r="E64" s="190" t="s">
        <v>3330</v>
      </c>
      <c r="F64" s="168" t="s">
        <v>736</v>
      </c>
      <c r="G64" s="166" t="s">
        <v>3331</v>
      </c>
      <c r="H64" s="166" t="s">
        <v>2266</v>
      </c>
      <c r="I64" s="191">
        <v>1600</v>
      </c>
      <c r="J64" s="170">
        <v>100</v>
      </c>
      <c r="K64" s="187">
        <f t="shared" si="0"/>
        <v>160000</v>
      </c>
      <c r="L64" s="41">
        <f t="shared" si="1"/>
        <v>0</v>
      </c>
      <c r="M64" s="188">
        <f t="shared" si="2"/>
        <v>160000</v>
      </c>
      <c r="N64" s="171" t="s">
        <v>1897</v>
      </c>
    </row>
    <row r="65" spans="1:14" ht="51">
      <c r="A65" s="179">
        <f t="shared" si="3"/>
        <v>69</v>
      </c>
      <c r="B65" s="189" t="s">
        <v>3333</v>
      </c>
      <c r="C65" s="167" t="s">
        <v>1929</v>
      </c>
      <c r="D65" s="167" t="s">
        <v>3335</v>
      </c>
      <c r="E65" s="190" t="s">
        <v>3336</v>
      </c>
      <c r="F65" s="168" t="s">
        <v>736</v>
      </c>
      <c r="G65" s="166" t="s">
        <v>3337</v>
      </c>
      <c r="H65" s="166" t="s">
        <v>3334</v>
      </c>
      <c r="I65" s="191">
        <v>640</v>
      </c>
      <c r="J65" s="170">
        <v>100</v>
      </c>
      <c r="K65" s="187">
        <f t="shared" si="0"/>
        <v>64000</v>
      </c>
      <c r="L65" s="41">
        <f t="shared" si="1"/>
        <v>0</v>
      </c>
      <c r="M65" s="188">
        <f t="shared" si="2"/>
        <v>64000</v>
      </c>
      <c r="N65" s="171" t="s">
        <v>1897</v>
      </c>
    </row>
    <row r="66" spans="1:14" ht="38.25">
      <c r="A66" s="179">
        <f t="shared" si="3"/>
        <v>70</v>
      </c>
      <c r="B66" s="189" t="s">
        <v>2267</v>
      </c>
      <c r="C66" s="167" t="s">
        <v>206</v>
      </c>
      <c r="D66" s="167" t="s">
        <v>258</v>
      </c>
      <c r="E66" s="190" t="s">
        <v>1087</v>
      </c>
      <c r="F66" s="168" t="s">
        <v>218</v>
      </c>
      <c r="G66" s="166" t="s">
        <v>259</v>
      </c>
      <c r="H66" s="166" t="s">
        <v>2268</v>
      </c>
      <c r="I66" s="191">
        <v>3200</v>
      </c>
      <c r="J66" s="170">
        <v>100</v>
      </c>
      <c r="K66" s="187">
        <f t="shared" si="0"/>
        <v>320000</v>
      </c>
      <c r="L66" s="41">
        <f t="shared" si="1"/>
        <v>0</v>
      </c>
      <c r="M66" s="188">
        <f t="shared" si="2"/>
        <v>320000</v>
      </c>
      <c r="N66" s="171" t="s">
        <v>1897</v>
      </c>
    </row>
    <row r="67" spans="1:14" ht="63.75">
      <c r="A67" s="179">
        <f t="shared" si="3"/>
        <v>71</v>
      </c>
      <c r="B67" s="189" t="s">
        <v>2269</v>
      </c>
      <c r="C67" s="167" t="s">
        <v>193</v>
      </c>
      <c r="D67" s="167" t="s">
        <v>321</v>
      </c>
      <c r="E67" s="190" t="s">
        <v>813</v>
      </c>
      <c r="F67" s="168" t="s">
        <v>196</v>
      </c>
      <c r="G67" s="166" t="s">
        <v>2271</v>
      </c>
      <c r="H67" s="166" t="s">
        <v>2270</v>
      </c>
      <c r="I67" s="191">
        <v>800</v>
      </c>
      <c r="J67" s="170">
        <v>100</v>
      </c>
      <c r="K67" s="187">
        <f t="shared" si="0"/>
        <v>80000</v>
      </c>
      <c r="L67" s="41">
        <f t="shared" si="1"/>
        <v>0</v>
      </c>
      <c r="M67" s="188">
        <f t="shared" si="2"/>
        <v>80000</v>
      </c>
      <c r="N67" s="171" t="s">
        <v>1897</v>
      </c>
    </row>
    <row r="68" spans="1:14" ht="51">
      <c r="A68" s="179">
        <f t="shared" si="3"/>
        <v>72</v>
      </c>
      <c r="B68" s="189" t="s">
        <v>2272</v>
      </c>
      <c r="C68" s="167" t="s">
        <v>4099</v>
      </c>
      <c r="D68" s="167" t="s">
        <v>5028</v>
      </c>
      <c r="E68" s="190" t="s">
        <v>5029</v>
      </c>
      <c r="F68" s="168" t="s">
        <v>736</v>
      </c>
      <c r="G68" s="166" t="s">
        <v>5030</v>
      </c>
      <c r="H68" s="166" t="s">
        <v>2273</v>
      </c>
      <c r="I68" s="191">
        <v>640</v>
      </c>
      <c r="J68" s="170">
        <v>100</v>
      </c>
      <c r="K68" s="187">
        <f t="shared" si="0"/>
        <v>64000</v>
      </c>
      <c r="L68" s="41">
        <f t="shared" si="1"/>
        <v>0</v>
      </c>
      <c r="M68" s="188">
        <f t="shared" si="2"/>
        <v>64000</v>
      </c>
      <c r="N68" s="171" t="s">
        <v>1897</v>
      </c>
    </row>
    <row r="69" spans="1:14" ht="25.5">
      <c r="A69" s="179">
        <f t="shared" si="3"/>
        <v>73</v>
      </c>
      <c r="B69" s="189" t="s">
        <v>5034</v>
      </c>
      <c r="C69" s="167" t="s">
        <v>1929</v>
      </c>
      <c r="D69" s="167" t="s">
        <v>5036</v>
      </c>
      <c r="E69" s="190" t="s">
        <v>5037</v>
      </c>
      <c r="F69" s="168" t="s">
        <v>736</v>
      </c>
      <c r="G69" s="166" t="s">
        <v>5039</v>
      </c>
      <c r="H69" s="166" t="s">
        <v>5035</v>
      </c>
      <c r="I69" s="191">
        <v>21</v>
      </c>
      <c r="J69" s="170">
        <v>100</v>
      </c>
      <c r="K69" s="187">
        <f t="shared" si="0"/>
        <v>2100</v>
      </c>
      <c r="L69" s="41">
        <f t="shared" si="1"/>
        <v>0</v>
      </c>
      <c r="M69" s="188">
        <f t="shared" si="2"/>
        <v>2100</v>
      </c>
      <c r="N69" s="171" t="s">
        <v>1897</v>
      </c>
    </row>
    <row r="70" spans="1:14" ht="38.25">
      <c r="A70" s="179">
        <f t="shared" si="3"/>
        <v>74</v>
      </c>
      <c r="B70" s="189" t="s">
        <v>5046</v>
      </c>
      <c r="C70" s="167" t="s">
        <v>1929</v>
      </c>
      <c r="D70" s="167" t="s">
        <v>5048</v>
      </c>
      <c r="E70" s="190" t="s">
        <v>5049</v>
      </c>
      <c r="F70" s="168" t="s">
        <v>736</v>
      </c>
      <c r="G70" s="166" t="s">
        <v>5050</v>
      </c>
      <c r="H70" s="166" t="s">
        <v>5047</v>
      </c>
      <c r="I70" s="191">
        <v>396</v>
      </c>
      <c r="J70" s="170">
        <v>100</v>
      </c>
      <c r="K70" s="187">
        <f t="shared" ref="K70:K133" si="4">I70*J70</f>
        <v>39600</v>
      </c>
      <c r="L70" s="41">
        <f t="shared" ref="L70:L133" si="5">K70*0</f>
        <v>0</v>
      </c>
      <c r="M70" s="188">
        <f t="shared" ref="M70:M133" si="6">K70-L70</f>
        <v>39600</v>
      </c>
      <c r="N70" s="171" t="s">
        <v>1897</v>
      </c>
    </row>
    <row r="71" spans="1:14" ht="38.25">
      <c r="A71" s="179">
        <f t="shared" ref="A71:A134" si="7">A70+1</f>
        <v>75</v>
      </c>
      <c r="B71" s="189" t="s">
        <v>1935</v>
      </c>
      <c r="C71" s="167" t="s">
        <v>1929</v>
      </c>
      <c r="D71" s="167" t="s">
        <v>3339</v>
      </c>
      <c r="E71" s="190" t="s">
        <v>2255</v>
      </c>
      <c r="F71" s="168" t="s">
        <v>3340</v>
      </c>
      <c r="G71" s="166" t="s">
        <v>3341</v>
      </c>
      <c r="H71" s="166" t="s">
        <v>1936</v>
      </c>
      <c r="I71" s="191">
        <v>11053</v>
      </c>
      <c r="J71" s="170">
        <v>100</v>
      </c>
      <c r="K71" s="187">
        <f t="shared" si="4"/>
        <v>1105300</v>
      </c>
      <c r="L71" s="41">
        <f t="shared" si="5"/>
        <v>0</v>
      </c>
      <c r="M71" s="188">
        <f t="shared" si="6"/>
        <v>1105300</v>
      </c>
      <c r="N71" s="171" t="s">
        <v>1897</v>
      </c>
    </row>
    <row r="72" spans="1:14" ht="38.25">
      <c r="A72" s="179">
        <f t="shared" si="7"/>
        <v>76</v>
      </c>
      <c r="B72" s="189" t="s">
        <v>2275</v>
      </c>
      <c r="C72" s="167" t="s">
        <v>1929</v>
      </c>
      <c r="D72" s="167" t="s">
        <v>3343</v>
      </c>
      <c r="E72" s="190" t="s">
        <v>3344</v>
      </c>
      <c r="F72" s="168" t="s">
        <v>1932</v>
      </c>
      <c r="G72" s="166" t="s">
        <v>768</v>
      </c>
      <c r="H72" s="166" t="s">
        <v>2276</v>
      </c>
      <c r="I72" s="191">
        <v>2400</v>
      </c>
      <c r="J72" s="170">
        <v>100</v>
      </c>
      <c r="K72" s="187">
        <f t="shared" si="4"/>
        <v>240000</v>
      </c>
      <c r="L72" s="41">
        <f t="shared" si="5"/>
        <v>0</v>
      </c>
      <c r="M72" s="188">
        <f t="shared" si="6"/>
        <v>240000</v>
      </c>
      <c r="N72" s="171" t="s">
        <v>1897</v>
      </c>
    </row>
    <row r="73" spans="1:14" ht="51">
      <c r="A73" s="179">
        <f t="shared" si="7"/>
        <v>77</v>
      </c>
      <c r="B73" s="189" t="s">
        <v>2278</v>
      </c>
      <c r="C73" s="167" t="s">
        <v>361</v>
      </c>
      <c r="D73" s="167" t="s">
        <v>2280</v>
      </c>
      <c r="E73" s="190" t="s">
        <v>2281</v>
      </c>
      <c r="F73" s="168" t="s">
        <v>736</v>
      </c>
      <c r="G73" s="166" t="s">
        <v>5053</v>
      </c>
      <c r="H73" s="166" t="s">
        <v>2279</v>
      </c>
      <c r="I73" s="191">
        <v>1600</v>
      </c>
      <c r="J73" s="170">
        <v>100</v>
      </c>
      <c r="K73" s="187">
        <f t="shared" si="4"/>
        <v>160000</v>
      </c>
      <c r="L73" s="41">
        <f t="shared" si="5"/>
        <v>0</v>
      </c>
      <c r="M73" s="188">
        <f t="shared" si="6"/>
        <v>160000</v>
      </c>
      <c r="N73" s="171" t="s">
        <v>1897</v>
      </c>
    </row>
    <row r="74" spans="1:14" ht="38.25">
      <c r="A74" s="179">
        <f t="shared" si="7"/>
        <v>78</v>
      </c>
      <c r="B74" s="189" t="s">
        <v>5057</v>
      </c>
      <c r="C74" s="167" t="s">
        <v>4099</v>
      </c>
      <c r="D74" s="167" t="s">
        <v>5059</v>
      </c>
      <c r="E74" s="190" t="s">
        <v>5060</v>
      </c>
      <c r="F74" s="168" t="s">
        <v>736</v>
      </c>
      <c r="G74" s="166" t="s">
        <v>5061</v>
      </c>
      <c r="H74" s="166" t="s">
        <v>5058</v>
      </c>
      <c r="I74" s="191">
        <v>800</v>
      </c>
      <c r="J74" s="170">
        <v>100</v>
      </c>
      <c r="K74" s="187">
        <f t="shared" si="4"/>
        <v>80000</v>
      </c>
      <c r="L74" s="41">
        <f t="shared" si="5"/>
        <v>0</v>
      </c>
      <c r="M74" s="188">
        <f t="shared" si="6"/>
        <v>80000</v>
      </c>
      <c r="N74" s="171" t="s">
        <v>1897</v>
      </c>
    </row>
    <row r="75" spans="1:14" ht="38.25">
      <c r="A75" s="179">
        <f t="shared" si="7"/>
        <v>79</v>
      </c>
      <c r="B75" s="189" t="s">
        <v>5064</v>
      </c>
      <c r="C75" s="167" t="s">
        <v>1929</v>
      </c>
      <c r="D75" s="167" t="s">
        <v>5066</v>
      </c>
      <c r="E75" s="190" t="s">
        <v>5067</v>
      </c>
      <c r="F75" s="168" t="s">
        <v>736</v>
      </c>
      <c r="G75" s="166" t="s">
        <v>5068</v>
      </c>
      <c r="H75" s="166" t="s">
        <v>5065</v>
      </c>
      <c r="I75" s="191">
        <v>206265</v>
      </c>
      <c r="J75" s="170">
        <v>100</v>
      </c>
      <c r="K75" s="187">
        <f t="shared" si="4"/>
        <v>20626500</v>
      </c>
      <c r="L75" s="41">
        <f t="shared" si="5"/>
        <v>0</v>
      </c>
      <c r="M75" s="188">
        <f t="shared" si="6"/>
        <v>20626500</v>
      </c>
      <c r="N75" s="171" t="s">
        <v>1897</v>
      </c>
    </row>
    <row r="76" spans="1:14" ht="25.5">
      <c r="A76" s="179">
        <f t="shared" si="7"/>
        <v>80</v>
      </c>
      <c r="B76" s="189" t="s">
        <v>1939</v>
      </c>
      <c r="C76" s="167" t="s">
        <v>1929</v>
      </c>
      <c r="D76" s="167" t="s">
        <v>1941</v>
      </c>
      <c r="E76" s="190" t="s">
        <v>1942</v>
      </c>
      <c r="F76" s="168" t="s">
        <v>1932</v>
      </c>
      <c r="G76" s="166" t="s">
        <v>1672</v>
      </c>
      <c r="H76" s="166" t="s">
        <v>1940</v>
      </c>
      <c r="I76" s="191">
        <v>4</v>
      </c>
      <c r="J76" s="170">
        <v>100</v>
      </c>
      <c r="K76" s="187">
        <f t="shared" si="4"/>
        <v>400</v>
      </c>
      <c r="L76" s="41">
        <f t="shared" si="5"/>
        <v>0</v>
      </c>
      <c r="M76" s="188">
        <f t="shared" si="6"/>
        <v>400</v>
      </c>
      <c r="N76" s="171" t="s">
        <v>1897</v>
      </c>
    </row>
    <row r="77" spans="1:14" ht="51">
      <c r="A77" s="179">
        <f t="shared" si="7"/>
        <v>81</v>
      </c>
      <c r="B77" s="189" t="s">
        <v>2282</v>
      </c>
      <c r="C77" s="167" t="s">
        <v>1929</v>
      </c>
      <c r="D77" s="167" t="s">
        <v>5074</v>
      </c>
      <c r="E77" s="190" t="s">
        <v>5075</v>
      </c>
      <c r="F77" s="168" t="s">
        <v>5076</v>
      </c>
      <c r="G77" s="166" t="s">
        <v>2284</v>
      </c>
      <c r="H77" s="166" t="s">
        <v>2283</v>
      </c>
      <c r="I77" s="191">
        <v>39680</v>
      </c>
      <c r="J77" s="170">
        <v>100</v>
      </c>
      <c r="K77" s="187">
        <f t="shared" si="4"/>
        <v>3968000</v>
      </c>
      <c r="L77" s="41">
        <f t="shared" si="5"/>
        <v>0</v>
      </c>
      <c r="M77" s="188">
        <f t="shared" si="6"/>
        <v>3968000</v>
      </c>
      <c r="N77" s="171" t="s">
        <v>1897</v>
      </c>
    </row>
    <row r="78" spans="1:14" ht="38.25">
      <c r="A78" s="179">
        <f t="shared" si="7"/>
        <v>82</v>
      </c>
      <c r="B78" s="189" t="s">
        <v>2285</v>
      </c>
      <c r="C78" s="167" t="s">
        <v>193</v>
      </c>
      <c r="D78" s="167" t="s">
        <v>1678</v>
      </c>
      <c r="E78" s="190" t="s">
        <v>1679</v>
      </c>
      <c r="F78" s="168" t="s">
        <v>1680</v>
      </c>
      <c r="G78" s="166" t="s">
        <v>1682</v>
      </c>
      <c r="H78" s="166" t="s">
        <v>2286</v>
      </c>
      <c r="I78" s="191">
        <v>4</v>
      </c>
      <c r="J78" s="170">
        <v>100</v>
      </c>
      <c r="K78" s="187">
        <f t="shared" si="4"/>
        <v>400</v>
      </c>
      <c r="L78" s="41">
        <f t="shared" si="5"/>
        <v>0</v>
      </c>
      <c r="M78" s="188">
        <f t="shared" si="6"/>
        <v>400</v>
      </c>
      <c r="N78" s="171" t="s">
        <v>1897</v>
      </c>
    </row>
    <row r="79" spans="1:14" ht="38.25">
      <c r="A79" s="179">
        <f t="shared" si="7"/>
        <v>83</v>
      </c>
      <c r="B79" s="189" t="s">
        <v>5079</v>
      </c>
      <c r="C79" s="167" t="s">
        <v>1929</v>
      </c>
      <c r="D79" s="167" t="s">
        <v>5081</v>
      </c>
      <c r="E79" s="190" t="s">
        <v>4636</v>
      </c>
      <c r="F79" s="168" t="s">
        <v>736</v>
      </c>
      <c r="G79" s="166" t="s">
        <v>5082</v>
      </c>
      <c r="H79" s="166" t="s">
        <v>5080</v>
      </c>
      <c r="I79" s="191">
        <v>3</v>
      </c>
      <c r="J79" s="170">
        <v>100</v>
      </c>
      <c r="K79" s="187">
        <f t="shared" si="4"/>
        <v>300</v>
      </c>
      <c r="L79" s="41">
        <f t="shared" si="5"/>
        <v>0</v>
      </c>
      <c r="M79" s="188">
        <f t="shared" si="6"/>
        <v>300</v>
      </c>
      <c r="N79" s="171" t="s">
        <v>1897</v>
      </c>
    </row>
    <row r="80" spans="1:14" ht="25.5">
      <c r="A80" s="179">
        <f t="shared" si="7"/>
        <v>84</v>
      </c>
      <c r="B80" s="189" t="s">
        <v>3347</v>
      </c>
      <c r="C80" s="167" t="s">
        <v>4099</v>
      </c>
      <c r="D80" s="167" t="s">
        <v>5085</v>
      </c>
      <c r="E80" s="190" t="s">
        <v>5086</v>
      </c>
      <c r="F80" s="168" t="s">
        <v>736</v>
      </c>
      <c r="G80" s="166" t="s">
        <v>5088</v>
      </c>
      <c r="H80" s="166" t="s">
        <v>3348</v>
      </c>
      <c r="I80" s="191">
        <v>100</v>
      </c>
      <c r="J80" s="170">
        <v>100</v>
      </c>
      <c r="K80" s="187">
        <f t="shared" si="4"/>
        <v>10000</v>
      </c>
      <c r="L80" s="41">
        <f t="shared" si="5"/>
        <v>0</v>
      </c>
      <c r="M80" s="188">
        <f t="shared" si="6"/>
        <v>10000</v>
      </c>
      <c r="N80" s="171" t="s">
        <v>1897</v>
      </c>
    </row>
    <row r="81" spans="1:14" ht="63.75">
      <c r="A81" s="179">
        <f t="shared" si="7"/>
        <v>85</v>
      </c>
      <c r="B81" s="189" t="s">
        <v>5091</v>
      </c>
      <c r="C81" s="167" t="s">
        <v>361</v>
      </c>
      <c r="D81" s="167" t="s">
        <v>5093</v>
      </c>
      <c r="E81" s="190" t="s">
        <v>1612</v>
      </c>
      <c r="F81" s="168" t="s">
        <v>4845</v>
      </c>
      <c r="G81" s="166" t="s">
        <v>5094</v>
      </c>
      <c r="H81" s="166" t="s">
        <v>5092</v>
      </c>
      <c r="I81" s="191">
        <v>1280</v>
      </c>
      <c r="J81" s="170">
        <v>100</v>
      </c>
      <c r="K81" s="187">
        <f t="shared" si="4"/>
        <v>128000</v>
      </c>
      <c r="L81" s="41">
        <f t="shared" si="5"/>
        <v>0</v>
      </c>
      <c r="M81" s="188">
        <f t="shared" si="6"/>
        <v>128000</v>
      </c>
      <c r="N81" s="171" t="s">
        <v>1897</v>
      </c>
    </row>
    <row r="82" spans="1:14" ht="51">
      <c r="A82" s="179">
        <f t="shared" si="7"/>
        <v>86</v>
      </c>
      <c r="B82" s="189" t="s">
        <v>5098</v>
      </c>
      <c r="C82" s="167" t="s">
        <v>1929</v>
      </c>
      <c r="D82" s="167" t="s">
        <v>5100</v>
      </c>
      <c r="E82" s="190" t="s">
        <v>5101</v>
      </c>
      <c r="F82" s="168" t="s">
        <v>736</v>
      </c>
      <c r="G82" s="166" t="s">
        <v>5102</v>
      </c>
      <c r="H82" s="166" t="s">
        <v>5099</v>
      </c>
      <c r="I82" s="191">
        <v>32</v>
      </c>
      <c r="J82" s="170">
        <v>100</v>
      </c>
      <c r="K82" s="187">
        <f t="shared" si="4"/>
        <v>3200</v>
      </c>
      <c r="L82" s="41">
        <f t="shared" si="5"/>
        <v>0</v>
      </c>
      <c r="M82" s="188">
        <f t="shared" si="6"/>
        <v>3200</v>
      </c>
      <c r="N82" s="171" t="s">
        <v>1897</v>
      </c>
    </row>
    <row r="83" spans="1:14" ht="38.25">
      <c r="A83" s="179">
        <f t="shared" si="7"/>
        <v>87</v>
      </c>
      <c r="B83" s="189" t="s">
        <v>5106</v>
      </c>
      <c r="C83" s="167" t="s">
        <v>1929</v>
      </c>
      <c r="D83" s="167" t="s">
        <v>5108</v>
      </c>
      <c r="E83" s="190" t="s">
        <v>3974</v>
      </c>
      <c r="F83" s="168" t="s">
        <v>736</v>
      </c>
      <c r="G83" s="166" t="s">
        <v>5109</v>
      </c>
      <c r="H83" s="166" t="s">
        <v>5107</v>
      </c>
      <c r="I83" s="191">
        <v>7</v>
      </c>
      <c r="J83" s="170">
        <v>100</v>
      </c>
      <c r="K83" s="187">
        <f t="shared" si="4"/>
        <v>700</v>
      </c>
      <c r="L83" s="41">
        <f t="shared" si="5"/>
        <v>0</v>
      </c>
      <c r="M83" s="188">
        <f t="shared" si="6"/>
        <v>700</v>
      </c>
      <c r="N83" s="171" t="s">
        <v>1897</v>
      </c>
    </row>
    <row r="84" spans="1:14" ht="38.25">
      <c r="A84" s="179">
        <f t="shared" si="7"/>
        <v>88</v>
      </c>
      <c r="B84" s="189" t="s">
        <v>2288</v>
      </c>
      <c r="C84" s="167" t="s">
        <v>1929</v>
      </c>
      <c r="D84" s="167" t="s">
        <v>3350</v>
      </c>
      <c r="E84" s="190" t="s">
        <v>770</v>
      </c>
      <c r="F84" s="168" t="s">
        <v>736</v>
      </c>
      <c r="G84" s="166" t="s">
        <v>3351</v>
      </c>
      <c r="H84" s="166" t="s">
        <v>2289</v>
      </c>
      <c r="I84" s="191">
        <v>1440</v>
      </c>
      <c r="J84" s="170">
        <v>100</v>
      </c>
      <c r="K84" s="187">
        <f t="shared" si="4"/>
        <v>144000</v>
      </c>
      <c r="L84" s="41">
        <f t="shared" si="5"/>
        <v>0</v>
      </c>
      <c r="M84" s="188">
        <f t="shared" si="6"/>
        <v>144000</v>
      </c>
      <c r="N84" s="171" t="s">
        <v>1897</v>
      </c>
    </row>
    <row r="85" spans="1:14" ht="51">
      <c r="A85" s="179">
        <f t="shared" si="7"/>
        <v>89</v>
      </c>
      <c r="B85" s="189" t="s">
        <v>2290</v>
      </c>
      <c r="C85" s="167" t="s">
        <v>206</v>
      </c>
      <c r="D85" s="167" t="s">
        <v>267</v>
      </c>
      <c r="E85" s="190" t="s">
        <v>1095</v>
      </c>
      <c r="F85" s="168" t="s">
        <v>208</v>
      </c>
      <c r="G85" s="166" t="s">
        <v>2292</v>
      </c>
      <c r="H85" s="166" t="s">
        <v>2291</v>
      </c>
      <c r="I85" s="191">
        <v>160</v>
      </c>
      <c r="J85" s="170">
        <v>100</v>
      </c>
      <c r="K85" s="187">
        <f t="shared" si="4"/>
        <v>16000</v>
      </c>
      <c r="L85" s="41">
        <f t="shared" si="5"/>
        <v>0</v>
      </c>
      <c r="M85" s="188">
        <f t="shared" si="6"/>
        <v>16000</v>
      </c>
      <c r="N85" s="171" t="s">
        <v>1897</v>
      </c>
    </row>
    <row r="86" spans="1:14" ht="51">
      <c r="A86" s="179">
        <f t="shared" si="7"/>
        <v>90</v>
      </c>
      <c r="B86" s="189" t="s">
        <v>2294</v>
      </c>
      <c r="C86" s="167" t="s">
        <v>1929</v>
      </c>
      <c r="D86" s="167" t="s">
        <v>5112</v>
      </c>
      <c r="E86" s="190" t="s">
        <v>5113</v>
      </c>
      <c r="F86" s="168" t="s">
        <v>736</v>
      </c>
      <c r="G86" s="166" t="s">
        <v>2296</v>
      </c>
      <c r="H86" s="166" t="s">
        <v>2295</v>
      </c>
      <c r="I86" s="191">
        <v>4800</v>
      </c>
      <c r="J86" s="170">
        <v>100</v>
      </c>
      <c r="K86" s="187">
        <f t="shared" si="4"/>
        <v>480000</v>
      </c>
      <c r="L86" s="41">
        <f t="shared" si="5"/>
        <v>0</v>
      </c>
      <c r="M86" s="188">
        <f t="shared" si="6"/>
        <v>480000</v>
      </c>
      <c r="N86" s="171" t="s">
        <v>1897</v>
      </c>
    </row>
    <row r="87" spans="1:14" ht="38.25">
      <c r="A87" s="179">
        <f t="shared" si="7"/>
        <v>91</v>
      </c>
      <c r="B87" s="189" t="s">
        <v>5115</v>
      </c>
      <c r="C87" s="167" t="s">
        <v>361</v>
      </c>
      <c r="D87" s="167" t="s">
        <v>5117</v>
      </c>
      <c r="E87" s="190" t="s">
        <v>5118</v>
      </c>
      <c r="F87" s="168" t="s">
        <v>736</v>
      </c>
      <c r="G87" s="166" t="s">
        <v>5119</v>
      </c>
      <c r="H87" s="166" t="s">
        <v>5116</v>
      </c>
      <c r="I87" s="191">
        <v>10</v>
      </c>
      <c r="J87" s="170">
        <v>100</v>
      </c>
      <c r="K87" s="187">
        <f t="shared" si="4"/>
        <v>1000</v>
      </c>
      <c r="L87" s="41">
        <f t="shared" si="5"/>
        <v>0</v>
      </c>
      <c r="M87" s="188">
        <f t="shared" si="6"/>
        <v>1000</v>
      </c>
      <c r="N87" s="171" t="s">
        <v>1897</v>
      </c>
    </row>
    <row r="88" spans="1:14" ht="51">
      <c r="A88" s="179">
        <f t="shared" si="7"/>
        <v>92</v>
      </c>
      <c r="B88" s="189" t="s">
        <v>2297</v>
      </c>
      <c r="C88" s="167" t="s">
        <v>361</v>
      </c>
      <c r="D88" s="167" t="s">
        <v>1563</v>
      </c>
      <c r="E88" s="190" t="s">
        <v>1564</v>
      </c>
      <c r="F88" s="168" t="s">
        <v>900</v>
      </c>
      <c r="G88" s="166" t="s">
        <v>2299</v>
      </c>
      <c r="H88" s="166" t="s">
        <v>2298</v>
      </c>
      <c r="I88" s="191">
        <v>6400</v>
      </c>
      <c r="J88" s="170">
        <v>100</v>
      </c>
      <c r="K88" s="187">
        <f t="shared" si="4"/>
        <v>640000</v>
      </c>
      <c r="L88" s="41">
        <f t="shared" si="5"/>
        <v>0</v>
      </c>
      <c r="M88" s="188">
        <f t="shared" si="6"/>
        <v>640000</v>
      </c>
      <c r="N88" s="171" t="s">
        <v>1897</v>
      </c>
    </row>
    <row r="89" spans="1:14" ht="38.25">
      <c r="A89" s="179">
        <f t="shared" si="7"/>
        <v>93</v>
      </c>
      <c r="B89" s="189" t="s">
        <v>2300</v>
      </c>
      <c r="C89" s="167" t="s">
        <v>1929</v>
      </c>
      <c r="D89" s="167" t="s">
        <v>3353</v>
      </c>
      <c r="E89" s="190" t="s">
        <v>3354</v>
      </c>
      <c r="F89" s="168" t="s">
        <v>736</v>
      </c>
      <c r="G89" s="166" t="s">
        <v>3355</v>
      </c>
      <c r="H89" s="166" t="s">
        <v>2301</v>
      </c>
      <c r="I89" s="191">
        <v>22400</v>
      </c>
      <c r="J89" s="170">
        <v>100</v>
      </c>
      <c r="K89" s="187">
        <f t="shared" si="4"/>
        <v>2240000</v>
      </c>
      <c r="L89" s="41">
        <f t="shared" si="5"/>
        <v>0</v>
      </c>
      <c r="M89" s="188">
        <f t="shared" si="6"/>
        <v>2240000</v>
      </c>
      <c r="N89" s="171" t="s">
        <v>1897</v>
      </c>
    </row>
    <row r="90" spans="1:14" ht="38.25">
      <c r="A90" s="179">
        <f t="shared" si="7"/>
        <v>94</v>
      </c>
      <c r="B90" s="189" t="s">
        <v>2302</v>
      </c>
      <c r="C90" s="167" t="s">
        <v>193</v>
      </c>
      <c r="D90" s="167" t="s">
        <v>1834</v>
      </c>
      <c r="E90" s="190" t="s">
        <v>872</v>
      </c>
      <c r="F90" s="168" t="s">
        <v>405</v>
      </c>
      <c r="G90" s="166" t="s">
        <v>2304</v>
      </c>
      <c r="H90" s="166" t="s">
        <v>2303</v>
      </c>
      <c r="I90" s="191">
        <v>1600</v>
      </c>
      <c r="J90" s="170">
        <v>100</v>
      </c>
      <c r="K90" s="187">
        <f t="shared" si="4"/>
        <v>160000</v>
      </c>
      <c r="L90" s="41">
        <f t="shared" si="5"/>
        <v>0</v>
      </c>
      <c r="M90" s="188">
        <f t="shared" si="6"/>
        <v>160000</v>
      </c>
      <c r="N90" s="171" t="s">
        <v>1897</v>
      </c>
    </row>
    <row r="91" spans="1:14" ht="51">
      <c r="A91" s="179">
        <f t="shared" si="7"/>
        <v>95</v>
      </c>
      <c r="B91" s="189" t="s">
        <v>2306</v>
      </c>
      <c r="C91" s="167" t="s">
        <v>193</v>
      </c>
      <c r="D91" s="167" t="s">
        <v>356</v>
      </c>
      <c r="E91" s="190" t="s">
        <v>776</v>
      </c>
      <c r="F91" s="168" t="s">
        <v>357</v>
      </c>
      <c r="G91" s="166" t="s">
        <v>2308</v>
      </c>
      <c r="H91" s="166" t="s">
        <v>2307</v>
      </c>
      <c r="I91" s="191">
        <v>11200</v>
      </c>
      <c r="J91" s="170">
        <v>100</v>
      </c>
      <c r="K91" s="187">
        <f t="shared" si="4"/>
        <v>1120000</v>
      </c>
      <c r="L91" s="41">
        <f t="shared" si="5"/>
        <v>0</v>
      </c>
      <c r="M91" s="188">
        <f t="shared" si="6"/>
        <v>1120000</v>
      </c>
      <c r="N91" s="171" t="s">
        <v>1897</v>
      </c>
    </row>
    <row r="92" spans="1:14" ht="38.25">
      <c r="A92" s="179">
        <f t="shared" si="7"/>
        <v>96</v>
      </c>
      <c r="B92" s="189" t="s">
        <v>5123</v>
      </c>
      <c r="C92" s="167" t="s">
        <v>1929</v>
      </c>
      <c r="D92" s="167" t="s">
        <v>5125</v>
      </c>
      <c r="E92" s="190" t="s">
        <v>4554</v>
      </c>
      <c r="F92" s="168" t="s">
        <v>736</v>
      </c>
      <c r="G92" s="166" t="s">
        <v>5126</v>
      </c>
      <c r="H92" s="166" t="s">
        <v>5124</v>
      </c>
      <c r="I92" s="191">
        <v>7</v>
      </c>
      <c r="J92" s="170">
        <v>100</v>
      </c>
      <c r="K92" s="187">
        <f t="shared" si="4"/>
        <v>700</v>
      </c>
      <c r="L92" s="41">
        <f t="shared" si="5"/>
        <v>0</v>
      </c>
      <c r="M92" s="188">
        <f t="shared" si="6"/>
        <v>700</v>
      </c>
      <c r="N92" s="171" t="s">
        <v>1897</v>
      </c>
    </row>
    <row r="93" spans="1:14" ht="38.25">
      <c r="A93" s="179">
        <f t="shared" si="7"/>
        <v>97</v>
      </c>
      <c r="B93" s="189" t="s">
        <v>5130</v>
      </c>
      <c r="C93" s="167" t="s">
        <v>1859</v>
      </c>
      <c r="D93" s="167" t="s">
        <v>5132</v>
      </c>
      <c r="E93" s="190" t="s">
        <v>5133</v>
      </c>
      <c r="F93" s="168" t="s">
        <v>736</v>
      </c>
      <c r="G93" s="166" t="s">
        <v>5134</v>
      </c>
      <c r="H93" s="166">
        <v>11111111111111</v>
      </c>
      <c r="I93" s="191">
        <v>25</v>
      </c>
      <c r="J93" s="170">
        <v>100</v>
      </c>
      <c r="K93" s="187">
        <f t="shared" si="4"/>
        <v>2500</v>
      </c>
      <c r="L93" s="41">
        <f t="shared" si="5"/>
        <v>0</v>
      </c>
      <c r="M93" s="188">
        <f t="shared" si="6"/>
        <v>2500</v>
      </c>
      <c r="N93" s="171" t="s">
        <v>1897</v>
      </c>
    </row>
    <row r="94" spans="1:14" ht="63.75">
      <c r="A94" s="179">
        <f t="shared" si="7"/>
        <v>98</v>
      </c>
      <c r="B94" s="189" t="s">
        <v>5139</v>
      </c>
      <c r="C94" s="167" t="s">
        <v>4099</v>
      </c>
      <c r="D94" s="167" t="s">
        <v>5141</v>
      </c>
      <c r="E94" s="190" t="s">
        <v>5142</v>
      </c>
      <c r="F94" s="168" t="s">
        <v>736</v>
      </c>
      <c r="G94" s="166" t="s">
        <v>5143</v>
      </c>
      <c r="H94" s="166" t="s">
        <v>5140</v>
      </c>
      <c r="I94" s="191">
        <v>10</v>
      </c>
      <c r="J94" s="170">
        <v>100</v>
      </c>
      <c r="K94" s="187">
        <f t="shared" si="4"/>
        <v>1000</v>
      </c>
      <c r="L94" s="41">
        <f t="shared" si="5"/>
        <v>0</v>
      </c>
      <c r="M94" s="188">
        <f t="shared" si="6"/>
        <v>1000</v>
      </c>
      <c r="N94" s="171" t="s">
        <v>1897</v>
      </c>
    </row>
    <row r="95" spans="1:14" ht="38.25">
      <c r="A95" s="179">
        <f t="shared" si="7"/>
        <v>99</v>
      </c>
      <c r="B95" s="189" t="s">
        <v>4084</v>
      </c>
      <c r="C95" s="167" t="s">
        <v>1929</v>
      </c>
      <c r="D95" s="167" t="s">
        <v>4086</v>
      </c>
      <c r="E95" s="190" t="s">
        <v>4087</v>
      </c>
      <c r="F95" s="168" t="s">
        <v>736</v>
      </c>
      <c r="G95" s="166" t="s">
        <v>4088</v>
      </c>
      <c r="H95" s="166" t="s">
        <v>4085</v>
      </c>
      <c r="I95" s="191">
        <v>480</v>
      </c>
      <c r="J95" s="170">
        <v>100</v>
      </c>
      <c r="K95" s="187">
        <f t="shared" si="4"/>
        <v>48000</v>
      </c>
      <c r="L95" s="41">
        <f t="shared" si="5"/>
        <v>0</v>
      </c>
      <c r="M95" s="188">
        <f t="shared" si="6"/>
        <v>48000</v>
      </c>
      <c r="N95" s="171" t="s">
        <v>1897</v>
      </c>
    </row>
    <row r="96" spans="1:14">
      <c r="A96" s="179">
        <f t="shared" si="7"/>
        <v>100</v>
      </c>
      <c r="B96" s="189" t="s">
        <v>5147</v>
      </c>
      <c r="C96" s="167" t="s">
        <v>361</v>
      </c>
      <c r="D96" s="167" t="s">
        <v>5149</v>
      </c>
      <c r="E96" s="190" t="s">
        <v>5150</v>
      </c>
      <c r="F96" s="168" t="s">
        <v>736</v>
      </c>
      <c r="G96" s="166" t="s">
        <v>736</v>
      </c>
      <c r="H96" s="166" t="s">
        <v>5148</v>
      </c>
      <c r="I96" s="191">
        <v>1</v>
      </c>
      <c r="J96" s="170">
        <v>100</v>
      </c>
      <c r="K96" s="187">
        <f t="shared" si="4"/>
        <v>100</v>
      </c>
      <c r="L96" s="41">
        <f t="shared" si="5"/>
        <v>0</v>
      </c>
      <c r="M96" s="188">
        <f t="shared" si="6"/>
        <v>100</v>
      </c>
      <c r="N96" s="171" t="s">
        <v>1897</v>
      </c>
    </row>
    <row r="97" spans="1:14" ht="38.25">
      <c r="A97" s="179">
        <f t="shared" si="7"/>
        <v>101</v>
      </c>
      <c r="B97" s="189" t="s">
        <v>3358</v>
      </c>
      <c r="C97" s="167" t="s">
        <v>4099</v>
      </c>
      <c r="D97" s="167" t="s">
        <v>5153</v>
      </c>
      <c r="E97" s="190" t="s">
        <v>5154</v>
      </c>
      <c r="F97" s="168" t="s">
        <v>736</v>
      </c>
      <c r="G97" s="166" t="s">
        <v>3361</v>
      </c>
      <c r="H97" s="166" t="s">
        <v>3359</v>
      </c>
      <c r="I97" s="191">
        <v>2</v>
      </c>
      <c r="J97" s="170">
        <v>100</v>
      </c>
      <c r="K97" s="187">
        <f t="shared" si="4"/>
        <v>200</v>
      </c>
      <c r="L97" s="41">
        <f t="shared" si="5"/>
        <v>0</v>
      </c>
      <c r="M97" s="188">
        <f t="shared" si="6"/>
        <v>200</v>
      </c>
      <c r="N97" s="171" t="s">
        <v>1897</v>
      </c>
    </row>
    <row r="98" spans="1:14" ht="38.25">
      <c r="A98" s="179">
        <f t="shared" si="7"/>
        <v>102</v>
      </c>
      <c r="B98" s="189" t="s">
        <v>5158</v>
      </c>
      <c r="C98" s="167" t="s">
        <v>1929</v>
      </c>
      <c r="D98" s="167" t="s">
        <v>5160</v>
      </c>
      <c r="E98" s="190" t="s">
        <v>4316</v>
      </c>
      <c r="F98" s="168" t="s">
        <v>736</v>
      </c>
      <c r="G98" s="166" t="s">
        <v>5162</v>
      </c>
      <c r="H98" s="166" t="s">
        <v>5159</v>
      </c>
      <c r="I98" s="191">
        <v>2</v>
      </c>
      <c r="J98" s="170">
        <v>100</v>
      </c>
      <c r="K98" s="187">
        <f t="shared" si="4"/>
        <v>200</v>
      </c>
      <c r="L98" s="41">
        <f t="shared" si="5"/>
        <v>0</v>
      </c>
      <c r="M98" s="188">
        <f t="shared" si="6"/>
        <v>200</v>
      </c>
      <c r="N98" s="171" t="s">
        <v>1897</v>
      </c>
    </row>
    <row r="99" spans="1:14" ht="38.25">
      <c r="A99" s="179">
        <f t="shared" si="7"/>
        <v>103</v>
      </c>
      <c r="B99" s="189" t="s">
        <v>3368</v>
      </c>
      <c r="C99" s="167" t="s">
        <v>361</v>
      </c>
      <c r="D99" s="167" t="s">
        <v>3370</v>
      </c>
      <c r="E99" s="190" t="s">
        <v>3371</v>
      </c>
      <c r="F99" s="168" t="s">
        <v>736</v>
      </c>
      <c r="G99" s="166" t="s">
        <v>3372</v>
      </c>
      <c r="H99" s="166" t="s">
        <v>3369</v>
      </c>
      <c r="I99" s="191">
        <v>23</v>
      </c>
      <c r="J99" s="170">
        <v>100</v>
      </c>
      <c r="K99" s="187">
        <f t="shared" si="4"/>
        <v>2300</v>
      </c>
      <c r="L99" s="41">
        <f t="shared" si="5"/>
        <v>0</v>
      </c>
      <c r="M99" s="188">
        <f t="shared" si="6"/>
        <v>2300</v>
      </c>
      <c r="N99" s="171" t="s">
        <v>1897</v>
      </c>
    </row>
    <row r="100" spans="1:14" ht="51">
      <c r="A100" s="179">
        <f t="shared" si="7"/>
        <v>104</v>
      </c>
      <c r="B100" s="189" t="s">
        <v>5167</v>
      </c>
      <c r="C100" s="167" t="s">
        <v>1771</v>
      </c>
      <c r="D100" s="167" t="s">
        <v>5169</v>
      </c>
      <c r="E100" s="190" t="s">
        <v>5170</v>
      </c>
      <c r="F100" s="168" t="s">
        <v>772</v>
      </c>
      <c r="G100" s="166" t="s">
        <v>5171</v>
      </c>
      <c r="H100" s="166" t="s">
        <v>5168</v>
      </c>
      <c r="I100" s="191">
        <v>100</v>
      </c>
      <c r="J100" s="170">
        <v>100</v>
      </c>
      <c r="K100" s="187">
        <f t="shared" si="4"/>
        <v>10000</v>
      </c>
      <c r="L100" s="41">
        <f t="shared" si="5"/>
        <v>0</v>
      </c>
      <c r="M100" s="188">
        <f t="shared" si="6"/>
        <v>10000</v>
      </c>
      <c r="N100" s="171" t="s">
        <v>1897</v>
      </c>
    </row>
    <row r="101" spans="1:14" ht="63.75">
      <c r="A101" s="179">
        <f t="shared" si="7"/>
        <v>105</v>
      </c>
      <c r="B101" s="189" t="s">
        <v>4091</v>
      </c>
      <c r="C101" s="167" t="s">
        <v>361</v>
      </c>
      <c r="D101" s="167" t="s">
        <v>4093</v>
      </c>
      <c r="E101" s="190" t="s">
        <v>4094</v>
      </c>
      <c r="F101" s="168" t="s">
        <v>736</v>
      </c>
      <c r="G101" s="166" t="s">
        <v>4095</v>
      </c>
      <c r="H101" s="166" t="s">
        <v>4092</v>
      </c>
      <c r="I101" s="191">
        <v>1</v>
      </c>
      <c r="J101" s="170">
        <v>100</v>
      </c>
      <c r="K101" s="187">
        <f t="shared" si="4"/>
        <v>100</v>
      </c>
      <c r="L101" s="41">
        <f t="shared" si="5"/>
        <v>0</v>
      </c>
      <c r="M101" s="188">
        <f t="shared" si="6"/>
        <v>100</v>
      </c>
      <c r="N101" s="171" t="s">
        <v>1897</v>
      </c>
    </row>
    <row r="102" spans="1:14" ht="38.25">
      <c r="A102" s="179">
        <f t="shared" si="7"/>
        <v>106</v>
      </c>
      <c r="B102" s="189" t="s">
        <v>5181</v>
      </c>
      <c r="C102" s="167" t="s">
        <v>1929</v>
      </c>
      <c r="D102" s="167" t="s">
        <v>5183</v>
      </c>
      <c r="E102" s="190" t="s">
        <v>5184</v>
      </c>
      <c r="F102" s="168" t="s">
        <v>736</v>
      </c>
      <c r="G102" s="166" t="s">
        <v>5185</v>
      </c>
      <c r="H102" s="166" t="s">
        <v>5182</v>
      </c>
      <c r="I102" s="191">
        <v>216</v>
      </c>
      <c r="J102" s="170">
        <v>100</v>
      </c>
      <c r="K102" s="187">
        <f t="shared" si="4"/>
        <v>21600</v>
      </c>
      <c r="L102" s="41">
        <f t="shared" si="5"/>
        <v>0</v>
      </c>
      <c r="M102" s="188">
        <f t="shared" si="6"/>
        <v>21600</v>
      </c>
      <c r="N102" s="171" t="s">
        <v>1897</v>
      </c>
    </row>
    <row r="103" spans="1:14" ht="38.25">
      <c r="A103" s="179">
        <f t="shared" si="7"/>
        <v>107</v>
      </c>
      <c r="B103" s="189" t="s">
        <v>2309</v>
      </c>
      <c r="C103" s="167" t="s">
        <v>1929</v>
      </c>
      <c r="D103" s="167" t="s">
        <v>5189</v>
      </c>
      <c r="E103" s="190" t="s">
        <v>5190</v>
      </c>
      <c r="F103" s="168" t="s">
        <v>736</v>
      </c>
      <c r="G103" s="166" t="s">
        <v>5191</v>
      </c>
      <c r="H103" s="166" t="s">
        <v>2310</v>
      </c>
      <c r="I103" s="191">
        <v>3840</v>
      </c>
      <c r="J103" s="170">
        <v>100</v>
      </c>
      <c r="K103" s="187">
        <f t="shared" si="4"/>
        <v>384000</v>
      </c>
      <c r="L103" s="41">
        <f t="shared" si="5"/>
        <v>0</v>
      </c>
      <c r="M103" s="188">
        <f t="shared" si="6"/>
        <v>384000</v>
      </c>
      <c r="N103" s="171" t="s">
        <v>1897</v>
      </c>
    </row>
    <row r="104" spans="1:14" ht="38.25">
      <c r="A104" s="179">
        <f t="shared" si="7"/>
        <v>108</v>
      </c>
      <c r="B104" s="189" t="s">
        <v>2312</v>
      </c>
      <c r="C104" s="167" t="s">
        <v>193</v>
      </c>
      <c r="D104" s="167" t="s">
        <v>779</v>
      </c>
      <c r="E104" s="190" t="s">
        <v>780</v>
      </c>
      <c r="F104" s="168" t="s">
        <v>405</v>
      </c>
      <c r="G104" s="166" t="s">
        <v>2314</v>
      </c>
      <c r="H104" s="166" t="s">
        <v>2313</v>
      </c>
      <c r="I104" s="191">
        <v>160</v>
      </c>
      <c r="J104" s="170">
        <v>100</v>
      </c>
      <c r="K104" s="187">
        <f t="shared" si="4"/>
        <v>16000</v>
      </c>
      <c r="L104" s="41">
        <f t="shared" si="5"/>
        <v>0</v>
      </c>
      <c r="M104" s="188">
        <f t="shared" si="6"/>
        <v>16000</v>
      </c>
      <c r="N104" s="171" t="s">
        <v>1897</v>
      </c>
    </row>
    <row r="105" spans="1:14" ht="51">
      <c r="A105" s="179">
        <f t="shared" si="7"/>
        <v>109</v>
      </c>
      <c r="B105" s="189" t="s">
        <v>5194</v>
      </c>
      <c r="C105" s="167" t="s">
        <v>1929</v>
      </c>
      <c r="D105" s="167" t="s">
        <v>5196</v>
      </c>
      <c r="E105" s="190" t="s">
        <v>5197</v>
      </c>
      <c r="F105" s="168" t="s">
        <v>736</v>
      </c>
      <c r="G105" s="166" t="s">
        <v>5199</v>
      </c>
      <c r="H105" s="166" t="s">
        <v>5195</v>
      </c>
      <c r="I105" s="191">
        <v>1969</v>
      </c>
      <c r="J105" s="170">
        <v>100</v>
      </c>
      <c r="K105" s="187">
        <f t="shared" si="4"/>
        <v>196900</v>
      </c>
      <c r="L105" s="41">
        <f t="shared" si="5"/>
        <v>0</v>
      </c>
      <c r="M105" s="188">
        <f t="shared" si="6"/>
        <v>196900</v>
      </c>
      <c r="N105" s="171" t="s">
        <v>1897</v>
      </c>
    </row>
    <row r="106" spans="1:14" ht="51">
      <c r="A106" s="179">
        <f t="shared" si="7"/>
        <v>110</v>
      </c>
      <c r="B106" s="189" t="s">
        <v>5204</v>
      </c>
      <c r="C106" s="167" t="s">
        <v>3301</v>
      </c>
      <c r="D106" s="167" t="s">
        <v>5206</v>
      </c>
      <c r="E106" s="190" t="s">
        <v>1591</v>
      </c>
      <c r="F106" s="168" t="s">
        <v>736</v>
      </c>
      <c r="G106" s="166" t="s">
        <v>5207</v>
      </c>
      <c r="H106" s="166" t="s">
        <v>5205</v>
      </c>
      <c r="I106" s="191">
        <v>100</v>
      </c>
      <c r="J106" s="170">
        <v>100</v>
      </c>
      <c r="K106" s="187">
        <f t="shared" si="4"/>
        <v>10000</v>
      </c>
      <c r="L106" s="41">
        <f t="shared" si="5"/>
        <v>0</v>
      </c>
      <c r="M106" s="188">
        <f t="shared" si="6"/>
        <v>10000</v>
      </c>
      <c r="N106" s="171" t="s">
        <v>1897</v>
      </c>
    </row>
    <row r="107" spans="1:14" ht="25.5">
      <c r="A107" s="179">
        <f t="shared" si="7"/>
        <v>111</v>
      </c>
      <c r="B107" s="189" t="s">
        <v>5211</v>
      </c>
      <c r="C107" s="167" t="s">
        <v>361</v>
      </c>
      <c r="D107" s="167" t="s">
        <v>5213</v>
      </c>
      <c r="E107" s="190" t="s">
        <v>5214</v>
      </c>
      <c r="F107" s="168" t="s">
        <v>736</v>
      </c>
      <c r="G107" s="166" t="s">
        <v>5215</v>
      </c>
      <c r="H107" s="166" t="s">
        <v>5212</v>
      </c>
      <c r="I107" s="191">
        <v>9</v>
      </c>
      <c r="J107" s="170">
        <v>100</v>
      </c>
      <c r="K107" s="187">
        <f t="shared" si="4"/>
        <v>900</v>
      </c>
      <c r="L107" s="41">
        <f t="shared" si="5"/>
        <v>0</v>
      </c>
      <c r="M107" s="188">
        <f t="shared" si="6"/>
        <v>900</v>
      </c>
      <c r="N107" s="171" t="s">
        <v>1897</v>
      </c>
    </row>
    <row r="108" spans="1:14" ht="38.25">
      <c r="A108" s="179">
        <f t="shared" si="7"/>
        <v>112</v>
      </c>
      <c r="B108" s="189" t="s">
        <v>5219</v>
      </c>
      <c r="C108" s="167" t="s">
        <v>1929</v>
      </c>
      <c r="D108" s="167" t="s">
        <v>5221</v>
      </c>
      <c r="E108" s="190" t="s">
        <v>5222</v>
      </c>
      <c r="F108" s="168" t="s">
        <v>5223</v>
      </c>
      <c r="G108" s="166" t="s">
        <v>5224</v>
      </c>
      <c r="H108" s="166" t="s">
        <v>5220</v>
      </c>
      <c r="I108" s="191">
        <v>23</v>
      </c>
      <c r="J108" s="170">
        <v>100</v>
      </c>
      <c r="K108" s="187">
        <f t="shared" si="4"/>
        <v>2300</v>
      </c>
      <c r="L108" s="41">
        <f t="shared" si="5"/>
        <v>0</v>
      </c>
      <c r="M108" s="188">
        <f t="shared" si="6"/>
        <v>2300</v>
      </c>
      <c r="N108" s="171" t="s">
        <v>1897</v>
      </c>
    </row>
    <row r="109" spans="1:14" ht="38.25">
      <c r="A109" s="179">
        <f t="shared" si="7"/>
        <v>113</v>
      </c>
      <c r="B109" s="189" t="s">
        <v>2315</v>
      </c>
      <c r="C109" s="167" t="s">
        <v>4099</v>
      </c>
      <c r="D109" s="167" t="s">
        <v>4100</v>
      </c>
      <c r="E109" s="190" t="s">
        <v>4101</v>
      </c>
      <c r="F109" s="168" t="s">
        <v>736</v>
      </c>
      <c r="G109" s="166" t="s">
        <v>4102</v>
      </c>
      <c r="H109" s="166" t="s">
        <v>2316</v>
      </c>
      <c r="I109" s="191">
        <v>3200</v>
      </c>
      <c r="J109" s="170">
        <v>100</v>
      </c>
      <c r="K109" s="187">
        <f t="shared" si="4"/>
        <v>320000</v>
      </c>
      <c r="L109" s="41">
        <f t="shared" si="5"/>
        <v>0</v>
      </c>
      <c r="M109" s="188">
        <f t="shared" si="6"/>
        <v>320000</v>
      </c>
      <c r="N109" s="171" t="s">
        <v>1897</v>
      </c>
    </row>
    <row r="110" spans="1:14" ht="38.25">
      <c r="A110" s="179">
        <f t="shared" si="7"/>
        <v>114</v>
      </c>
      <c r="B110" s="189" t="s">
        <v>5228</v>
      </c>
      <c r="C110" s="167" t="s">
        <v>4099</v>
      </c>
      <c r="D110" s="167" t="s">
        <v>5230</v>
      </c>
      <c r="E110" s="190" t="s">
        <v>5231</v>
      </c>
      <c r="F110" s="168" t="s">
        <v>736</v>
      </c>
      <c r="G110" s="166" t="s">
        <v>5233</v>
      </c>
      <c r="H110" s="166" t="s">
        <v>5229</v>
      </c>
      <c r="I110" s="191">
        <v>18</v>
      </c>
      <c r="J110" s="170">
        <v>100</v>
      </c>
      <c r="K110" s="187">
        <f t="shared" si="4"/>
        <v>1800</v>
      </c>
      <c r="L110" s="41">
        <f t="shared" si="5"/>
        <v>0</v>
      </c>
      <c r="M110" s="188">
        <f t="shared" si="6"/>
        <v>1800</v>
      </c>
      <c r="N110" s="171" t="s">
        <v>1897</v>
      </c>
    </row>
    <row r="111" spans="1:14" ht="38.25">
      <c r="A111" s="179">
        <f t="shared" si="7"/>
        <v>115</v>
      </c>
      <c r="B111" s="189" t="s">
        <v>5238</v>
      </c>
      <c r="C111" s="167" t="s">
        <v>361</v>
      </c>
      <c r="D111" s="167" t="s">
        <v>5240</v>
      </c>
      <c r="E111" s="190" t="s">
        <v>5241</v>
      </c>
      <c r="F111" s="168" t="s">
        <v>736</v>
      </c>
      <c r="G111" s="166" t="s">
        <v>5242</v>
      </c>
      <c r="H111" s="166" t="s">
        <v>5239</v>
      </c>
      <c r="I111" s="191">
        <v>6</v>
      </c>
      <c r="J111" s="170">
        <v>100</v>
      </c>
      <c r="K111" s="187">
        <f t="shared" si="4"/>
        <v>600</v>
      </c>
      <c r="L111" s="41">
        <f t="shared" si="5"/>
        <v>0</v>
      </c>
      <c r="M111" s="188">
        <f t="shared" si="6"/>
        <v>600</v>
      </c>
      <c r="N111" s="171" t="s">
        <v>1897</v>
      </c>
    </row>
    <row r="112" spans="1:14" ht="38.25">
      <c r="A112" s="179">
        <f t="shared" si="7"/>
        <v>116</v>
      </c>
      <c r="B112" s="189" t="s">
        <v>5246</v>
      </c>
      <c r="C112" s="167" t="s">
        <v>1929</v>
      </c>
      <c r="D112" s="167" t="s">
        <v>5248</v>
      </c>
      <c r="E112" s="190" t="s">
        <v>5249</v>
      </c>
      <c r="F112" s="168" t="s">
        <v>736</v>
      </c>
      <c r="G112" s="166" t="s">
        <v>5251</v>
      </c>
      <c r="H112" s="166" t="s">
        <v>5247</v>
      </c>
      <c r="I112" s="191">
        <v>2</v>
      </c>
      <c r="J112" s="170">
        <v>100</v>
      </c>
      <c r="K112" s="187">
        <f t="shared" si="4"/>
        <v>200</v>
      </c>
      <c r="L112" s="41">
        <f t="shared" si="5"/>
        <v>0</v>
      </c>
      <c r="M112" s="188">
        <f t="shared" si="6"/>
        <v>200</v>
      </c>
      <c r="N112" s="171" t="s">
        <v>1897</v>
      </c>
    </row>
    <row r="113" spans="1:14" ht="63.75">
      <c r="A113" s="179">
        <f t="shared" si="7"/>
        <v>117</v>
      </c>
      <c r="B113" s="189" t="s">
        <v>4105</v>
      </c>
      <c r="C113" s="167" t="s">
        <v>1929</v>
      </c>
      <c r="D113" s="167" t="s">
        <v>4107</v>
      </c>
      <c r="E113" s="190" t="s">
        <v>5254</v>
      </c>
      <c r="F113" s="168" t="s">
        <v>736</v>
      </c>
      <c r="G113" s="166" t="s">
        <v>5255</v>
      </c>
      <c r="H113" s="166" t="s">
        <v>4106</v>
      </c>
      <c r="I113" s="191">
        <v>14</v>
      </c>
      <c r="J113" s="170">
        <v>100</v>
      </c>
      <c r="K113" s="187">
        <f t="shared" si="4"/>
        <v>1400</v>
      </c>
      <c r="L113" s="41">
        <f t="shared" si="5"/>
        <v>0</v>
      </c>
      <c r="M113" s="188">
        <f t="shared" si="6"/>
        <v>1400</v>
      </c>
      <c r="N113" s="171" t="s">
        <v>1897</v>
      </c>
    </row>
    <row r="114" spans="1:14" ht="38.25">
      <c r="A114" s="179">
        <f t="shared" si="7"/>
        <v>118</v>
      </c>
      <c r="B114" s="189" t="s">
        <v>2317</v>
      </c>
      <c r="C114" s="167" t="s">
        <v>4099</v>
      </c>
      <c r="D114" s="167" t="s">
        <v>5258</v>
      </c>
      <c r="E114" s="190" t="s">
        <v>5259</v>
      </c>
      <c r="F114" s="168" t="s">
        <v>4798</v>
      </c>
      <c r="G114" s="166" t="s">
        <v>5260</v>
      </c>
      <c r="H114" s="166" t="s">
        <v>2318</v>
      </c>
      <c r="I114" s="191">
        <v>800</v>
      </c>
      <c r="J114" s="170">
        <v>100</v>
      </c>
      <c r="K114" s="187">
        <f t="shared" si="4"/>
        <v>80000</v>
      </c>
      <c r="L114" s="41">
        <f t="shared" si="5"/>
        <v>0</v>
      </c>
      <c r="M114" s="188">
        <f t="shared" si="6"/>
        <v>80000</v>
      </c>
      <c r="N114" s="171" t="s">
        <v>1897</v>
      </c>
    </row>
    <row r="115" spans="1:14" s="159" customFormat="1" ht="38.25">
      <c r="A115" s="179">
        <f t="shared" si="7"/>
        <v>119</v>
      </c>
      <c r="B115" s="189" t="s">
        <v>2319</v>
      </c>
      <c r="C115" s="167" t="s">
        <v>193</v>
      </c>
      <c r="D115" s="167" t="s">
        <v>318</v>
      </c>
      <c r="E115" s="190" t="s">
        <v>785</v>
      </c>
      <c r="F115" s="168" t="s">
        <v>319</v>
      </c>
      <c r="G115" s="166" t="s">
        <v>2321</v>
      </c>
      <c r="H115" s="166" t="s">
        <v>2320</v>
      </c>
      <c r="I115" s="191">
        <v>4320</v>
      </c>
      <c r="J115" s="170">
        <v>100</v>
      </c>
      <c r="K115" s="187">
        <f t="shared" si="4"/>
        <v>432000</v>
      </c>
      <c r="L115" s="41">
        <f t="shared" si="5"/>
        <v>0</v>
      </c>
      <c r="M115" s="188">
        <f t="shared" si="6"/>
        <v>432000</v>
      </c>
      <c r="N115" s="171" t="s">
        <v>1897</v>
      </c>
    </row>
    <row r="116" spans="1:14" ht="25.5">
      <c r="A116" s="179">
        <f t="shared" si="7"/>
        <v>120</v>
      </c>
      <c r="B116" s="189" t="s">
        <v>2323</v>
      </c>
      <c r="C116" s="167" t="s">
        <v>361</v>
      </c>
      <c r="D116" s="167" t="s">
        <v>2325</v>
      </c>
      <c r="E116" s="190" t="s">
        <v>2326</v>
      </c>
      <c r="F116" s="168" t="s">
        <v>900</v>
      </c>
      <c r="G116" s="166" t="s">
        <v>3376</v>
      </c>
      <c r="H116" s="166" t="s">
        <v>2324</v>
      </c>
      <c r="I116" s="191">
        <v>50</v>
      </c>
      <c r="J116" s="170">
        <v>100</v>
      </c>
      <c r="K116" s="187">
        <f t="shared" si="4"/>
        <v>5000</v>
      </c>
      <c r="L116" s="41">
        <f t="shared" si="5"/>
        <v>0</v>
      </c>
      <c r="M116" s="188">
        <f t="shared" si="6"/>
        <v>5000</v>
      </c>
      <c r="N116" s="171" t="s">
        <v>1897</v>
      </c>
    </row>
    <row r="117" spans="1:14" ht="51">
      <c r="A117" s="179">
        <f t="shared" si="7"/>
        <v>121</v>
      </c>
      <c r="B117" s="189" t="s">
        <v>2329</v>
      </c>
      <c r="C117" s="167" t="s">
        <v>361</v>
      </c>
      <c r="D117" s="167" t="s">
        <v>362</v>
      </c>
      <c r="E117" s="190" t="s">
        <v>787</v>
      </c>
      <c r="F117" s="168" t="s">
        <v>348</v>
      </c>
      <c r="G117" s="166" t="s">
        <v>2331</v>
      </c>
      <c r="H117" s="166" t="s">
        <v>2330</v>
      </c>
      <c r="I117" s="191">
        <v>3200</v>
      </c>
      <c r="J117" s="170">
        <v>100</v>
      </c>
      <c r="K117" s="187">
        <f t="shared" si="4"/>
        <v>320000</v>
      </c>
      <c r="L117" s="41">
        <f t="shared" si="5"/>
        <v>0</v>
      </c>
      <c r="M117" s="188">
        <f t="shared" si="6"/>
        <v>320000</v>
      </c>
      <c r="N117" s="171" t="s">
        <v>1897</v>
      </c>
    </row>
    <row r="118" spans="1:14" ht="38.25">
      <c r="A118" s="179">
        <f t="shared" si="7"/>
        <v>122</v>
      </c>
      <c r="B118" s="189" t="s">
        <v>2332</v>
      </c>
      <c r="C118" s="167" t="s">
        <v>206</v>
      </c>
      <c r="D118" s="167" t="s">
        <v>256</v>
      </c>
      <c r="E118" s="190" t="s">
        <v>1078</v>
      </c>
      <c r="F118" s="168" t="s">
        <v>208</v>
      </c>
      <c r="G118" s="166" t="s">
        <v>2334</v>
      </c>
      <c r="H118" s="166" t="s">
        <v>2333</v>
      </c>
      <c r="I118" s="191">
        <v>800</v>
      </c>
      <c r="J118" s="170">
        <v>100</v>
      </c>
      <c r="K118" s="187">
        <f t="shared" si="4"/>
        <v>80000</v>
      </c>
      <c r="L118" s="41">
        <f t="shared" si="5"/>
        <v>0</v>
      </c>
      <c r="M118" s="188">
        <f t="shared" si="6"/>
        <v>80000</v>
      </c>
      <c r="N118" s="171" t="s">
        <v>1897</v>
      </c>
    </row>
    <row r="119" spans="1:14" ht="51">
      <c r="A119" s="179">
        <f t="shared" si="7"/>
        <v>123</v>
      </c>
      <c r="B119" s="189" t="s">
        <v>2335</v>
      </c>
      <c r="C119" s="167" t="s">
        <v>1929</v>
      </c>
      <c r="D119" s="167" t="s">
        <v>2337</v>
      </c>
      <c r="E119" s="190" t="s">
        <v>2338</v>
      </c>
      <c r="F119" s="168" t="s">
        <v>1932</v>
      </c>
      <c r="G119" s="166" t="s">
        <v>2339</v>
      </c>
      <c r="H119" s="166" t="s">
        <v>2336</v>
      </c>
      <c r="I119" s="191">
        <v>8800</v>
      </c>
      <c r="J119" s="170">
        <v>100</v>
      </c>
      <c r="K119" s="187">
        <f t="shared" si="4"/>
        <v>880000</v>
      </c>
      <c r="L119" s="41">
        <f t="shared" si="5"/>
        <v>0</v>
      </c>
      <c r="M119" s="188">
        <f t="shared" si="6"/>
        <v>880000</v>
      </c>
      <c r="N119" s="171" t="s">
        <v>1897</v>
      </c>
    </row>
    <row r="120" spans="1:14" ht="63.75">
      <c r="A120" s="179">
        <f t="shared" si="7"/>
        <v>124</v>
      </c>
      <c r="B120" s="189" t="s">
        <v>2341</v>
      </c>
      <c r="C120" s="167" t="s">
        <v>361</v>
      </c>
      <c r="D120" s="167" t="s">
        <v>2343</v>
      </c>
      <c r="E120" s="190" t="s">
        <v>2344</v>
      </c>
      <c r="F120" s="168" t="s">
        <v>736</v>
      </c>
      <c r="G120" s="166" t="s">
        <v>2345</v>
      </c>
      <c r="H120" s="166" t="s">
        <v>2342</v>
      </c>
      <c r="I120" s="191">
        <v>4160</v>
      </c>
      <c r="J120" s="170">
        <v>100</v>
      </c>
      <c r="K120" s="187">
        <f t="shared" si="4"/>
        <v>416000</v>
      </c>
      <c r="L120" s="41">
        <f t="shared" si="5"/>
        <v>0</v>
      </c>
      <c r="M120" s="188">
        <f t="shared" si="6"/>
        <v>416000</v>
      </c>
      <c r="N120" s="171" t="s">
        <v>1897</v>
      </c>
    </row>
    <row r="121" spans="1:14" ht="38.25">
      <c r="A121" s="179">
        <f t="shared" si="7"/>
        <v>125</v>
      </c>
      <c r="B121" s="189" t="s">
        <v>5264</v>
      </c>
      <c r="C121" s="167" t="s">
        <v>1929</v>
      </c>
      <c r="D121" s="167" t="s">
        <v>5266</v>
      </c>
      <c r="E121" s="190" t="s">
        <v>5267</v>
      </c>
      <c r="F121" s="168" t="s">
        <v>736</v>
      </c>
      <c r="G121" s="166" t="s">
        <v>5268</v>
      </c>
      <c r="H121" s="166" t="s">
        <v>5265</v>
      </c>
      <c r="I121" s="191">
        <v>265</v>
      </c>
      <c r="J121" s="170">
        <v>100</v>
      </c>
      <c r="K121" s="187">
        <f t="shared" si="4"/>
        <v>26500</v>
      </c>
      <c r="L121" s="41">
        <f t="shared" si="5"/>
        <v>0</v>
      </c>
      <c r="M121" s="188">
        <f t="shared" si="6"/>
        <v>26500</v>
      </c>
      <c r="N121" s="171" t="s">
        <v>1897</v>
      </c>
    </row>
    <row r="122" spans="1:14" ht="38.25">
      <c r="A122" s="179">
        <f t="shared" si="7"/>
        <v>126</v>
      </c>
      <c r="B122" s="189" t="s">
        <v>1543</v>
      </c>
      <c r="C122" s="167" t="s">
        <v>361</v>
      </c>
      <c r="D122" s="167" t="s">
        <v>1545</v>
      </c>
      <c r="E122" s="190" t="s">
        <v>1546</v>
      </c>
      <c r="F122" s="168" t="s">
        <v>405</v>
      </c>
      <c r="G122" s="166" t="s">
        <v>1547</v>
      </c>
      <c r="H122" s="166" t="s">
        <v>1544</v>
      </c>
      <c r="I122" s="191">
        <v>960</v>
      </c>
      <c r="J122" s="170">
        <v>100</v>
      </c>
      <c r="K122" s="187">
        <f t="shared" si="4"/>
        <v>96000</v>
      </c>
      <c r="L122" s="41">
        <f t="shared" si="5"/>
        <v>0</v>
      </c>
      <c r="M122" s="188">
        <f t="shared" si="6"/>
        <v>96000</v>
      </c>
      <c r="N122" s="171" t="s">
        <v>1897</v>
      </c>
    </row>
    <row r="123" spans="1:14" ht="38.25">
      <c r="A123" s="179">
        <f t="shared" si="7"/>
        <v>127</v>
      </c>
      <c r="B123" s="189" t="s">
        <v>1821</v>
      </c>
      <c r="C123" s="167" t="s">
        <v>361</v>
      </c>
      <c r="D123" s="167" t="s">
        <v>1823</v>
      </c>
      <c r="E123" s="190" t="s">
        <v>1824</v>
      </c>
      <c r="F123" s="168" t="s">
        <v>1825</v>
      </c>
      <c r="G123" s="166" t="s">
        <v>1827</v>
      </c>
      <c r="H123" s="166" t="s">
        <v>1822</v>
      </c>
      <c r="I123" s="191">
        <v>1092</v>
      </c>
      <c r="J123" s="170">
        <v>100</v>
      </c>
      <c r="K123" s="187">
        <f t="shared" si="4"/>
        <v>109200</v>
      </c>
      <c r="L123" s="41">
        <f t="shared" si="5"/>
        <v>0</v>
      </c>
      <c r="M123" s="188">
        <f t="shared" si="6"/>
        <v>109200</v>
      </c>
      <c r="N123" s="171" t="s">
        <v>1897</v>
      </c>
    </row>
    <row r="124" spans="1:14" ht="51">
      <c r="A124" s="179">
        <f t="shared" si="7"/>
        <v>128</v>
      </c>
      <c r="B124" s="189" t="s">
        <v>5273</v>
      </c>
      <c r="C124" s="167" t="s">
        <v>1929</v>
      </c>
      <c r="D124" s="167" t="s">
        <v>5275</v>
      </c>
      <c r="E124" s="190" t="s">
        <v>5276</v>
      </c>
      <c r="F124" s="168" t="s">
        <v>736</v>
      </c>
      <c r="G124" s="166" t="s">
        <v>5277</v>
      </c>
      <c r="H124" s="166" t="s">
        <v>5274</v>
      </c>
      <c r="I124" s="191">
        <v>21</v>
      </c>
      <c r="J124" s="170">
        <v>100</v>
      </c>
      <c r="K124" s="187">
        <f t="shared" si="4"/>
        <v>2100</v>
      </c>
      <c r="L124" s="41">
        <f t="shared" si="5"/>
        <v>0</v>
      </c>
      <c r="M124" s="188">
        <f t="shared" si="6"/>
        <v>2100</v>
      </c>
      <c r="N124" s="171" t="s">
        <v>1897</v>
      </c>
    </row>
    <row r="125" spans="1:14" ht="25.5">
      <c r="A125" s="179">
        <f t="shared" si="7"/>
        <v>129</v>
      </c>
      <c r="B125" s="189" t="s">
        <v>3386</v>
      </c>
      <c r="C125" s="167" t="s">
        <v>1929</v>
      </c>
      <c r="D125" s="167" t="s">
        <v>3388</v>
      </c>
      <c r="E125" s="190" t="s">
        <v>3389</v>
      </c>
      <c r="F125" s="168" t="s">
        <v>736</v>
      </c>
      <c r="G125" s="166" t="s">
        <v>3390</v>
      </c>
      <c r="H125" s="166" t="s">
        <v>3387</v>
      </c>
      <c r="I125" s="191">
        <v>6400</v>
      </c>
      <c r="J125" s="170">
        <v>100</v>
      </c>
      <c r="K125" s="187">
        <f t="shared" si="4"/>
        <v>640000</v>
      </c>
      <c r="L125" s="41">
        <f t="shared" si="5"/>
        <v>0</v>
      </c>
      <c r="M125" s="188">
        <f t="shared" si="6"/>
        <v>640000</v>
      </c>
      <c r="N125" s="171" t="s">
        <v>1897</v>
      </c>
    </row>
    <row r="126" spans="1:14" ht="38.25">
      <c r="A126" s="179">
        <f t="shared" si="7"/>
        <v>130</v>
      </c>
      <c r="B126" s="189" t="s">
        <v>5281</v>
      </c>
      <c r="C126" s="167" t="s">
        <v>1929</v>
      </c>
      <c r="D126" s="167" t="s">
        <v>4113</v>
      </c>
      <c r="E126" s="190" t="s">
        <v>4114</v>
      </c>
      <c r="F126" s="168" t="s">
        <v>736</v>
      </c>
      <c r="G126" s="166" t="s">
        <v>5282</v>
      </c>
      <c r="H126" s="166" t="s">
        <v>4112</v>
      </c>
      <c r="I126" s="191">
        <v>120</v>
      </c>
      <c r="J126" s="170">
        <v>100</v>
      </c>
      <c r="K126" s="187">
        <f t="shared" si="4"/>
        <v>12000</v>
      </c>
      <c r="L126" s="41">
        <f t="shared" si="5"/>
        <v>0</v>
      </c>
      <c r="M126" s="188">
        <f t="shared" si="6"/>
        <v>12000</v>
      </c>
      <c r="N126" s="171" t="s">
        <v>1897</v>
      </c>
    </row>
    <row r="127" spans="1:14" ht="51">
      <c r="A127" s="179">
        <f t="shared" si="7"/>
        <v>131</v>
      </c>
      <c r="B127" s="189" t="s">
        <v>2346</v>
      </c>
      <c r="C127" s="167" t="s">
        <v>1929</v>
      </c>
      <c r="D127" s="167" t="s">
        <v>4117</v>
      </c>
      <c r="E127" s="190" t="s">
        <v>2423</v>
      </c>
      <c r="F127" s="168" t="s">
        <v>736</v>
      </c>
      <c r="G127" s="166" t="s">
        <v>5284</v>
      </c>
      <c r="H127" s="166" t="s">
        <v>2347</v>
      </c>
      <c r="I127" s="191">
        <v>1920</v>
      </c>
      <c r="J127" s="170">
        <v>100</v>
      </c>
      <c r="K127" s="187">
        <f t="shared" si="4"/>
        <v>192000</v>
      </c>
      <c r="L127" s="41">
        <f t="shared" si="5"/>
        <v>0</v>
      </c>
      <c r="M127" s="188">
        <f t="shared" si="6"/>
        <v>192000</v>
      </c>
      <c r="N127" s="171" t="s">
        <v>1897</v>
      </c>
    </row>
    <row r="128" spans="1:14" ht="38.25">
      <c r="A128" s="179">
        <f t="shared" si="7"/>
        <v>132</v>
      </c>
      <c r="B128" s="189" t="s">
        <v>5287</v>
      </c>
      <c r="C128" s="167" t="s">
        <v>1929</v>
      </c>
      <c r="D128" s="167" t="s">
        <v>5289</v>
      </c>
      <c r="E128" s="190" t="s">
        <v>5290</v>
      </c>
      <c r="F128" s="168" t="s">
        <v>736</v>
      </c>
      <c r="G128" s="166" t="s">
        <v>5291</v>
      </c>
      <c r="H128" s="166" t="s">
        <v>5288</v>
      </c>
      <c r="I128" s="191">
        <v>6</v>
      </c>
      <c r="J128" s="170">
        <v>100</v>
      </c>
      <c r="K128" s="187">
        <f t="shared" si="4"/>
        <v>600</v>
      </c>
      <c r="L128" s="41">
        <f t="shared" si="5"/>
        <v>0</v>
      </c>
      <c r="M128" s="188">
        <f t="shared" si="6"/>
        <v>600</v>
      </c>
      <c r="N128" s="171" t="s">
        <v>1897</v>
      </c>
    </row>
    <row r="129" spans="1:14" ht="38.25">
      <c r="A129" s="179">
        <f t="shared" si="7"/>
        <v>133</v>
      </c>
      <c r="B129" s="189" t="s">
        <v>4119</v>
      </c>
      <c r="C129" s="167" t="s">
        <v>1771</v>
      </c>
      <c r="D129" s="167" t="s">
        <v>4121</v>
      </c>
      <c r="E129" s="190" t="s">
        <v>4122</v>
      </c>
      <c r="F129" s="168" t="s">
        <v>736</v>
      </c>
      <c r="G129" s="166" t="s">
        <v>4123</v>
      </c>
      <c r="H129" s="166" t="s">
        <v>4120</v>
      </c>
      <c r="I129" s="191">
        <v>24</v>
      </c>
      <c r="J129" s="170">
        <v>100</v>
      </c>
      <c r="K129" s="187">
        <f t="shared" si="4"/>
        <v>2400</v>
      </c>
      <c r="L129" s="41">
        <f t="shared" si="5"/>
        <v>0</v>
      </c>
      <c r="M129" s="188">
        <f t="shared" si="6"/>
        <v>2400</v>
      </c>
      <c r="N129" s="171" t="s">
        <v>1897</v>
      </c>
    </row>
    <row r="130" spans="1:14" ht="38.25">
      <c r="A130" s="179">
        <f t="shared" si="7"/>
        <v>134</v>
      </c>
      <c r="B130" s="189" t="s">
        <v>5296</v>
      </c>
      <c r="C130" s="167" t="s">
        <v>1929</v>
      </c>
      <c r="D130" s="167" t="s">
        <v>5298</v>
      </c>
      <c r="E130" s="190" t="s">
        <v>5299</v>
      </c>
      <c r="F130" s="168" t="s">
        <v>736</v>
      </c>
      <c r="G130" s="166" t="s">
        <v>5300</v>
      </c>
      <c r="H130" s="166" t="s">
        <v>5297</v>
      </c>
      <c r="I130" s="191">
        <v>5</v>
      </c>
      <c r="J130" s="170">
        <v>100</v>
      </c>
      <c r="K130" s="187">
        <f t="shared" si="4"/>
        <v>500</v>
      </c>
      <c r="L130" s="41">
        <f t="shared" si="5"/>
        <v>0</v>
      </c>
      <c r="M130" s="188">
        <f t="shared" si="6"/>
        <v>500</v>
      </c>
      <c r="N130" s="171" t="s">
        <v>1897</v>
      </c>
    </row>
    <row r="131" spans="1:14" ht="38.25">
      <c r="A131" s="179">
        <f t="shared" si="7"/>
        <v>135</v>
      </c>
      <c r="B131" s="189" t="s">
        <v>2349</v>
      </c>
      <c r="C131" s="167" t="s">
        <v>1929</v>
      </c>
      <c r="D131" s="167" t="s">
        <v>2351</v>
      </c>
      <c r="E131" s="190" t="s">
        <v>2352</v>
      </c>
      <c r="F131" s="168" t="s">
        <v>736</v>
      </c>
      <c r="G131" s="166" t="s">
        <v>2353</v>
      </c>
      <c r="H131" s="166" t="s">
        <v>2350</v>
      </c>
      <c r="I131" s="191">
        <v>12</v>
      </c>
      <c r="J131" s="170">
        <v>100</v>
      </c>
      <c r="K131" s="187">
        <f t="shared" si="4"/>
        <v>1200</v>
      </c>
      <c r="L131" s="41">
        <f t="shared" si="5"/>
        <v>0</v>
      </c>
      <c r="M131" s="188">
        <f t="shared" si="6"/>
        <v>1200</v>
      </c>
      <c r="N131" s="171" t="s">
        <v>1897</v>
      </c>
    </row>
    <row r="132" spans="1:14" ht="38.25">
      <c r="A132" s="179">
        <f t="shared" si="7"/>
        <v>136</v>
      </c>
      <c r="B132" s="189" t="s">
        <v>5304</v>
      </c>
      <c r="C132" s="167" t="s">
        <v>4099</v>
      </c>
      <c r="D132" s="167" t="s">
        <v>5306</v>
      </c>
      <c r="E132" s="190" t="s">
        <v>5307</v>
      </c>
      <c r="F132" s="168" t="s">
        <v>736</v>
      </c>
      <c r="G132" s="166" t="s">
        <v>5309</v>
      </c>
      <c r="H132" s="166" t="s">
        <v>5305</v>
      </c>
      <c r="I132" s="191">
        <v>100</v>
      </c>
      <c r="J132" s="170">
        <v>100</v>
      </c>
      <c r="K132" s="187">
        <f t="shared" si="4"/>
        <v>10000</v>
      </c>
      <c r="L132" s="41">
        <f t="shared" si="5"/>
        <v>0</v>
      </c>
      <c r="M132" s="188">
        <f t="shared" si="6"/>
        <v>10000</v>
      </c>
      <c r="N132" s="171" t="s">
        <v>1897</v>
      </c>
    </row>
    <row r="133" spans="1:14" ht="38.25">
      <c r="A133" s="179">
        <f t="shared" si="7"/>
        <v>137</v>
      </c>
      <c r="B133" s="189" t="s">
        <v>2357</v>
      </c>
      <c r="C133" s="167" t="s">
        <v>1929</v>
      </c>
      <c r="D133" s="167" t="s">
        <v>4126</v>
      </c>
      <c r="E133" s="190" t="s">
        <v>4127</v>
      </c>
      <c r="F133" s="168" t="s">
        <v>736</v>
      </c>
      <c r="G133" s="166" t="s">
        <v>4128</v>
      </c>
      <c r="H133" s="166" t="s">
        <v>2358</v>
      </c>
      <c r="I133" s="191">
        <v>3200</v>
      </c>
      <c r="J133" s="170">
        <v>100</v>
      </c>
      <c r="K133" s="187">
        <f t="shared" si="4"/>
        <v>320000</v>
      </c>
      <c r="L133" s="41">
        <f t="shared" si="5"/>
        <v>0</v>
      </c>
      <c r="M133" s="188">
        <f t="shared" si="6"/>
        <v>320000</v>
      </c>
      <c r="N133" s="171" t="s">
        <v>1897</v>
      </c>
    </row>
    <row r="134" spans="1:14" ht="51">
      <c r="A134" s="179">
        <f t="shared" si="7"/>
        <v>138</v>
      </c>
      <c r="B134" s="189" t="s">
        <v>5313</v>
      </c>
      <c r="C134" s="167" t="s">
        <v>1929</v>
      </c>
      <c r="D134" s="167" t="s">
        <v>5315</v>
      </c>
      <c r="E134" s="190" t="s">
        <v>5316</v>
      </c>
      <c r="F134" s="168" t="s">
        <v>736</v>
      </c>
      <c r="G134" s="166" t="s">
        <v>5317</v>
      </c>
      <c r="H134" s="166" t="s">
        <v>5314</v>
      </c>
      <c r="I134" s="191">
        <v>3</v>
      </c>
      <c r="J134" s="170">
        <v>100</v>
      </c>
      <c r="K134" s="187">
        <f t="shared" ref="K134:K197" si="8">I134*J134</f>
        <v>300</v>
      </c>
      <c r="L134" s="41">
        <f t="shared" ref="L134:L197" si="9">K134*0</f>
        <v>0</v>
      </c>
      <c r="M134" s="188">
        <f t="shared" ref="M134:M197" si="10">K134-L134</f>
        <v>300</v>
      </c>
      <c r="N134" s="171" t="s">
        <v>1897</v>
      </c>
    </row>
    <row r="135" spans="1:14" ht="38.25">
      <c r="A135" s="179">
        <f t="shared" ref="A135:A198" si="11">A134+1</f>
        <v>139</v>
      </c>
      <c r="B135" s="189" t="s">
        <v>5321</v>
      </c>
      <c r="C135" s="167" t="s">
        <v>193</v>
      </c>
      <c r="D135" s="167" t="s">
        <v>5323</v>
      </c>
      <c r="E135" s="190" t="s">
        <v>5324</v>
      </c>
      <c r="F135" s="168" t="s">
        <v>736</v>
      </c>
      <c r="G135" s="166" t="s">
        <v>5326</v>
      </c>
      <c r="H135" s="166" t="s">
        <v>5322</v>
      </c>
      <c r="I135" s="191">
        <v>1</v>
      </c>
      <c r="J135" s="170">
        <v>100</v>
      </c>
      <c r="K135" s="187">
        <f t="shared" si="8"/>
        <v>100</v>
      </c>
      <c r="L135" s="41">
        <f t="shared" si="9"/>
        <v>0</v>
      </c>
      <c r="M135" s="188">
        <f t="shared" si="10"/>
        <v>100</v>
      </c>
      <c r="N135" s="171" t="s">
        <v>1897</v>
      </c>
    </row>
    <row r="136" spans="1:14" ht="38.25">
      <c r="A136" s="179">
        <f t="shared" si="11"/>
        <v>140</v>
      </c>
      <c r="B136" s="189" t="s">
        <v>5330</v>
      </c>
      <c r="C136" s="167" t="s">
        <v>1929</v>
      </c>
      <c r="D136" s="167" t="s">
        <v>5332</v>
      </c>
      <c r="E136" s="190" t="s">
        <v>5333</v>
      </c>
      <c r="F136" s="168" t="s">
        <v>736</v>
      </c>
      <c r="G136" s="166" t="s">
        <v>5334</v>
      </c>
      <c r="H136" s="166" t="s">
        <v>5331</v>
      </c>
      <c r="I136" s="191">
        <v>192</v>
      </c>
      <c r="J136" s="170">
        <v>100</v>
      </c>
      <c r="K136" s="187">
        <f t="shared" si="8"/>
        <v>19200</v>
      </c>
      <c r="L136" s="41">
        <f t="shared" si="9"/>
        <v>0</v>
      </c>
      <c r="M136" s="188">
        <f t="shared" si="10"/>
        <v>19200</v>
      </c>
      <c r="N136" s="171" t="s">
        <v>1897</v>
      </c>
    </row>
    <row r="137" spans="1:14" ht="51">
      <c r="A137" s="179">
        <f t="shared" si="11"/>
        <v>141</v>
      </c>
      <c r="B137" s="189" t="s">
        <v>5339</v>
      </c>
      <c r="C137" s="167" t="s">
        <v>3301</v>
      </c>
      <c r="D137" s="167" t="s">
        <v>5341</v>
      </c>
      <c r="E137" s="190" t="s">
        <v>5342</v>
      </c>
      <c r="F137" s="168" t="s">
        <v>736</v>
      </c>
      <c r="G137" s="166" t="s">
        <v>5344</v>
      </c>
      <c r="H137" s="166" t="s">
        <v>5340</v>
      </c>
      <c r="I137" s="191">
        <v>1</v>
      </c>
      <c r="J137" s="170">
        <v>100</v>
      </c>
      <c r="K137" s="187">
        <f t="shared" si="8"/>
        <v>100</v>
      </c>
      <c r="L137" s="41">
        <f t="shared" si="9"/>
        <v>0</v>
      </c>
      <c r="M137" s="188">
        <f t="shared" si="10"/>
        <v>100</v>
      </c>
      <c r="N137" s="171" t="s">
        <v>1897</v>
      </c>
    </row>
    <row r="138" spans="1:14" ht="38.25">
      <c r="A138" s="179">
        <f t="shared" si="11"/>
        <v>142</v>
      </c>
      <c r="B138" s="189" t="s">
        <v>2360</v>
      </c>
      <c r="C138" s="167" t="s">
        <v>1929</v>
      </c>
      <c r="D138" s="167" t="s">
        <v>3394</v>
      </c>
      <c r="E138" s="190" t="s">
        <v>2509</v>
      </c>
      <c r="F138" s="168" t="s">
        <v>736</v>
      </c>
      <c r="G138" s="166" t="s">
        <v>3395</v>
      </c>
      <c r="H138" s="166" t="s">
        <v>2361</v>
      </c>
      <c r="I138" s="191">
        <v>4800</v>
      </c>
      <c r="J138" s="170">
        <v>100</v>
      </c>
      <c r="K138" s="187">
        <f t="shared" si="8"/>
        <v>480000</v>
      </c>
      <c r="L138" s="41">
        <f t="shared" si="9"/>
        <v>0</v>
      </c>
      <c r="M138" s="188">
        <f t="shared" si="10"/>
        <v>480000</v>
      </c>
      <c r="N138" s="171" t="s">
        <v>1897</v>
      </c>
    </row>
    <row r="139" spans="1:14" ht="63.75">
      <c r="A139" s="179">
        <f t="shared" si="11"/>
        <v>143</v>
      </c>
      <c r="B139" s="189" t="s">
        <v>2363</v>
      </c>
      <c r="C139" s="167" t="s">
        <v>206</v>
      </c>
      <c r="D139" s="167" t="s">
        <v>337</v>
      </c>
      <c r="E139" s="190" t="s">
        <v>1107</v>
      </c>
      <c r="F139" s="168" t="s">
        <v>338</v>
      </c>
      <c r="G139" s="166" t="s">
        <v>2365</v>
      </c>
      <c r="H139" s="166" t="s">
        <v>2364</v>
      </c>
      <c r="I139" s="191">
        <v>3360</v>
      </c>
      <c r="J139" s="170">
        <v>100</v>
      </c>
      <c r="K139" s="187">
        <f t="shared" si="8"/>
        <v>336000</v>
      </c>
      <c r="L139" s="41">
        <f t="shared" si="9"/>
        <v>0</v>
      </c>
      <c r="M139" s="188">
        <f t="shared" si="10"/>
        <v>336000</v>
      </c>
      <c r="N139" s="171" t="s">
        <v>1897</v>
      </c>
    </row>
    <row r="140" spans="1:14" ht="38.25">
      <c r="A140" s="179">
        <f t="shared" si="11"/>
        <v>144</v>
      </c>
      <c r="B140" s="189" t="s">
        <v>2366</v>
      </c>
      <c r="C140" s="167" t="s">
        <v>1929</v>
      </c>
      <c r="D140" s="167" t="s">
        <v>3396</v>
      </c>
      <c r="E140" s="190" t="s">
        <v>2728</v>
      </c>
      <c r="F140" s="168" t="s">
        <v>736</v>
      </c>
      <c r="G140" s="166" t="s">
        <v>3397</v>
      </c>
      <c r="H140" s="166" t="s">
        <v>2367</v>
      </c>
      <c r="I140" s="191">
        <v>160</v>
      </c>
      <c r="J140" s="170">
        <v>100</v>
      </c>
      <c r="K140" s="187">
        <f t="shared" si="8"/>
        <v>16000</v>
      </c>
      <c r="L140" s="41">
        <f t="shared" si="9"/>
        <v>0</v>
      </c>
      <c r="M140" s="188">
        <f t="shared" si="10"/>
        <v>16000</v>
      </c>
      <c r="N140" s="171" t="s">
        <v>1897</v>
      </c>
    </row>
    <row r="141" spans="1:14" ht="38.25">
      <c r="A141" s="179">
        <f t="shared" si="11"/>
        <v>145</v>
      </c>
      <c r="B141" s="189" t="s">
        <v>5348</v>
      </c>
      <c r="C141" s="167" t="s">
        <v>1929</v>
      </c>
      <c r="D141" s="167" t="s">
        <v>5350</v>
      </c>
      <c r="E141" s="190" t="s">
        <v>5351</v>
      </c>
      <c r="F141" s="168" t="s">
        <v>736</v>
      </c>
      <c r="G141" s="166" t="s">
        <v>5352</v>
      </c>
      <c r="H141" s="166" t="s">
        <v>5349</v>
      </c>
      <c r="I141" s="191">
        <v>24</v>
      </c>
      <c r="J141" s="170">
        <v>100</v>
      </c>
      <c r="K141" s="187">
        <f t="shared" si="8"/>
        <v>2400</v>
      </c>
      <c r="L141" s="41">
        <f t="shared" si="9"/>
        <v>0</v>
      </c>
      <c r="M141" s="188">
        <f t="shared" si="10"/>
        <v>2400</v>
      </c>
      <c r="N141" s="171" t="s">
        <v>1897</v>
      </c>
    </row>
    <row r="142" spans="1:14" ht="51">
      <c r="A142" s="179">
        <f t="shared" si="11"/>
        <v>146</v>
      </c>
      <c r="B142" s="189" t="s">
        <v>2368</v>
      </c>
      <c r="C142" s="167" t="s">
        <v>1929</v>
      </c>
      <c r="D142" s="167" t="s">
        <v>4129</v>
      </c>
      <c r="E142" s="190" t="s">
        <v>4130</v>
      </c>
      <c r="F142" s="168" t="s">
        <v>736</v>
      </c>
      <c r="G142" s="166" t="s">
        <v>5355</v>
      </c>
      <c r="H142" s="166" t="s">
        <v>2369</v>
      </c>
      <c r="I142" s="191">
        <v>6080</v>
      </c>
      <c r="J142" s="170">
        <v>100</v>
      </c>
      <c r="K142" s="187">
        <f t="shared" si="8"/>
        <v>608000</v>
      </c>
      <c r="L142" s="41">
        <f t="shared" si="9"/>
        <v>0</v>
      </c>
      <c r="M142" s="188">
        <f t="shared" si="10"/>
        <v>608000</v>
      </c>
      <c r="N142" s="171" t="s">
        <v>1897</v>
      </c>
    </row>
    <row r="143" spans="1:14" ht="38.25">
      <c r="A143" s="179">
        <f t="shared" si="11"/>
        <v>147</v>
      </c>
      <c r="B143" s="189" t="s">
        <v>2370</v>
      </c>
      <c r="C143" s="167" t="s">
        <v>193</v>
      </c>
      <c r="D143" s="167" t="s">
        <v>320</v>
      </c>
      <c r="E143" s="190" t="s">
        <v>799</v>
      </c>
      <c r="F143" s="168" t="s">
        <v>316</v>
      </c>
      <c r="G143" s="166" t="s">
        <v>1566</v>
      </c>
      <c r="H143" s="166" t="s">
        <v>2371</v>
      </c>
      <c r="I143" s="191">
        <v>2400</v>
      </c>
      <c r="J143" s="170">
        <v>100</v>
      </c>
      <c r="K143" s="187">
        <f t="shared" si="8"/>
        <v>240000</v>
      </c>
      <c r="L143" s="41">
        <f t="shared" si="9"/>
        <v>0</v>
      </c>
      <c r="M143" s="188">
        <f t="shared" si="10"/>
        <v>240000</v>
      </c>
      <c r="N143" s="171" t="s">
        <v>1897</v>
      </c>
    </row>
    <row r="144" spans="1:14" ht="38.25">
      <c r="A144" s="179">
        <f t="shared" si="11"/>
        <v>148</v>
      </c>
      <c r="B144" s="189" t="s">
        <v>2372</v>
      </c>
      <c r="C144" s="167" t="s">
        <v>206</v>
      </c>
      <c r="D144" s="167" t="s">
        <v>277</v>
      </c>
      <c r="E144" s="190" t="s">
        <v>1110</v>
      </c>
      <c r="F144" s="168" t="s">
        <v>208</v>
      </c>
      <c r="G144" s="166" t="s">
        <v>1111</v>
      </c>
      <c r="H144" s="166" t="s">
        <v>2373</v>
      </c>
      <c r="I144" s="191">
        <v>640</v>
      </c>
      <c r="J144" s="170">
        <v>100</v>
      </c>
      <c r="K144" s="187">
        <f t="shared" si="8"/>
        <v>64000</v>
      </c>
      <c r="L144" s="41">
        <f t="shared" si="9"/>
        <v>0</v>
      </c>
      <c r="M144" s="188">
        <f t="shared" si="10"/>
        <v>64000</v>
      </c>
      <c r="N144" s="171" t="s">
        <v>1897</v>
      </c>
    </row>
    <row r="145" spans="1:14" ht="51">
      <c r="A145" s="179">
        <f t="shared" si="11"/>
        <v>149</v>
      </c>
      <c r="B145" s="189" t="s">
        <v>2374</v>
      </c>
      <c r="C145" s="167" t="s">
        <v>1929</v>
      </c>
      <c r="D145" s="167" t="s">
        <v>4131</v>
      </c>
      <c r="E145" s="190" t="s">
        <v>4132</v>
      </c>
      <c r="F145" s="168" t="s">
        <v>736</v>
      </c>
      <c r="G145" s="166" t="s">
        <v>2376</v>
      </c>
      <c r="H145" s="166" t="s">
        <v>2375</v>
      </c>
      <c r="I145" s="191">
        <v>1280</v>
      </c>
      <c r="J145" s="170">
        <v>100</v>
      </c>
      <c r="K145" s="187">
        <f t="shared" si="8"/>
        <v>128000</v>
      </c>
      <c r="L145" s="41">
        <f t="shared" si="9"/>
        <v>0</v>
      </c>
      <c r="M145" s="188">
        <f t="shared" si="10"/>
        <v>128000</v>
      </c>
      <c r="N145" s="171" t="s">
        <v>1897</v>
      </c>
    </row>
    <row r="146" spans="1:14" ht="25.5">
      <c r="A146" s="179">
        <f t="shared" si="11"/>
        <v>150</v>
      </c>
      <c r="B146" s="189" t="s">
        <v>2377</v>
      </c>
      <c r="C146" s="167" t="s">
        <v>1929</v>
      </c>
      <c r="D146" s="167" t="s">
        <v>3398</v>
      </c>
      <c r="E146" s="190" t="s">
        <v>3399</v>
      </c>
      <c r="F146" s="168" t="s">
        <v>736</v>
      </c>
      <c r="G146" s="166" t="s">
        <v>3400</v>
      </c>
      <c r="H146" s="166" t="s">
        <v>2378</v>
      </c>
      <c r="I146" s="191">
        <v>8000</v>
      </c>
      <c r="J146" s="170">
        <v>100</v>
      </c>
      <c r="K146" s="187">
        <f t="shared" si="8"/>
        <v>800000</v>
      </c>
      <c r="L146" s="41">
        <f t="shared" si="9"/>
        <v>0</v>
      </c>
      <c r="M146" s="188">
        <f t="shared" si="10"/>
        <v>800000</v>
      </c>
      <c r="N146" s="171" t="s">
        <v>1897</v>
      </c>
    </row>
    <row r="147" spans="1:14" ht="51">
      <c r="A147" s="179">
        <f t="shared" si="11"/>
        <v>151</v>
      </c>
      <c r="B147" s="189" t="s">
        <v>2381</v>
      </c>
      <c r="C147" s="167" t="s">
        <v>1929</v>
      </c>
      <c r="D147" s="167" t="s">
        <v>3401</v>
      </c>
      <c r="E147" s="190" t="s">
        <v>3402</v>
      </c>
      <c r="F147" s="168" t="s">
        <v>736</v>
      </c>
      <c r="G147" s="166" t="s">
        <v>3403</v>
      </c>
      <c r="H147" s="166" t="s">
        <v>2382</v>
      </c>
      <c r="I147" s="191">
        <v>4000</v>
      </c>
      <c r="J147" s="170">
        <v>100</v>
      </c>
      <c r="K147" s="187">
        <f t="shared" si="8"/>
        <v>400000</v>
      </c>
      <c r="L147" s="41">
        <f t="shared" si="9"/>
        <v>0</v>
      </c>
      <c r="M147" s="188">
        <f t="shared" si="10"/>
        <v>400000</v>
      </c>
      <c r="N147" s="171" t="s">
        <v>1897</v>
      </c>
    </row>
    <row r="148" spans="1:14" ht="38.25">
      <c r="A148" s="179">
        <f t="shared" si="11"/>
        <v>152</v>
      </c>
      <c r="B148" s="189" t="s">
        <v>5358</v>
      </c>
      <c r="C148" s="167" t="s">
        <v>1929</v>
      </c>
      <c r="D148" s="167" t="s">
        <v>5360</v>
      </c>
      <c r="E148" s="190" t="s">
        <v>5361</v>
      </c>
      <c r="F148" s="168" t="s">
        <v>736</v>
      </c>
      <c r="G148" s="166" t="s">
        <v>5362</v>
      </c>
      <c r="H148" s="166" t="s">
        <v>5359</v>
      </c>
      <c r="I148" s="191">
        <v>320</v>
      </c>
      <c r="J148" s="170">
        <v>100</v>
      </c>
      <c r="K148" s="187">
        <f t="shared" si="8"/>
        <v>32000</v>
      </c>
      <c r="L148" s="41">
        <f t="shared" si="9"/>
        <v>0</v>
      </c>
      <c r="M148" s="188">
        <f t="shared" si="10"/>
        <v>32000</v>
      </c>
      <c r="N148" s="171" t="s">
        <v>1897</v>
      </c>
    </row>
    <row r="149" spans="1:14">
      <c r="A149" s="179">
        <f t="shared" si="11"/>
        <v>153</v>
      </c>
      <c r="B149" s="189" t="s">
        <v>5365</v>
      </c>
      <c r="C149" s="167" t="s">
        <v>1929</v>
      </c>
      <c r="D149" s="167" t="s">
        <v>5367</v>
      </c>
      <c r="E149" s="190" t="s">
        <v>5368</v>
      </c>
      <c r="F149" s="168" t="s">
        <v>736</v>
      </c>
      <c r="G149" s="166" t="s">
        <v>736</v>
      </c>
      <c r="H149" s="166" t="s">
        <v>5366</v>
      </c>
      <c r="I149" s="191">
        <v>1</v>
      </c>
      <c r="J149" s="170">
        <v>100</v>
      </c>
      <c r="K149" s="187">
        <f t="shared" si="8"/>
        <v>100</v>
      </c>
      <c r="L149" s="41">
        <f t="shared" si="9"/>
        <v>0</v>
      </c>
      <c r="M149" s="188">
        <f t="shared" si="10"/>
        <v>100</v>
      </c>
      <c r="N149" s="171" t="s">
        <v>1897</v>
      </c>
    </row>
    <row r="150" spans="1:14" ht="38.25">
      <c r="A150" s="179">
        <f t="shared" si="11"/>
        <v>154</v>
      </c>
      <c r="B150" s="189" t="s">
        <v>4135</v>
      </c>
      <c r="C150" s="167" t="s">
        <v>4099</v>
      </c>
      <c r="D150" s="167" t="s">
        <v>5372</v>
      </c>
      <c r="E150" s="190" t="s">
        <v>5373</v>
      </c>
      <c r="F150" s="168" t="s">
        <v>736</v>
      </c>
      <c r="G150" s="166" t="s">
        <v>4138</v>
      </c>
      <c r="H150" s="166" t="s">
        <v>4136</v>
      </c>
      <c r="I150" s="191">
        <v>237</v>
      </c>
      <c r="J150" s="170">
        <v>100</v>
      </c>
      <c r="K150" s="187">
        <f t="shared" si="8"/>
        <v>23700</v>
      </c>
      <c r="L150" s="41">
        <f t="shared" si="9"/>
        <v>0</v>
      </c>
      <c r="M150" s="188">
        <f t="shared" si="10"/>
        <v>23700</v>
      </c>
      <c r="N150" s="171" t="s">
        <v>1897</v>
      </c>
    </row>
    <row r="151" spans="1:14" ht="51">
      <c r="A151" s="179">
        <f t="shared" si="11"/>
        <v>155</v>
      </c>
      <c r="B151" s="189" t="s">
        <v>2383</v>
      </c>
      <c r="C151" s="167" t="s">
        <v>193</v>
      </c>
      <c r="D151" s="167" t="s">
        <v>1978</v>
      </c>
      <c r="E151" s="190" t="s">
        <v>1979</v>
      </c>
      <c r="F151" s="168" t="s">
        <v>405</v>
      </c>
      <c r="G151" s="166" t="s">
        <v>2385</v>
      </c>
      <c r="H151" s="166" t="s">
        <v>2384</v>
      </c>
      <c r="I151" s="191">
        <v>160</v>
      </c>
      <c r="J151" s="170">
        <v>100</v>
      </c>
      <c r="K151" s="187">
        <f t="shared" si="8"/>
        <v>16000</v>
      </c>
      <c r="L151" s="41">
        <f t="shared" si="9"/>
        <v>0</v>
      </c>
      <c r="M151" s="188">
        <f t="shared" si="10"/>
        <v>16000</v>
      </c>
      <c r="N151" s="171" t="s">
        <v>1897</v>
      </c>
    </row>
    <row r="152" spans="1:14" ht="51">
      <c r="A152" s="179">
        <f t="shared" si="11"/>
        <v>156</v>
      </c>
      <c r="B152" s="189" t="s">
        <v>2386</v>
      </c>
      <c r="C152" s="167" t="s">
        <v>193</v>
      </c>
      <c r="D152" s="167" t="s">
        <v>369</v>
      </c>
      <c r="E152" s="190" t="s">
        <v>806</v>
      </c>
      <c r="F152" s="168" t="s">
        <v>348</v>
      </c>
      <c r="G152" s="166" t="s">
        <v>2388</v>
      </c>
      <c r="H152" s="166" t="s">
        <v>2387</v>
      </c>
      <c r="I152" s="191">
        <v>2400</v>
      </c>
      <c r="J152" s="170">
        <v>100</v>
      </c>
      <c r="K152" s="187">
        <f t="shared" si="8"/>
        <v>240000</v>
      </c>
      <c r="L152" s="41">
        <f t="shared" si="9"/>
        <v>0</v>
      </c>
      <c r="M152" s="188">
        <f t="shared" si="10"/>
        <v>240000</v>
      </c>
      <c r="N152" s="171" t="s">
        <v>1897</v>
      </c>
    </row>
    <row r="153" spans="1:14" ht="38.25">
      <c r="A153" s="179">
        <f t="shared" si="11"/>
        <v>157</v>
      </c>
      <c r="B153" s="189" t="s">
        <v>5377</v>
      </c>
      <c r="C153" s="167" t="s">
        <v>1929</v>
      </c>
      <c r="D153" s="167" t="s">
        <v>5379</v>
      </c>
      <c r="E153" s="190" t="s">
        <v>5380</v>
      </c>
      <c r="F153" s="168" t="s">
        <v>736</v>
      </c>
      <c r="G153" s="166" t="s">
        <v>5381</v>
      </c>
      <c r="H153" s="166" t="s">
        <v>5378</v>
      </c>
      <c r="I153" s="191">
        <v>2240</v>
      </c>
      <c r="J153" s="170">
        <v>100</v>
      </c>
      <c r="K153" s="187">
        <f t="shared" si="8"/>
        <v>224000</v>
      </c>
      <c r="L153" s="41">
        <f t="shared" si="9"/>
        <v>0</v>
      </c>
      <c r="M153" s="188">
        <f t="shared" si="10"/>
        <v>224000</v>
      </c>
      <c r="N153" s="171" t="s">
        <v>1897</v>
      </c>
    </row>
    <row r="154" spans="1:14" ht="51">
      <c r="A154" s="179">
        <f t="shared" si="11"/>
        <v>158</v>
      </c>
      <c r="B154" s="189" t="s">
        <v>5384</v>
      </c>
      <c r="C154" s="167" t="s">
        <v>4099</v>
      </c>
      <c r="D154" s="167" t="s">
        <v>5386</v>
      </c>
      <c r="E154" s="190" t="s">
        <v>5387</v>
      </c>
      <c r="F154" s="168" t="s">
        <v>736</v>
      </c>
      <c r="G154" s="166" t="s">
        <v>5389</v>
      </c>
      <c r="H154" s="166" t="s">
        <v>5385</v>
      </c>
      <c r="I154" s="191">
        <v>26</v>
      </c>
      <c r="J154" s="170">
        <v>100</v>
      </c>
      <c r="K154" s="187">
        <f t="shared" si="8"/>
        <v>2600</v>
      </c>
      <c r="L154" s="41">
        <f t="shared" si="9"/>
        <v>0</v>
      </c>
      <c r="M154" s="188">
        <f t="shared" si="10"/>
        <v>2600</v>
      </c>
      <c r="N154" s="171" t="s">
        <v>1897</v>
      </c>
    </row>
    <row r="155" spans="1:14" ht="63.75">
      <c r="A155" s="179">
        <f t="shared" si="11"/>
        <v>159</v>
      </c>
      <c r="B155" s="189" t="s">
        <v>5393</v>
      </c>
      <c r="C155" s="167" t="s">
        <v>1771</v>
      </c>
      <c r="D155" s="167" t="s">
        <v>5395</v>
      </c>
      <c r="E155" s="190" t="s">
        <v>5396</v>
      </c>
      <c r="F155" s="168" t="s">
        <v>736</v>
      </c>
      <c r="G155" s="166" t="s">
        <v>5398</v>
      </c>
      <c r="H155" s="166" t="s">
        <v>5394</v>
      </c>
      <c r="I155" s="191">
        <v>6</v>
      </c>
      <c r="J155" s="170">
        <v>100</v>
      </c>
      <c r="K155" s="187">
        <f t="shared" si="8"/>
        <v>600</v>
      </c>
      <c r="L155" s="41">
        <f t="shared" si="9"/>
        <v>0</v>
      </c>
      <c r="M155" s="188">
        <f t="shared" si="10"/>
        <v>600</v>
      </c>
      <c r="N155" s="171" t="s">
        <v>1897</v>
      </c>
    </row>
    <row r="156" spans="1:14" ht="38.25">
      <c r="A156" s="179">
        <f t="shared" si="11"/>
        <v>160</v>
      </c>
      <c r="B156" s="189" t="s">
        <v>4141</v>
      </c>
      <c r="C156" s="167" t="s">
        <v>1929</v>
      </c>
      <c r="D156" s="167" t="s">
        <v>4143</v>
      </c>
      <c r="E156" s="190" t="s">
        <v>4144</v>
      </c>
      <c r="F156" s="168" t="s">
        <v>1932</v>
      </c>
      <c r="G156" s="166" t="s">
        <v>4145</v>
      </c>
      <c r="H156" s="166" t="s">
        <v>4142</v>
      </c>
      <c r="I156" s="191">
        <v>38</v>
      </c>
      <c r="J156" s="170">
        <v>100</v>
      </c>
      <c r="K156" s="187">
        <f t="shared" si="8"/>
        <v>3800</v>
      </c>
      <c r="L156" s="41">
        <f t="shared" si="9"/>
        <v>0</v>
      </c>
      <c r="M156" s="188">
        <f t="shared" si="10"/>
        <v>3800</v>
      </c>
      <c r="N156" s="171" t="s">
        <v>1897</v>
      </c>
    </row>
    <row r="157" spans="1:14" ht="51">
      <c r="A157" s="179">
        <f t="shared" si="11"/>
        <v>161</v>
      </c>
      <c r="B157" s="189" t="s">
        <v>5403</v>
      </c>
      <c r="C157" s="167" t="s">
        <v>1771</v>
      </c>
      <c r="D157" s="167" t="s">
        <v>5405</v>
      </c>
      <c r="E157" s="190" t="s">
        <v>5406</v>
      </c>
      <c r="F157" s="168" t="s">
        <v>5407</v>
      </c>
      <c r="G157" s="166" t="s">
        <v>5408</v>
      </c>
      <c r="H157" s="166" t="s">
        <v>5404</v>
      </c>
      <c r="I157" s="191">
        <v>5</v>
      </c>
      <c r="J157" s="170">
        <v>100</v>
      </c>
      <c r="K157" s="187">
        <f t="shared" si="8"/>
        <v>500</v>
      </c>
      <c r="L157" s="41">
        <f t="shared" si="9"/>
        <v>0</v>
      </c>
      <c r="M157" s="188">
        <f t="shared" si="10"/>
        <v>500</v>
      </c>
      <c r="N157" s="171" t="s">
        <v>1897</v>
      </c>
    </row>
    <row r="158" spans="1:14" ht="51">
      <c r="A158" s="179">
        <f t="shared" si="11"/>
        <v>162</v>
      </c>
      <c r="B158" s="189" t="s">
        <v>1969</v>
      </c>
      <c r="C158" s="167" t="s">
        <v>193</v>
      </c>
      <c r="D158" s="167" t="s">
        <v>1970</v>
      </c>
      <c r="E158" s="190" t="s">
        <v>1971</v>
      </c>
      <c r="F158" s="168" t="s">
        <v>405</v>
      </c>
      <c r="G158" s="166" t="s">
        <v>2390</v>
      </c>
      <c r="H158" s="166" t="s">
        <v>2389</v>
      </c>
      <c r="I158" s="191">
        <v>1600</v>
      </c>
      <c r="J158" s="170">
        <v>100</v>
      </c>
      <c r="K158" s="187">
        <f t="shared" si="8"/>
        <v>160000</v>
      </c>
      <c r="L158" s="41">
        <f t="shared" si="9"/>
        <v>0</v>
      </c>
      <c r="M158" s="188">
        <f t="shared" si="10"/>
        <v>160000</v>
      </c>
      <c r="N158" s="171" t="s">
        <v>1897</v>
      </c>
    </row>
    <row r="159" spans="1:14" ht="38.25">
      <c r="A159" s="179">
        <f t="shared" si="11"/>
        <v>163</v>
      </c>
      <c r="B159" s="189" t="s">
        <v>4149</v>
      </c>
      <c r="C159" s="167" t="s">
        <v>1771</v>
      </c>
      <c r="D159" s="167" t="s">
        <v>4151</v>
      </c>
      <c r="E159" s="190" t="s">
        <v>3287</v>
      </c>
      <c r="F159" s="168" t="s">
        <v>736</v>
      </c>
      <c r="G159" s="166" t="s">
        <v>5414</v>
      </c>
      <c r="H159" s="166" t="s">
        <v>4150</v>
      </c>
      <c r="I159" s="191">
        <v>179</v>
      </c>
      <c r="J159" s="170">
        <v>100</v>
      </c>
      <c r="K159" s="187">
        <f t="shared" si="8"/>
        <v>17900</v>
      </c>
      <c r="L159" s="41">
        <f t="shared" si="9"/>
        <v>0</v>
      </c>
      <c r="M159" s="188">
        <f t="shared" si="10"/>
        <v>17900</v>
      </c>
      <c r="N159" s="171" t="s">
        <v>1897</v>
      </c>
    </row>
    <row r="160" spans="1:14" ht="51">
      <c r="A160" s="179">
        <f t="shared" si="11"/>
        <v>164</v>
      </c>
      <c r="B160" s="189" t="s">
        <v>2392</v>
      </c>
      <c r="C160" s="167" t="s">
        <v>1929</v>
      </c>
      <c r="D160" s="167" t="s">
        <v>3405</v>
      </c>
      <c r="E160" s="190" t="s">
        <v>3406</v>
      </c>
      <c r="F160" s="168" t="s">
        <v>736</v>
      </c>
      <c r="G160" s="166" t="s">
        <v>3407</v>
      </c>
      <c r="H160" s="166" t="s">
        <v>2393</v>
      </c>
      <c r="I160" s="191">
        <v>1600</v>
      </c>
      <c r="J160" s="170">
        <v>100</v>
      </c>
      <c r="K160" s="187">
        <f t="shared" si="8"/>
        <v>160000</v>
      </c>
      <c r="L160" s="41">
        <f t="shared" si="9"/>
        <v>0</v>
      </c>
      <c r="M160" s="188">
        <f t="shared" si="10"/>
        <v>160000</v>
      </c>
      <c r="N160" s="171" t="s">
        <v>1897</v>
      </c>
    </row>
    <row r="161" spans="1:14" ht="38.25">
      <c r="A161" s="179">
        <f t="shared" si="11"/>
        <v>165</v>
      </c>
      <c r="B161" s="189" t="s">
        <v>4156</v>
      </c>
      <c r="C161" s="167" t="s">
        <v>736</v>
      </c>
      <c r="D161" s="167" t="s">
        <v>5415</v>
      </c>
      <c r="E161" s="190" t="s">
        <v>5416</v>
      </c>
      <c r="F161" s="168" t="s">
        <v>5417</v>
      </c>
      <c r="G161" s="166" t="s">
        <v>5418</v>
      </c>
      <c r="H161" s="166" t="s">
        <v>4157</v>
      </c>
      <c r="I161" s="191">
        <v>1280</v>
      </c>
      <c r="J161" s="170">
        <v>100</v>
      </c>
      <c r="K161" s="187">
        <f t="shared" si="8"/>
        <v>128000</v>
      </c>
      <c r="L161" s="41">
        <f t="shared" si="9"/>
        <v>0</v>
      </c>
      <c r="M161" s="188">
        <f t="shared" si="10"/>
        <v>128000</v>
      </c>
      <c r="N161" s="171" t="s">
        <v>1897</v>
      </c>
    </row>
    <row r="162" spans="1:14" ht="51">
      <c r="A162" s="179">
        <f t="shared" si="11"/>
        <v>166</v>
      </c>
      <c r="B162" s="189" t="s">
        <v>4159</v>
      </c>
      <c r="C162" s="167" t="s">
        <v>1929</v>
      </c>
      <c r="D162" s="167" t="s">
        <v>4161</v>
      </c>
      <c r="E162" s="190" t="s">
        <v>3313</v>
      </c>
      <c r="F162" s="168" t="s">
        <v>736</v>
      </c>
      <c r="G162" s="166" t="s">
        <v>4162</v>
      </c>
      <c r="H162" s="166" t="s">
        <v>4160</v>
      </c>
      <c r="I162" s="191">
        <v>1</v>
      </c>
      <c r="J162" s="170">
        <v>100</v>
      </c>
      <c r="K162" s="187">
        <f t="shared" si="8"/>
        <v>100</v>
      </c>
      <c r="L162" s="41">
        <f t="shared" si="9"/>
        <v>0</v>
      </c>
      <c r="M162" s="188">
        <f t="shared" si="10"/>
        <v>100</v>
      </c>
      <c r="N162" s="171" t="s">
        <v>1897</v>
      </c>
    </row>
    <row r="163" spans="1:14" ht="38.25">
      <c r="A163" s="179">
        <f t="shared" si="11"/>
        <v>167</v>
      </c>
      <c r="B163" s="189" t="s">
        <v>5422</v>
      </c>
      <c r="C163" s="167" t="s">
        <v>361</v>
      </c>
      <c r="D163" s="167" t="s">
        <v>5424</v>
      </c>
      <c r="E163" s="190" t="s">
        <v>5425</v>
      </c>
      <c r="F163" s="168" t="s">
        <v>736</v>
      </c>
      <c r="G163" s="166" t="s">
        <v>5426</v>
      </c>
      <c r="H163" s="166" t="s">
        <v>5423</v>
      </c>
      <c r="I163" s="191">
        <v>1</v>
      </c>
      <c r="J163" s="170">
        <v>100</v>
      </c>
      <c r="K163" s="187">
        <f t="shared" si="8"/>
        <v>100</v>
      </c>
      <c r="L163" s="41">
        <f t="shared" si="9"/>
        <v>0</v>
      </c>
      <c r="M163" s="188">
        <f t="shared" si="10"/>
        <v>100</v>
      </c>
      <c r="N163" s="171" t="s">
        <v>1897</v>
      </c>
    </row>
    <row r="164" spans="1:14" ht="38.25">
      <c r="A164" s="179">
        <f t="shared" si="11"/>
        <v>168</v>
      </c>
      <c r="B164" s="189" t="s">
        <v>2395</v>
      </c>
      <c r="C164" s="167" t="s">
        <v>1929</v>
      </c>
      <c r="D164" s="167" t="s">
        <v>2397</v>
      </c>
      <c r="E164" s="190" t="s">
        <v>809</v>
      </c>
      <c r="F164" s="168" t="s">
        <v>1932</v>
      </c>
      <c r="G164" s="166" t="s">
        <v>2398</v>
      </c>
      <c r="H164" s="166" t="s">
        <v>2396</v>
      </c>
      <c r="I164" s="191">
        <v>800</v>
      </c>
      <c r="J164" s="170">
        <v>100</v>
      </c>
      <c r="K164" s="187">
        <f t="shared" si="8"/>
        <v>80000</v>
      </c>
      <c r="L164" s="41">
        <f t="shared" si="9"/>
        <v>0</v>
      </c>
      <c r="M164" s="188">
        <f t="shared" si="10"/>
        <v>80000</v>
      </c>
      <c r="N164" s="171" t="s">
        <v>1897</v>
      </c>
    </row>
    <row r="165" spans="1:14" ht="63.75">
      <c r="A165" s="179">
        <f t="shared" si="11"/>
        <v>169</v>
      </c>
      <c r="B165" s="189" t="s">
        <v>5430</v>
      </c>
      <c r="C165" s="167" t="s">
        <v>1929</v>
      </c>
      <c r="D165" s="167" t="s">
        <v>5432</v>
      </c>
      <c r="E165" s="190" t="s">
        <v>5433</v>
      </c>
      <c r="F165" s="168" t="s">
        <v>736</v>
      </c>
      <c r="G165" s="166" t="s">
        <v>5435</v>
      </c>
      <c r="H165" s="166" t="s">
        <v>5431</v>
      </c>
      <c r="I165" s="191">
        <v>1</v>
      </c>
      <c r="J165" s="170">
        <v>100</v>
      </c>
      <c r="K165" s="187">
        <f t="shared" si="8"/>
        <v>100</v>
      </c>
      <c r="L165" s="41">
        <f t="shared" si="9"/>
        <v>0</v>
      </c>
      <c r="M165" s="188">
        <f t="shared" si="10"/>
        <v>100</v>
      </c>
      <c r="N165" s="171" t="s">
        <v>1897</v>
      </c>
    </row>
    <row r="166" spans="1:14" ht="38.25">
      <c r="A166" s="179">
        <f t="shared" si="11"/>
        <v>170</v>
      </c>
      <c r="B166" s="189" t="s">
        <v>2400</v>
      </c>
      <c r="C166" s="167" t="s">
        <v>736</v>
      </c>
      <c r="D166" s="167" t="s">
        <v>5438</v>
      </c>
      <c r="E166" s="190" t="s">
        <v>5439</v>
      </c>
      <c r="F166" s="168" t="s">
        <v>4798</v>
      </c>
      <c r="G166" s="166" t="s">
        <v>5440</v>
      </c>
      <c r="H166" s="166" t="s">
        <v>2401</v>
      </c>
      <c r="I166" s="191">
        <v>800</v>
      </c>
      <c r="J166" s="170">
        <v>100</v>
      </c>
      <c r="K166" s="187">
        <f t="shared" si="8"/>
        <v>80000</v>
      </c>
      <c r="L166" s="41">
        <f t="shared" si="9"/>
        <v>0</v>
      </c>
      <c r="M166" s="188">
        <f t="shared" si="10"/>
        <v>80000</v>
      </c>
      <c r="N166" s="171" t="s">
        <v>1897</v>
      </c>
    </row>
    <row r="167" spans="1:14" ht="38.25">
      <c r="A167" s="179">
        <f t="shared" si="11"/>
        <v>171</v>
      </c>
      <c r="B167" s="189" t="s">
        <v>1982</v>
      </c>
      <c r="C167" s="167" t="s">
        <v>361</v>
      </c>
      <c r="D167" s="167" t="s">
        <v>1984</v>
      </c>
      <c r="E167" s="190" t="s">
        <v>1560</v>
      </c>
      <c r="F167" s="168" t="s">
        <v>1687</v>
      </c>
      <c r="G167" s="166" t="s">
        <v>1985</v>
      </c>
      <c r="H167" s="166" t="s">
        <v>1983</v>
      </c>
      <c r="I167" s="191">
        <v>8</v>
      </c>
      <c r="J167" s="170">
        <v>100</v>
      </c>
      <c r="K167" s="187">
        <f t="shared" si="8"/>
        <v>800</v>
      </c>
      <c r="L167" s="41">
        <f t="shared" si="9"/>
        <v>0</v>
      </c>
      <c r="M167" s="188">
        <f t="shared" si="10"/>
        <v>800</v>
      </c>
      <c r="N167" s="171" t="s">
        <v>1897</v>
      </c>
    </row>
    <row r="168" spans="1:14" ht="51">
      <c r="A168" s="179">
        <f t="shared" si="11"/>
        <v>172</v>
      </c>
      <c r="B168" s="189" t="s">
        <v>2402</v>
      </c>
      <c r="C168" s="167" t="s">
        <v>361</v>
      </c>
      <c r="D168" s="167" t="s">
        <v>1561</v>
      </c>
      <c r="E168" s="190" t="s">
        <v>1562</v>
      </c>
      <c r="F168" s="168" t="s">
        <v>405</v>
      </c>
      <c r="G168" s="166" t="s">
        <v>5030</v>
      </c>
      <c r="H168" s="166" t="s">
        <v>2403</v>
      </c>
      <c r="I168" s="191">
        <v>480</v>
      </c>
      <c r="J168" s="170">
        <v>100</v>
      </c>
      <c r="K168" s="187">
        <f t="shared" si="8"/>
        <v>48000</v>
      </c>
      <c r="L168" s="41">
        <f t="shared" si="9"/>
        <v>0</v>
      </c>
      <c r="M168" s="188">
        <f t="shared" si="10"/>
        <v>48000</v>
      </c>
      <c r="N168" s="171" t="s">
        <v>1897</v>
      </c>
    </row>
    <row r="169" spans="1:14" ht="38.25">
      <c r="A169" s="179">
        <f t="shared" si="11"/>
        <v>173</v>
      </c>
      <c r="B169" s="189" t="s">
        <v>2404</v>
      </c>
      <c r="C169" s="167" t="s">
        <v>736</v>
      </c>
      <c r="D169" s="167" t="s">
        <v>5443</v>
      </c>
      <c r="E169" s="190" t="s">
        <v>5444</v>
      </c>
      <c r="F169" s="168" t="s">
        <v>4798</v>
      </c>
      <c r="G169" s="166" t="s">
        <v>5445</v>
      </c>
      <c r="H169" s="166" t="s">
        <v>2405</v>
      </c>
      <c r="I169" s="191">
        <v>800</v>
      </c>
      <c r="J169" s="170">
        <v>100</v>
      </c>
      <c r="K169" s="187">
        <f t="shared" si="8"/>
        <v>80000</v>
      </c>
      <c r="L169" s="41">
        <f t="shared" si="9"/>
        <v>0</v>
      </c>
      <c r="M169" s="188">
        <f t="shared" si="10"/>
        <v>80000</v>
      </c>
      <c r="N169" s="171" t="s">
        <v>1897</v>
      </c>
    </row>
    <row r="170" spans="1:14" ht="51">
      <c r="A170" s="179">
        <f t="shared" si="11"/>
        <v>174</v>
      </c>
      <c r="B170" s="189" t="s">
        <v>3412</v>
      </c>
      <c r="C170" s="167" t="s">
        <v>1929</v>
      </c>
      <c r="D170" s="167" t="s">
        <v>5449</v>
      </c>
      <c r="E170" s="190" t="s">
        <v>3413</v>
      </c>
      <c r="F170" s="168" t="s">
        <v>4798</v>
      </c>
      <c r="G170" s="166" t="s">
        <v>3414</v>
      </c>
      <c r="H170" s="166" t="s">
        <v>5448</v>
      </c>
      <c r="I170" s="191">
        <v>8960</v>
      </c>
      <c r="J170" s="170">
        <v>100</v>
      </c>
      <c r="K170" s="187">
        <f t="shared" si="8"/>
        <v>896000</v>
      </c>
      <c r="L170" s="41">
        <f t="shared" si="9"/>
        <v>0</v>
      </c>
      <c r="M170" s="188">
        <f t="shared" si="10"/>
        <v>896000</v>
      </c>
      <c r="N170" s="171" t="s">
        <v>1897</v>
      </c>
    </row>
    <row r="171" spans="1:14" ht="38.25">
      <c r="A171" s="179">
        <f t="shared" si="11"/>
        <v>175</v>
      </c>
      <c r="B171" s="189" t="s">
        <v>5453</v>
      </c>
      <c r="C171" s="167" t="s">
        <v>1929</v>
      </c>
      <c r="D171" s="167" t="s">
        <v>5455</v>
      </c>
      <c r="E171" s="190" t="s">
        <v>5456</v>
      </c>
      <c r="F171" s="168" t="s">
        <v>736</v>
      </c>
      <c r="G171" s="166" t="s">
        <v>5457</v>
      </c>
      <c r="H171" s="166" t="s">
        <v>5454</v>
      </c>
      <c r="I171" s="191">
        <v>10</v>
      </c>
      <c r="J171" s="170">
        <v>100</v>
      </c>
      <c r="K171" s="187">
        <f t="shared" si="8"/>
        <v>1000</v>
      </c>
      <c r="L171" s="41">
        <f t="shared" si="9"/>
        <v>0</v>
      </c>
      <c r="M171" s="188">
        <f t="shared" si="10"/>
        <v>1000</v>
      </c>
      <c r="N171" s="171" t="s">
        <v>1897</v>
      </c>
    </row>
    <row r="172" spans="1:14" ht="51">
      <c r="A172" s="179">
        <f t="shared" si="11"/>
        <v>176</v>
      </c>
      <c r="B172" s="189" t="s">
        <v>5461</v>
      </c>
      <c r="C172" s="167" t="s">
        <v>2047</v>
      </c>
      <c r="D172" s="167" t="s">
        <v>5463</v>
      </c>
      <c r="E172" s="190" t="s">
        <v>5464</v>
      </c>
      <c r="F172" s="168" t="s">
        <v>736</v>
      </c>
      <c r="G172" s="166" t="s">
        <v>5465</v>
      </c>
      <c r="H172" s="166" t="s">
        <v>5462</v>
      </c>
      <c r="I172" s="191">
        <v>25</v>
      </c>
      <c r="J172" s="170">
        <v>100</v>
      </c>
      <c r="K172" s="187">
        <f t="shared" si="8"/>
        <v>2500</v>
      </c>
      <c r="L172" s="41">
        <f t="shared" si="9"/>
        <v>0</v>
      </c>
      <c r="M172" s="188">
        <f t="shared" si="10"/>
        <v>2500</v>
      </c>
      <c r="N172" s="171" t="s">
        <v>1897</v>
      </c>
    </row>
    <row r="173" spans="1:14" ht="38.25">
      <c r="A173" s="179">
        <f t="shared" si="11"/>
        <v>177</v>
      </c>
      <c r="B173" s="189" t="s">
        <v>4167</v>
      </c>
      <c r="C173" s="167" t="s">
        <v>4099</v>
      </c>
      <c r="D173" s="167" t="s">
        <v>4169</v>
      </c>
      <c r="E173" s="190" t="s">
        <v>4170</v>
      </c>
      <c r="F173" s="168" t="s">
        <v>5468</v>
      </c>
      <c r="G173" s="166" t="s">
        <v>4172</v>
      </c>
      <c r="H173" s="166" t="s">
        <v>4168</v>
      </c>
      <c r="I173" s="191">
        <v>21</v>
      </c>
      <c r="J173" s="170">
        <v>100</v>
      </c>
      <c r="K173" s="187">
        <f t="shared" si="8"/>
        <v>2100</v>
      </c>
      <c r="L173" s="41">
        <f t="shared" si="9"/>
        <v>0</v>
      </c>
      <c r="M173" s="188">
        <f t="shared" si="10"/>
        <v>2100</v>
      </c>
      <c r="N173" s="171" t="s">
        <v>1897</v>
      </c>
    </row>
    <row r="174" spans="1:14" ht="25.5">
      <c r="A174" s="179">
        <f t="shared" si="11"/>
        <v>178</v>
      </c>
      <c r="B174" s="189" t="s">
        <v>5471</v>
      </c>
      <c r="C174" s="167" t="s">
        <v>193</v>
      </c>
      <c r="D174" s="167" t="s">
        <v>5473</v>
      </c>
      <c r="E174" s="190" t="s">
        <v>5474</v>
      </c>
      <c r="F174" s="168" t="s">
        <v>736</v>
      </c>
      <c r="G174" s="166" t="s">
        <v>5475</v>
      </c>
      <c r="H174" s="166" t="s">
        <v>5472</v>
      </c>
      <c r="I174" s="191">
        <v>1</v>
      </c>
      <c r="J174" s="170">
        <v>100</v>
      </c>
      <c r="K174" s="187">
        <f t="shared" si="8"/>
        <v>100</v>
      </c>
      <c r="L174" s="41">
        <f t="shared" si="9"/>
        <v>0</v>
      </c>
      <c r="M174" s="188">
        <f t="shared" si="10"/>
        <v>100</v>
      </c>
      <c r="N174" s="171" t="s">
        <v>1897</v>
      </c>
    </row>
    <row r="175" spans="1:14" ht="51">
      <c r="A175" s="179">
        <f t="shared" si="11"/>
        <v>179</v>
      </c>
      <c r="B175" s="189" t="s">
        <v>2407</v>
      </c>
      <c r="C175" s="167" t="s">
        <v>1929</v>
      </c>
      <c r="D175" s="167" t="s">
        <v>4174</v>
      </c>
      <c r="E175" s="190" t="s">
        <v>4175</v>
      </c>
      <c r="F175" s="168" t="s">
        <v>736</v>
      </c>
      <c r="G175" s="166" t="s">
        <v>5478</v>
      </c>
      <c r="H175" s="166" t="s">
        <v>2408</v>
      </c>
      <c r="I175" s="191">
        <v>1000</v>
      </c>
      <c r="J175" s="170">
        <v>100</v>
      </c>
      <c r="K175" s="187">
        <f t="shared" si="8"/>
        <v>100000</v>
      </c>
      <c r="L175" s="41">
        <f t="shared" si="9"/>
        <v>0</v>
      </c>
      <c r="M175" s="188">
        <f t="shared" si="10"/>
        <v>100000</v>
      </c>
      <c r="N175" s="171" t="s">
        <v>1897</v>
      </c>
    </row>
    <row r="176" spans="1:14" ht="51">
      <c r="A176" s="179">
        <f t="shared" si="11"/>
        <v>180</v>
      </c>
      <c r="B176" s="189" t="s">
        <v>5482</v>
      </c>
      <c r="C176" s="167" t="s">
        <v>4099</v>
      </c>
      <c r="D176" s="167" t="s">
        <v>5484</v>
      </c>
      <c r="E176" s="190" t="s">
        <v>5485</v>
      </c>
      <c r="F176" s="168" t="s">
        <v>736</v>
      </c>
      <c r="G176" s="166" t="s">
        <v>5487</v>
      </c>
      <c r="H176" s="166" t="s">
        <v>5483</v>
      </c>
      <c r="I176" s="191">
        <v>9</v>
      </c>
      <c r="J176" s="170">
        <v>100</v>
      </c>
      <c r="K176" s="187">
        <f t="shared" si="8"/>
        <v>900</v>
      </c>
      <c r="L176" s="41">
        <f t="shared" si="9"/>
        <v>0</v>
      </c>
      <c r="M176" s="188">
        <f t="shared" si="10"/>
        <v>900</v>
      </c>
      <c r="N176" s="171" t="s">
        <v>1897</v>
      </c>
    </row>
    <row r="177" spans="1:14" ht="38.25">
      <c r="A177" s="179">
        <f t="shared" si="11"/>
        <v>181</v>
      </c>
      <c r="B177" s="189" t="s">
        <v>2410</v>
      </c>
      <c r="C177" s="167" t="s">
        <v>4099</v>
      </c>
      <c r="D177" s="167" t="s">
        <v>4178</v>
      </c>
      <c r="E177" s="190" t="s">
        <v>4179</v>
      </c>
      <c r="F177" s="168" t="s">
        <v>736</v>
      </c>
      <c r="G177" s="166" t="s">
        <v>4180</v>
      </c>
      <c r="H177" s="166" t="s">
        <v>2411</v>
      </c>
      <c r="I177" s="191">
        <v>800</v>
      </c>
      <c r="J177" s="170">
        <v>100</v>
      </c>
      <c r="K177" s="187">
        <f t="shared" si="8"/>
        <v>80000</v>
      </c>
      <c r="L177" s="41">
        <f t="shared" si="9"/>
        <v>0</v>
      </c>
      <c r="M177" s="188">
        <f t="shared" si="10"/>
        <v>80000</v>
      </c>
      <c r="N177" s="171" t="s">
        <v>1897</v>
      </c>
    </row>
    <row r="178" spans="1:14" ht="51">
      <c r="A178" s="179">
        <f t="shared" si="11"/>
        <v>182</v>
      </c>
      <c r="B178" s="189" t="s">
        <v>4183</v>
      </c>
      <c r="C178" s="167" t="s">
        <v>4099</v>
      </c>
      <c r="D178" s="167" t="s">
        <v>4185</v>
      </c>
      <c r="E178" s="190" t="s">
        <v>4186</v>
      </c>
      <c r="F178" s="168" t="s">
        <v>736</v>
      </c>
      <c r="G178" s="166" t="s">
        <v>4187</v>
      </c>
      <c r="H178" s="166" t="s">
        <v>4184</v>
      </c>
      <c r="I178" s="191">
        <v>2</v>
      </c>
      <c r="J178" s="170">
        <v>100</v>
      </c>
      <c r="K178" s="187">
        <f t="shared" si="8"/>
        <v>200</v>
      </c>
      <c r="L178" s="41">
        <f t="shared" si="9"/>
        <v>0</v>
      </c>
      <c r="M178" s="188">
        <f t="shared" si="10"/>
        <v>200</v>
      </c>
      <c r="N178" s="171" t="s">
        <v>1897</v>
      </c>
    </row>
    <row r="179" spans="1:14" ht="38.25">
      <c r="A179" s="179">
        <f t="shared" si="11"/>
        <v>183</v>
      </c>
      <c r="B179" s="189" t="s">
        <v>2412</v>
      </c>
      <c r="C179" s="167" t="s">
        <v>206</v>
      </c>
      <c r="D179" s="167" t="s">
        <v>144</v>
      </c>
      <c r="E179" s="190" t="s">
        <v>1160</v>
      </c>
      <c r="F179" s="168" t="s">
        <v>218</v>
      </c>
      <c r="G179" s="166" t="s">
        <v>1161</v>
      </c>
      <c r="H179" s="166" t="s">
        <v>2413</v>
      </c>
      <c r="I179" s="191">
        <v>800</v>
      </c>
      <c r="J179" s="170">
        <v>100</v>
      </c>
      <c r="K179" s="187">
        <f t="shared" si="8"/>
        <v>80000</v>
      </c>
      <c r="L179" s="41">
        <f t="shared" si="9"/>
        <v>0</v>
      </c>
      <c r="M179" s="188">
        <f t="shared" si="10"/>
        <v>80000</v>
      </c>
      <c r="N179" s="171" t="s">
        <v>1897</v>
      </c>
    </row>
    <row r="180" spans="1:14" ht="51">
      <c r="A180" s="179">
        <f t="shared" si="11"/>
        <v>184</v>
      </c>
      <c r="B180" s="189" t="s">
        <v>5491</v>
      </c>
      <c r="C180" s="167" t="s">
        <v>1929</v>
      </c>
      <c r="D180" s="167" t="s">
        <v>5493</v>
      </c>
      <c r="E180" s="190" t="s">
        <v>5494</v>
      </c>
      <c r="F180" s="168" t="s">
        <v>5495</v>
      </c>
      <c r="G180" s="166" t="s">
        <v>5496</v>
      </c>
      <c r="H180" s="166" t="s">
        <v>5492</v>
      </c>
      <c r="I180" s="191">
        <v>93</v>
      </c>
      <c r="J180" s="170">
        <v>100</v>
      </c>
      <c r="K180" s="187">
        <f t="shared" si="8"/>
        <v>9300</v>
      </c>
      <c r="L180" s="41">
        <f t="shared" si="9"/>
        <v>0</v>
      </c>
      <c r="M180" s="188">
        <f t="shared" si="10"/>
        <v>9300</v>
      </c>
      <c r="N180" s="171" t="s">
        <v>1897</v>
      </c>
    </row>
    <row r="181" spans="1:14" ht="51">
      <c r="A181" s="179">
        <f t="shared" si="11"/>
        <v>185</v>
      </c>
      <c r="B181" s="189" t="s">
        <v>5501</v>
      </c>
      <c r="C181" s="167" t="s">
        <v>4099</v>
      </c>
      <c r="D181" s="167" t="s">
        <v>5503</v>
      </c>
      <c r="E181" s="190" t="s">
        <v>5504</v>
      </c>
      <c r="F181" s="168" t="s">
        <v>736</v>
      </c>
      <c r="G181" s="166" t="s">
        <v>5505</v>
      </c>
      <c r="H181" s="166" t="s">
        <v>5502</v>
      </c>
      <c r="I181" s="191">
        <v>100</v>
      </c>
      <c r="J181" s="170">
        <v>100</v>
      </c>
      <c r="K181" s="187">
        <f t="shared" si="8"/>
        <v>10000</v>
      </c>
      <c r="L181" s="41">
        <f t="shared" si="9"/>
        <v>0</v>
      </c>
      <c r="M181" s="188">
        <f t="shared" si="10"/>
        <v>10000</v>
      </c>
      <c r="N181" s="171" t="s">
        <v>1897</v>
      </c>
    </row>
    <row r="182" spans="1:14" ht="51">
      <c r="A182" s="179">
        <f t="shared" si="11"/>
        <v>186</v>
      </c>
      <c r="B182" s="189" t="s">
        <v>5509</v>
      </c>
      <c r="C182" s="167" t="s">
        <v>1929</v>
      </c>
      <c r="D182" s="167" t="s">
        <v>5511</v>
      </c>
      <c r="E182" s="190" t="s">
        <v>5512</v>
      </c>
      <c r="F182" s="168" t="s">
        <v>736</v>
      </c>
      <c r="G182" s="166" t="s">
        <v>5513</v>
      </c>
      <c r="H182" s="166" t="s">
        <v>5510</v>
      </c>
      <c r="I182" s="191">
        <v>1</v>
      </c>
      <c r="J182" s="170">
        <v>100</v>
      </c>
      <c r="K182" s="187">
        <f t="shared" si="8"/>
        <v>100</v>
      </c>
      <c r="L182" s="41">
        <f t="shared" si="9"/>
        <v>0</v>
      </c>
      <c r="M182" s="188">
        <f t="shared" si="10"/>
        <v>100</v>
      </c>
      <c r="N182" s="171" t="s">
        <v>1897</v>
      </c>
    </row>
    <row r="183" spans="1:14" ht="38.25">
      <c r="A183" s="179">
        <f t="shared" si="11"/>
        <v>187</v>
      </c>
      <c r="B183" s="189" t="s">
        <v>2414</v>
      </c>
      <c r="C183" s="167" t="s">
        <v>1929</v>
      </c>
      <c r="D183" s="167" t="s">
        <v>3415</v>
      </c>
      <c r="E183" s="190" t="s">
        <v>3416</v>
      </c>
      <c r="F183" s="168" t="s">
        <v>736</v>
      </c>
      <c r="G183" s="166" t="s">
        <v>3417</v>
      </c>
      <c r="H183" s="166" t="s">
        <v>2415</v>
      </c>
      <c r="I183" s="191">
        <v>1280</v>
      </c>
      <c r="J183" s="170">
        <v>100</v>
      </c>
      <c r="K183" s="187">
        <f t="shared" si="8"/>
        <v>128000</v>
      </c>
      <c r="L183" s="41">
        <f t="shared" si="9"/>
        <v>0</v>
      </c>
      <c r="M183" s="188">
        <f t="shared" si="10"/>
        <v>128000</v>
      </c>
      <c r="N183" s="171" t="s">
        <v>1897</v>
      </c>
    </row>
    <row r="184" spans="1:14" ht="38.25">
      <c r="A184" s="179">
        <f t="shared" si="11"/>
        <v>188</v>
      </c>
      <c r="B184" s="189" t="s">
        <v>2416</v>
      </c>
      <c r="C184" s="167" t="s">
        <v>1929</v>
      </c>
      <c r="D184" s="167" t="s">
        <v>3419</v>
      </c>
      <c r="E184" s="190" t="s">
        <v>3285</v>
      </c>
      <c r="F184" s="168" t="s">
        <v>736</v>
      </c>
      <c r="G184" s="166" t="s">
        <v>3420</v>
      </c>
      <c r="H184" s="166" t="s">
        <v>2417</v>
      </c>
      <c r="I184" s="191">
        <v>960</v>
      </c>
      <c r="J184" s="170">
        <v>100</v>
      </c>
      <c r="K184" s="187">
        <f t="shared" si="8"/>
        <v>96000</v>
      </c>
      <c r="L184" s="41">
        <f t="shared" si="9"/>
        <v>0</v>
      </c>
      <c r="M184" s="188">
        <f t="shared" si="10"/>
        <v>96000</v>
      </c>
      <c r="N184" s="171" t="s">
        <v>1897</v>
      </c>
    </row>
    <row r="185" spans="1:14" ht="51">
      <c r="A185" s="179">
        <f t="shared" si="11"/>
        <v>189</v>
      </c>
      <c r="B185" s="189" t="s">
        <v>2418</v>
      </c>
      <c r="C185" s="167" t="s">
        <v>1929</v>
      </c>
      <c r="D185" s="167" t="s">
        <v>3421</v>
      </c>
      <c r="E185" s="190" t="s">
        <v>3282</v>
      </c>
      <c r="F185" s="168" t="s">
        <v>736</v>
      </c>
      <c r="G185" s="166" t="s">
        <v>3422</v>
      </c>
      <c r="H185" s="166" t="s">
        <v>2419</v>
      </c>
      <c r="I185" s="191">
        <v>640</v>
      </c>
      <c r="J185" s="170">
        <v>100</v>
      </c>
      <c r="K185" s="187">
        <f t="shared" si="8"/>
        <v>64000</v>
      </c>
      <c r="L185" s="41">
        <f t="shared" si="9"/>
        <v>0</v>
      </c>
      <c r="M185" s="188">
        <f t="shared" si="10"/>
        <v>64000</v>
      </c>
      <c r="N185" s="171" t="s">
        <v>1897</v>
      </c>
    </row>
    <row r="186" spans="1:14" ht="51">
      <c r="A186" s="179">
        <f t="shared" si="11"/>
        <v>190</v>
      </c>
      <c r="B186" s="189" t="s">
        <v>2420</v>
      </c>
      <c r="C186" s="167" t="s">
        <v>1929</v>
      </c>
      <c r="D186" s="167" t="s">
        <v>2422</v>
      </c>
      <c r="E186" s="190" t="s">
        <v>2423</v>
      </c>
      <c r="F186" s="168" t="s">
        <v>736</v>
      </c>
      <c r="G186" s="166" t="s">
        <v>2424</v>
      </c>
      <c r="H186" s="166" t="s">
        <v>2421</v>
      </c>
      <c r="I186" s="191">
        <v>1570</v>
      </c>
      <c r="J186" s="170">
        <v>100</v>
      </c>
      <c r="K186" s="187">
        <f t="shared" si="8"/>
        <v>157000</v>
      </c>
      <c r="L186" s="41">
        <f t="shared" si="9"/>
        <v>0</v>
      </c>
      <c r="M186" s="188">
        <f t="shared" si="10"/>
        <v>157000</v>
      </c>
      <c r="N186" s="171" t="s">
        <v>1897</v>
      </c>
    </row>
    <row r="187" spans="1:14" ht="38.25">
      <c r="A187" s="179">
        <f t="shared" si="11"/>
        <v>191</v>
      </c>
      <c r="B187" s="189" t="s">
        <v>2427</v>
      </c>
      <c r="C187" s="167" t="s">
        <v>1771</v>
      </c>
      <c r="D187" s="167" t="s">
        <v>2429</v>
      </c>
      <c r="E187" s="190" t="s">
        <v>2430</v>
      </c>
      <c r="F187" s="168" t="s">
        <v>736</v>
      </c>
      <c r="G187" s="166" t="s">
        <v>2431</v>
      </c>
      <c r="H187" s="166" t="s">
        <v>2428</v>
      </c>
      <c r="I187" s="191">
        <v>640</v>
      </c>
      <c r="J187" s="170">
        <v>100</v>
      </c>
      <c r="K187" s="187">
        <f t="shared" si="8"/>
        <v>64000</v>
      </c>
      <c r="L187" s="41">
        <f t="shared" si="9"/>
        <v>0</v>
      </c>
      <c r="M187" s="188">
        <f t="shared" si="10"/>
        <v>64000</v>
      </c>
      <c r="N187" s="171" t="s">
        <v>1897</v>
      </c>
    </row>
    <row r="188" spans="1:14" ht="51">
      <c r="A188" s="179">
        <f t="shared" si="11"/>
        <v>192</v>
      </c>
      <c r="B188" s="189" t="s">
        <v>5518</v>
      </c>
      <c r="C188" s="167" t="s">
        <v>1771</v>
      </c>
      <c r="D188" s="167" t="s">
        <v>5520</v>
      </c>
      <c r="E188" s="190" t="s">
        <v>5521</v>
      </c>
      <c r="F188" s="168" t="s">
        <v>736</v>
      </c>
      <c r="G188" s="166" t="s">
        <v>5522</v>
      </c>
      <c r="H188" s="166" t="s">
        <v>5519</v>
      </c>
      <c r="I188" s="191">
        <v>1</v>
      </c>
      <c r="J188" s="170">
        <v>100</v>
      </c>
      <c r="K188" s="187">
        <f t="shared" si="8"/>
        <v>100</v>
      </c>
      <c r="L188" s="41">
        <f t="shared" si="9"/>
        <v>0</v>
      </c>
      <c r="M188" s="188">
        <f t="shared" si="10"/>
        <v>100</v>
      </c>
      <c r="N188" s="171" t="s">
        <v>1897</v>
      </c>
    </row>
    <row r="189" spans="1:14" ht="38.25">
      <c r="A189" s="179">
        <f t="shared" si="11"/>
        <v>193</v>
      </c>
      <c r="B189" s="189" t="s">
        <v>2433</v>
      </c>
      <c r="C189" s="167" t="s">
        <v>1929</v>
      </c>
      <c r="D189" s="167" t="s">
        <v>4190</v>
      </c>
      <c r="E189" s="190" t="s">
        <v>4191</v>
      </c>
      <c r="F189" s="168" t="s">
        <v>736</v>
      </c>
      <c r="G189" s="166" t="s">
        <v>2435</v>
      </c>
      <c r="H189" s="166" t="s">
        <v>2434</v>
      </c>
      <c r="I189" s="191">
        <v>160</v>
      </c>
      <c r="J189" s="170">
        <v>100</v>
      </c>
      <c r="K189" s="187">
        <f t="shared" si="8"/>
        <v>16000</v>
      </c>
      <c r="L189" s="41">
        <f t="shared" si="9"/>
        <v>0</v>
      </c>
      <c r="M189" s="188">
        <f t="shared" si="10"/>
        <v>16000</v>
      </c>
      <c r="N189" s="171" t="s">
        <v>1897</v>
      </c>
    </row>
    <row r="190" spans="1:14" ht="38.25">
      <c r="A190" s="179">
        <f t="shared" si="11"/>
        <v>194</v>
      </c>
      <c r="B190" s="189" t="s">
        <v>5526</v>
      </c>
      <c r="C190" s="167" t="s">
        <v>1929</v>
      </c>
      <c r="D190" s="167" t="s">
        <v>5528</v>
      </c>
      <c r="E190" s="190" t="s">
        <v>5529</v>
      </c>
      <c r="F190" s="168" t="s">
        <v>736</v>
      </c>
      <c r="G190" s="166" t="s">
        <v>5531</v>
      </c>
      <c r="H190" s="166" t="s">
        <v>5527</v>
      </c>
      <c r="I190" s="191">
        <v>16</v>
      </c>
      <c r="J190" s="170">
        <v>100</v>
      </c>
      <c r="K190" s="187">
        <f t="shared" si="8"/>
        <v>1600</v>
      </c>
      <c r="L190" s="41">
        <f t="shared" si="9"/>
        <v>0</v>
      </c>
      <c r="M190" s="188">
        <f t="shared" si="10"/>
        <v>1600</v>
      </c>
      <c r="N190" s="171" t="s">
        <v>1897</v>
      </c>
    </row>
    <row r="191" spans="1:14" ht="51">
      <c r="A191" s="179">
        <f t="shared" si="11"/>
        <v>195</v>
      </c>
      <c r="B191" s="189" t="s">
        <v>5535</v>
      </c>
      <c r="C191" s="167" t="s">
        <v>361</v>
      </c>
      <c r="D191" s="167" t="s">
        <v>5537</v>
      </c>
      <c r="E191" s="190" t="s">
        <v>5538</v>
      </c>
      <c r="F191" s="168" t="s">
        <v>736</v>
      </c>
      <c r="G191" s="166" t="s">
        <v>5539</v>
      </c>
      <c r="H191" s="166" t="s">
        <v>5536</v>
      </c>
      <c r="I191" s="191">
        <v>10</v>
      </c>
      <c r="J191" s="170">
        <v>100</v>
      </c>
      <c r="K191" s="187">
        <f t="shared" si="8"/>
        <v>1000</v>
      </c>
      <c r="L191" s="41">
        <f t="shared" si="9"/>
        <v>0</v>
      </c>
      <c r="M191" s="188">
        <f t="shared" si="10"/>
        <v>1000</v>
      </c>
      <c r="N191" s="171" t="s">
        <v>1897</v>
      </c>
    </row>
    <row r="192" spans="1:14" s="159" customFormat="1" ht="63.75">
      <c r="A192" s="179">
        <f t="shared" si="11"/>
        <v>196</v>
      </c>
      <c r="B192" s="189" t="s">
        <v>5543</v>
      </c>
      <c r="C192" s="167" t="s">
        <v>1771</v>
      </c>
      <c r="D192" s="167" t="s">
        <v>5545</v>
      </c>
      <c r="E192" s="190" t="s">
        <v>5546</v>
      </c>
      <c r="F192" s="168" t="s">
        <v>736</v>
      </c>
      <c r="G192" s="166" t="s">
        <v>5547</v>
      </c>
      <c r="H192" s="166" t="s">
        <v>5544</v>
      </c>
      <c r="I192" s="191">
        <v>18</v>
      </c>
      <c r="J192" s="170">
        <v>100</v>
      </c>
      <c r="K192" s="187">
        <f t="shared" si="8"/>
        <v>1800</v>
      </c>
      <c r="L192" s="41">
        <f t="shared" si="9"/>
        <v>0</v>
      </c>
      <c r="M192" s="188">
        <f t="shared" si="10"/>
        <v>1800</v>
      </c>
      <c r="N192" s="171" t="s">
        <v>1897</v>
      </c>
    </row>
    <row r="193" spans="1:14" ht="38.25">
      <c r="A193" s="179">
        <f t="shared" si="11"/>
        <v>197</v>
      </c>
      <c r="B193" s="189" t="s">
        <v>2436</v>
      </c>
      <c r="C193" s="167" t="s">
        <v>193</v>
      </c>
      <c r="D193" s="167" t="s">
        <v>374</v>
      </c>
      <c r="E193" s="190" t="s">
        <v>821</v>
      </c>
      <c r="F193" s="168" t="s">
        <v>348</v>
      </c>
      <c r="G193" s="166" t="s">
        <v>2438</v>
      </c>
      <c r="H193" s="166" t="s">
        <v>2437</v>
      </c>
      <c r="I193" s="191">
        <v>800</v>
      </c>
      <c r="J193" s="170">
        <v>100</v>
      </c>
      <c r="K193" s="187">
        <f t="shared" si="8"/>
        <v>80000</v>
      </c>
      <c r="L193" s="41">
        <f t="shared" si="9"/>
        <v>0</v>
      </c>
      <c r="M193" s="188">
        <f t="shared" si="10"/>
        <v>80000</v>
      </c>
      <c r="N193" s="171" t="s">
        <v>1897</v>
      </c>
    </row>
    <row r="194" spans="1:14" ht="38.25">
      <c r="A194" s="179">
        <f t="shared" si="11"/>
        <v>198</v>
      </c>
      <c r="B194" s="189" t="s">
        <v>5551</v>
      </c>
      <c r="C194" s="167" t="s">
        <v>361</v>
      </c>
      <c r="D194" s="167" t="s">
        <v>5553</v>
      </c>
      <c r="E194" s="190" t="s">
        <v>2649</v>
      </c>
      <c r="F194" s="168" t="s">
        <v>736</v>
      </c>
      <c r="G194" s="166" t="s">
        <v>5554</v>
      </c>
      <c r="H194" s="166" t="s">
        <v>5552</v>
      </c>
      <c r="I194" s="191">
        <v>2</v>
      </c>
      <c r="J194" s="170">
        <v>100</v>
      </c>
      <c r="K194" s="187">
        <f t="shared" si="8"/>
        <v>200</v>
      </c>
      <c r="L194" s="41">
        <f t="shared" si="9"/>
        <v>0</v>
      </c>
      <c r="M194" s="188">
        <f t="shared" si="10"/>
        <v>200</v>
      </c>
      <c r="N194" s="171" t="s">
        <v>1897</v>
      </c>
    </row>
    <row r="195" spans="1:14" ht="38.25">
      <c r="A195" s="179">
        <f t="shared" si="11"/>
        <v>199</v>
      </c>
      <c r="B195" s="189" t="s">
        <v>2439</v>
      </c>
      <c r="C195" s="167" t="s">
        <v>736</v>
      </c>
      <c r="D195" s="167" t="s">
        <v>5557</v>
      </c>
      <c r="E195" s="190" t="s">
        <v>5184</v>
      </c>
      <c r="F195" s="168" t="s">
        <v>1841</v>
      </c>
      <c r="G195" s="166" t="s">
        <v>2441</v>
      </c>
      <c r="H195" s="166" t="s">
        <v>2440</v>
      </c>
      <c r="I195" s="191">
        <v>2400</v>
      </c>
      <c r="J195" s="170">
        <v>100</v>
      </c>
      <c r="K195" s="187">
        <f t="shared" si="8"/>
        <v>240000</v>
      </c>
      <c r="L195" s="41">
        <f t="shared" si="9"/>
        <v>0</v>
      </c>
      <c r="M195" s="188">
        <f t="shared" si="10"/>
        <v>240000</v>
      </c>
      <c r="N195" s="171" t="s">
        <v>1897</v>
      </c>
    </row>
    <row r="196" spans="1:14" ht="63.75">
      <c r="A196" s="179">
        <f t="shared" si="11"/>
        <v>200</v>
      </c>
      <c r="B196" s="189" t="s">
        <v>5560</v>
      </c>
      <c r="C196" s="167" t="s">
        <v>1771</v>
      </c>
      <c r="D196" s="167" t="s">
        <v>5562</v>
      </c>
      <c r="E196" s="190" t="s">
        <v>5563</v>
      </c>
      <c r="F196" s="168" t="s">
        <v>5564</v>
      </c>
      <c r="G196" s="166" t="s">
        <v>5565</v>
      </c>
      <c r="H196" s="166" t="s">
        <v>5561</v>
      </c>
      <c r="I196" s="191">
        <v>7</v>
      </c>
      <c r="J196" s="170">
        <v>100</v>
      </c>
      <c r="K196" s="187">
        <f t="shared" si="8"/>
        <v>700</v>
      </c>
      <c r="L196" s="41">
        <f t="shared" si="9"/>
        <v>0</v>
      </c>
      <c r="M196" s="188">
        <f t="shared" si="10"/>
        <v>700</v>
      </c>
      <c r="N196" s="171" t="s">
        <v>1897</v>
      </c>
    </row>
    <row r="197" spans="1:14" ht="51">
      <c r="A197" s="179">
        <f t="shared" si="11"/>
        <v>201</v>
      </c>
      <c r="B197" s="189" t="s">
        <v>5568</v>
      </c>
      <c r="C197" s="167" t="s">
        <v>736</v>
      </c>
      <c r="D197" s="167" t="s">
        <v>5570</v>
      </c>
      <c r="E197" s="190" t="s">
        <v>5571</v>
      </c>
      <c r="F197" s="168" t="s">
        <v>4798</v>
      </c>
      <c r="G197" s="166" t="s">
        <v>5572</v>
      </c>
      <c r="H197" s="166" t="s">
        <v>5569</v>
      </c>
      <c r="I197" s="191">
        <v>160</v>
      </c>
      <c r="J197" s="170">
        <v>100</v>
      </c>
      <c r="K197" s="187">
        <f t="shared" si="8"/>
        <v>16000</v>
      </c>
      <c r="L197" s="41">
        <f t="shared" si="9"/>
        <v>0</v>
      </c>
      <c r="M197" s="188">
        <f t="shared" si="10"/>
        <v>16000</v>
      </c>
      <c r="N197" s="171" t="s">
        <v>1897</v>
      </c>
    </row>
    <row r="198" spans="1:14" ht="38.25">
      <c r="A198" s="179">
        <f t="shared" si="11"/>
        <v>202</v>
      </c>
      <c r="B198" s="189" t="s">
        <v>2442</v>
      </c>
      <c r="C198" s="167" t="s">
        <v>206</v>
      </c>
      <c r="D198" s="167" t="s">
        <v>123</v>
      </c>
      <c r="E198" s="190" t="s">
        <v>1281</v>
      </c>
      <c r="F198" s="168" t="s">
        <v>208</v>
      </c>
      <c r="G198" s="166" t="s">
        <v>1358</v>
      </c>
      <c r="H198" s="166" t="s">
        <v>2443</v>
      </c>
      <c r="I198" s="191">
        <v>160</v>
      </c>
      <c r="J198" s="170">
        <v>100</v>
      </c>
      <c r="K198" s="187">
        <f t="shared" ref="K198:K259" si="12">I198*J198</f>
        <v>16000</v>
      </c>
      <c r="L198" s="41">
        <f t="shared" ref="L198:L259" si="13">K198*0</f>
        <v>0</v>
      </c>
      <c r="M198" s="188">
        <f t="shared" ref="M198:M259" si="14">K198-L198</f>
        <v>16000</v>
      </c>
      <c r="N198" s="171" t="s">
        <v>1897</v>
      </c>
    </row>
    <row r="199" spans="1:14" ht="51">
      <c r="A199" s="179">
        <f t="shared" ref="A199:A260" si="15">A198+1</f>
        <v>203</v>
      </c>
      <c r="B199" s="189" t="s">
        <v>2444</v>
      </c>
      <c r="C199" s="167" t="s">
        <v>206</v>
      </c>
      <c r="D199" s="167" t="s">
        <v>52</v>
      </c>
      <c r="E199" s="190" t="s">
        <v>1356</v>
      </c>
      <c r="F199" s="168" t="s">
        <v>121</v>
      </c>
      <c r="G199" s="166" t="s">
        <v>2446</v>
      </c>
      <c r="H199" s="166" t="s">
        <v>2445</v>
      </c>
      <c r="I199" s="191">
        <v>2400</v>
      </c>
      <c r="J199" s="170">
        <v>100</v>
      </c>
      <c r="K199" s="187">
        <f t="shared" si="12"/>
        <v>240000</v>
      </c>
      <c r="L199" s="41">
        <f t="shared" si="13"/>
        <v>0</v>
      </c>
      <c r="M199" s="188">
        <f t="shared" si="14"/>
        <v>240000</v>
      </c>
      <c r="N199" s="171" t="s">
        <v>1897</v>
      </c>
    </row>
    <row r="200" spans="1:14" ht="38.25">
      <c r="A200" s="179">
        <f t="shared" si="15"/>
        <v>204</v>
      </c>
      <c r="B200" s="189" t="s">
        <v>5576</v>
      </c>
      <c r="C200" s="167" t="s">
        <v>1929</v>
      </c>
      <c r="D200" s="167" t="s">
        <v>5578</v>
      </c>
      <c r="E200" s="190" t="s">
        <v>3416</v>
      </c>
      <c r="F200" s="168" t="s">
        <v>736</v>
      </c>
      <c r="G200" s="166" t="s">
        <v>5579</v>
      </c>
      <c r="H200" s="166" t="s">
        <v>5577</v>
      </c>
      <c r="I200" s="191">
        <v>363</v>
      </c>
      <c r="J200" s="170">
        <v>100</v>
      </c>
      <c r="K200" s="187">
        <f t="shared" si="12"/>
        <v>36300</v>
      </c>
      <c r="L200" s="41">
        <f t="shared" si="13"/>
        <v>0</v>
      </c>
      <c r="M200" s="188">
        <f t="shared" si="14"/>
        <v>36300</v>
      </c>
      <c r="N200" s="171" t="s">
        <v>1897</v>
      </c>
    </row>
    <row r="201" spans="1:14" ht="38.25">
      <c r="A201" s="179">
        <f t="shared" si="15"/>
        <v>205</v>
      </c>
      <c r="B201" s="189" t="s">
        <v>3425</v>
      </c>
      <c r="C201" s="167" t="s">
        <v>4099</v>
      </c>
      <c r="D201" s="167" t="s">
        <v>5583</v>
      </c>
      <c r="E201" s="190" t="s">
        <v>5584</v>
      </c>
      <c r="F201" s="168" t="s">
        <v>4432</v>
      </c>
      <c r="G201" s="166" t="s">
        <v>5585</v>
      </c>
      <c r="H201" s="166" t="s">
        <v>3426</v>
      </c>
      <c r="I201" s="191">
        <v>2200</v>
      </c>
      <c r="J201" s="170">
        <v>100</v>
      </c>
      <c r="K201" s="187">
        <f t="shared" si="12"/>
        <v>220000</v>
      </c>
      <c r="L201" s="41">
        <f t="shared" si="13"/>
        <v>0</v>
      </c>
      <c r="M201" s="188">
        <f t="shared" si="14"/>
        <v>220000</v>
      </c>
      <c r="N201" s="171" t="s">
        <v>1897</v>
      </c>
    </row>
    <row r="202" spans="1:14" ht="51">
      <c r="A202" s="179">
        <f t="shared" si="15"/>
        <v>206</v>
      </c>
      <c r="B202" s="189" t="s">
        <v>4195</v>
      </c>
      <c r="C202" s="167" t="s">
        <v>1929</v>
      </c>
      <c r="D202" s="167" t="s">
        <v>4197</v>
      </c>
      <c r="E202" s="190" t="s">
        <v>4198</v>
      </c>
      <c r="F202" s="168" t="s">
        <v>736</v>
      </c>
      <c r="G202" s="166" t="s">
        <v>4199</v>
      </c>
      <c r="H202" s="166" t="s">
        <v>4196</v>
      </c>
      <c r="I202" s="191">
        <v>2</v>
      </c>
      <c r="J202" s="170">
        <v>100</v>
      </c>
      <c r="K202" s="187">
        <f t="shared" si="12"/>
        <v>200</v>
      </c>
      <c r="L202" s="41">
        <f t="shared" si="13"/>
        <v>0</v>
      </c>
      <c r="M202" s="188">
        <f t="shared" si="14"/>
        <v>200</v>
      </c>
      <c r="N202" s="171" t="s">
        <v>1897</v>
      </c>
    </row>
    <row r="203" spans="1:14" ht="38.25">
      <c r="A203" s="179">
        <f t="shared" si="15"/>
        <v>207</v>
      </c>
      <c r="B203" s="189" t="s">
        <v>5592</v>
      </c>
      <c r="C203" s="167" t="s">
        <v>1929</v>
      </c>
      <c r="D203" s="167" t="s">
        <v>5594</v>
      </c>
      <c r="E203" s="190" t="s">
        <v>4578</v>
      </c>
      <c r="F203" s="168" t="s">
        <v>736</v>
      </c>
      <c r="G203" s="166" t="s">
        <v>5595</v>
      </c>
      <c r="H203" s="166" t="s">
        <v>5593</v>
      </c>
      <c r="I203" s="191">
        <v>10</v>
      </c>
      <c r="J203" s="170">
        <v>100</v>
      </c>
      <c r="K203" s="187">
        <f t="shared" si="12"/>
        <v>1000</v>
      </c>
      <c r="L203" s="41">
        <f t="shared" si="13"/>
        <v>0</v>
      </c>
      <c r="M203" s="188">
        <f t="shared" si="14"/>
        <v>1000</v>
      </c>
      <c r="N203" s="171" t="s">
        <v>1897</v>
      </c>
    </row>
    <row r="204" spans="1:14" ht="51">
      <c r="A204" s="179">
        <f t="shared" si="15"/>
        <v>208</v>
      </c>
      <c r="B204" s="189" t="s">
        <v>5599</v>
      </c>
      <c r="C204" s="167" t="s">
        <v>4099</v>
      </c>
      <c r="D204" s="167" t="s">
        <v>5601</v>
      </c>
      <c r="E204" s="190" t="s">
        <v>4953</v>
      </c>
      <c r="F204" s="168" t="s">
        <v>736</v>
      </c>
      <c r="G204" s="166" t="s">
        <v>5602</v>
      </c>
      <c r="H204" s="166" t="s">
        <v>5600</v>
      </c>
      <c r="I204" s="191">
        <v>1</v>
      </c>
      <c r="J204" s="170">
        <v>100</v>
      </c>
      <c r="K204" s="187">
        <f t="shared" si="12"/>
        <v>100</v>
      </c>
      <c r="L204" s="41">
        <f t="shared" si="13"/>
        <v>0</v>
      </c>
      <c r="M204" s="188">
        <f t="shared" si="14"/>
        <v>100</v>
      </c>
      <c r="N204" s="171" t="s">
        <v>1897</v>
      </c>
    </row>
    <row r="205" spans="1:14" ht="38.25">
      <c r="A205" s="179">
        <f t="shared" si="15"/>
        <v>209</v>
      </c>
      <c r="B205" s="189" t="s">
        <v>5606</v>
      </c>
      <c r="C205" s="167" t="s">
        <v>361</v>
      </c>
      <c r="D205" s="167" t="s">
        <v>5608</v>
      </c>
      <c r="E205" s="190" t="s">
        <v>5609</v>
      </c>
      <c r="F205" s="168" t="s">
        <v>1554</v>
      </c>
      <c r="G205" s="166" t="s">
        <v>5610</v>
      </c>
      <c r="H205" s="166" t="s">
        <v>5607</v>
      </c>
      <c r="I205" s="191">
        <v>19</v>
      </c>
      <c r="J205" s="170">
        <v>100</v>
      </c>
      <c r="K205" s="187">
        <f t="shared" si="12"/>
        <v>1900</v>
      </c>
      <c r="L205" s="41">
        <f t="shared" si="13"/>
        <v>0</v>
      </c>
      <c r="M205" s="188">
        <f t="shared" si="14"/>
        <v>1900</v>
      </c>
      <c r="N205" s="171" t="s">
        <v>1897</v>
      </c>
    </row>
    <row r="206" spans="1:14" ht="51">
      <c r="A206" s="179">
        <f t="shared" si="15"/>
        <v>210</v>
      </c>
      <c r="B206" s="189" t="s">
        <v>2447</v>
      </c>
      <c r="C206" s="167" t="s">
        <v>1929</v>
      </c>
      <c r="D206" s="167" t="s">
        <v>3429</v>
      </c>
      <c r="E206" s="190" t="s">
        <v>3282</v>
      </c>
      <c r="F206" s="168" t="s">
        <v>736</v>
      </c>
      <c r="G206" s="166" t="s">
        <v>3430</v>
      </c>
      <c r="H206" s="166" t="s">
        <v>2448</v>
      </c>
      <c r="I206" s="191">
        <v>160</v>
      </c>
      <c r="J206" s="170">
        <v>100</v>
      </c>
      <c r="K206" s="187">
        <f t="shared" si="12"/>
        <v>16000</v>
      </c>
      <c r="L206" s="41">
        <f t="shared" si="13"/>
        <v>0</v>
      </c>
      <c r="M206" s="188">
        <f t="shared" si="14"/>
        <v>16000</v>
      </c>
      <c r="N206" s="171" t="s">
        <v>1897</v>
      </c>
    </row>
    <row r="207" spans="1:14" ht="63.75">
      <c r="A207" s="179">
        <f t="shared" si="15"/>
        <v>211</v>
      </c>
      <c r="B207" s="189" t="s">
        <v>2449</v>
      </c>
      <c r="C207" s="167" t="s">
        <v>206</v>
      </c>
      <c r="D207" s="167" t="s">
        <v>134</v>
      </c>
      <c r="E207" s="190" t="s">
        <v>1141</v>
      </c>
      <c r="F207" s="168" t="s">
        <v>209</v>
      </c>
      <c r="G207" s="166" t="s">
        <v>2451</v>
      </c>
      <c r="H207" s="166" t="s">
        <v>2450</v>
      </c>
      <c r="I207" s="191">
        <v>2400</v>
      </c>
      <c r="J207" s="170">
        <v>100</v>
      </c>
      <c r="K207" s="187">
        <f t="shared" si="12"/>
        <v>240000</v>
      </c>
      <c r="L207" s="41">
        <f t="shared" si="13"/>
        <v>0</v>
      </c>
      <c r="M207" s="188">
        <f t="shared" si="14"/>
        <v>240000</v>
      </c>
      <c r="N207" s="171" t="s">
        <v>1897</v>
      </c>
    </row>
    <row r="208" spans="1:14" ht="38.25">
      <c r="A208" s="179">
        <f t="shared" si="15"/>
        <v>212</v>
      </c>
      <c r="B208" s="189" t="s">
        <v>4203</v>
      </c>
      <c r="C208" s="167" t="s">
        <v>1929</v>
      </c>
      <c r="D208" s="167" t="s">
        <v>4205</v>
      </c>
      <c r="E208" s="190" t="s">
        <v>4206</v>
      </c>
      <c r="F208" s="168" t="s">
        <v>736</v>
      </c>
      <c r="G208" s="166" t="s">
        <v>4207</v>
      </c>
      <c r="H208" s="166" t="s">
        <v>4204</v>
      </c>
      <c r="I208" s="191">
        <v>244</v>
      </c>
      <c r="J208" s="170">
        <v>100</v>
      </c>
      <c r="K208" s="187">
        <f t="shared" si="12"/>
        <v>24400</v>
      </c>
      <c r="L208" s="41">
        <f t="shared" si="13"/>
        <v>0</v>
      </c>
      <c r="M208" s="188">
        <f t="shared" si="14"/>
        <v>24400</v>
      </c>
      <c r="N208" s="171" t="s">
        <v>1897</v>
      </c>
    </row>
    <row r="209" spans="1:14" ht="38.25">
      <c r="A209" s="179">
        <f t="shared" si="15"/>
        <v>213</v>
      </c>
      <c r="B209" s="189" t="s">
        <v>2452</v>
      </c>
      <c r="C209" s="167" t="s">
        <v>193</v>
      </c>
      <c r="D209" s="167" t="s">
        <v>322</v>
      </c>
      <c r="E209" s="190" t="s">
        <v>824</v>
      </c>
      <c r="F209" s="168" t="s">
        <v>316</v>
      </c>
      <c r="G209" s="166" t="s">
        <v>1567</v>
      </c>
      <c r="H209" s="166" t="s">
        <v>2453</v>
      </c>
      <c r="I209" s="191">
        <v>160</v>
      </c>
      <c r="J209" s="170">
        <v>100</v>
      </c>
      <c r="K209" s="187">
        <f t="shared" si="12"/>
        <v>16000</v>
      </c>
      <c r="L209" s="41">
        <f t="shared" si="13"/>
        <v>0</v>
      </c>
      <c r="M209" s="188">
        <f t="shared" si="14"/>
        <v>16000</v>
      </c>
      <c r="N209" s="171" t="s">
        <v>1897</v>
      </c>
    </row>
    <row r="210" spans="1:14" ht="51">
      <c r="A210" s="179">
        <f t="shared" si="15"/>
        <v>214</v>
      </c>
      <c r="B210" s="189" t="s">
        <v>2455</v>
      </c>
      <c r="C210" s="167" t="s">
        <v>1929</v>
      </c>
      <c r="D210" s="167" t="s">
        <v>5616</v>
      </c>
      <c r="E210" s="190" t="s">
        <v>5617</v>
      </c>
      <c r="F210" s="168" t="s">
        <v>736</v>
      </c>
      <c r="G210" s="166" t="s">
        <v>5618</v>
      </c>
      <c r="H210" s="166" t="s">
        <v>2456</v>
      </c>
      <c r="I210" s="191">
        <v>3200</v>
      </c>
      <c r="J210" s="170">
        <v>100</v>
      </c>
      <c r="K210" s="187">
        <f t="shared" si="12"/>
        <v>320000</v>
      </c>
      <c r="L210" s="41">
        <f t="shared" si="13"/>
        <v>0</v>
      </c>
      <c r="M210" s="188">
        <f t="shared" si="14"/>
        <v>320000</v>
      </c>
      <c r="N210" s="171" t="s">
        <v>1897</v>
      </c>
    </row>
    <row r="211" spans="1:14" ht="38.25">
      <c r="A211" s="179">
        <f t="shared" si="15"/>
        <v>215</v>
      </c>
      <c r="B211" s="189" t="s">
        <v>2457</v>
      </c>
      <c r="C211" s="167" t="s">
        <v>1929</v>
      </c>
      <c r="D211" s="167" t="s">
        <v>5620</v>
      </c>
      <c r="E211" s="190" t="s">
        <v>3932</v>
      </c>
      <c r="F211" s="168" t="s">
        <v>736</v>
      </c>
      <c r="G211" s="166" t="s">
        <v>2459</v>
      </c>
      <c r="H211" s="166" t="s">
        <v>2458</v>
      </c>
      <c r="I211" s="191">
        <v>4000</v>
      </c>
      <c r="J211" s="170">
        <v>100</v>
      </c>
      <c r="K211" s="187">
        <f t="shared" si="12"/>
        <v>400000</v>
      </c>
      <c r="L211" s="41">
        <f t="shared" si="13"/>
        <v>0</v>
      </c>
      <c r="M211" s="188">
        <f t="shared" si="14"/>
        <v>400000</v>
      </c>
      <c r="N211" s="171" t="s">
        <v>1897</v>
      </c>
    </row>
    <row r="212" spans="1:14" ht="38.25">
      <c r="A212" s="179">
        <f t="shared" si="15"/>
        <v>216</v>
      </c>
      <c r="B212" s="189" t="s">
        <v>3433</v>
      </c>
      <c r="C212" s="167" t="s">
        <v>1929</v>
      </c>
      <c r="D212" s="167" t="s">
        <v>3435</v>
      </c>
      <c r="E212" s="190" t="s">
        <v>3436</v>
      </c>
      <c r="F212" s="168" t="s">
        <v>736</v>
      </c>
      <c r="G212" s="166" t="s">
        <v>3437</v>
      </c>
      <c r="H212" s="166" t="s">
        <v>3434</v>
      </c>
      <c r="I212" s="191">
        <v>640</v>
      </c>
      <c r="J212" s="170">
        <v>100</v>
      </c>
      <c r="K212" s="187">
        <f t="shared" si="12"/>
        <v>64000</v>
      </c>
      <c r="L212" s="41">
        <f t="shared" si="13"/>
        <v>0</v>
      </c>
      <c r="M212" s="188">
        <f t="shared" si="14"/>
        <v>64000</v>
      </c>
      <c r="N212" s="171" t="s">
        <v>1897</v>
      </c>
    </row>
    <row r="213" spans="1:14" ht="51">
      <c r="A213" s="179">
        <f t="shared" si="15"/>
        <v>217</v>
      </c>
      <c r="B213" s="189" t="s">
        <v>2461</v>
      </c>
      <c r="C213" s="167" t="s">
        <v>193</v>
      </c>
      <c r="D213" s="167" t="s">
        <v>1748</v>
      </c>
      <c r="E213" s="190" t="s">
        <v>1749</v>
      </c>
      <c r="F213" s="168" t="s">
        <v>405</v>
      </c>
      <c r="G213" s="166" t="s">
        <v>2463</v>
      </c>
      <c r="H213" s="166" t="s">
        <v>2462</v>
      </c>
      <c r="I213" s="191">
        <v>160</v>
      </c>
      <c r="J213" s="170">
        <v>100</v>
      </c>
      <c r="K213" s="187">
        <f t="shared" si="12"/>
        <v>16000</v>
      </c>
      <c r="L213" s="41">
        <f t="shared" si="13"/>
        <v>0</v>
      </c>
      <c r="M213" s="188">
        <f t="shared" si="14"/>
        <v>16000</v>
      </c>
      <c r="N213" s="171" t="s">
        <v>1897</v>
      </c>
    </row>
    <row r="214" spans="1:14" ht="25.5">
      <c r="A214" s="179">
        <f t="shared" si="15"/>
        <v>218</v>
      </c>
      <c r="B214" s="189" t="s">
        <v>1991</v>
      </c>
      <c r="C214" s="167" t="s">
        <v>1929</v>
      </c>
      <c r="D214" s="167" t="s">
        <v>4209</v>
      </c>
      <c r="E214" s="190" t="s">
        <v>4210</v>
      </c>
      <c r="F214" s="168" t="s">
        <v>736</v>
      </c>
      <c r="G214" s="166" t="s">
        <v>1994</v>
      </c>
      <c r="H214" s="166" t="s">
        <v>1992</v>
      </c>
      <c r="I214" s="191">
        <v>6</v>
      </c>
      <c r="J214" s="170">
        <v>100</v>
      </c>
      <c r="K214" s="187">
        <f t="shared" si="12"/>
        <v>600</v>
      </c>
      <c r="L214" s="41">
        <f t="shared" si="13"/>
        <v>0</v>
      </c>
      <c r="M214" s="188">
        <f t="shared" si="14"/>
        <v>600</v>
      </c>
      <c r="N214" s="171" t="s">
        <v>1897</v>
      </c>
    </row>
    <row r="215" spans="1:14" ht="25.5">
      <c r="A215" s="179">
        <f t="shared" si="15"/>
        <v>219</v>
      </c>
      <c r="B215" s="189" t="s">
        <v>3440</v>
      </c>
      <c r="C215" s="167" t="s">
        <v>1929</v>
      </c>
      <c r="D215" s="167" t="s">
        <v>4217</v>
      </c>
      <c r="E215" s="190" t="s">
        <v>4218</v>
      </c>
      <c r="F215" s="168" t="s">
        <v>736</v>
      </c>
      <c r="G215" s="166" t="s">
        <v>3442</v>
      </c>
      <c r="H215" s="166" t="s">
        <v>3441</v>
      </c>
      <c r="I215" s="191">
        <v>8000</v>
      </c>
      <c r="J215" s="170">
        <v>100</v>
      </c>
      <c r="K215" s="187">
        <f t="shared" si="12"/>
        <v>800000</v>
      </c>
      <c r="L215" s="41">
        <f t="shared" si="13"/>
        <v>0</v>
      </c>
      <c r="M215" s="188">
        <f t="shared" si="14"/>
        <v>800000</v>
      </c>
      <c r="N215" s="171" t="s">
        <v>1897</v>
      </c>
    </row>
    <row r="216" spans="1:14" ht="63.75">
      <c r="A216" s="179">
        <f t="shared" si="15"/>
        <v>220</v>
      </c>
      <c r="B216" s="189" t="s">
        <v>2465</v>
      </c>
      <c r="C216" s="167" t="s">
        <v>361</v>
      </c>
      <c r="D216" s="167" t="s">
        <v>1750</v>
      </c>
      <c r="E216" s="190" t="s">
        <v>1751</v>
      </c>
      <c r="F216" s="168" t="s">
        <v>405</v>
      </c>
      <c r="G216" s="166" t="s">
        <v>2467</v>
      </c>
      <c r="H216" s="166" t="s">
        <v>2466</v>
      </c>
      <c r="I216" s="191">
        <v>800</v>
      </c>
      <c r="J216" s="170">
        <v>100</v>
      </c>
      <c r="K216" s="187">
        <f t="shared" si="12"/>
        <v>80000</v>
      </c>
      <c r="L216" s="41">
        <f t="shared" si="13"/>
        <v>0</v>
      </c>
      <c r="M216" s="188">
        <f t="shared" si="14"/>
        <v>80000</v>
      </c>
      <c r="N216" s="171" t="s">
        <v>1897</v>
      </c>
    </row>
    <row r="217" spans="1:14" ht="51">
      <c r="A217" s="179">
        <f t="shared" si="15"/>
        <v>221</v>
      </c>
      <c r="B217" s="189" t="s">
        <v>2468</v>
      </c>
      <c r="C217" s="167" t="s">
        <v>4099</v>
      </c>
      <c r="D217" s="167" t="s">
        <v>5621</v>
      </c>
      <c r="E217" s="190" t="s">
        <v>5584</v>
      </c>
      <c r="F217" s="168" t="s">
        <v>736</v>
      </c>
      <c r="G217" s="166" t="s">
        <v>2470</v>
      </c>
      <c r="H217" s="166" t="s">
        <v>2469</v>
      </c>
      <c r="I217" s="191">
        <v>960</v>
      </c>
      <c r="J217" s="170">
        <v>100</v>
      </c>
      <c r="K217" s="187">
        <f t="shared" si="12"/>
        <v>96000</v>
      </c>
      <c r="L217" s="41">
        <f t="shared" si="13"/>
        <v>0</v>
      </c>
      <c r="M217" s="188">
        <f t="shared" si="14"/>
        <v>96000</v>
      </c>
      <c r="N217" s="171" t="s">
        <v>1897</v>
      </c>
    </row>
    <row r="218" spans="1:14" ht="38.25">
      <c r="A218" s="179">
        <f t="shared" si="15"/>
        <v>222</v>
      </c>
      <c r="B218" s="189" t="s">
        <v>5624</v>
      </c>
      <c r="C218" s="167" t="s">
        <v>4099</v>
      </c>
      <c r="D218" s="167" t="s">
        <v>5626</v>
      </c>
      <c r="E218" s="190" t="s">
        <v>5627</v>
      </c>
      <c r="F218" s="168" t="s">
        <v>736</v>
      </c>
      <c r="G218" s="166" t="s">
        <v>1150</v>
      </c>
      <c r="H218" s="166" t="s">
        <v>5625</v>
      </c>
      <c r="I218" s="191">
        <v>160</v>
      </c>
      <c r="J218" s="170">
        <v>100</v>
      </c>
      <c r="K218" s="187">
        <f t="shared" si="12"/>
        <v>16000</v>
      </c>
      <c r="L218" s="41">
        <f t="shared" si="13"/>
        <v>0</v>
      </c>
      <c r="M218" s="188">
        <f t="shared" si="14"/>
        <v>16000</v>
      </c>
      <c r="N218" s="171" t="s">
        <v>1897</v>
      </c>
    </row>
    <row r="219" spans="1:14" ht="63.75">
      <c r="A219" s="179">
        <f t="shared" si="15"/>
        <v>223</v>
      </c>
      <c r="B219" s="189" t="s">
        <v>5629</v>
      </c>
      <c r="C219" s="167" t="s">
        <v>1929</v>
      </c>
      <c r="D219" s="167" t="s">
        <v>5631</v>
      </c>
      <c r="E219" s="190" t="s">
        <v>5632</v>
      </c>
      <c r="F219" s="168" t="s">
        <v>4798</v>
      </c>
      <c r="G219" s="166" t="s">
        <v>5633</v>
      </c>
      <c r="H219" s="166" t="s">
        <v>5630</v>
      </c>
      <c r="I219" s="191">
        <v>320</v>
      </c>
      <c r="J219" s="170">
        <v>100</v>
      </c>
      <c r="K219" s="187">
        <f t="shared" si="12"/>
        <v>32000</v>
      </c>
      <c r="L219" s="41">
        <f t="shared" si="13"/>
        <v>0</v>
      </c>
      <c r="M219" s="188">
        <f t="shared" si="14"/>
        <v>32000</v>
      </c>
      <c r="N219" s="171" t="s">
        <v>1897</v>
      </c>
    </row>
    <row r="220" spans="1:14" ht="51">
      <c r="A220" s="179">
        <f t="shared" si="15"/>
        <v>224</v>
      </c>
      <c r="B220" s="189" t="s">
        <v>2471</v>
      </c>
      <c r="C220" s="167" t="s">
        <v>361</v>
      </c>
      <c r="D220" s="167" t="s">
        <v>2472</v>
      </c>
      <c r="E220" s="190" t="s">
        <v>2473</v>
      </c>
      <c r="F220" s="168" t="s">
        <v>736</v>
      </c>
      <c r="G220" s="166" t="s">
        <v>2474</v>
      </c>
      <c r="H220" s="166" t="s">
        <v>5635</v>
      </c>
      <c r="I220" s="191">
        <v>160</v>
      </c>
      <c r="J220" s="170">
        <v>100</v>
      </c>
      <c r="K220" s="187">
        <f t="shared" si="12"/>
        <v>16000</v>
      </c>
      <c r="L220" s="41">
        <f t="shared" si="13"/>
        <v>0</v>
      </c>
      <c r="M220" s="188">
        <f t="shared" si="14"/>
        <v>16000</v>
      </c>
      <c r="N220" s="171" t="s">
        <v>1897</v>
      </c>
    </row>
    <row r="221" spans="1:14" ht="51">
      <c r="A221" s="179">
        <f t="shared" si="15"/>
        <v>225</v>
      </c>
      <c r="B221" s="189" t="s">
        <v>2475</v>
      </c>
      <c r="C221" s="167" t="s">
        <v>193</v>
      </c>
      <c r="D221" s="167" t="s">
        <v>2004</v>
      </c>
      <c r="E221" s="190" t="s">
        <v>2005</v>
      </c>
      <c r="F221" s="168" t="s">
        <v>405</v>
      </c>
      <c r="G221" s="166" t="s">
        <v>2477</v>
      </c>
      <c r="H221" s="166" t="s">
        <v>2476</v>
      </c>
      <c r="I221" s="191">
        <v>160</v>
      </c>
      <c r="J221" s="170">
        <v>100</v>
      </c>
      <c r="K221" s="187">
        <f t="shared" si="12"/>
        <v>16000</v>
      </c>
      <c r="L221" s="41">
        <f t="shared" si="13"/>
        <v>0</v>
      </c>
      <c r="M221" s="188">
        <f t="shared" si="14"/>
        <v>16000</v>
      </c>
      <c r="N221" s="171" t="s">
        <v>1897</v>
      </c>
    </row>
    <row r="222" spans="1:14" ht="51">
      <c r="A222" s="179">
        <f t="shared" si="15"/>
        <v>226</v>
      </c>
      <c r="B222" s="189" t="s">
        <v>2478</v>
      </c>
      <c r="C222" s="167" t="s">
        <v>193</v>
      </c>
      <c r="D222" s="167" t="s">
        <v>1998</v>
      </c>
      <c r="E222" s="190" t="s">
        <v>1999</v>
      </c>
      <c r="F222" s="168" t="s">
        <v>937</v>
      </c>
      <c r="G222" s="166" t="s">
        <v>2480</v>
      </c>
      <c r="H222" s="166" t="s">
        <v>2479</v>
      </c>
      <c r="I222" s="191">
        <v>4800</v>
      </c>
      <c r="J222" s="170">
        <v>100</v>
      </c>
      <c r="K222" s="187">
        <f t="shared" si="12"/>
        <v>480000</v>
      </c>
      <c r="L222" s="41">
        <f t="shared" si="13"/>
        <v>0</v>
      </c>
      <c r="M222" s="188">
        <f t="shared" si="14"/>
        <v>480000</v>
      </c>
      <c r="N222" s="171" t="s">
        <v>1897</v>
      </c>
    </row>
    <row r="223" spans="1:14" ht="51">
      <c r="A223" s="179">
        <f t="shared" si="15"/>
        <v>227</v>
      </c>
      <c r="B223" s="189" t="s">
        <v>2481</v>
      </c>
      <c r="C223" s="167" t="s">
        <v>193</v>
      </c>
      <c r="D223" s="167" t="s">
        <v>378</v>
      </c>
      <c r="E223" s="190" t="s">
        <v>827</v>
      </c>
      <c r="F223" s="168" t="s">
        <v>379</v>
      </c>
      <c r="G223" s="166" t="s">
        <v>2483</v>
      </c>
      <c r="H223" s="166" t="s">
        <v>2482</v>
      </c>
      <c r="I223" s="191">
        <v>1120</v>
      </c>
      <c r="J223" s="170">
        <v>100</v>
      </c>
      <c r="K223" s="187">
        <f t="shared" si="12"/>
        <v>112000</v>
      </c>
      <c r="L223" s="41">
        <f t="shared" si="13"/>
        <v>0</v>
      </c>
      <c r="M223" s="188">
        <f t="shared" si="14"/>
        <v>112000</v>
      </c>
      <c r="N223" s="171" t="s">
        <v>1897</v>
      </c>
    </row>
    <row r="224" spans="1:14" ht="51">
      <c r="A224" s="179">
        <f t="shared" si="15"/>
        <v>228</v>
      </c>
      <c r="B224" s="189" t="s">
        <v>2485</v>
      </c>
      <c r="C224" s="167" t="s">
        <v>193</v>
      </c>
      <c r="D224" s="167" t="s">
        <v>381</v>
      </c>
      <c r="E224" s="190" t="s">
        <v>829</v>
      </c>
      <c r="F224" s="168" t="s">
        <v>382</v>
      </c>
      <c r="G224" s="166" t="s">
        <v>2487</v>
      </c>
      <c r="H224" s="166" t="s">
        <v>2486</v>
      </c>
      <c r="I224" s="191">
        <v>4160</v>
      </c>
      <c r="J224" s="170">
        <v>100</v>
      </c>
      <c r="K224" s="187">
        <f t="shared" si="12"/>
        <v>416000</v>
      </c>
      <c r="L224" s="41">
        <f t="shared" si="13"/>
        <v>0</v>
      </c>
      <c r="M224" s="188">
        <f t="shared" si="14"/>
        <v>416000</v>
      </c>
      <c r="N224" s="171" t="s">
        <v>1897</v>
      </c>
    </row>
    <row r="225" spans="1:14" ht="38.25">
      <c r="A225" s="179">
        <f t="shared" si="15"/>
        <v>229</v>
      </c>
      <c r="B225" s="189" t="s">
        <v>2489</v>
      </c>
      <c r="C225" s="167" t="s">
        <v>1929</v>
      </c>
      <c r="D225" s="167" t="s">
        <v>3445</v>
      </c>
      <c r="E225" s="190" t="s">
        <v>3446</v>
      </c>
      <c r="F225" s="168" t="s">
        <v>736</v>
      </c>
      <c r="G225" s="166" t="s">
        <v>3447</v>
      </c>
      <c r="H225" s="166" t="s">
        <v>2490</v>
      </c>
      <c r="I225" s="191">
        <v>2400</v>
      </c>
      <c r="J225" s="170">
        <v>100</v>
      </c>
      <c r="K225" s="187">
        <f t="shared" si="12"/>
        <v>240000</v>
      </c>
      <c r="L225" s="41">
        <f t="shared" si="13"/>
        <v>0</v>
      </c>
      <c r="M225" s="188">
        <f t="shared" si="14"/>
        <v>240000</v>
      </c>
      <c r="N225" s="171" t="s">
        <v>1897</v>
      </c>
    </row>
    <row r="226" spans="1:14" ht="38.25">
      <c r="A226" s="179">
        <f t="shared" si="15"/>
        <v>230</v>
      </c>
      <c r="B226" s="189" t="s">
        <v>5637</v>
      </c>
      <c r="C226" s="167" t="s">
        <v>1929</v>
      </c>
      <c r="D226" s="167" t="s">
        <v>5639</v>
      </c>
      <c r="E226" s="190" t="s">
        <v>5640</v>
      </c>
      <c r="F226" s="168" t="s">
        <v>736</v>
      </c>
      <c r="G226" s="166" t="s">
        <v>5642</v>
      </c>
      <c r="H226" s="166" t="s">
        <v>5638</v>
      </c>
      <c r="I226" s="191">
        <v>10</v>
      </c>
      <c r="J226" s="170">
        <v>100</v>
      </c>
      <c r="K226" s="187">
        <f t="shared" si="12"/>
        <v>1000</v>
      </c>
      <c r="L226" s="41">
        <f t="shared" si="13"/>
        <v>0</v>
      </c>
      <c r="M226" s="188">
        <f t="shared" si="14"/>
        <v>1000</v>
      </c>
      <c r="N226" s="171" t="s">
        <v>1897</v>
      </c>
    </row>
    <row r="227" spans="1:14" ht="38.25">
      <c r="A227" s="179">
        <f t="shared" si="15"/>
        <v>231</v>
      </c>
      <c r="B227" s="189" t="s">
        <v>3452</v>
      </c>
      <c r="C227" s="167" t="s">
        <v>1771</v>
      </c>
      <c r="D227" s="167" t="s">
        <v>3454</v>
      </c>
      <c r="E227" s="190" t="s">
        <v>3455</v>
      </c>
      <c r="F227" s="168" t="s">
        <v>736</v>
      </c>
      <c r="G227" s="166" t="s">
        <v>3457</v>
      </c>
      <c r="H227" s="166" t="s">
        <v>3453</v>
      </c>
      <c r="I227" s="191">
        <v>7</v>
      </c>
      <c r="J227" s="170">
        <v>100</v>
      </c>
      <c r="K227" s="187">
        <f t="shared" si="12"/>
        <v>700</v>
      </c>
      <c r="L227" s="41">
        <f t="shared" si="13"/>
        <v>0</v>
      </c>
      <c r="M227" s="188">
        <f t="shared" si="14"/>
        <v>700</v>
      </c>
      <c r="N227" s="171" t="s">
        <v>1897</v>
      </c>
    </row>
    <row r="228" spans="1:14" ht="38.25">
      <c r="A228" s="179" t="e">
        <f>#REF!+1</f>
        <v>#REF!</v>
      </c>
      <c r="B228" s="189" t="s">
        <v>2491</v>
      </c>
      <c r="C228" s="167" t="s">
        <v>193</v>
      </c>
      <c r="D228" s="167" t="s">
        <v>1569</v>
      </c>
      <c r="E228" s="190" t="s">
        <v>1570</v>
      </c>
      <c r="F228" s="168" t="s">
        <v>1554</v>
      </c>
      <c r="G228" s="166" t="s">
        <v>2493</v>
      </c>
      <c r="H228" s="166" t="s">
        <v>2492</v>
      </c>
      <c r="I228" s="191">
        <v>5120</v>
      </c>
      <c r="J228" s="170">
        <v>100</v>
      </c>
      <c r="K228" s="187">
        <f t="shared" si="12"/>
        <v>512000</v>
      </c>
      <c r="L228" s="41">
        <f t="shared" si="13"/>
        <v>0</v>
      </c>
      <c r="M228" s="188">
        <f t="shared" si="14"/>
        <v>512000</v>
      </c>
      <c r="N228" s="171" t="s">
        <v>1897</v>
      </c>
    </row>
    <row r="229" spans="1:14" ht="51">
      <c r="A229" s="179" t="e">
        <f t="shared" si="15"/>
        <v>#REF!</v>
      </c>
      <c r="B229" s="189" t="s">
        <v>2494</v>
      </c>
      <c r="C229" s="167" t="s">
        <v>1929</v>
      </c>
      <c r="D229" s="167" t="s">
        <v>2496</v>
      </c>
      <c r="E229" s="190" t="s">
        <v>2497</v>
      </c>
      <c r="F229" s="168" t="s">
        <v>736</v>
      </c>
      <c r="G229" s="166" t="s">
        <v>2498</v>
      </c>
      <c r="H229" s="166" t="s">
        <v>2495</v>
      </c>
      <c r="I229" s="191">
        <v>1600</v>
      </c>
      <c r="J229" s="170">
        <v>100</v>
      </c>
      <c r="K229" s="187">
        <f t="shared" si="12"/>
        <v>160000</v>
      </c>
      <c r="L229" s="41">
        <f t="shared" si="13"/>
        <v>0</v>
      </c>
      <c r="M229" s="188">
        <f t="shared" si="14"/>
        <v>160000</v>
      </c>
      <c r="N229" s="171" t="s">
        <v>1897</v>
      </c>
    </row>
    <row r="230" spans="1:14" ht="38.25">
      <c r="A230" s="179" t="e">
        <f t="shared" si="15"/>
        <v>#REF!</v>
      </c>
      <c r="B230" s="189" t="s">
        <v>5648</v>
      </c>
      <c r="C230" s="167" t="s">
        <v>361</v>
      </c>
      <c r="D230" s="167" t="s">
        <v>5650</v>
      </c>
      <c r="E230" s="190" t="s">
        <v>5651</v>
      </c>
      <c r="F230" s="168" t="s">
        <v>736</v>
      </c>
      <c r="G230" s="166" t="s">
        <v>5652</v>
      </c>
      <c r="H230" s="166" t="s">
        <v>5649</v>
      </c>
      <c r="I230" s="191">
        <v>20</v>
      </c>
      <c r="J230" s="170">
        <v>100</v>
      </c>
      <c r="K230" s="187">
        <f t="shared" si="12"/>
        <v>2000</v>
      </c>
      <c r="L230" s="41">
        <f t="shared" si="13"/>
        <v>0</v>
      </c>
      <c r="M230" s="188">
        <f t="shared" si="14"/>
        <v>2000</v>
      </c>
      <c r="N230" s="171" t="s">
        <v>1897</v>
      </c>
    </row>
    <row r="231" spans="1:14" ht="51">
      <c r="A231" s="179" t="e">
        <f t="shared" si="15"/>
        <v>#REF!</v>
      </c>
      <c r="B231" s="189" t="s">
        <v>5659</v>
      </c>
      <c r="C231" s="167" t="s">
        <v>1771</v>
      </c>
      <c r="D231" s="167" t="s">
        <v>5661</v>
      </c>
      <c r="E231" s="190" t="s">
        <v>5662</v>
      </c>
      <c r="F231" s="168" t="s">
        <v>736</v>
      </c>
      <c r="G231" s="166" t="s">
        <v>5664</v>
      </c>
      <c r="H231" s="166" t="s">
        <v>5660</v>
      </c>
      <c r="I231" s="191">
        <v>4</v>
      </c>
      <c r="J231" s="170">
        <v>100</v>
      </c>
      <c r="K231" s="187">
        <f t="shared" si="12"/>
        <v>400</v>
      </c>
      <c r="L231" s="41">
        <f t="shared" si="13"/>
        <v>0</v>
      </c>
      <c r="M231" s="188">
        <f t="shared" si="14"/>
        <v>400</v>
      </c>
      <c r="N231" s="171" t="s">
        <v>1897</v>
      </c>
    </row>
    <row r="232" spans="1:14" ht="38.25">
      <c r="A232" s="179" t="e">
        <f t="shared" si="15"/>
        <v>#REF!</v>
      </c>
      <c r="B232" s="189" t="s">
        <v>4221</v>
      </c>
      <c r="C232" s="167" t="s">
        <v>1771</v>
      </c>
      <c r="D232" s="167" t="s">
        <v>4223</v>
      </c>
      <c r="E232" s="190" t="s">
        <v>4224</v>
      </c>
      <c r="F232" s="168" t="s">
        <v>736</v>
      </c>
      <c r="G232" s="166" t="s">
        <v>4225</v>
      </c>
      <c r="H232" s="166" t="s">
        <v>4222</v>
      </c>
      <c r="I232" s="191">
        <v>2</v>
      </c>
      <c r="J232" s="170">
        <v>100</v>
      </c>
      <c r="K232" s="187">
        <f t="shared" si="12"/>
        <v>200</v>
      </c>
      <c r="L232" s="41">
        <f t="shared" si="13"/>
        <v>0</v>
      </c>
      <c r="M232" s="188">
        <f t="shared" si="14"/>
        <v>200</v>
      </c>
      <c r="N232" s="171" t="s">
        <v>1897</v>
      </c>
    </row>
    <row r="233" spans="1:14" ht="38.25">
      <c r="A233" s="179" t="e">
        <f t="shared" si="15"/>
        <v>#REF!</v>
      </c>
      <c r="B233" s="189" t="s">
        <v>5668</v>
      </c>
      <c r="C233" s="167" t="s">
        <v>1771</v>
      </c>
      <c r="D233" s="167" t="s">
        <v>5670</v>
      </c>
      <c r="E233" s="190" t="s">
        <v>5671</v>
      </c>
      <c r="F233" s="168" t="s">
        <v>736</v>
      </c>
      <c r="G233" s="166" t="s">
        <v>5673</v>
      </c>
      <c r="H233" s="166" t="s">
        <v>5669</v>
      </c>
      <c r="I233" s="191">
        <v>10</v>
      </c>
      <c r="J233" s="170">
        <v>100</v>
      </c>
      <c r="K233" s="187">
        <f t="shared" si="12"/>
        <v>1000</v>
      </c>
      <c r="L233" s="41">
        <f t="shared" si="13"/>
        <v>0</v>
      </c>
      <c r="M233" s="188">
        <f t="shared" si="14"/>
        <v>1000</v>
      </c>
      <c r="N233" s="171" t="s">
        <v>1897</v>
      </c>
    </row>
    <row r="234" spans="1:14" ht="51">
      <c r="A234" s="179" t="e">
        <f t="shared" si="15"/>
        <v>#REF!</v>
      </c>
      <c r="B234" s="189" t="s">
        <v>5677</v>
      </c>
      <c r="C234" s="167" t="s">
        <v>1929</v>
      </c>
      <c r="D234" s="167" t="s">
        <v>5679</v>
      </c>
      <c r="E234" s="190" t="s">
        <v>5680</v>
      </c>
      <c r="F234" s="168" t="s">
        <v>736</v>
      </c>
      <c r="G234" s="166" t="s">
        <v>5681</v>
      </c>
      <c r="H234" s="166" t="s">
        <v>5678</v>
      </c>
      <c r="I234" s="191">
        <v>84</v>
      </c>
      <c r="J234" s="170">
        <v>100</v>
      </c>
      <c r="K234" s="187">
        <f t="shared" si="12"/>
        <v>8400</v>
      </c>
      <c r="L234" s="41">
        <f t="shared" si="13"/>
        <v>0</v>
      </c>
      <c r="M234" s="188">
        <f t="shared" si="14"/>
        <v>8400</v>
      </c>
      <c r="N234" s="171" t="s">
        <v>1897</v>
      </c>
    </row>
    <row r="235" spans="1:14" ht="38.25">
      <c r="A235" s="179" t="e">
        <f t="shared" si="15"/>
        <v>#REF!</v>
      </c>
      <c r="B235" s="189" t="s">
        <v>5686</v>
      </c>
      <c r="C235" s="167" t="s">
        <v>361</v>
      </c>
      <c r="D235" s="167" t="s">
        <v>5688</v>
      </c>
      <c r="E235" s="190" t="s">
        <v>5689</v>
      </c>
      <c r="F235" s="168" t="s">
        <v>736</v>
      </c>
      <c r="G235" s="166" t="s">
        <v>5690</v>
      </c>
      <c r="H235" s="166" t="s">
        <v>5687</v>
      </c>
      <c r="I235" s="191">
        <v>1</v>
      </c>
      <c r="J235" s="170">
        <v>100</v>
      </c>
      <c r="K235" s="187">
        <f t="shared" si="12"/>
        <v>100</v>
      </c>
      <c r="L235" s="41">
        <f t="shared" si="13"/>
        <v>0</v>
      </c>
      <c r="M235" s="188">
        <f t="shared" si="14"/>
        <v>100</v>
      </c>
      <c r="N235" s="171" t="s">
        <v>1897</v>
      </c>
    </row>
    <row r="236" spans="1:14">
      <c r="A236" s="179" t="e">
        <f t="shared" si="15"/>
        <v>#REF!</v>
      </c>
      <c r="B236" s="189" t="s">
        <v>5694</v>
      </c>
      <c r="C236" s="167" t="s">
        <v>1929</v>
      </c>
      <c r="D236" s="167" t="s">
        <v>5696</v>
      </c>
      <c r="E236" s="190" t="s">
        <v>5697</v>
      </c>
      <c r="F236" s="168" t="s">
        <v>736</v>
      </c>
      <c r="G236" s="166" t="s">
        <v>736</v>
      </c>
      <c r="H236" s="166" t="s">
        <v>5695</v>
      </c>
      <c r="I236" s="191">
        <v>68</v>
      </c>
      <c r="J236" s="170">
        <v>100</v>
      </c>
      <c r="K236" s="187">
        <f t="shared" si="12"/>
        <v>6800</v>
      </c>
      <c r="L236" s="41">
        <f t="shared" si="13"/>
        <v>0</v>
      </c>
      <c r="M236" s="188">
        <f t="shared" si="14"/>
        <v>6800</v>
      </c>
      <c r="N236" s="171" t="s">
        <v>1897</v>
      </c>
    </row>
    <row r="237" spans="1:14" ht="38.25">
      <c r="A237" s="179" t="e">
        <f t="shared" si="15"/>
        <v>#REF!</v>
      </c>
      <c r="B237" s="189" t="s">
        <v>5702</v>
      </c>
      <c r="C237" s="167" t="s">
        <v>736</v>
      </c>
      <c r="D237" s="167" t="s">
        <v>5704</v>
      </c>
      <c r="E237" s="190" t="s">
        <v>5705</v>
      </c>
      <c r="F237" s="168" t="s">
        <v>5706</v>
      </c>
      <c r="G237" s="166" t="s">
        <v>5708</v>
      </c>
      <c r="H237" s="166" t="s">
        <v>5703</v>
      </c>
      <c r="I237" s="191">
        <v>1</v>
      </c>
      <c r="J237" s="170">
        <v>100</v>
      </c>
      <c r="K237" s="187">
        <f t="shared" si="12"/>
        <v>100</v>
      </c>
      <c r="L237" s="41">
        <f t="shared" si="13"/>
        <v>0</v>
      </c>
      <c r="M237" s="188">
        <f t="shared" si="14"/>
        <v>100</v>
      </c>
      <c r="N237" s="171" t="s">
        <v>1897</v>
      </c>
    </row>
    <row r="238" spans="1:14" ht="38.25">
      <c r="A238" s="179" t="e">
        <f t="shared" si="15"/>
        <v>#REF!</v>
      </c>
      <c r="B238" s="189" t="s">
        <v>2500</v>
      </c>
      <c r="C238" s="167" t="s">
        <v>193</v>
      </c>
      <c r="D238" s="167" t="s">
        <v>2502</v>
      </c>
      <c r="E238" s="190" t="s">
        <v>2503</v>
      </c>
      <c r="F238" s="168" t="s">
        <v>736</v>
      </c>
      <c r="G238" s="166" t="s">
        <v>2504</v>
      </c>
      <c r="H238" s="166" t="s">
        <v>2501</v>
      </c>
      <c r="I238" s="191">
        <v>2</v>
      </c>
      <c r="J238" s="170">
        <v>100</v>
      </c>
      <c r="K238" s="187">
        <f t="shared" si="12"/>
        <v>200</v>
      </c>
      <c r="L238" s="41">
        <f t="shared" si="13"/>
        <v>0</v>
      </c>
      <c r="M238" s="188">
        <f t="shared" si="14"/>
        <v>200</v>
      </c>
      <c r="N238" s="171" t="s">
        <v>1897</v>
      </c>
    </row>
    <row r="239" spans="1:14" ht="38.25">
      <c r="A239" s="179" t="e">
        <f t="shared" si="15"/>
        <v>#REF!</v>
      </c>
      <c r="B239" s="189" t="s">
        <v>3462</v>
      </c>
      <c r="C239" s="167" t="s">
        <v>1929</v>
      </c>
      <c r="D239" s="167" t="s">
        <v>3464</v>
      </c>
      <c r="E239" s="190" t="s">
        <v>3465</v>
      </c>
      <c r="F239" s="168" t="s">
        <v>736</v>
      </c>
      <c r="G239" s="166" t="s">
        <v>3466</v>
      </c>
      <c r="H239" s="166" t="s">
        <v>3463</v>
      </c>
      <c r="I239" s="191">
        <v>17</v>
      </c>
      <c r="J239" s="170">
        <v>100</v>
      </c>
      <c r="K239" s="187">
        <f t="shared" si="12"/>
        <v>1700</v>
      </c>
      <c r="L239" s="41">
        <f t="shared" si="13"/>
        <v>0</v>
      </c>
      <c r="M239" s="188">
        <f t="shared" si="14"/>
        <v>1700</v>
      </c>
      <c r="N239" s="171" t="s">
        <v>1897</v>
      </c>
    </row>
    <row r="240" spans="1:14">
      <c r="A240" s="179" t="e">
        <f t="shared" si="15"/>
        <v>#REF!</v>
      </c>
      <c r="B240" s="189" t="s">
        <v>5712</v>
      </c>
      <c r="C240" s="167" t="s">
        <v>1929</v>
      </c>
      <c r="D240" s="167" t="s">
        <v>5714</v>
      </c>
      <c r="E240" s="190" t="s">
        <v>5715</v>
      </c>
      <c r="F240" s="168" t="s">
        <v>736</v>
      </c>
      <c r="G240" s="166" t="s">
        <v>736</v>
      </c>
      <c r="H240" s="166" t="s">
        <v>5713</v>
      </c>
      <c r="I240" s="191">
        <v>2</v>
      </c>
      <c r="J240" s="170">
        <v>100</v>
      </c>
      <c r="K240" s="187">
        <f t="shared" si="12"/>
        <v>200</v>
      </c>
      <c r="L240" s="41">
        <f t="shared" si="13"/>
        <v>0</v>
      </c>
      <c r="M240" s="188">
        <f t="shared" si="14"/>
        <v>200</v>
      </c>
      <c r="N240" s="171" t="s">
        <v>1897</v>
      </c>
    </row>
    <row r="241" spans="1:14" ht="38.25">
      <c r="A241" s="179" t="e">
        <f t="shared" si="15"/>
        <v>#REF!</v>
      </c>
      <c r="B241" s="189" t="s">
        <v>2508</v>
      </c>
      <c r="C241" s="167" t="s">
        <v>1929</v>
      </c>
      <c r="D241" s="167" t="s">
        <v>5719</v>
      </c>
      <c r="E241" s="190" t="s">
        <v>2509</v>
      </c>
      <c r="F241" s="168" t="s">
        <v>4835</v>
      </c>
      <c r="G241" s="166" t="s">
        <v>2510</v>
      </c>
      <c r="H241" s="166" t="s">
        <v>5718</v>
      </c>
      <c r="I241" s="191">
        <v>800</v>
      </c>
      <c r="J241" s="170">
        <v>100</v>
      </c>
      <c r="K241" s="187">
        <f t="shared" si="12"/>
        <v>80000</v>
      </c>
      <c r="L241" s="41">
        <f t="shared" si="13"/>
        <v>0</v>
      </c>
      <c r="M241" s="188">
        <f t="shared" si="14"/>
        <v>80000</v>
      </c>
      <c r="N241" s="171" t="s">
        <v>1897</v>
      </c>
    </row>
    <row r="242" spans="1:14" ht="38.25">
      <c r="A242" s="179" t="e">
        <f t="shared" si="15"/>
        <v>#REF!</v>
      </c>
      <c r="B242" s="189" t="s">
        <v>5721</v>
      </c>
      <c r="C242" s="167" t="s">
        <v>361</v>
      </c>
      <c r="D242" s="167" t="s">
        <v>5723</v>
      </c>
      <c r="E242" s="190" t="s">
        <v>5724</v>
      </c>
      <c r="F242" s="168" t="s">
        <v>736</v>
      </c>
      <c r="G242" s="166" t="s">
        <v>5725</v>
      </c>
      <c r="H242" s="166" t="s">
        <v>5722</v>
      </c>
      <c r="I242" s="191">
        <v>2</v>
      </c>
      <c r="J242" s="170">
        <v>100</v>
      </c>
      <c r="K242" s="187">
        <f t="shared" si="12"/>
        <v>200</v>
      </c>
      <c r="L242" s="41">
        <f t="shared" si="13"/>
        <v>0</v>
      </c>
      <c r="M242" s="188">
        <f t="shared" si="14"/>
        <v>200</v>
      </c>
      <c r="N242" s="171" t="s">
        <v>1897</v>
      </c>
    </row>
    <row r="243" spans="1:14" ht="51">
      <c r="A243" s="179" t="e">
        <f t="shared" si="15"/>
        <v>#REF!</v>
      </c>
      <c r="B243" s="189" t="s">
        <v>5729</v>
      </c>
      <c r="C243" s="167" t="s">
        <v>361</v>
      </c>
      <c r="D243" s="167" t="s">
        <v>5731</v>
      </c>
      <c r="E243" s="190" t="s">
        <v>5732</v>
      </c>
      <c r="F243" s="168" t="s">
        <v>736</v>
      </c>
      <c r="G243" s="166" t="s">
        <v>5733</v>
      </c>
      <c r="H243" s="166" t="s">
        <v>5730</v>
      </c>
      <c r="I243" s="191">
        <v>100</v>
      </c>
      <c r="J243" s="170">
        <v>100</v>
      </c>
      <c r="K243" s="187">
        <f t="shared" si="12"/>
        <v>10000</v>
      </c>
      <c r="L243" s="41">
        <f t="shared" si="13"/>
        <v>0</v>
      </c>
      <c r="M243" s="188">
        <f t="shared" si="14"/>
        <v>10000</v>
      </c>
      <c r="N243" s="171" t="s">
        <v>1897</v>
      </c>
    </row>
    <row r="244" spans="1:14" ht="51">
      <c r="A244" s="179" t="e">
        <f t="shared" si="15"/>
        <v>#REF!</v>
      </c>
      <c r="B244" s="189" t="s">
        <v>5737</v>
      </c>
      <c r="C244" s="167" t="s">
        <v>1929</v>
      </c>
      <c r="D244" s="167" t="s">
        <v>5739</v>
      </c>
      <c r="E244" s="190" t="s">
        <v>5740</v>
      </c>
      <c r="F244" s="168" t="s">
        <v>736</v>
      </c>
      <c r="G244" s="166" t="s">
        <v>5742</v>
      </c>
      <c r="H244" s="166" t="s">
        <v>5738</v>
      </c>
      <c r="I244" s="191">
        <v>421</v>
      </c>
      <c r="J244" s="170">
        <v>100</v>
      </c>
      <c r="K244" s="187">
        <f t="shared" si="12"/>
        <v>42100</v>
      </c>
      <c r="L244" s="41">
        <f t="shared" si="13"/>
        <v>0</v>
      </c>
      <c r="M244" s="188">
        <f t="shared" si="14"/>
        <v>42100</v>
      </c>
      <c r="N244" s="171" t="s">
        <v>1897</v>
      </c>
    </row>
    <row r="245" spans="1:14" ht="38.25">
      <c r="A245" s="179" t="e">
        <f t="shared" si="15"/>
        <v>#REF!</v>
      </c>
      <c r="B245" s="189" t="s">
        <v>2013</v>
      </c>
      <c r="C245" s="167" t="s">
        <v>4099</v>
      </c>
      <c r="D245" s="167" t="s">
        <v>4236</v>
      </c>
      <c r="E245" s="190" t="s">
        <v>4237</v>
      </c>
      <c r="F245" s="168" t="s">
        <v>5746</v>
      </c>
      <c r="G245" s="166" t="s">
        <v>2015</v>
      </c>
      <c r="H245" s="166" t="s">
        <v>2014</v>
      </c>
      <c r="I245" s="191">
        <v>310</v>
      </c>
      <c r="J245" s="170">
        <v>100</v>
      </c>
      <c r="K245" s="187">
        <f t="shared" si="12"/>
        <v>31000</v>
      </c>
      <c r="L245" s="41">
        <f t="shared" si="13"/>
        <v>0</v>
      </c>
      <c r="M245" s="188">
        <f t="shared" si="14"/>
        <v>31000</v>
      </c>
      <c r="N245" s="171" t="s">
        <v>1897</v>
      </c>
    </row>
    <row r="246" spans="1:14" ht="63.75">
      <c r="A246" s="179" t="e">
        <f t="shared" si="15"/>
        <v>#REF!</v>
      </c>
      <c r="B246" s="189" t="s">
        <v>5749</v>
      </c>
      <c r="C246" s="167" t="s">
        <v>1929</v>
      </c>
      <c r="D246" s="167" t="s">
        <v>4230</v>
      </c>
      <c r="E246" s="190" t="s">
        <v>4231</v>
      </c>
      <c r="F246" s="168" t="s">
        <v>736</v>
      </c>
      <c r="G246" s="166" t="s">
        <v>5750</v>
      </c>
      <c r="H246" s="166" t="s">
        <v>4229</v>
      </c>
      <c r="I246" s="191">
        <v>342</v>
      </c>
      <c r="J246" s="170">
        <v>100</v>
      </c>
      <c r="K246" s="187">
        <f t="shared" si="12"/>
        <v>34200</v>
      </c>
      <c r="L246" s="41">
        <f t="shared" si="13"/>
        <v>0</v>
      </c>
      <c r="M246" s="188">
        <f t="shared" si="14"/>
        <v>34200</v>
      </c>
      <c r="N246" s="171" t="s">
        <v>1897</v>
      </c>
    </row>
    <row r="247" spans="1:14" ht="51">
      <c r="A247" s="179" t="e">
        <f t="shared" si="15"/>
        <v>#REF!</v>
      </c>
      <c r="B247" s="189" t="s">
        <v>3471</v>
      </c>
      <c r="C247" s="167" t="s">
        <v>1929</v>
      </c>
      <c r="D247" s="167" t="s">
        <v>3473</v>
      </c>
      <c r="E247" s="190" t="s">
        <v>3474</v>
      </c>
      <c r="F247" s="168" t="s">
        <v>736</v>
      </c>
      <c r="G247" s="166" t="s">
        <v>3475</v>
      </c>
      <c r="H247" s="166" t="s">
        <v>3472</v>
      </c>
      <c r="I247" s="191">
        <v>5</v>
      </c>
      <c r="J247" s="170">
        <v>100</v>
      </c>
      <c r="K247" s="187">
        <f t="shared" si="12"/>
        <v>500</v>
      </c>
      <c r="L247" s="41">
        <f t="shared" si="13"/>
        <v>0</v>
      </c>
      <c r="M247" s="188">
        <f t="shared" si="14"/>
        <v>500</v>
      </c>
      <c r="N247" s="171" t="s">
        <v>1897</v>
      </c>
    </row>
    <row r="248" spans="1:14" ht="51">
      <c r="A248" s="179" t="e">
        <f t="shared" si="15"/>
        <v>#REF!</v>
      </c>
      <c r="B248" s="189" t="s">
        <v>3479</v>
      </c>
      <c r="C248" s="167" t="s">
        <v>193</v>
      </c>
      <c r="D248" s="167" t="s">
        <v>323</v>
      </c>
      <c r="E248" s="190" t="s">
        <v>831</v>
      </c>
      <c r="F248" s="168" t="s">
        <v>317</v>
      </c>
      <c r="G248" s="166" t="s">
        <v>3481</v>
      </c>
      <c r="H248" s="166" t="s">
        <v>3480</v>
      </c>
      <c r="I248" s="191">
        <v>32640</v>
      </c>
      <c r="J248" s="170">
        <v>100</v>
      </c>
      <c r="K248" s="187">
        <f t="shared" si="12"/>
        <v>3264000</v>
      </c>
      <c r="L248" s="41">
        <f t="shared" si="13"/>
        <v>0</v>
      </c>
      <c r="M248" s="188">
        <f t="shared" si="14"/>
        <v>3264000</v>
      </c>
      <c r="N248" s="171" t="s">
        <v>1897</v>
      </c>
    </row>
    <row r="249" spans="1:14" ht="38.25">
      <c r="A249" s="179" t="e">
        <f t="shared" si="15"/>
        <v>#REF!</v>
      </c>
      <c r="B249" s="189" t="s">
        <v>2512</v>
      </c>
      <c r="C249" s="167" t="s">
        <v>1929</v>
      </c>
      <c r="D249" s="167" t="s">
        <v>4240</v>
      </c>
      <c r="E249" s="190" t="s">
        <v>4241</v>
      </c>
      <c r="F249" s="168" t="s">
        <v>736</v>
      </c>
      <c r="G249" s="166" t="s">
        <v>3483</v>
      </c>
      <c r="H249" s="166" t="s">
        <v>2513</v>
      </c>
      <c r="I249" s="191">
        <v>960</v>
      </c>
      <c r="J249" s="170">
        <v>100</v>
      </c>
      <c r="K249" s="187">
        <f t="shared" si="12"/>
        <v>96000</v>
      </c>
      <c r="L249" s="41">
        <f t="shared" si="13"/>
        <v>0</v>
      </c>
      <c r="M249" s="188">
        <f t="shared" si="14"/>
        <v>96000</v>
      </c>
      <c r="N249" s="171" t="s">
        <v>1897</v>
      </c>
    </row>
    <row r="250" spans="1:14" ht="38.25">
      <c r="A250" s="179" t="e">
        <f t="shared" si="15"/>
        <v>#REF!</v>
      </c>
      <c r="B250" s="189" t="s">
        <v>2514</v>
      </c>
      <c r="C250" s="167" t="s">
        <v>1929</v>
      </c>
      <c r="D250" s="167" t="s">
        <v>3485</v>
      </c>
      <c r="E250" s="190" t="s">
        <v>2338</v>
      </c>
      <c r="F250" s="168" t="s">
        <v>736</v>
      </c>
      <c r="G250" s="166" t="s">
        <v>3486</v>
      </c>
      <c r="H250" s="166" t="s">
        <v>2515</v>
      </c>
      <c r="I250" s="191">
        <v>8160</v>
      </c>
      <c r="J250" s="170">
        <v>100</v>
      </c>
      <c r="K250" s="187">
        <f t="shared" si="12"/>
        <v>816000</v>
      </c>
      <c r="L250" s="41">
        <f t="shared" si="13"/>
        <v>0</v>
      </c>
      <c r="M250" s="188">
        <f t="shared" si="14"/>
        <v>816000</v>
      </c>
      <c r="N250" s="171" t="s">
        <v>1897</v>
      </c>
    </row>
    <row r="251" spans="1:14" ht="38.25">
      <c r="A251" s="179" t="e">
        <f t="shared" si="15"/>
        <v>#REF!</v>
      </c>
      <c r="B251" s="189" t="s">
        <v>5753</v>
      </c>
      <c r="C251" s="167" t="s">
        <v>361</v>
      </c>
      <c r="D251" s="167" t="s">
        <v>5755</v>
      </c>
      <c r="E251" s="190" t="s">
        <v>5756</v>
      </c>
      <c r="F251" s="168" t="s">
        <v>736</v>
      </c>
      <c r="G251" s="166" t="s">
        <v>5757</v>
      </c>
      <c r="H251" s="166" t="s">
        <v>5754</v>
      </c>
      <c r="I251" s="191">
        <v>2</v>
      </c>
      <c r="J251" s="170">
        <v>100</v>
      </c>
      <c r="K251" s="187">
        <f t="shared" si="12"/>
        <v>200</v>
      </c>
      <c r="L251" s="41">
        <f t="shared" si="13"/>
        <v>0</v>
      </c>
      <c r="M251" s="188">
        <f t="shared" si="14"/>
        <v>200</v>
      </c>
      <c r="N251" s="171" t="s">
        <v>1897</v>
      </c>
    </row>
    <row r="252" spans="1:14" ht="51">
      <c r="A252" s="179" t="e">
        <f t="shared" si="15"/>
        <v>#REF!</v>
      </c>
      <c r="B252" s="189" t="s">
        <v>5761</v>
      </c>
      <c r="C252" s="167" t="s">
        <v>1929</v>
      </c>
      <c r="D252" s="167" t="s">
        <v>5763</v>
      </c>
      <c r="E252" s="190" t="s">
        <v>5764</v>
      </c>
      <c r="F252" s="168" t="s">
        <v>736</v>
      </c>
      <c r="G252" s="166" t="s">
        <v>5766</v>
      </c>
      <c r="H252" s="166" t="s">
        <v>5762</v>
      </c>
      <c r="I252" s="191">
        <v>2</v>
      </c>
      <c r="J252" s="170">
        <v>100</v>
      </c>
      <c r="K252" s="187">
        <f t="shared" si="12"/>
        <v>200</v>
      </c>
      <c r="L252" s="41">
        <f t="shared" si="13"/>
        <v>0</v>
      </c>
      <c r="M252" s="188">
        <f t="shared" si="14"/>
        <v>200</v>
      </c>
      <c r="N252" s="171" t="s">
        <v>1897</v>
      </c>
    </row>
    <row r="253" spans="1:14" ht="51">
      <c r="A253" s="179" t="e">
        <f t="shared" si="15"/>
        <v>#REF!</v>
      </c>
      <c r="B253" s="189" t="s">
        <v>3490</v>
      </c>
      <c r="C253" s="167" t="s">
        <v>1929</v>
      </c>
      <c r="D253" s="167" t="s">
        <v>3492</v>
      </c>
      <c r="E253" s="190" t="s">
        <v>3474</v>
      </c>
      <c r="F253" s="168" t="s">
        <v>736</v>
      </c>
      <c r="G253" s="166" t="s">
        <v>3494</v>
      </c>
      <c r="H253" s="166" t="s">
        <v>3491</v>
      </c>
      <c r="I253" s="191">
        <v>4</v>
      </c>
      <c r="J253" s="170">
        <v>100</v>
      </c>
      <c r="K253" s="187">
        <f t="shared" si="12"/>
        <v>400</v>
      </c>
      <c r="L253" s="41">
        <f t="shared" si="13"/>
        <v>0</v>
      </c>
      <c r="M253" s="188">
        <f t="shared" si="14"/>
        <v>400</v>
      </c>
      <c r="N253" s="171" t="s">
        <v>1897</v>
      </c>
    </row>
    <row r="254" spans="1:14" ht="38.25">
      <c r="A254" s="179" t="e">
        <f t="shared" si="15"/>
        <v>#REF!</v>
      </c>
      <c r="B254" s="189" t="s">
        <v>2516</v>
      </c>
      <c r="C254" s="167" t="s">
        <v>193</v>
      </c>
      <c r="D254" s="167" t="s">
        <v>2021</v>
      </c>
      <c r="E254" s="190" t="s">
        <v>848</v>
      </c>
      <c r="F254" s="168" t="s">
        <v>405</v>
      </c>
      <c r="G254" s="166" t="s">
        <v>2022</v>
      </c>
      <c r="H254" s="166" t="s">
        <v>2517</v>
      </c>
      <c r="I254" s="191">
        <v>800</v>
      </c>
      <c r="J254" s="170">
        <v>100</v>
      </c>
      <c r="K254" s="187">
        <f t="shared" si="12"/>
        <v>80000</v>
      </c>
      <c r="L254" s="41">
        <f t="shared" si="13"/>
        <v>0</v>
      </c>
      <c r="M254" s="188">
        <f t="shared" si="14"/>
        <v>80000</v>
      </c>
      <c r="N254" s="171" t="s">
        <v>1897</v>
      </c>
    </row>
    <row r="255" spans="1:14" ht="51">
      <c r="A255" s="179" t="e">
        <f t="shared" si="15"/>
        <v>#REF!</v>
      </c>
      <c r="B255" s="189" t="s">
        <v>5770</v>
      </c>
      <c r="C255" s="167" t="s">
        <v>1929</v>
      </c>
      <c r="D255" s="167" t="s">
        <v>5772</v>
      </c>
      <c r="E255" s="190" t="s">
        <v>5773</v>
      </c>
      <c r="F255" s="168" t="s">
        <v>736</v>
      </c>
      <c r="G255" s="166" t="s">
        <v>5774</v>
      </c>
      <c r="H255" s="166" t="s">
        <v>5771</v>
      </c>
      <c r="I255" s="191">
        <v>20</v>
      </c>
      <c r="J255" s="170">
        <v>100</v>
      </c>
      <c r="K255" s="187">
        <f t="shared" si="12"/>
        <v>2000</v>
      </c>
      <c r="L255" s="41">
        <f t="shared" si="13"/>
        <v>0</v>
      </c>
      <c r="M255" s="188">
        <f t="shared" si="14"/>
        <v>2000</v>
      </c>
      <c r="N255" s="171" t="s">
        <v>1897</v>
      </c>
    </row>
    <row r="256" spans="1:14" ht="51">
      <c r="A256" s="179" t="e">
        <f t="shared" si="15"/>
        <v>#REF!</v>
      </c>
      <c r="B256" s="189" t="s">
        <v>4243</v>
      </c>
      <c r="C256" s="167" t="s">
        <v>1929</v>
      </c>
      <c r="D256" s="167" t="s">
        <v>4245</v>
      </c>
      <c r="E256" s="190" t="s">
        <v>4246</v>
      </c>
      <c r="F256" s="168" t="s">
        <v>5777</v>
      </c>
      <c r="G256" s="166" t="s">
        <v>5778</v>
      </c>
      <c r="H256" s="166" t="s">
        <v>4244</v>
      </c>
      <c r="I256" s="191">
        <v>1008</v>
      </c>
      <c r="J256" s="170">
        <v>100</v>
      </c>
      <c r="K256" s="187">
        <f t="shared" si="12"/>
        <v>100800</v>
      </c>
      <c r="L256" s="41">
        <f t="shared" si="13"/>
        <v>0</v>
      </c>
      <c r="M256" s="188">
        <f t="shared" si="14"/>
        <v>100800</v>
      </c>
      <c r="N256" s="171" t="s">
        <v>1897</v>
      </c>
    </row>
    <row r="257" spans="1:14" ht="38.25">
      <c r="A257" s="179" t="e">
        <f t="shared" si="15"/>
        <v>#REF!</v>
      </c>
      <c r="B257" s="189" t="s">
        <v>4250</v>
      </c>
      <c r="C257" s="167" t="s">
        <v>1929</v>
      </c>
      <c r="D257" s="167" t="s">
        <v>4252</v>
      </c>
      <c r="E257" s="190" t="s">
        <v>4253</v>
      </c>
      <c r="F257" s="168" t="s">
        <v>736</v>
      </c>
      <c r="G257" s="166" t="s">
        <v>4255</v>
      </c>
      <c r="H257" s="166" t="s">
        <v>4251</v>
      </c>
      <c r="I257" s="191">
        <v>1</v>
      </c>
      <c r="J257" s="170">
        <v>100</v>
      </c>
      <c r="K257" s="187">
        <f t="shared" si="12"/>
        <v>100</v>
      </c>
      <c r="L257" s="41">
        <f t="shared" si="13"/>
        <v>0</v>
      </c>
      <c r="M257" s="188">
        <f t="shared" si="14"/>
        <v>100</v>
      </c>
      <c r="N257" s="171" t="s">
        <v>1897</v>
      </c>
    </row>
    <row r="258" spans="1:14" ht="38.25">
      <c r="A258" s="179" t="e">
        <f t="shared" si="15"/>
        <v>#REF!</v>
      </c>
      <c r="B258" s="189" t="s">
        <v>2518</v>
      </c>
      <c r="C258" s="167" t="s">
        <v>4099</v>
      </c>
      <c r="D258" s="167" t="s">
        <v>5781</v>
      </c>
      <c r="E258" s="190" t="s">
        <v>4179</v>
      </c>
      <c r="F258" s="168" t="s">
        <v>736</v>
      </c>
      <c r="G258" s="166" t="s">
        <v>5782</v>
      </c>
      <c r="H258" s="166" t="s">
        <v>2519</v>
      </c>
      <c r="I258" s="191">
        <v>960</v>
      </c>
      <c r="J258" s="170">
        <v>100</v>
      </c>
      <c r="K258" s="187">
        <f t="shared" si="12"/>
        <v>96000</v>
      </c>
      <c r="L258" s="41">
        <f t="shared" si="13"/>
        <v>0</v>
      </c>
      <c r="M258" s="188">
        <f t="shared" si="14"/>
        <v>96000</v>
      </c>
      <c r="N258" s="171" t="s">
        <v>1897</v>
      </c>
    </row>
    <row r="259" spans="1:14" ht="25.5">
      <c r="A259" s="179" t="e">
        <f t="shared" si="15"/>
        <v>#REF!</v>
      </c>
      <c r="B259" s="189" t="s">
        <v>3497</v>
      </c>
      <c r="C259" s="167" t="s">
        <v>193</v>
      </c>
      <c r="D259" s="167" t="s">
        <v>386</v>
      </c>
      <c r="E259" s="190" t="s">
        <v>834</v>
      </c>
      <c r="F259" s="168" t="s">
        <v>348</v>
      </c>
      <c r="G259" s="166" t="s">
        <v>736</v>
      </c>
      <c r="H259" s="166" t="s">
        <v>3498</v>
      </c>
      <c r="I259" s="191">
        <v>160</v>
      </c>
      <c r="J259" s="170">
        <v>100</v>
      </c>
      <c r="K259" s="187">
        <f t="shared" si="12"/>
        <v>16000</v>
      </c>
      <c r="L259" s="41">
        <f t="shared" si="13"/>
        <v>0</v>
      </c>
      <c r="M259" s="188">
        <f t="shared" si="14"/>
        <v>16000</v>
      </c>
      <c r="N259" s="171" t="s">
        <v>1897</v>
      </c>
    </row>
    <row r="260" spans="1:14" ht="51">
      <c r="A260" s="179" t="e">
        <f t="shared" si="15"/>
        <v>#REF!</v>
      </c>
      <c r="B260" s="189" t="s">
        <v>2520</v>
      </c>
      <c r="C260" s="167" t="s">
        <v>193</v>
      </c>
      <c r="D260" s="167" t="s">
        <v>1573</v>
      </c>
      <c r="E260" s="190" t="s">
        <v>1574</v>
      </c>
      <c r="F260" s="168" t="s">
        <v>405</v>
      </c>
      <c r="G260" s="166" t="s">
        <v>2522</v>
      </c>
      <c r="H260" s="166" t="s">
        <v>2521</v>
      </c>
      <c r="I260" s="191">
        <v>1120</v>
      </c>
      <c r="J260" s="170">
        <v>100</v>
      </c>
      <c r="K260" s="187">
        <f t="shared" ref="K260:K322" si="16">I260*J260</f>
        <v>112000</v>
      </c>
      <c r="L260" s="41">
        <f t="shared" ref="L260:L322" si="17">K260*0</f>
        <v>0</v>
      </c>
      <c r="M260" s="188">
        <f t="shared" ref="M260:M322" si="18">K260-L260</f>
        <v>112000</v>
      </c>
      <c r="N260" s="171" t="s">
        <v>1897</v>
      </c>
    </row>
    <row r="261" spans="1:14" ht="51">
      <c r="A261" s="179" t="e">
        <f t="shared" ref="A261:A323" si="19">A260+1</f>
        <v>#REF!</v>
      </c>
      <c r="B261" s="189" t="s">
        <v>2524</v>
      </c>
      <c r="C261" s="167" t="s">
        <v>1929</v>
      </c>
      <c r="D261" s="167" t="s">
        <v>3499</v>
      </c>
      <c r="E261" s="190" t="s">
        <v>3285</v>
      </c>
      <c r="F261" s="168" t="s">
        <v>736</v>
      </c>
      <c r="G261" s="166" t="s">
        <v>3500</v>
      </c>
      <c r="H261" s="166" t="s">
        <v>2525</v>
      </c>
      <c r="I261" s="191">
        <v>160</v>
      </c>
      <c r="J261" s="170">
        <v>100</v>
      </c>
      <c r="K261" s="187">
        <f t="shared" si="16"/>
        <v>16000</v>
      </c>
      <c r="L261" s="41">
        <f t="shared" si="17"/>
        <v>0</v>
      </c>
      <c r="M261" s="188">
        <f t="shared" si="18"/>
        <v>16000</v>
      </c>
      <c r="N261" s="171" t="s">
        <v>1897</v>
      </c>
    </row>
    <row r="262" spans="1:14" ht="51">
      <c r="A262" s="179" t="e">
        <f t="shared" si="19"/>
        <v>#REF!</v>
      </c>
      <c r="B262" s="189" t="s">
        <v>5786</v>
      </c>
      <c r="C262" s="167" t="s">
        <v>1929</v>
      </c>
      <c r="D262" s="167" t="s">
        <v>5788</v>
      </c>
      <c r="E262" s="190" t="s">
        <v>3567</v>
      </c>
      <c r="F262" s="168" t="s">
        <v>736</v>
      </c>
      <c r="G262" s="166" t="s">
        <v>5790</v>
      </c>
      <c r="H262" s="166" t="s">
        <v>5787</v>
      </c>
      <c r="I262" s="191">
        <v>49</v>
      </c>
      <c r="J262" s="170">
        <v>100</v>
      </c>
      <c r="K262" s="187">
        <f t="shared" si="16"/>
        <v>4900</v>
      </c>
      <c r="L262" s="41">
        <f t="shared" si="17"/>
        <v>0</v>
      </c>
      <c r="M262" s="188">
        <f t="shared" si="18"/>
        <v>4900</v>
      </c>
      <c r="N262" s="171" t="s">
        <v>1897</v>
      </c>
    </row>
    <row r="263" spans="1:14" ht="51">
      <c r="A263" s="179" t="e">
        <f t="shared" si="19"/>
        <v>#REF!</v>
      </c>
      <c r="B263" s="189" t="s">
        <v>5795</v>
      </c>
      <c r="C263" s="167" t="s">
        <v>1929</v>
      </c>
      <c r="D263" s="167" t="s">
        <v>5797</v>
      </c>
      <c r="E263" s="190" t="s">
        <v>3629</v>
      </c>
      <c r="F263" s="168" t="s">
        <v>736</v>
      </c>
      <c r="G263" s="166" t="s">
        <v>5799</v>
      </c>
      <c r="H263" s="166" t="s">
        <v>5796</v>
      </c>
      <c r="I263" s="191">
        <v>5</v>
      </c>
      <c r="J263" s="170">
        <v>100</v>
      </c>
      <c r="K263" s="187">
        <f t="shared" si="16"/>
        <v>500</v>
      </c>
      <c r="L263" s="41">
        <f t="shared" si="17"/>
        <v>0</v>
      </c>
      <c r="M263" s="188">
        <f t="shared" si="18"/>
        <v>500</v>
      </c>
      <c r="N263" s="171" t="s">
        <v>1897</v>
      </c>
    </row>
    <row r="264" spans="1:14" ht="63.75">
      <c r="A264" s="179" t="e">
        <f t="shared" si="19"/>
        <v>#REF!</v>
      </c>
      <c r="B264" s="189" t="s">
        <v>2526</v>
      </c>
      <c r="C264" s="167" t="s">
        <v>193</v>
      </c>
      <c r="D264" s="167" t="s">
        <v>1575</v>
      </c>
      <c r="E264" s="190" t="s">
        <v>793</v>
      </c>
      <c r="F264" s="168" t="s">
        <v>1576</v>
      </c>
      <c r="G264" s="166" t="s">
        <v>2528</v>
      </c>
      <c r="H264" s="166" t="s">
        <v>2527</v>
      </c>
      <c r="I264" s="191">
        <v>1280</v>
      </c>
      <c r="J264" s="170">
        <v>100</v>
      </c>
      <c r="K264" s="187">
        <f t="shared" si="16"/>
        <v>128000</v>
      </c>
      <c r="L264" s="41">
        <f t="shared" si="17"/>
        <v>0</v>
      </c>
      <c r="M264" s="188">
        <f t="shared" si="18"/>
        <v>128000</v>
      </c>
      <c r="N264" s="171" t="s">
        <v>1897</v>
      </c>
    </row>
    <row r="265" spans="1:14" ht="38.25">
      <c r="A265" s="179" t="e">
        <f t="shared" si="19"/>
        <v>#REF!</v>
      </c>
      <c r="B265" s="189" t="s">
        <v>2529</v>
      </c>
      <c r="C265" s="167" t="s">
        <v>1929</v>
      </c>
      <c r="D265" s="167" t="s">
        <v>2531</v>
      </c>
      <c r="E265" s="190" t="s">
        <v>2532</v>
      </c>
      <c r="F265" s="168" t="s">
        <v>736</v>
      </c>
      <c r="G265" s="166" t="s">
        <v>2533</v>
      </c>
      <c r="H265" s="166" t="s">
        <v>2530</v>
      </c>
      <c r="I265" s="191">
        <v>1120</v>
      </c>
      <c r="J265" s="170">
        <v>100</v>
      </c>
      <c r="K265" s="187">
        <f t="shared" si="16"/>
        <v>112000</v>
      </c>
      <c r="L265" s="41">
        <f t="shared" si="17"/>
        <v>0</v>
      </c>
      <c r="M265" s="188">
        <f t="shared" si="18"/>
        <v>112000</v>
      </c>
      <c r="N265" s="171" t="s">
        <v>1897</v>
      </c>
    </row>
    <row r="266" spans="1:14" ht="51">
      <c r="A266" s="179" t="e">
        <f t="shared" si="19"/>
        <v>#REF!</v>
      </c>
      <c r="B266" s="189" t="s">
        <v>5804</v>
      </c>
      <c r="C266" s="167" t="s">
        <v>4099</v>
      </c>
      <c r="D266" s="167" t="s">
        <v>5806</v>
      </c>
      <c r="E266" s="190" t="s">
        <v>5807</v>
      </c>
      <c r="F266" s="168" t="s">
        <v>736</v>
      </c>
      <c r="G266" s="166" t="s">
        <v>5808</v>
      </c>
      <c r="H266" s="166" t="s">
        <v>5805</v>
      </c>
      <c r="I266" s="191">
        <v>6</v>
      </c>
      <c r="J266" s="170">
        <v>100</v>
      </c>
      <c r="K266" s="187">
        <f t="shared" si="16"/>
        <v>600</v>
      </c>
      <c r="L266" s="41">
        <f t="shared" si="17"/>
        <v>0</v>
      </c>
      <c r="M266" s="188">
        <f t="shared" si="18"/>
        <v>600</v>
      </c>
      <c r="N266" s="171" t="s">
        <v>1897</v>
      </c>
    </row>
    <row r="267" spans="1:14" s="159" customFormat="1" ht="38.25">
      <c r="A267" s="179" t="e">
        <f t="shared" si="19"/>
        <v>#REF!</v>
      </c>
      <c r="B267" s="189" t="s">
        <v>2534</v>
      </c>
      <c r="C267" s="167" t="s">
        <v>1929</v>
      </c>
      <c r="D267" s="167" t="s">
        <v>4258</v>
      </c>
      <c r="E267" s="190" t="s">
        <v>4259</v>
      </c>
      <c r="F267" s="168" t="s">
        <v>736</v>
      </c>
      <c r="G267" s="166" t="s">
        <v>4260</v>
      </c>
      <c r="H267" s="166" t="s">
        <v>2535</v>
      </c>
      <c r="I267" s="191">
        <v>33440</v>
      </c>
      <c r="J267" s="170">
        <v>100</v>
      </c>
      <c r="K267" s="187">
        <f t="shared" si="16"/>
        <v>3344000</v>
      </c>
      <c r="L267" s="41">
        <f t="shared" si="17"/>
        <v>0</v>
      </c>
      <c r="M267" s="188">
        <f t="shared" si="18"/>
        <v>3344000</v>
      </c>
      <c r="N267" s="171" t="s">
        <v>1897</v>
      </c>
    </row>
    <row r="268" spans="1:14" ht="51">
      <c r="A268" s="179" t="e">
        <f t="shared" si="19"/>
        <v>#REF!</v>
      </c>
      <c r="B268" s="189" t="s">
        <v>5812</v>
      </c>
      <c r="C268" s="167" t="s">
        <v>1929</v>
      </c>
      <c r="D268" s="167" t="s">
        <v>5814</v>
      </c>
      <c r="E268" s="190" t="s">
        <v>3465</v>
      </c>
      <c r="F268" s="168" t="s">
        <v>736</v>
      </c>
      <c r="G268" s="166" t="s">
        <v>5815</v>
      </c>
      <c r="H268" s="166" t="s">
        <v>5813</v>
      </c>
      <c r="I268" s="191">
        <v>1</v>
      </c>
      <c r="J268" s="170">
        <v>100</v>
      </c>
      <c r="K268" s="187">
        <f t="shared" si="16"/>
        <v>100</v>
      </c>
      <c r="L268" s="41">
        <f t="shared" si="17"/>
        <v>0</v>
      </c>
      <c r="M268" s="188">
        <f t="shared" si="18"/>
        <v>100</v>
      </c>
      <c r="N268" s="171" t="s">
        <v>1897</v>
      </c>
    </row>
    <row r="269" spans="1:14" ht="38.25">
      <c r="A269" s="179" t="e">
        <f t="shared" si="19"/>
        <v>#REF!</v>
      </c>
      <c r="B269" s="189" t="s">
        <v>2537</v>
      </c>
      <c r="C269" s="167" t="s">
        <v>1929</v>
      </c>
      <c r="D269" s="167" t="s">
        <v>3502</v>
      </c>
      <c r="E269" s="190" t="s">
        <v>3503</v>
      </c>
      <c r="F269" s="168" t="s">
        <v>736</v>
      </c>
      <c r="G269" s="166" t="s">
        <v>3504</v>
      </c>
      <c r="H269" s="166" t="s">
        <v>2538</v>
      </c>
      <c r="I269" s="191">
        <v>120</v>
      </c>
      <c r="J269" s="170">
        <v>100</v>
      </c>
      <c r="K269" s="187">
        <f t="shared" si="16"/>
        <v>12000</v>
      </c>
      <c r="L269" s="41">
        <f t="shared" si="17"/>
        <v>0</v>
      </c>
      <c r="M269" s="188">
        <f t="shared" si="18"/>
        <v>12000</v>
      </c>
      <c r="N269" s="171" t="s">
        <v>1897</v>
      </c>
    </row>
    <row r="270" spans="1:14" ht="51">
      <c r="A270" s="179" t="e">
        <f t="shared" si="19"/>
        <v>#REF!</v>
      </c>
      <c r="B270" s="189" t="s">
        <v>5822</v>
      </c>
      <c r="C270" s="167" t="s">
        <v>1929</v>
      </c>
      <c r="D270" s="167" t="s">
        <v>5824</v>
      </c>
      <c r="E270" s="190" t="s">
        <v>4625</v>
      </c>
      <c r="F270" s="168" t="s">
        <v>736</v>
      </c>
      <c r="G270" s="166" t="s">
        <v>5825</v>
      </c>
      <c r="H270" s="166" t="s">
        <v>5823</v>
      </c>
      <c r="I270" s="191">
        <v>1</v>
      </c>
      <c r="J270" s="170">
        <v>100</v>
      </c>
      <c r="K270" s="187">
        <f t="shared" si="16"/>
        <v>100</v>
      </c>
      <c r="L270" s="41">
        <f t="shared" si="17"/>
        <v>0</v>
      </c>
      <c r="M270" s="188">
        <f t="shared" si="18"/>
        <v>100</v>
      </c>
      <c r="N270" s="171" t="s">
        <v>1897</v>
      </c>
    </row>
    <row r="271" spans="1:14" ht="38.25">
      <c r="A271" s="179" t="e">
        <f t="shared" si="19"/>
        <v>#REF!</v>
      </c>
      <c r="B271" s="189" t="s">
        <v>5829</v>
      </c>
      <c r="C271" s="167" t="s">
        <v>1929</v>
      </c>
      <c r="D271" s="167" t="s">
        <v>5831</v>
      </c>
      <c r="E271" s="190" t="s">
        <v>5832</v>
      </c>
      <c r="F271" s="168" t="s">
        <v>736</v>
      </c>
      <c r="G271" s="166" t="s">
        <v>5833</v>
      </c>
      <c r="H271" s="166" t="s">
        <v>5830</v>
      </c>
      <c r="I271" s="191">
        <v>1</v>
      </c>
      <c r="J271" s="170">
        <v>100</v>
      </c>
      <c r="K271" s="187">
        <f t="shared" si="16"/>
        <v>100</v>
      </c>
      <c r="L271" s="41">
        <f t="shared" si="17"/>
        <v>0</v>
      </c>
      <c r="M271" s="188">
        <f t="shared" si="18"/>
        <v>100</v>
      </c>
      <c r="N271" s="171" t="s">
        <v>1897</v>
      </c>
    </row>
    <row r="272" spans="1:14" ht="25.5">
      <c r="A272" s="179" t="e">
        <f t="shared" si="19"/>
        <v>#REF!</v>
      </c>
      <c r="B272" s="189" t="s">
        <v>5837</v>
      </c>
      <c r="C272" s="167" t="s">
        <v>1929</v>
      </c>
      <c r="D272" s="167" t="s">
        <v>5839</v>
      </c>
      <c r="E272" s="190" t="s">
        <v>5840</v>
      </c>
      <c r="F272" s="168" t="s">
        <v>736</v>
      </c>
      <c r="G272" s="166" t="s">
        <v>5841</v>
      </c>
      <c r="H272" s="166" t="s">
        <v>5838</v>
      </c>
      <c r="I272" s="191">
        <v>10</v>
      </c>
      <c r="J272" s="170">
        <v>100</v>
      </c>
      <c r="K272" s="187">
        <f t="shared" si="16"/>
        <v>1000</v>
      </c>
      <c r="L272" s="41">
        <f t="shared" si="17"/>
        <v>0</v>
      </c>
      <c r="M272" s="188">
        <f t="shared" si="18"/>
        <v>1000</v>
      </c>
      <c r="N272" s="171" t="s">
        <v>1897</v>
      </c>
    </row>
    <row r="273" spans="1:14" ht="38.25">
      <c r="A273" s="179" t="e">
        <f t="shared" si="19"/>
        <v>#REF!</v>
      </c>
      <c r="B273" s="189" t="s">
        <v>5845</v>
      </c>
      <c r="C273" s="167" t="s">
        <v>361</v>
      </c>
      <c r="D273" s="167" t="s">
        <v>5847</v>
      </c>
      <c r="E273" s="190" t="s">
        <v>1119</v>
      </c>
      <c r="F273" s="168" t="s">
        <v>736</v>
      </c>
      <c r="G273" s="166" t="s">
        <v>5848</v>
      </c>
      <c r="H273" s="166" t="s">
        <v>5846</v>
      </c>
      <c r="I273" s="191">
        <v>6</v>
      </c>
      <c r="J273" s="170">
        <v>100</v>
      </c>
      <c r="K273" s="187">
        <f t="shared" si="16"/>
        <v>600</v>
      </c>
      <c r="L273" s="41">
        <f t="shared" si="17"/>
        <v>0</v>
      </c>
      <c r="M273" s="188">
        <f t="shared" si="18"/>
        <v>600</v>
      </c>
      <c r="N273" s="171" t="s">
        <v>1897</v>
      </c>
    </row>
    <row r="274" spans="1:14" ht="38.25">
      <c r="A274" s="179" t="e">
        <f t="shared" si="19"/>
        <v>#REF!</v>
      </c>
      <c r="B274" s="189" t="s">
        <v>3507</v>
      </c>
      <c r="C274" s="167" t="s">
        <v>3301</v>
      </c>
      <c r="D274" s="167" t="s">
        <v>3509</v>
      </c>
      <c r="E274" s="190" t="s">
        <v>3510</v>
      </c>
      <c r="F274" s="168" t="s">
        <v>736</v>
      </c>
      <c r="G274" s="166" t="s">
        <v>3511</v>
      </c>
      <c r="H274" s="166" t="s">
        <v>3508</v>
      </c>
      <c r="I274" s="191">
        <v>1</v>
      </c>
      <c r="J274" s="170">
        <v>100</v>
      </c>
      <c r="K274" s="187">
        <f t="shared" si="16"/>
        <v>100</v>
      </c>
      <c r="L274" s="41">
        <f t="shared" si="17"/>
        <v>0</v>
      </c>
      <c r="M274" s="188">
        <f t="shared" si="18"/>
        <v>100</v>
      </c>
      <c r="N274" s="171" t="s">
        <v>1897</v>
      </c>
    </row>
    <row r="275" spans="1:14" ht="38.25">
      <c r="A275" s="179" t="e">
        <f t="shared" si="19"/>
        <v>#REF!</v>
      </c>
      <c r="B275" s="189" t="s">
        <v>5852</v>
      </c>
      <c r="C275" s="167" t="s">
        <v>1929</v>
      </c>
      <c r="D275" s="167" t="s">
        <v>5854</v>
      </c>
      <c r="E275" s="190" t="s">
        <v>4850</v>
      </c>
      <c r="F275" s="168" t="s">
        <v>736</v>
      </c>
      <c r="G275" s="166" t="s">
        <v>5855</v>
      </c>
      <c r="H275" s="166" t="s">
        <v>5853</v>
      </c>
      <c r="I275" s="191">
        <v>11</v>
      </c>
      <c r="J275" s="170">
        <v>100</v>
      </c>
      <c r="K275" s="187">
        <f t="shared" si="16"/>
        <v>1100</v>
      </c>
      <c r="L275" s="41">
        <f t="shared" si="17"/>
        <v>0</v>
      </c>
      <c r="M275" s="188">
        <f t="shared" si="18"/>
        <v>1100</v>
      </c>
      <c r="N275" s="171" t="s">
        <v>1897</v>
      </c>
    </row>
    <row r="276" spans="1:14" ht="38.25">
      <c r="A276" s="179" t="e">
        <f>#REF!+1</f>
        <v>#REF!</v>
      </c>
      <c r="B276" s="189" t="s">
        <v>4273</v>
      </c>
      <c r="C276" s="167" t="s">
        <v>1929</v>
      </c>
      <c r="D276" s="167" t="s">
        <v>4275</v>
      </c>
      <c r="E276" s="190" t="s">
        <v>4276</v>
      </c>
      <c r="F276" s="168" t="s">
        <v>736</v>
      </c>
      <c r="G276" s="166" t="s">
        <v>4277</v>
      </c>
      <c r="H276" s="166" t="s">
        <v>4274</v>
      </c>
      <c r="I276" s="191">
        <v>160</v>
      </c>
      <c r="J276" s="170">
        <v>100</v>
      </c>
      <c r="K276" s="187">
        <f t="shared" si="16"/>
        <v>16000</v>
      </c>
      <c r="L276" s="41">
        <f t="shared" si="17"/>
        <v>0</v>
      </c>
      <c r="M276" s="188">
        <f t="shared" si="18"/>
        <v>16000</v>
      </c>
      <c r="N276" s="171" t="s">
        <v>1897</v>
      </c>
    </row>
    <row r="277" spans="1:14" ht="38.25">
      <c r="A277" s="179" t="e">
        <f t="shared" si="19"/>
        <v>#REF!</v>
      </c>
      <c r="B277" s="189" t="s">
        <v>3515</v>
      </c>
      <c r="C277" s="167" t="s">
        <v>1929</v>
      </c>
      <c r="D277" s="167" t="s">
        <v>3517</v>
      </c>
      <c r="E277" s="190" t="s">
        <v>3518</v>
      </c>
      <c r="F277" s="168" t="s">
        <v>736</v>
      </c>
      <c r="G277" s="166" t="s">
        <v>3519</v>
      </c>
      <c r="H277" s="166" t="s">
        <v>3516</v>
      </c>
      <c r="I277" s="191">
        <v>1440</v>
      </c>
      <c r="J277" s="170">
        <v>100</v>
      </c>
      <c r="K277" s="187">
        <f t="shared" si="16"/>
        <v>144000</v>
      </c>
      <c r="L277" s="41">
        <f t="shared" si="17"/>
        <v>0</v>
      </c>
      <c r="M277" s="188">
        <f t="shared" si="18"/>
        <v>144000</v>
      </c>
      <c r="N277" s="171" t="s">
        <v>1897</v>
      </c>
    </row>
    <row r="278" spans="1:14" ht="51">
      <c r="A278" s="179" t="e">
        <f t="shared" si="19"/>
        <v>#REF!</v>
      </c>
      <c r="B278" s="189" t="s">
        <v>3522</v>
      </c>
      <c r="C278" s="167" t="s">
        <v>1929</v>
      </c>
      <c r="D278" s="167" t="s">
        <v>3524</v>
      </c>
      <c r="E278" s="190" t="s">
        <v>3525</v>
      </c>
      <c r="F278" s="168" t="s">
        <v>736</v>
      </c>
      <c r="G278" s="166" t="s">
        <v>3526</v>
      </c>
      <c r="H278" s="166" t="s">
        <v>3523</v>
      </c>
      <c r="I278" s="191">
        <v>1060</v>
      </c>
      <c r="J278" s="170">
        <v>100</v>
      </c>
      <c r="K278" s="187">
        <f t="shared" si="16"/>
        <v>106000</v>
      </c>
      <c r="L278" s="41">
        <f t="shared" si="17"/>
        <v>0</v>
      </c>
      <c r="M278" s="188">
        <f t="shared" si="18"/>
        <v>106000</v>
      </c>
      <c r="N278" s="171" t="s">
        <v>1897</v>
      </c>
    </row>
    <row r="279" spans="1:14" ht="51">
      <c r="A279" s="179" t="e">
        <f t="shared" si="19"/>
        <v>#REF!</v>
      </c>
      <c r="B279" s="189" t="s">
        <v>2540</v>
      </c>
      <c r="C279" s="167" t="s">
        <v>361</v>
      </c>
      <c r="D279" s="167" t="s">
        <v>1839</v>
      </c>
      <c r="E279" s="190" t="s">
        <v>1840</v>
      </c>
      <c r="F279" s="168" t="s">
        <v>1841</v>
      </c>
      <c r="G279" s="166" t="s">
        <v>2542</v>
      </c>
      <c r="H279" s="166" t="s">
        <v>2541</v>
      </c>
      <c r="I279" s="191">
        <v>4800</v>
      </c>
      <c r="J279" s="170">
        <v>100</v>
      </c>
      <c r="K279" s="187">
        <f t="shared" si="16"/>
        <v>480000</v>
      </c>
      <c r="L279" s="41">
        <f t="shared" si="17"/>
        <v>0</v>
      </c>
      <c r="M279" s="188">
        <f t="shared" si="18"/>
        <v>480000</v>
      </c>
      <c r="N279" s="171" t="s">
        <v>1897</v>
      </c>
    </row>
    <row r="280" spans="1:14" ht="38.25">
      <c r="A280" s="179" t="e">
        <f t="shared" si="19"/>
        <v>#REF!</v>
      </c>
      <c r="B280" s="189" t="s">
        <v>5860</v>
      </c>
      <c r="C280" s="167" t="s">
        <v>1929</v>
      </c>
      <c r="D280" s="167" t="s">
        <v>5862</v>
      </c>
      <c r="E280" s="190" t="s">
        <v>5351</v>
      </c>
      <c r="F280" s="168" t="s">
        <v>736</v>
      </c>
      <c r="G280" s="166" t="s">
        <v>5864</v>
      </c>
      <c r="H280" s="166" t="s">
        <v>5861</v>
      </c>
      <c r="I280" s="191">
        <v>5</v>
      </c>
      <c r="J280" s="170">
        <v>100</v>
      </c>
      <c r="K280" s="187">
        <f t="shared" si="16"/>
        <v>500</v>
      </c>
      <c r="L280" s="41">
        <f t="shared" si="17"/>
        <v>0</v>
      </c>
      <c r="M280" s="188">
        <f t="shared" si="18"/>
        <v>500</v>
      </c>
      <c r="N280" s="171" t="s">
        <v>1897</v>
      </c>
    </row>
    <row r="281" spans="1:14" ht="38.25">
      <c r="A281" s="179" t="e">
        <f t="shared" si="19"/>
        <v>#REF!</v>
      </c>
      <c r="B281" s="189" t="s">
        <v>2543</v>
      </c>
      <c r="C281" s="167" t="s">
        <v>361</v>
      </c>
      <c r="D281" s="167" t="s">
        <v>839</v>
      </c>
      <c r="E281" s="190" t="s">
        <v>840</v>
      </c>
      <c r="F281" s="168" t="s">
        <v>762</v>
      </c>
      <c r="G281" s="166" t="s">
        <v>2545</v>
      </c>
      <c r="H281" s="166" t="s">
        <v>2544</v>
      </c>
      <c r="I281" s="191">
        <v>480</v>
      </c>
      <c r="J281" s="170">
        <v>100</v>
      </c>
      <c r="K281" s="187">
        <f t="shared" si="16"/>
        <v>48000</v>
      </c>
      <c r="L281" s="41">
        <f t="shared" si="17"/>
        <v>0</v>
      </c>
      <c r="M281" s="188">
        <f t="shared" si="18"/>
        <v>48000</v>
      </c>
      <c r="N281" s="171" t="s">
        <v>1897</v>
      </c>
    </row>
    <row r="282" spans="1:14" ht="38.25">
      <c r="A282" s="179" t="e">
        <f t="shared" si="19"/>
        <v>#REF!</v>
      </c>
      <c r="B282" s="189" t="s">
        <v>4279</v>
      </c>
      <c r="C282" s="167" t="s">
        <v>1929</v>
      </c>
      <c r="D282" s="167" t="s">
        <v>4281</v>
      </c>
      <c r="E282" s="190" t="s">
        <v>4282</v>
      </c>
      <c r="F282" s="168" t="s">
        <v>736</v>
      </c>
      <c r="G282" s="166" t="s">
        <v>4283</v>
      </c>
      <c r="H282" s="166" t="s">
        <v>4280</v>
      </c>
      <c r="I282" s="191">
        <v>1600</v>
      </c>
      <c r="J282" s="170">
        <v>100</v>
      </c>
      <c r="K282" s="187">
        <f t="shared" si="16"/>
        <v>160000</v>
      </c>
      <c r="L282" s="41">
        <f t="shared" si="17"/>
        <v>0</v>
      </c>
      <c r="M282" s="188">
        <f t="shared" si="18"/>
        <v>160000</v>
      </c>
      <c r="N282" s="171" t="s">
        <v>1897</v>
      </c>
    </row>
    <row r="283" spans="1:14" ht="51">
      <c r="A283" s="179" t="e">
        <f t="shared" si="19"/>
        <v>#REF!</v>
      </c>
      <c r="B283" s="189" t="s">
        <v>2546</v>
      </c>
      <c r="C283" s="167" t="s">
        <v>1929</v>
      </c>
      <c r="D283" s="167" t="s">
        <v>4285</v>
      </c>
      <c r="E283" s="190" t="s">
        <v>3313</v>
      </c>
      <c r="F283" s="168" t="s">
        <v>736</v>
      </c>
      <c r="G283" s="166" t="s">
        <v>4286</v>
      </c>
      <c r="H283" s="166" t="s">
        <v>2547</v>
      </c>
      <c r="I283" s="191">
        <v>1280</v>
      </c>
      <c r="J283" s="170">
        <v>100</v>
      </c>
      <c r="K283" s="187">
        <f t="shared" si="16"/>
        <v>128000</v>
      </c>
      <c r="L283" s="41">
        <f t="shared" si="17"/>
        <v>0</v>
      </c>
      <c r="M283" s="188">
        <f t="shared" si="18"/>
        <v>128000</v>
      </c>
      <c r="N283" s="171" t="s">
        <v>1897</v>
      </c>
    </row>
    <row r="284" spans="1:14" ht="38.25">
      <c r="A284" s="179" t="e">
        <f t="shared" si="19"/>
        <v>#REF!</v>
      </c>
      <c r="B284" s="189" t="s">
        <v>2548</v>
      </c>
      <c r="C284" s="167" t="s">
        <v>206</v>
      </c>
      <c r="D284" s="167" t="s">
        <v>306</v>
      </c>
      <c r="E284" s="190" t="s">
        <v>1195</v>
      </c>
      <c r="F284" s="168" t="s">
        <v>204</v>
      </c>
      <c r="G284" s="166" t="s">
        <v>2550</v>
      </c>
      <c r="H284" s="166" t="s">
        <v>2549</v>
      </c>
      <c r="I284" s="191">
        <v>800</v>
      </c>
      <c r="J284" s="170">
        <v>100</v>
      </c>
      <c r="K284" s="187">
        <f t="shared" si="16"/>
        <v>80000</v>
      </c>
      <c r="L284" s="41">
        <f t="shared" si="17"/>
        <v>0</v>
      </c>
      <c r="M284" s="188">
        <f t="shared" si="18"/>
        <v>80000</v>
      </c>
      <c r="N284" s="171" t="s">
        <v>1897</v>
      </c>
    </row>
    <row r="285" spans="1:14" ht="38.25">
      <c r="A285" s="179" t="e">
        <f t="shared" si="19"/>
        <v>#REF!</v>
      </c>
      <c r="B285" s="189" t="s">
        <v>5870</v>
      </c>
      <c r="C285" s="167" t="s">
        <v>1929</v>
      </c>
      <c r="D285" s="167" t="s">
        <v>5872</v>
      </c>
      <c r="E285" s="190" t="s">
        <v>5873</v>
      </c>
      <c r="F285" s="168" t="s">
        <v>736</v>
      </c>
      <c r="G285" s="166" t="s">
        <v>5875</v>
      </c>
      <c r="H285" s="166" t="s">
        <v>5871</v>
      </c>
      <c r="I285" s="191">
        <v>1</v>
      </c>
      <c r="J285" s="170">
        <v>100</v>
      </c>
      <c r="K285" s="187">
        <f t="shared" si="16"/>
        <v>100</v>
      </c>
      <c r="L285" s="41">
        <f t="shared" si="17"/>
        <v>0</v>
      </c>
      <c r="M285" s="188">
        <f t="shared" si="18"/>
        <v>100</v>
      </c>
      <c r="N285" s="171" t="s">
        <v>1897</v>
      </c>
    </row>
    <row r="286" spans="1:14" ht="38.25">
      <c r="A286" s="179" t="e">
        <f t="shared" si="19"/>
        <v>#REF!</v>
      </c>
      <c r="B286" s="189" t="s">
        <v>4288</v>
      </c>
      <c r="C286" s="167" t="s">
        <v>1859</v>
      </c>
      <c r="D286" s="167" t="s">
        <v>4290</v>
      </c>
      <c r="E286" s="190" t="s">
        <v>4291</v>
      </c>
      <c r="F286" s="168" t="s">
        <v>736</v>
      </c>
      <c r="G286" s="166" t="s">
        <v>4292</v>
      </c>
      <c r="H286" s="166">
        <v>11111111111111</v>
      </c>
      <c r="I286" s="191">
        <v>1600</v>
      </c>
      <c r="J286" s="170">
        <v>100</v>
      </c>
      <c r="K286" s="187">
        <f t="shared" si="16"/>
        <v>160000</v>
      </c>
      <c r="L286" s="41">
        <f t="shared" si="17"/>
        <v>0</v>
      </c>
      <c r="M286" s="188">
        <f t="shared" si="18"/>
        <v>160000</v>
      </c>
      <c r="N286" s="171" t="s">
        <v>1897</v>
      </c>
    </row>
    <row r="287" spans="1:14" ht="38.25">
      <c r="A287" s="179" t="e">
        <f t="shared" si="19"/>
        <v>#REF!</v>
      </c>
      <c r="B287" s="189" t="s">
        <v>3530</v>
      </c>
      <c r="C287" s="167" t="s">
        <v>193</v>
      </c>
      <c r="D287" s="167" t="s">
        <v>3532</v>
      </c>
      <c r="E287" s="190" t="s">
        <v>3533</v>
      </c>
      <c r="F287" s="168" t="s">
        <v>736</v>
      </c>
      <c r="G287" s="166" t="s">
        <v>3534</v>
      </c>
      <c r="H287" s="166" t="s">
        <v>3531</v>
      </c>
      <c r="I287" s="191">
        <v>6400</v>
      </c>
      <c r="J287" s="170">
        <v>100</v>
      </c>
      <c r="K287" s="187">
        <f t="shared" si="16"/>
        <v>640000</v>
      </c>
      <c r="L287" s="41">
        <f t="shared" si="17"/>
        <v>0</v>
      </c>
      <c r="M287" s="188">
        <f t="shared" si="18"/>
        <v>640000</v>
      </c>
      <c r="N287" s="171" t="s">
        <v>1897</v>
      </c>
    </row>
    <row r="288" spans="1:14" ht="25.5">
      <c r="A288" s="179" t="e">
        <f t="shared" si="19"/>
        <v>#REF!</v>
      </c>
      <c r="B288" s="189" t="s">
        <v>2553</v>
      </c>
      <c r="C288" s="167" t="s">
        <v>361</v>
      </c>
      <c r="D288" s="167" t="s">
        <v>2555</v>
      </c>
      <c r="E288" s="190" t="s">
        <v>2556</v>
      </c>
      <c r="F288" s="168" t="s">
        <v>736</v>
      </c>
      <c r="G288" s="166" t="s">
        <v>2557</v>
      </c>
      <c r="H288" s="166" t="s">
        <v>2554</v>
      </c>
      <c r="I288" s="191">
        <v>640</v>
      </c>
      <c r="J288" s="170">
        <v>100</v>
      </c>
      <c r="K288" s="187">
        <f t="shared" si="16"/>
        <v>64000</v>
      </c>
      <c r="L288" s="41">
        <f t="shared" si="17"/>
        <v>0</v>
      </c>
      <c r="M288" s="188">
        <f t="shared" si="18"/>
        <v>64000</v>
      </c>
      <c r="N288" s="171" t="s">
        <v>1897</v>
      </c>
    </row>
    <row r="289" spans="1:14" ht="38.25">
      <c r="A289" s="179" t="e">
        <f t="shared" si="19"/>
        <v>#REF!</v>
      </c>
      <c r="B289" s="189" t="s">
        <v>5879</v>
      </c>
      <c r="C289" s="167" t="s">
        <v>361</v>
      </c>
      <c r="D289" s="167" t="s">
        <v>5881</v>
      </c>
      <c r="E289" s="190" t="s">
        <v>5882</v>
      </c>
      <c r="F289" s="168" t="s">
        <v>736</v>
      </c>
      <c r="G289" s="166" t="s">
        <v>5883</v>
      </c>
      <c r="H289" s="166" t="s">
        <v>5880</v>
      </c>
      <c r="I289" s="191">
        <v>119</v>
      </c>
      <c r="J289" s="170">
        <v>100</v>
      </c>
      <c r="K289" s="187">
        <f t="shared" si="16"/>
        <v>11900</v>
      </c>
      <c r="L289" s="41">
        <f t="shared" si="17"/>
        <v>0</v>
      </c>
      <c r="M289" s="188">
        <f t="shared" si="18"/>
        <v>11900</v>
      </c>
      <c r="N289" s="171" t="s">
        <v>1897</v>
      </c>
    </row>
    <row r="290" spans="1:14" ht="51">
      <c r="A290" s="179" t="e">
        <f t="shared" si="19"/>
        <v>#REF!</v>
      </c>
      <c r="B290" s="189" t="s">
        <v>2559</v>
      </c>
      <c r="C290" s="167" t="s">
        <v>206</v>
      </c>
      <c r="D290" s="167" t="s">
        <v>340</v>
      </c>
      <c r="E290" s="190" t="s">
        <v>1197</v>
      </c>
      <c r="F290" s="168" t="s">
        <v>341</v>
      </c>
      <c r="G290" s="166" t="s">
        <v>2561</v>
      </c>
      <c r="H290" s="166" t="s">
        <v>2560</v>
      </c>
      <c r="I290" s="191">
        <v>4000</v>
      </c>
      <c r="J290" s="170">
        <v>100</v>
      </c>
      <c r="K290" s="187">
        <f t="shared" si="16"/>
        <v>400000</v>
      </c>
      <c r="L290" s="41">
        <f t="shared" si="17"/>
        <v>0</v>
      </c>
      <c r="M290" s="188">
        <f t="shared" si="18"/>
        <v>400000</v>
      </c>
      <c r="N290" s="171" t="s">
        <v>1897</v>
      </c>
    </row>
    <row r="291" spans="1:14" ht="51">
      <c r="A291" s="179" t="e">
        <f t="shared" si="19"/>
        <v>#REF!</v>
      </c>
      <c r="B291" s="189" t="s">
        <v>5888</v>
      </c>
      <c r="C291" s="167" t="s">
        <v>361</v>
      </c>
      <c r="D291" s="167" t="s">
        <v>5890</v>
      </c>
      <c r="E291" s="190" t="s">
        <v>5891</v>
      </c>
      <c r="F291" s="168" t="s">
        <v>5417</v>
      </c>
      <c r="G291" s="166" t="s">
        <v>5892</v>
      </c>
      <c r="H291" s="166" t="s">
        <v>5889</v>
      </c>
      <c r="I291" s="191">
        <v>78</v>
      </c>
      <c r="J291" s="170">
        <v>100</v>
      </c>
      <c r="K291" s="187">
        <f t="shared" si="16"/>
        <v>7800</v>
      </c>
      <c r="L291" s="41">
        <f t="shared" si="17"/>
        <v>0</v>
      </c>
      <c r="M291" s="188">
        <f t="shared" si="18"/>
        <v>7800</v>
      </c>
      <c r="N291" s="171" t="s">
        <v>1897</v>
      </c>
    </row>
    <row r="292" spans="1:14" ht="25.5">
      <c r="A292" s="179" t="e">
        <f t="shared" si="19"/>
        <v>#REF!</v>
      </c>
      <c r="B292" s="189" t="s">
        <v>5897</v>
      </c>
      <c r="C292" s="167" t="s">
        <v>1929</v>
      </c>
      <c r="D292" s="167" t="s">
        <v>5899</v>
      </c>
      <c r="E292" s="190" t="s">
        <v>5900</v>
      </c>
      <c r="F292" s="168" t="s">
        <v>736</v>
      </c>
      <c r="G292" s="166" t="s">
        <v>5901</v>
      </c>
      <c r="H292" s="166" t="s">
        <v>5898</v>
      </c>
      <c r="I292" s="191">
        <v>208</v>
      </c>
      <c r="J292" s="170">
        <v>100</v>
      </c>
      <c r="K292" s="187">
        <f t="shared" si="16"/>
        <v>20800</v>
      </c>
      <c r="L292" s="41">
        <f t="shared" si="17"/>
        <v>0</v>
      </c>
      <c r="M292" s="188">
        <f t="shared" si="18"/>
        <v>20800</v>
      </c>
      <c r="N292" s="171" t="s">
        <v>1897</v>
      </c>
    </row>
    <row r="293" spans="1:14" ht="38.25">
      <c r="A293" s="179" t="e">
        <f t="shared" si="19"/>
        <v>#REF!</v>
      </c>
      <c r="B293" s="189" t="s">
        <v>3537</v>
      </c>
      <c r="C293" s="167" t="s">
        <v>361</v>
      </c>
      <c r="D293" s="167" t="s">
        <v>3539</v>
      </c>
      <c r="E293" s="190" t="s">
        <v>3540</v>
      </c>
      <c r="F293" s="168" t="s">
        <v>736</v>
      </c>
      <c r="G293" s="166" t="s">
        <v>3541</v>
      </c>
      <c r="H293" s="166" t="s">
        <v>3538</v>
      </c>
      <c r="I293" s="191">
        <v>12</v>
      </c>
      <c r="J293" s="170">
        <v>100</v>
      </c>
      <c r="K293" s="187">
        <f t="shared" si="16"/>
        <v>1200</v>
      </c>
      <c r="L293" s="41">
        <f t="shared" si="17"/>
        <v>0</v>
      </c>
      <c r="M293" s="188">
        <f t="shared" si="18"/>
        <v>1200</v>
      </c>
      <c r="N293" s="171" t="s">
        <v>1897</v>
      </c>
    </row>
    <row r="294" spans="1:14" ht="38.25">
      <c r="A294" s="179" t="e">
        <f t="shared" si="19"/>
        <v>#REF!</v>
      </c>
      <c r="B294" s="189" t="s">
        <v>2562</v>
      </c>
      <c r="C294" s="167" t="s">
        <v>206</v>
      </c>
      <c r="D294" s="167" t="s">
        <v>312</v>
      </c>
      <c r="E294" s="190" t="s">
        <v>1160</v>
      </c>
      <c r="F294" s="168" t="s">
        <v>208</v>
      </c>
      <c r="G294" s="166" t="s">
        <v>1205</v>
      </c>
      <c r="H294" s="166" t="s">
        <v>2563</v>
      </c>
      <c r="I294" s="191">
        <v>2400</v>
      </c>
      <c r="J294" s="170">
        <v>100</v>
      </c>
      <c r="K294" s="187">
        <f t="shared" si="16"/>
        <v>240000</v>
      </c>
      <c r="L294" s="41">
        <f t="shared" si="17"/>
        <v>0</v>
      </c>
      <c r="M294" s="188">
        <f t="shared" si="18"/>
        <v>240000</v>
      </c>
      <c r="N294" s="171" t="s">
        <v>1897</v>
      </c>
    </row>
    <row r="295" spans="1:14" ht="38.25">
      <c r="A295" s="179" t="e">
        <f t="shared" si="19"/>
        <v>#REF!</v>
      </c>
      <c r="B295" s="189" t="s">
        <v>5905</v>
      </c>
      <c r="C295" s="167" t="s">
        <v>1929</v>
      </c>
      <c r="D295" s="167" t="s">
        <v>5907</v>
      </c>
      <c r="E295" s="190" t="s">
        <v>3618</v>
      </c>
      <c r="F295" s="168" t="s">
        <v>736</v>
      </c>
      <c r="G295" s="166" t="s">
        <v>5908</v>
      </c>
      <c r="H295" s="166" t="s">
        <v>5906</v>
      </c>
      <c r="I295" s="191">
        <v>1600</v>
      </c>
      <c r="J295" s="170">
        <v>100</v>
      </c>
      <c r="K295" s="187">
        <f t="shared" si="16"/>
        <v>160000</v>
      </c>
      <c r="L295" s="41">
        <f t="shared" si="17"/>
        <v>0</v>
      </c>
      <c r="M295" s="188">
        <f t="shared" si="18"/>
        <v>160000</v>
      </c>
      <c r="N295" s="171" t="s">
        <v>1897</v>
      </c>
    </row>
    <row r="296" spans="1:14" ht="51">
      <c r="A296" s="179" t="e">
        <f t="shared" si="19"/>
        <v>#REF!</v>
      </c>
      <c r="B296" s="189" t="s">
        <v>2564</v>
      </c>
      <c r="C296" s="167" t="s">
        <v>1929</v>
      </c>
      <c r="D296" s="167" t="s">
        <v>5909</v>
      </c>
      <c r="E296" s="190" t="s">
        <v>5113</v>
      </c>
      <c r="F296" s="168" t="s">
        <v>736</v>
      </c>
      <c r="G296" s="166" t="s">
        <v>2566</v>
      </c>
      <c r="H296" s="166" t="s">
        <v>2565</v>
      </c>
      <c r="I296" s="191">
        <v>320</v>
      </c>
      <c r="J296" s="170">
        <v>100</v>
      </c>
      <c r="K296" s="187">
        <f t="shared" si="16"/>
        <v>32000</v>
      </c>
      <c r="L296" s="41">
        <f t="shared" si="17"/>
        <v>0</v>
      </c>
      <c r="M296" s="188">
        <f t="shared" si="18"/>
        <v>32000</v>
      </c>
      <c r="N296" s="171" t="s">
        <v>1897</v>
      </c>
    </row>
    <row r="297" spans="1:14" ht="51">
      <c r="A297" s="179" t="e">
        <f t="shared" si="19"/>
        <v>#REF!</v>
      </c>
      <c r="B297" s="189" t="s">
        <v>5911</v>
      </c>
      <c r="C297" s="167" t="s">
        <v>736</v>
      </c>
      <c r="D297" s="167" t="s">
        <v>5913</v>
      </c>
      <c r="E297" s="190" t="s">
        <v>5914</v>
      </c>
      <c r="F297" s="168" t="s">
        <v>5417</v>
      </c>
      <c r="G297" s="166" t="s">
        <v>5915</v>
      </c>
      <c r="H297" s="166" t="s">
        <v>5912</v>
      </c>
      <c r="I297" s="191">
        <v>1</v>
      </c>
      <c r="J297" s="170">
        <v>100</v>
      </c>
      <c r="K297" s="187">
        <f t="shared" si="16"/>
        <v>100</v>
      </c>
      <c r="L297" s="41">
        <f t="shared" si="17"/>
        <v>0</v>
      </c>
      <c r="M297" s="188">
        <f t="shared" si="18"/>
        <v>100</v>
      </c>
      <c r="N297" s="171" t="s">
        <v>1897</v>
      </c>
    </row>
    <row r="298" spans="1:14" ht="51">
      <c r="A298" s="179" t="e">
        <f t="shared" si="19"/>
        <v>#REF!</v>
      </c>
      <c r="B298" s="189" t="s">
        <v>5919</v>
      </c>
      <c r="C298" s="167" t="s">
        <v>361</v>
      </c>
      <c r="D298" s="167" t="s">
        <v>5921</v>
      </c>
      <c r="E298" s="190" t="s">
        <v>5922</v>
      </c>
      <c r="F298" s="168" t="s">
        <v>736</v>
      </c>
      <c r="G298" s="166" t="s">
        <v>5923</v>
      </c>
      <c r="H298" s="166" t="s">
        <v>5920</v>
      </c>
      <c r="I298" s="191">
        <v>13</v>
      </c>
      <c r="J298" s="170">
        <v>100</v>
      </c>
      <c r="K298" s="187">
        <f t="shared" si="16"/>
        <v>1300</v>
      </c>
      <c r="L298" s="41">
        <f t="shared" si="17"/>
        <v>0</v>
      </c>
      <c r="M298" s="188">
        <f t="shared" si="18"/>
        <v>1300</v>
      </c>
      <c r="N298" s="171" t="s">
        <v>1897</v>
      </c>
    </row>
    <row r="299" spans="1:14" ht="38.25">
      <c r="A299" s="179" t="e">
        <f t="shared" si="19"/>
        <v>#REF!</v>
      </c>
      <c r="B299" s="189" t="s">
        <v>2567</v>
      </c>
      <c r="C299" s="167" t="s">
        <v>4099</v>
      </c>
      <c r="D299" s="167" t="s">
        <v>4294</v>
      </c>
      <c r="E299" s="190" t="s">
        <v>4295</v>
      </c>
      <c r="F299" s="168" t="s">
        <v>736</v>
      </c>
      <c r="G299" s="166" t="s">
        <v>4296</v>
      </c>
      <c r="H299" s="166" t="s">
        <v>2568</v>
      </c>
      <c r="I299" s="191">
        <v>3200</v>
      </c>
      <c r="J299" s="170">
        <v>100</v>
      </c>
      <c r="K299" s="187">
        <f t="shared" si="16"/>
        <v>320000</v>
      </c>
      <c r="L299" s="41">
        <f t="shared" si="17"/>
        <v>0</v>
      </c>
      <c r="M299" s="188">
        <f t="shared" si="18"/>
        <v>320000</v>
      </c>
      <c r="N299" s="171" t="s">
        <v>1897</v>
      </c>
    </row>
    <row r="300" spans="1:14" ht="51">
      <c r="A300" s="179" t="e">
        <f t="shared" si="19"/>
        <v>#REF!</v>
      </c>
      <c r="B300" s="189" t="s">
        <v>3545</v>
      </c>
      <c r="C300" s="167" t="s">
        <v>193</v>
      </c>
      <c r="D300" s="167" t="s">
        <v>3547</v>
      </c>
      <c r="E300" s="190" t="s">
        <v>1031</v>
      </c>
      <c r="F300" s="168" t="s">
        <v>736</v>
      </c>
      <c r="G300" s="166" t="s">
        <v>3548</v>
      </c>
      <c r="H300" s="166" t="s">
        <v>3546</v>
      </c>
      <c r="I300" s="191">
        <v>1</v>
      </c>
      <c r="J300" s="170">
        <v>100</v>
      </c>
      <c r="K300" s="187">
        <f t="shared" si="16"/>
        <v>100</v>
      </c>
      <c r="L300" s="41">
        <f t="shared" si="17"/>
        <v>0</v>
      </c>
      <c r="M300" s="188">
        <f t="shared" si="18"/>
        <v>100</v>
      </c>
      <c r="N300" s="171" t="s">
        <v>1897</v>
      </c>
    </row>
    <row r="301" spans="1:14" ht="38.25">
      <c r="A301" s="179" t="e">
        <f t="shared" si="19"/>
        <v>#REF!</v>
      </c>
      <c r="B301" s="189" t="s">
        <v>2569</v>
      </c>
      <c r="C301" s="167" t="s">
        <v>1929</v>
      </c>
      <c r="D301" s="167" t="s">
        <v>3551</v>
      </c>
      <c r="E301" s="190" t="s">
        <v>3552</v>
      </c>
      <c r="F301" s="168" t="s">
        <v>736</v>
      </c>
      <c r="G301" s="166" t="s">
        <v>3553</v>
      </c>
      <c r="H301" s="166" t="s">
        <v>2570</v>
      </c>
      <c r="I301" s="191">
        <v>1280</v>
      </c>
      <c r="J301" s="170">
        <v>100</v>
      </c>
      <c r="K301" s="187">
        <f t="shared" si="16"/>
        <v>128000</v>
      </c>
      <c r="L301" s="41">
        <f t="shared" si="17"/>
        <v>0</v>
      </c>
      <c r="M301" s="188">
        <f t="shared" si="18"/>
        <v>128000</v>
      </c>
      <c r="N301" s="171" t="s">
        <v>1897</v>
      </c>
    </row>
    <row r="302" spans="1:14" ht="51">
      <c r="A302" s="179" t="e">
        <f t="shared" si="19"/>
        <v>#REF!</v>
      </c>
      <c r="B302" s="189" t="s">
        <v>2571</v>
      </c>
      <c r="C302" s="167" t="s">
        <v>1929</v>
      </c>
      <c r="D302" s="167" t="s">
        <v>3555</v>
      </c>
      <c r="E302" s="190" t="s">
        <v>2728</v>
      </c>
      <c r="F302" s="168" t="s">
        <v>736</v>
      </c>
      <c r="G302" s="166" t="s">
        <v>3556</v>
      </c>
      <c r="H302" s="166" t="s">
        <v>2572</v>
      </c>
      <c r="I302" s="191">
        <v>1280</v>
      </c>
      <c r="J302" s="170">
        <v>100</v>
      </c>
      <c r="K302" s="187">
        <f t="shared" si="16"/>
        <v>128000</v>
      </c>
      <c r="L302" s="41">
        <f t="shared" si="17"/>
        <v>0</v>
      </c>
      <c r="M302" s="188">
        <f t="shared" si="18"/>
        <v>128000</v>
      </c>
      <c r="N302" s="171" t="s">
        <v>1897</v>
      </c>
    </row>
    <row r="303" spans="1:14" ht="38.25">
      <c r="A303" s="179" t="e">
        <f t="shared" si="19"/>
        <v>#REF!</v>
      </c>
      <c r="B303" s="189" t="s">
        <v>5928</v>
      </c>
      <c r="C303" s="167" t="s">
        <v>1929</v>
      </c>
      <c r="D303" s="167" t="s">
        <v>5930</v>
      </c>
      <c r="E303" s="190" t="s">
        <v>3962</v>
      </c>
      <c r="F303" s="168" t="s">
        <v>5417</v>
      </c>
      <c r="G303" s="166" t="s">
        <v>5931</v>
      </c>
      <c r="H303" s="166" t="s">
        <v>5929</v>
      </c>
      <c r="I303" s="191">
        <v>381</v>
      </c>
      <c r="J303" s="170">
        <v>100</v>
      </c>
      <c r="K303" s="187">
        <f t="shared" si="16"/>
        <v>38100</v>
      </c>
      <c r="L303" s="41">
        <f t="shared" si="17"/>
        <v>0</v>
      </c>
      <c r="M303" s="188">
        <f t="shared" si="18"/>
        <v>38100</v>
      </c>
      <c r="N303" s="171" t="s">
        <v>1897</v>
      </c>
    </row>
    <row r="304" spans="1:14" ht="38.25">
      <c r="A304" s="179" t="e">
        <f t="shared" si="19"/>
        <v>#REF!</v>
      </c>
      <c r="B304" s="189" t="s">
        <v>2573</v>
      </c>
      <c r="C304" s="167" t="s">
        <v>4099</v>
      </c>
      <c r="D304" s="167" t="s">
        <v>4298</v>
      </c>
      <c r="E304" s="190" t="s">
        <v>4299</v>
      </c>
      <c r="F304" s="168" t="s">
        <v>736</v>
      </c>
      <c r="G304" s="166" t="s">
        <v>4300</v>
      </c>
      <c r="H304" s="166" t="s">
        <v>2574</v>
      </c>
      <c r="I304" s="191">
        <v>13600</v>
      </c>
      <c r="J304" s="170">
        <v>100</v>
      </c>
      <c r="K304" s="187">
        <f t="shared" si="16"/>
        <v>1360000</v>
      </c>
      <c r="L304" s="41">
        <f t="shared" si="17"/>
        <v>0</v>
      </c>
      <c r="M304" s="188">
        <f t="shared" si="18"/>
        <v>1360000</v>
      </c>
      <c r="N304" s="171" t="s">
        <v>1897</v>
      </c>
    </row>
    <row r="305" spans="1:14" ht="38.25">
      <c r="A305" s="179" t="e">
        <f t="shared" si="19"/>
        <v>#REF!</v>
      </c>
      <c r="B305" s="189" t="s">
        <v>2575</v>
      </c>
      <c r="C305" s="167" t="s">
        <v>361</v>
      </c>
      <c r="D305" s="167" t="s">
        <v>1581</v>
      </c>
      <c r="E305" s="190" t="s">
        <v>1582</v>
      </c>
      <c r="F305" s="168" t="s">
        <v>405</v>
      </c>
      <c r="G305" s="166" t="s">
        <v>4302</v>
      </c>
      <c r="H305" s="166" t="s">
        <v>2576</v>
      </c>
      <c r="I305" s="191">
        <v>800</v>
      </c>
      <c r="J305" s="170">
        <v>100</v>
      </c>
      <c r="K305" s="187">
        <f t="shared" si="16"/>
        <v>80000</v>
      </c>
      <c r="L305" s="41">
        <f t="shared" si="17"/>
        <v>0</v>
      </c>
      <c r="M305" s="188">
        <f t="shared" si="18"/>
        <v>80000</v>
      </c>
      <c r="N305" s="171" t="s">
        <v>1897</v>
      </c>
    </row>
    <row r="306" spans="1:14" ht="63.75">
      <c r="A306" s="179" t="e">
        <f t="shared" si="19"/>
        <v>#REF!</v>
      </c>
      <c r="B306" s="189" t="s">
        <v>2577</v>
      </c>
      <c r="C306" s="167" t="s">
        <v>193</v>
      </c>
      <c r="D306" s="167" t="s">
        <v>1583</v>
      </c>
      <c r="E306" s="190" t="s">
        <v>1584</v>
      </c>
      <c r="F306" s="168" t="s">
        <v>405</v>
      </c>
      <c r="G306" s="166" t="s">
        <v>2579</v>
      </c>
      <c r="H306" s="166" t="s">
        <v>2578</v>
      </c>
      <c r="I306" s="191">
        <v>1600</v>
      </c>
      <c r="J306" s="170">
        <v>100</v>
      </c>
      <c r="K306" s="187">
        <f t="shared" si="16"/>
        <v>160000</v>
      </c>
      <c r="L306" s="41">
        <f t="shared" si="17"/>
        <v>0</v>
      </c>
      <c r="M306" s="188">
        <f t="shared" si="18"/>
        <v>160000</v>
      </c>
      <c r="N306" s="171" t="s">
        <v>1897</v>
      </c>
    </row>
    <row r="307" spans="1:14" ht="51">
      <c r="A307" s="179" t="e">
        <f t="shared" si="19"/>
        <v>#REF!</v>
      </c>
      <c r="B307" s="189" t="s">
        <v>5936</v>
      </c>
      <c r="C307" s="167" t="s">
        <v>1929</v>
      </c>
      <c r="D307" s="167" t="s">
        <v>5938</v>
      </c>
      <c r="E307" s="190" t="s">
        <v>5939</v>
      </c>
      <c r="F307" s="168" t="s">
        <v>736</v>
      </c>
      <c r="G307" s="166" t="s">
        <v>5941</v>
      </c>
      <c r="H307" s="166" t="s">
        <v>5937</v>
      </c>
      <c r="I307" s="191">
        <v>5</v>
      </c>
      <c r="J307" s="170">
        <v>100</v>
      </c>
      <c r="K307" s="187">
        <f t="shared" si="16"/>
        <v>500</v>
      </c>
      <c r="L307" s="41">
        <f t="shared" si="17"/>
        <v>0</v>
      </c>
      <c r="M307" s="188">
        <f t="shared" si="18"/>
        <v>500</v>
      </c>
      <c r="N307" s="171" t="s">
        <v>1897</v>
      </c>
    </row>
    <row r="308" spans="1:14" ht="38.25">
      <c r="A308" s="179" t="e">
        <f t="shared" si="19"/>
        <v>#REF!</v>
      </c>
      <c r="B308" s="189" t="s">
        <v>5945</v>
      </c>
      <c r="C308" s="167" t="s">
        <v>1929</v>
      </c>
      <c r="D308" s="167" t="s">
        <v>5947</v>
      </c>
      <c r="E308" s="190" t="s">
        <v>3989</v>
      </c>
      <c r="F308" s="168" t="s">
        <v>5948</v>
      </c>
      <c r="G308" s="166" t="s">
        <v>5949</v>
      </c>
      <c r="H308" s="166" t="s">
        <v>5946</v>
      </c>
      <c r="I308" s="191">
        <v>8000</v>
      </c>
      <c r="J308" s="170">
        <v>100</v>
      </c>
      <c r="K308" s="187">
        <f t="shared" si="16"/>
        <v>800000</v>
      </c>
      <c r="L308" s="41">
        <f t="shared" si="17"/>
        <v>0</v>
      </c>
      <c r="M308" s="188">
        <f t="shared" si="18"/>
        <v>800000</v>
      </c>
      <c r="N308" s="171" t="s">
        <v>1897</v>
      </c>
    </row>
    <row r="309" spans="1:14" ht="63.75">
      <c r="A309" s="179" t="e">
        <f t="shared" si="19"/>
        <v>#REF!</v>
      </c>
      <c r="B309" s="189" t="s">
        <v>2580</v>
      </c>
      <c r="C309" s="167" t="s">
        <v>1929</v>
      </c>
      <c r="D309" s="167" t="s">
        <v>4304</v>
      </c>
      <c r="E309" s="190" t="s">
        <v>4165</v>
      </c>
      <c r="F309" s="168" t="s">
        <v>736</v>
      </c>
      <c r="G309" s="166" t="s">
        <v>4305</v>
      </c>
      <c r="H309" s="166" t="s">
        <v>2581</v>
      </c>
      <c r="I309" s="191">
        <v>3360</v>
      </c>
      <c r="J309" s="170">
        <v>100</v>
      </c>
      <c r="K309" s="187">
        <f t="shared" si="16"/>
        <v>336000</v>
      </c>
      <c r="L309" s="41">
        <f t="shared" si="17"/>
        <v>0</v>
      </c>
      <c r="M309" s="188">
        <f t="shared" si="18"/>
        <v>336000</v>
      </c>
      <c r="N309" s="171" t="s">
        <v>1897</v>
      </c>
    </row>
    <row r="310" spans="1:14" ht="63.75">
      <c r="A310" s="179" t="e">
        <f t="shared" si="19"/>
        <v>#REF!</v>
      </c>
      <c r="B310" s="189" t="s">
        <v>2582</v>
      </c>
      <c r="C310" s="167" t="s">
        <v>206</v>
      </c>
      <c r="D310" s="167" t="s">
        <v>174</v>
      </c>
      <c r="E310" s="190" t="s">
        <v>1218</v>
      </c>
      <c r="F310" s="168" t="s">
        <v>208</v>
      </c>
      <c r="G310" s="166" t="s">
        <v>2584</v>
      </c>
      <c r="H310" s="166" t="s">
        <v>2583</v>
      </c>
      <c r="I310" s="191">
        <v>534</v>
      </c>
      <c r="J310" s="170">
        <v>100</v>
      </c>
      <c r="K310" s="187">
        <f t="shared" si="16"/>
        <v>53400</v>
      </c>
      <c r="L310" s="41">
        <f t="shared" si="17"/>
        <v>0</v>
      </c>
      <c r="M310" s="188">
        <f t="shared" si="18"/>
        <v>53400</v>
      </c>
      <c r="N310" s="171" t="s">
        <v>1897</v>
      </c>
    </row>
    <row r="311" spans="1:14" ht="38.25">
      <c r="A311" s="179" t="e">
        <f t="shared" si="19"/>
        <v>#REF!</v>
      </c>
      <c r="B311" s="189" t="s">
        <v>5955</v>
      </c>
      <c r="C311" s="167" t="s">
        <v>1929</v>
      </c>
      <c r="D311" s="167" t="s">
        <v>5957</v>
      </c>
      <c r="E311" s="190" t="s">
        <v>5958</v>
      </c>
      <c r="F311" s="168" t="s">
        <v>736</v>
      </c>
      <c r="G311" s="166" t="s">
        <v>5959</v>
      </c>
      <c r="H311" s="166" t="s">
        <v>5956</v>
      </c>
      <c r="I311" s="191">
        <v>1066</v>
      </c>
      <c r="J311" s="170">
        <v>100</v>
      </c>
      <c r="K311" s="187">
        <f t="shared" si="16"/>
        <v>106600</v>
      </c>
      <c r="L311" s="41">
        <f t="shared" si="17"/>
        <v>0</v>
      </c>
      <c r="M311" s="188">
        <f t="shared" si="18"/>
        <v>106600</v>
      </c>
      <c r="N311" s="171" t="s">
        <v>1897</v>
      </c>
    </row>
    <row r="312" spans="1:14" ht="38.25">
      <c r="A312" s="179" t="e">
        <f t="shared" si="19"/>
        <v>#REF!</v>
      </c>
      <c r="B312" s="189" t="s">
        <v>2585</v>
      </c>
      <c r="C312" s="167" t="s">
        <v>1929</v>
      </c>
      <c r="D312" s="167" t="s">
        <v>2587</v>
      </c>
      <c r="E312" s="190" t="s">
        <v>2588</v>
      </c>
      <c r="F312" s="168" t="s">
        <v>736</v>
      </c>
      <c r="G312" s="166" t="s">
        <v>2589</v>
      </c>
      <c r="H312" s="166" t="s">
        <v>2586</v>
      </c>
      <c r="I312" s="191">
        <v>34880</v>
      </c>
      <c r="J312" s="170">
        <v>100</v>
      </c>
      <c r="K312" s="187">
        <f t="shared" si="16"/>
        <v>3488000</v>
      </c>
      <c r="L312" s="41">
        <f t="shared" si="17"/>
        <v>0</v>
      </c>
      <c r="M312" s="188">
        <f t="shared" si="18"/>
        <v>3488000</v>
      </c>
      <c r="N312" s="171" t="s">
        <v>1897</v>
      </c>
    </row>
    <row r="313" spans="1:14" ht="51">
      <c r="A313" s="179" t="e">
        <f t="shared" si="19"/>
        <v>#REF!</v>
      </c>
      <c r="B313" s="189" t="s">
        <v>5963</v>
      </c>
      <c r="C313" s="167" t="s">
        <v>1929</v>
      </c>
      <c r="D313" s="167" t="s">
        <v>5965</v>
      </c>
      <c r="E313" s="190" t="s">
        <v>5966</v>
      </c>
      <c r="F313" s="168" t="s">
        <v>736</v>
      </c>
      <c r="G313" s="166" t="s">
        <v>3526</v>
      </c>
      <c r="H313" s="166" t="s">
        <v>5964</v>
      </c>
      <c r="I313" s="191">
        <v>30</v>
      </c>
      <c r="J313" s="170">
        <v>100</v>
      </c>
      <c r="K313" s="187">
        <f t="shared" si="16"/>
        <v>3000</v>
      </c>
      <c r="L313" s="41">
        <f t="shared" si="17"/>
        <v>0</v>
      </c>
      <c r="M313" s="188">
        <f t="shared" si="18"/>
        <v>3000</v>
      </c>
      <c r="N313" s="171" t="s">
        <v>1897</v>
      </c>
    </row>
    <row r="314" spans="1:14" ht="38.25">
      <c r="A314" s="179" t="e">
        <f t="shared" si="19"/>
        <v>#REF!</v>
      </c>
      <c r="B314" s="189" t="s">
        <v>2591</v>
      </c>
      <c r="C314" s="167" t="s">
        <v>193</v>
      </c>
      <c r="D314" s="167" t="s">
        <v>393</v>
      </c>
      <c r="E314" s="190" t="s">
        <v>851</v>
      </c>
      <c r="F314" s="168" t="s">
        <v>348</v>
      </c>
      <c r="G314" s="166" t="s">
        <v>1586</v>
      </c>
      <c r="H314" s="166" t="s">
        <v>2592</v>
      </c>
      <c r="I314" s="191">
        <v>640</v>
      </c>
      <c r="J314" s="170">
        <v>100</v>
      </c>
      <c r="K314" s="187">
        <f t="shared" si="16"/>
        <v>64000</v>
      </c>
      <c r="L314" s="41">
        <f t="shared" si="17"/>
        <v>0</v>
      </c>
      <c r="M314" s="188">
        <f t="shared" si="18"/>
        <v>64000</v>
      </c>
      <c r="N314" s="171" t="s">
        <v>1897</v>
      </c>
    </row>
    <row r="315" spans="1:14" ht="63.75">
      <c r="A315" s="179" t="e">
        <f t="shared" si="19"/>
        <v>#REF!</v>
      </c>
      <c r="B315" s="189" t="s">
        <v>2593</v>
      </c>
      <c r="C315" s="167" t="s">
        <v>193</v>
      </c>
      <c r="D315" s="167" t="s">
        <v>325</v>
      </c>
      <c r="E315" s="190" t="s">
        <v>853</v>
      </c>
      <c r="F315" s="168" t="s">
        <v>326</v>
      </c>
      <c r="G315" s="166" t="s">
        <v>2595</v>
      </c>
      <c r="H315" s="166" t="s">
        <v>2594</v>
      </c>
      <c r="I315" s="191">
        <v>800</v>
      </c>
      <c r="J315" s="170">
        <v>100</v>
      </c>
      <c r="K315" s="187">
        <f t="shared" si="16"/>
        <v>80000</v>
      </c>
      <c r="L315" s="41">
        <f t="shared" si="17"/>
        <v>0</v>
      </c>
      <c r="M315" s="188">
        <f t="shared" si="18"/>
        <v>80000</v>
      </c>
      <c r="N315" s="171" t="s">
        <v>1897</v>
      </c>
    </row>
    <row r="316" spans="1:14" ht="38.25">
      <c r="A316" s="179" t="e">
        <f t="shared" si="19"/>
        <v>#REF!</v>
      </c>
      <c r="B316" s="189" t="s">
        <v>5970</v>
      </c>
      <c r="C316" s="167" t="s">
        <v>361</v>
      </c>
      <c r="D316" s="167" t="s">
        <v>5972</v>
      </c>
      <c r="E316" s="190" t="s">
        <v>5973</v>
      </c>
      <c r="F316" s="168" t="s">
        <v>736</v>
      </c>
      <c r="G316" s="166" t="s">
        <v>5974</v>
      </c>
      <c r="H316" s="166" t="s">
        <v>5971</v>
      </c>
      <c r="I316" s="191">
        <v>1120</v>
      </c>
      <c r="J316" s="170">
        <v>100</v>
      </c>
      <c r="K316" s="187">
        <f t="shared" si="16"/>
        <v>112000</v>
      </c>
      <c r="L316" s="41">
        <f t="shared" si="17"/>
        <v>0</v>
      </c>
      <c r="M316" s="188">
        <f t="shared" si="18"/>
        <v>112000</v>
      </c>
      <c r="N316" s="171" t="s">
        <v>1897</v>
      </c>
    </row>
    <row r="317" spans="1:14" ht="51">
      <c r="A317" s="179" t="e">
        <f t="shared" si="19"/>
        <v>#REF!</v>
      </c>
      <c r="B317" s="189" t="s">
        <v>5977</v>
      </c>
      <c r="C317" s="167" t="s">
        <v>1929</v>
      </c>
      <c r="D317" s="167" t="s">
        <v>5979</v>
      </c>
      <c r="E317" s="190" t="s">
        <v>5980</v>
      </c>
      <c r="F317" s="168" t="s">
        <v>736</v>
      </c>
      <c r="G317" s="166" t="s">
        <v>5981</v>
      </c>
      <c r="H317" s="166" t="s">
        <v>5978</v>
      </c>
      <c r="I317" s="191">
        <v>10</v>
      </c>
      <c r="J317" s="170">
        <v>100</v>
      </c>
      <c r="K317" s="187">
        <f t="shared" si="16"/>
        <v>1000</v>
      </c>
      <c r="L317" s="41">
        <f t="shared" si="17"/>
        <v>0</v>
      </c>
      <c r="M317" s="188">
        <f t="shared" si="18"/>
        <v>1000</v>
      </c>
      <c r="N317" s="171" t="s">
        <v>1897</v>
      </c>
    </row>
    <row r="318" spans="1:14" ht="51">
      <c r="A318" s="179" t="e">
        <f t="shared" si="19"/>
        <v>#REF!</v>
      </c>
      <c r="B318" s="189" t="s">
        <v>5985</v>
      </c>
      <c r="C318" s="167" t="s">
        <v>1929</v>
      </c>
      <c r="D318" s="167" t="s">
        <v>5987</v>
      </c>
      <c r="E318" s="190" t="s">
        <v>5988</v>
      </c>
      <c r="F318" s="168" t="s">
        <v>736</v>
      </c>
      <c r="G318" s="166" t="s">
        <v>5989</v>
      </c>
      <c r="H318" s="166" t="s">
        <v>5986</v>
      </c>
      <c r="I318" s="191">
        <v>450</v>
      </c>
      <c r="J318" s="170">
        <v>100</v>
      </c>
      <c r="K318" s="187">
        <f t="shared" si="16"/>
        <v>45000</v>
      </c>
      <c r="L318" s="41">
        <f t="shared" si="17"/>
        <v>0</v>
      </c>
      <c r="M318" s="188">
        <f t="shared" si="18"/>
        <v>45000</v>
      </c>
      <c r="N318" s="171" t="s">
        <v>1897</v>
      </c>
    </row>
    <row r="319" spans="1:14" ht="38.25">
      <c r="A319" s="179" t="e">
        <f t="shared" si="19"/>
        <v>#REF!</v>
      </c>
      <c r="B319" s="189" t="s">
        <v>2596</v>
      </c>
      <c r="C319" s="167" t="s">
        <v>1929</v>
      </c>
      <c r="D319" s="167" t="s">
        <v>2598</v>
      </c>
      <c r="E319" s="190" t="s">
        <v>2599</v>
      </c>
      <c r="F319" s="168" t="s">
        <v>736</v>
      </c>
      <c r="G319" s="166" t="s">
        <v>2600</v>
      </c>
      <c r="H319" s="166" t="s">
        <v>2597</v>
      </c>
      <c r="I319" s="191">
        <v>1600</v>
      </c>
      <c r="J319" s="170">
        <v>100</v>
      </c>
      <c r="K319" s="187">
        <f t="shared" si="16"/>
        <v>160000</v>
      </c>
      <c r="L319" s="41">
        <f t="shared" si="17"/>
        <v>0</v>
      </c>
      <c r="M319" s="188">
        <f t="shared" si="18"/>
        <v>160000</v>
      </c>
      <c r="N319" s="171" t="s">
        <v>1897</v>
      </c>
    </row>
    <row r="320" spans="1:14" ht="51">
      <c r="A320" s="179" t="e">
        <f t="shared" si="19"/>
        <v>#REF!</v>
      </c>
      <c r="B320" s="189" t="s">
        <v>2602</v>
      </c>
      <c r="C320" s="167" t="s">
        <v>206</v>
      </c>
      <c r="D320" s="167" t="s">
        <v>171</v>
      </c>
      <c r="E320" s="190" t="s">
        <v>1213</v>
      </c>
      <c r="F320" s="168" t="s">
        <v>204</v>
      </c>
      <c r="G320" s="166" t="s">
        <v>2604</v>
      </c>
      <c r="H320" s="166" t="s">
        <v>2603</v>
      </c>
      <c r="I320" s="191">
        <v>800</v>
      </c>
      <c r="J320" s="170">
        <v>100</v>
      </c>
      <c r="K320" s="187">
        <f t="shared" si="16"/>
        <v>80000</v>
      </c>
      <c r="L320" s="41">
        <f t="shared" si="17"/>
        <v>0</v>
      </c>
      <c r="M320" s="188">
        <f t="shared" si="18"/>
        <v>80000</v>
      </c>
      <c r="N320" s="171" t="s">
        <v>1897</v>
      </c>
    </row>
    <row r="321" spans="1:14" ht="51">
      <c r="A321" s="179" t="e">
        <f t="shared" si="19"/>
        <v>#REF!</v>
      </c>
      <c r="B321" s="189" t="s">
        <v>2605</v>
      </c>
      <c r="C321" s="167" t="s">
        <v>1929</v>
      </c>
      <c r="D321" s="167" t="s">
        <v>3559</v>
      </c>
      <c r="E321" s="190" t="s">
        <v>3560</v>
      </c>
      <c r="F321" s="168" t="s">
        <v>736</v>
      </c>
      <c r="G321" s="166" t="s">
        <v>3561</v>
      </c>
      <c r="H321" s="166" t="s">
        <v>2606</v>
      </c>
      <c r="I321" s="191">
        <v>1600</v>
      </c>
      <c r="J321" s="170">
        <v>100</v>
      </c>
      <c r="K321" s="187">
        <f t="shared" si="16"/>
        <v>160000</v>
      </c>
      <c r="L321" s="41">
        <f t="shared" si="17"/>
        <v>0</v>
      </c>
      <c r="M321" s="188">
        <f t="shared" si="18"/>
        <v>160000</v>
      </c>
      <c r="N321" s="171" t="s">
        <v>1897</v>
      </c>
    </row>
    <row r="322" spans="1:14" ht="51">
      <c r="A322" s="179" t="e">
        <f t="shared" si="19"/>
        <v>#REF!</v>
      </c>
      <c r="B322" s="189" t="s">
        <v>5994</v>
      </c>
      <c r="C322" s="167" t="s">
        <v>4099</v>
      </c>
      <c r="D322" s="167" t="s">
        <v>5996</v>
      </c>
      <c r="E322" s="190" t="s">
        <v>5997</v>
      </c>
      <c r="F322" s="168" t="s">
        <v>736</v>
      </c>
      <c r="G322" s="166" t="s">
        <v>5998</v>
      </c>
      <c r="H322" s="166" t="s">
        <v>5995</v>
      </c>
      <c r="I322" s="191">
        <v>640</v>
      </c>
      <c r="J322" s="170">
        <v>100</v>
      </c>
      <c r="K322" s="187">
        <f t="shared" si="16"/>
        <v>64000</v>
      </c>
      <c r="L322" s="41">
        <f t="shared" si="17"/>
        <v>0</v>
      </c>
      <c r="M322" s="188">
        <f t="shared" si="18"/>
        <v>64000</v>
      </c>
      <c r="N322" s="171" t="s">
        <v>1897</v>
      </c>
    </row>
    <row r="323" spans="1:14" ht="25.5">
      <c r="A323" s="179" t="e">
        <f t="shared" si="19"/>
        <v>#REF!</v>
      </c>
      <c r="B323" s="189" t="s">
        <v>2026</v>
      </c>
      <c r="C323" s="167" t="s">
        <v>1929</v>
      </c>
      <c r="D323" s="167" t="s">
        <v>2028</v>
      </c>
      <c r="E323" s="190" t="s">
        <v>2029</v>
      </c>
      <c r="F323" s="168" t="s">
        <v>1932</v>
      </c>
      <c r="G323" s="166" t="s">
        <v>2030</v>
      </c>
      <c r="H323" s="166" t="s">
        <v>2027</v>
      </c>
      <c r="I323" s="191">
        <v>2</v>
      </c>
      <c r="J323" s="170">
        <v>100</v>
      </c>
      <c r="K323" s="187">
        <f t="shared" ref="K323:K384" si="20">I323*J323</f>
        <v>200</v>
      </c>
      <c r="L323" s="41">
        <f t="shared" ref="L323:L384" si="21">K323*0</f>
        <v>0</v>
      </c>
      <c r="M323" s="188">
        <f t="shared" ref="M323:M384" si="22">K323-L323</f>
        <v>200</v>
      </c>
      <c r="N323" s="171" t="s">
        <v>1897</v>
      </c>
    </row>
    <row r="324" spans="1:14" ht="38.25">
      <c r="A324" s="179" t="e">
        <f t="shared" ref="A324:A385" si="23">A323+1</f>
        <v>#REF!</v>
      </c>
      <c r="B324" s="189" t="s">
        <v>3564</v>
      </c>
      <c r="C324" s="167" t="s">
        <v>1929</v>
      </c>
      <c r="D324" s="167" t="s">
        <v>3566</v>
      </c>
      <c r="E324" s="190" t="s">
        <v>3567</v>
      </c>
      <c r="F324" s="168" t="s">
        <v>736</v>
      </c>
      <c r="G324" s="166" t="s">
        <v>3568</v>
      </c>
      <c r="H324" s="166" t="s">
        <v>3565</v>
      </c>
      <c r="I324" s="191">
        <v>2880</v>
      </c>
      <c r="J324" s="170">
        <v>100</v>
      </c>
      <c r="K324" s="187">
        <f t="shared" si="20"/>
        <v>288000</v>
      </c>
      <c r="L324" s="41">
        <f t="shared" si="21"/>
        <v>0</v>
      </c>
      <c r="M324" s="188">
        <f t="shared" si="22"/>
        <v>288000</v>
      </c>
      <c r="N324" s="171" t="s">
        <v>1897</v>
      </c>
    </row>
    <row r="325" spans="1:14" ht="38.25">
      <c r="A325" s="179" t="e">
        <f t="shared" si="23"/>
        <v>#REF!</v>
      </c>
      <c r="B325" s="189" t="s">
        <v>2607</v>
      </c>
      <c r="C325" s="167" t="s">
        <v>193</v>
      </c>
      <c r="D325" s="167" t="s">
        <v>857</v>
      </c>
      <c r="E325" s="190" t="s">
        <v>858</v>
      </c>
      <c r="F325" s="168" t="s">
        <v>762</v>
      </c>
      <c r="G325" s="166" t="s">
        <v>2609</v>
      </c>
      <c r="H325" s="166" t="s">
        <v>2608</v>
      </c>
      <c r="I325" s="191">
        <v>800</v>
      </c>
      <c r="J325" s="170">
        <v>100</v>
      </c>
      <c r="K325" s="187">
        <f t="shared" si="20"/>
        <v>80000</v>
      </c>
      <c r="L325" s="41">
        <f t="shared" si="21"/>
        <v>0</v>
      </c>
      <c r="M325" s="188">
        <f t="shared" si="22"/>
        <v>80000</v>
      </c>
      <c r="N325" s="171" t="s">
        <v>1897</v>
      </c>
    </row>
    <row r="326" spans="1:14" ht="38.25">
      <c r="A326" s="179" t="e">
        <f t="shared" si="23"/>
        <v>#REF!</v>
      </c>
      <c r="B326" s="189" t="s">
        <v>3571</v>
      </c>
      <c r="C326" s="167" t="s">
        <v>1929</v>
      </c>
      <c r="D326" s="167" t="s">
        <v>3573</v>
      </c>
      <c r="E326" s="190" t="s">
        <v>3574</v>
      </c>
      <c r="F326" s="168" t="s">
        <v>736</v>
      </c>
      <c r="G326" s="166" t="s">
        <v>3575</v>
      </c>
      <c r="H326" s="166" t="s">
        <v>3572</v>
      </c>
      <c r="I326" s="191">
        <v>6400</v>
      </c>
      <c r="J326" s="170">
        <v>100</v>
      </c>
      <c r="K326" s="187">
        <f t="shared" si="20"/>
        <v>640000</v>
      </c>
      <c r="L326" s="41">
        <f t="shared" si="21"/>
        <v>0</v>
      </c>
      <c r="M326" s="188">
        <f t="shared" si="22"/>
        <v>640000</v>
      </c>
      <c r="N326" s="171" t="s">
        <v>1897</v>
      </c>
    </row>
    <row r="327" spans="1:14" ht="63.75">
      <c r="A327" s="179" t="e">
        <f t="shared" si="23"/>
        <v>#REF!</v>
      </c>
      <c r="B327" s="189" t="s">
        <v>2611</v>
      </c>
      <c r="C327" s="167" t="s">
        <v>1929</v>
      </c>
      <c r="D327" s="167" t="s">
        <v>6001</v>
      </c>
      <c r="E327" s="190" t="s">
        <v>6002</v>
      </c>
      <c r="F327" s="168" t="s">
        <v>736</v>
      </c>
      <c r="G327" s="166" t="s">
        <v>2613</v>
      </c>
      <c r="H327" s="166" t="s">
        <v>2612</v>
      </c>
      <c r="I327" s="191">
        <v>1600</v>
      </c>
      <c r="J327" s="170">
        <v>100</v>
      </c>
      <c r="K327" s="187">
        <f t="shared" si="20"/>
        <v>160000</v>
      </c>
      <c r="L327" s="41">
        <f t="shared" si="21"/>
        <v>0</v>
      </c>
      <c r="M327" s="188">
        <f t="shared" si="22"/>
        <v>160000</v>
      </c>
      <c r="N327" s="171" t="s">
        <v>1897</v>
      </c>
    </row>
    <row r="328" spans="1:14" ht="51">
      <c r="A328" s="179" t="e">
        <f t="shared" si="23"/>
        <v>#REF!</v>
      </c>
      <c r="B328" s="189" t="s">
        <v>2614</v>
      </c>
      <c r="C328" s="167" t="s">
        <v>361</v>
      </c>
      <c r="D328" s="167" t="s">
        <v>863</v>
      </c>
      <c r="E328" s="190" t="s">
        <v>864</v>
      </c>
      <c r="F328" s="168" t="s">
        <v>762</v>
      </c>
      <c r="G328" s="166" t="s">
        <v>2616</v>
      </c>
      <c r="H328" s="166" t="s">
        <v>2615</v>
      </c>
      <c r="I328" s="191">
        <v>800</v>
      </c>
      <c r="J328" s="170">
        <v>100</v>
      </c>
      <c r="K328" s="187">
        <f t="shared" si="20"/>
        <v>80000</v>
      </c>
      <c r="L328" s="41">
        <f t="shared" si="21"/>
        <v>0</v>
      </c>
      <c r="M328" s="188">
        <f t="shared" si="22"/>
        <v>80000</v>
      </c>
      <c r="N328" s="171" t="s">
        <v>1897</v>
      </c>
    </row>
    <row r="329" spans="1:14" ht="38.25">
      <c r="A329" s="179" t="e">
        <f t="shared" si="23"/>
        <v>#REF!</v>
      </c>
      <c r="B329" s="189" t="s">
        <v>3579</v>
      </c>
      <c r="C329" s="167" t="s">
        <v>193</v>
      </c>
      <c r="D329" s="167" t="s">
        <v>3581</v>
      </c>
      <c r="E329" s="190" t="s">
        <v>3582</v>
      </c>
      <c r="F329" s="168" t="s">
        <v>736</v>
      </c>
      <c r="G329" s="166" t="s">
        <v>3583</v>
      </c>
      <c r="H329" s="166" t="s">
        <v>3580</v>
      </c>
      <c r="I329" s="191">
        <v>320</v>
      </c>
      <c r="J329" s="170">
        <v>100</v>
      </c>
      <c r="K329" s="187">
        <f t="shared" si="20"/>
        <v>32000</v>
      </c>
      <c r="L329" s="41">
        <f t="shared" si="21"/>
        <v>0</v>
      </c>
      <c r="M329" s="188">
        <f t="shared" si="22"/>
        <v>32000</v>
      </c>
      <c r="N329" s="171" t="s">
        <v>1897</v>
      </c>
    </row>
    <row r="330" spans="1:14" ht="51">
      <c r="A330" s="179" t="e">
        <f t="shared" si="23"/>
        <v>#REF!</v>
      </c>
      <c r="B330" s="189" t="s">
        <v>2617</v>
      </c>
      <c r="C330" s="167" t="s">
        <v>193</v>
      </c>
      <c r="D330" s="167" t="s">
        <v>1699</v>
      </c>
      <c r="E330" s="190" t="s">
        <v>1700</v>
      </c>
      <c r="F330" s="168" t="s">
        <v>345</v>
      </c>
      <c r="G330" s="166" t="s">
        <v>2619</v>
      </c>
      <c r="H330" s="166" t="s">
        <v>2618</v>
      </c>
      <c r="I330" s="191">
        <v>3200</v>
      </c>
      <c r="J330" s="170">
        <v>100</v>
      </c>
      <c r="K330" s="187">
        <f t="shared" si="20"/>
        <v>320000</v>
      </c>
      <c r="L330" s="41">
        <f t="shared" si="21"/>
        <v>0</v>
      </c>
      <c r="M330" s="188">
        <f t="shared" si="22"/>
        <v>320000</v>
      </c>
      <c r="N330" s="171" t="s">
        <v>1897</v>
      </c>
    </row>
    <row r="331" spans="1:14" ht="51">
      <c r="A331" s="179" t="e">
        <f t="shared" si="23"/>
        <v>#REF!</v>
      </c>
      <c r="B331" s="189" t="s">
        <v>2620</v>
      </c>
      <c r="C331" s="167" t="s">
        <v>193</v>
      </c>
      <c r="D331" s="167" t="s">
        <v>398</v>
      </c>
      <c r="E331" s="190" t="s">
        <v>869</v>
      </c>
      <c r="F331" s="168" t="s">
        <v>399</v>
      </c>
      <c r="G331" s="166" t="s">
        <v>2622</v>
      </c>
      <c r="H331" s="166" t="s">
        <v>2621</v>
      </c>
      <c r="I331" s="191">
        <v>800</v>
      </c>
      <c r="J331" s="170">
        <v>100</v>
      </c>
      <c r="K331" s="187">
        <f t="shared" si="20"/>
        <v>80000</v>
      </c>
      <c r="L331" s="41">
        <f t="shared" si="21"/>
        <v>0</v>
      </c>
      <c r="M331" s="188">
        <f t="shared" si="22"/>
        <v>80000</v>
      </c>
      <c r="N331" s="171" t="s">
        <v>1897</v>
      </c>
    </row>
    <row r="332" spans="1:14" ht="38.25">
      <c r="A332" s="179" t="e">
        <f t="shared" si="23"/>
        <v>#REF!</v>
      </c>
      <c r="B332" s="189" t="s">
        <v>2624</v>
      </c>
      <c r="C332" s="167" t="s">
        <v>206</v>
      </c>
      <c r="D332" s="167" t="s">
        <v>181</v>
      </c>
      <c r="E332" s="190" t="s">
        <v>1225</v>
      </c>
      <c r="F332" s="168" t="s">
        <v>263</v>
      </c>
      <c r="G332" s="166" t="s">
        <v>1226</v>
      </c>
      <c r="H332" s="166" t="s">
        <v>2625</v>
      </c>
      <c r="I332" s="191">
        <v>800</v>
      </c>
      <c r="J332" s="170">
        <v>100</v>
      </c>
      <c r="K332" s="187">
        <f t="shared" si="20"/>
        <v>80000</v>
      </c>
      <c r="L332" s="41">
        <f t="shared" si="21"/>
        <v>0</v>
      </c>
      <c r="M332" s="188">
        <f t="shared" si="22"/>
        <v>80000</v>
      </c>
      <c r="N332" s="171" t="s">
        <v>1897</v>
      </c>
    </row>
    <row r="333" spans="1:14" ht="51">
      <c r="A333" s="179" t="e">
        <f t="shared" si="23"/>
        <v>#REF!</v>
      </c>
      <c r="B333" s="189" t="s">
        <v>4307</v>
      </c>
      <c r="C333" s="167" t="s">
        <v>193</v>
      </c>
      <c r="D333" s="167" t="s">
        <v>4309</v>
      </c>
      <c r="E333" s="190" t="s">
        <v>1223</v>
      </c>
      <c r="F333" s="168" t="s">
        <v>736</v>
      </c>
      <c r="G333" s="166" t="s">
        <v>4310</v>
      </c>
      <c r="H333" s="166" t="s">
        <v>4308</v>
      </c>
      <c r="I333" s="191">
        <v>800</v>
      </c>
      <c r="J333" s="170">
        <v>100</v>
      </c>
      <c r="K333" s="187">
        <f t="shared" si="20"/>
        <v>80000</v>
      </c>
      <c r="L333" s="41">
        <f t="shared" si="21"/>
        <v>0</v>
      </c>
      <c r="M333" s="188">
        <f t="shared" si="22"/>
        <v>80000</v>
      </c>
      <c r="N333" s="171" t="s">
        <v>1897</v>
      </c>
    </row>
    <row r="334" spans="1:14" ht="38.25">
      <c r="A334" s="179" t="e">
        <f t="shared" si="23"/>
        <v>#REF!</v>
      </c>
      <c r="B334" s="189" t="s">
        <v>2626</v>
      </c>
      <c r="C334" s="167" t="s">
        <v>206</v>
      </c>
      <c r="D334" s="167" t="s">
        <v>182</v>
      </c>
      <c r="E334" s="190" t="s">
        <v>1223</v>
      </c>
      <c r="F334" s="168" t="s">
        <v>263</v>
      </c>
      <c r="G334" s="166" t="s">
        <v>2628</v>
      </c>
      <c r="H334" s="166" t="s">
        <v>2627</v>
      </c>
      <c r="I334" s="191">
        <v>160</v>
      </c>
      <c r="J334" s="170">
        <v>100</v>
      </c>
      <c r="K334" s="187">
        <f t="shared" si="20"/>
        <v>16000</v>
      </c>
      <c r="L334" s="41">
        <f t="shared" si="21"/>
        <v>0</v>
      </c>
      <c r="M334" s="188">
        <f t="shared" si="22"/>
        <v>16000</v>
      </c>
      <c r="N334" s="171" t="s">
        <v>1897</v>
      </c>
    </row>
    <row r="335" spans="1:14" ht="38.25">
      <c r="A335" s="179" t="e">
        <f t="shared" si="23"/>
        <v>#REF!</v>
      </c>
      <c r="B335" s="189" t="s">
        <v>2630</v>
      </c>
      <c r="C335" s="167" t="s">
        <v>4099</v>
      </c>
      <c r="D335" s="167" t="s">
        <v>6004</v>
      </c>
      <c r="E335" s="190" t="s">
        <v>6005</v>
      </c>
      <c r="F335" s="168" t="s">
        <v>736</v>
      </c>
      <c r="G335" s="166" t="s">
        <v>2632</v>
      </c>
      <c r="H335" s="166" t="s">
        <v>2631</v>
      </c>
      <c r="I335" s="191">
        <v>3200</v>
      </c>
      <c r="J335" s="170">
        <v>100</v>
      </c>
      <c r="K335" s="187">
        <f t="shared" si="20"/>
        <v>320000</v>
      </c>
      <c r="L335" s="41">
        <f t="shared" si="21"/>
        <v>0</v>
      </c>
      <c r="M335" s="188">
        <f t="shared" si="22"/>
        <v>320000</v>
      </c>
      <c r="N335" s="171" t="s">
        <v>1897</v>
      </c>
    </row>
    <row r="336" spans="1:14" ht="38.25">
      <c r="A336" s="179" t="e">
        <f t="shared" si="23"/>
        <v>#REF!</v>
      </c>
      <c r="B336" s="189" t="s">
        <v>3586</v>
      </c>
      <c r="C336" s="167" t="s">
        <v>1929</v>
      </c>
      <c r="D336" s="167" t="s">
        <v>3588</v>
      </c>
      <c r="E336" s="190" t="s">
        <v>3589</v>
      </c>
      <c r="F336" s="168" t="s">
        <v>736</v>
      </c>
      <c r="G336" s="166" t="s">
        <v>3591</v>
      </c>
      <c r="H336" s="166" t="s">
        <v>3587</v>
      </c>
      <c r="I336" s="191">
        <v>10</v>
      </c>
      <c r="J336" s="170">
        <v>100</v>
      </c>
      <c r="K336" s="187">
        <f t="shared" si="20"/>
        <v>1000</v>
      </c>
      <c r="L336" s="41">
        <f t="shared" si="21"/>
        <v>0</v>
      </c>
      <c r="M336" s="188">
        <f t="shared" si="22"/>
        <v>1000</v>
      </c>
      <c r="N336" s="171" t="s">
        <v>1897</v>
      </c>
    </row>
    <row r="337" spans="1:14" ht="63.75">
      <c r="A337" s="179" t="e">
        <f t="shared" si="23"/>
        <v>#REF!</v>
      </c>
      <c r="B337" s="189" t="s">
        <v>6008</v>
      </c>
      <c r="C337" s="167" t="s">
        <v>736</v>
      </c>
      <c r="D337" s="167" t="s">
        <v>6010</v>
      </c>
      <c r="E337" s="190" t="s">
        <v>6011</v>
      </c>
      <c r="F337" s="168" t="s">
        <v>6012</v>
      </c>
      <c r="G337" s="166" t="s">
        <v>6013</v>
      </c>
      <c r="H337" s="166" t="s">
        <v>6009</v>
      </c>
      <c r="I337" s="191">
        <v>30</v>
      </c>
      <c r="J337" s="170">
        <v>100</v>
      </c>
      <c r="K337" s="187">
        <f t="shared" si="20"/>
        <v>3000</v>
      </c>
      <c r="L337" s="41">
        <f t="shared" si="21"/>
        <v>0</v>
      </c>
      <c r="M337" s="188">
        <f t="shared" si="22"/>
        <v>3000</v>
      </c>
      <c r="N337" s="171" t="s">
        <v>1897</v>
      </c>
    </row>
    <row r="338" spans="1:14" ht="25.5">
      <c r="A338" s="179" t="e">
        <f t="shared" si="23"/>
        <v>#REF!</v>
      </c>
      <c r="B338" s="189" t="s">
        <v>6017</v>
      </c>
      <c r="C338" s="167" t="s">
        <v>2047</v>
      </c>
      <c r="D338" s="167" t="s">
        <v>6019</v>
      </c>
      <c r="E338" s="190" t="s">
        <v>6020</v>
      </c>
      <c r="F338" s="168" t="s">
        <v>1932</v>
      </c>
      <c r="G338" s="166" t="s">
        <v>6022</v>
      </c>
      <c r="H338" s="166" t="s">
        <v>6018</v>
      </c>
      <c r="I338" s="191">
        <v>20</v>
      </c>
      <c r="J338" s="170">
        <v>100</v>
      </c>
      <c r="K338" s="187">
        <f t="shared" si="20"/>
        <v>2000</v>
      </c>
      <c r="L338" s="41">
        <f t="shared" si="21"/>
        <v>0</v>
      </c>
      <c r="M338" s="188">
        <f t="shared" si="22"/>
        <v>2000</v>
      </c>
      <c r="N338" s="171" t="s">
        <v>1897</v>
      </c>
    </row>
    <row r="339" spans="1:14" ht="63.75">
      <c r="A339" s="179" t="e">
        <f t="shared" si="23"/>
        <v>#REF!</v>
      </c>
      <c r="B339" s="189" t="s">
        <v>2633</v>
      </c>
      <c r="C339" s="167" t="s">
        <v>206</v>
      </c>
      <c r="D339" s="167" t="s">
        <v>183</v>
      </c>
      <c r="E339" s="190" t="s">
        <v>1230</v>
      </c>
      <c r="F339" s="168" t="s">
        <v>208</v>
      </c>
      <c r="G339" s="166" t="s">
        <v>2635</v>
      </c>
      <c r="H339" s="166" t="s">
        <v>2634</v>
      </c>
      <c r="I339" s="191">
        <v>160</v>
      </c>
      <c r="J339" s="170">
        <v>100</v>
      </c>
      <c r="K339" s="187">
        <f t="shared" si="20"/>
        <v>16000</v>
      </c>
      <c r="L339" s="41">
        <f t="shared" si="21"/>
        <v>0</v>
      </c>
      <c r="M339" s="188">
        <f t="shared" si="22"/>
        <v>16000</v>
      </c>
      <c r="N339" s="171" t="s">
        <v>1897</v>
      </c>
    </row>
    <row r="340" spans="1:14" ht="38.25">
      <c r="A340" s="179" t="e">
        <f t="shared" si="23"/>
        <v>#REF!</v>
      </c>
      <c r="B340" s="189" t="s">
        <v>2636</v>
      </c>
      <c r="C340" s="167" t="s">
        <v>4099</v>
      </c>
      <c r="D340" s="167" t="s">
        <v>4312</v>
      </c>
      <c r="E340" s="190" t="s">
        <v>4313</v>
      </c>
      <c r="F340" s="168" t="s">
        <v>736</v>
      </c>
      <c r="G340" s="166" t="s">
        <v>4314</v>
      </c>
      <c r="H340" s="166" t="s">
        <v>2637</v>
      </c>
      <c r="I340" s="191">
        <v>2400</v>
      </c>
      <c r="J340" s="170">
        <v>100</v>
      </c>
      <c r="K340" s="187">
        <f t="shared" si="20"/>
        <v>240000</v>
      </c>
      <c r="L340" s="41">
        <f t="shared" si="21"/>
        <v>0</v>
      </c>
      <c r="M340" s="188">
        <f t="shared" si="22"/>
        <v>240000</v>
      </c>
      <c r="N340" s="171" t="s">
        <v>1897</v>
      </c>
    </row>
    <row r="341" spans="1:14" ht="38.25">
      <c r="A341" s="179" t="e">
        <f t="shared" si="23"/>
        <v>#REF!</v>
      </c>
      <c r="B341" s="189" t="s">
        <v>2638</v>
      </c>
      <c r="C341" s="167" t="s">
        <v>206</v>
      </c>
      <c r="D341" s="167" t="s">
        <v>186</v>
      </c>
      <c r="E341" s="190" t="s">
        <v>1236</v>
      </c>
      <c r="F341" s="168" t="s">
        <v>204</v>
      </c>
      <c r="G341" s="166" t="s">
        <v>1237</v>
      </c>
      <c r="H341" s="166" t="s">
        <v>2639</v>
      </c>
      <c r="I341" s="191">
        <v>800</v>
      </c>
      <c r="J341" s="170">
        <v>100</v>
      </c>
      <c r="K341" s="187">
        <f t="shared" si="20"/>
        <v>80000</v>
      </c>
      <c r="L341" s="41">
        <f t="shared" si="21"/>
        <v>0</v>
      </c>
      <c r="M341" s="188">
        <f t="shared" si="22"/>
        <v>80000</v>
      </c>
      <c r="N341" s="171" t="s">
        <v>1897</v>
      </c>
    </row>
    <row r="342" spans="1:14" ht="51">
      <c r="A342" s="179" t="e">
        <f>#REF!+1</f>
        <v>#REF!</v>
      </c>
      <c r="B342" s="189" t="s">
        <v>6047</v>
      </c>
      <c r="C342" s="167" t="s">
        <v>1929</v>
      </c>
      <c r="D342" s="167" t="s">
        <v>6049</v>
      </c>
      <c r="E342" s="190" t="s">
        <v>6050</v>
      </c>
      <c r="F342" s="168" t="s">
        <v>736</v>
      </c>
      <c r="G342" s="166" t="s">
        <v>6051</v>
      </c>
      <c r="H342" s="166" t="s">
        <v>6048</v>
      </c>
      <c r="I342" s="191">
        <v>30</v>
      </c>
      <c r="J342" s="170">
        <v>100</v>
      </c>
      <c r="K342" s="187">
        <f t="shared" si="20"/>
        <v>3000</v>
      </c>
      <c r="L342" s="41">
        <f t="shared" si="21"/>
        <v>0</v>
      </c>
      <c r="M342" s="188">
        <f t="shared" si="22"/>
        <v>3000</v>
      </c>
      <c r="N342" s="171" t="s">
        <v>1897</v>
      </c>
    </row>
    <row r="343" spans="1:14" ht="51">
      <c r="A343" s="179" t="e">
        <f t="shared" si="23"/>
        <v>#REF!</v>
      </c>
      <c r="B343" s="189" t="s">
        <v>2640</v>
      </c>
      <c r="C343" s="167" t="s">
        <v>206</v>
      </c>
      <c r="D343" s="167" t="s">
        <v>187</v>
      </c>
      <c r="E343" s="190" t="s">
        <v>1239</v>
      </c>
      <c r="F343" s="168" t="s">
        <v>208</v>
      </c>
      <c r="G343" s="166" t="s">
        <v>2642</v>
      </c>
      <c r="H343" s="166" t="s">
        <v>2641</v>
      </c>
      <c r="I343" s="191">
        <v>3200</v>
      </c>
      <c r="J343" s="170">
        <v>100</v>
      </c>
      <c r="K343" s="187">
        <f t="shared" si="20"/>
        <v>320000</v>
      </c>
      <c r="L343" s="41">
        <f t="shared" si="21"/>
        <v>0</v>
      </c>
      <c r="M343" s="188">
        <f t="shared" si="22"/>
        <v>320000</v>
      </c>
      <c r="N343" s="171" t="s">
        <v>1897</v>
      </c>
    </row>
    <row r="344" spans="1:14" ht="38.25">
      <c r="A344" s="179" t="e">
        <f t="shared" si="23"/>
        <v>#REF!</v>
      </c>
      <c r="B344" s="189" t="s">
        <v>6055</v>
      </c>
      <c r="C344" s="167" t="s">
        <v>361</v>
      </c>
      <c r="D344" s="167" t="s">
        <v>6057</v>
      </c>
      <c r="E344" s="190" t="s">
        <v>6058</v>
      </c>
      <c r="F344" s="168" t="s">
        <v>736</v>
      </c>
      <c r="G344" s="166" t="s">
        <v>6060</v>
      </c>
      <c r="H344" s="166" t="s">
        <v>6056</v>
      </c>
      <c r="I344" s="191">
        <v>1</v>
      </c>
      <c r="J344" s="170">
        <v>100</v>
      </c>
      <c r="K344" s="187">
        <f t="shared" si="20"/>
        <v>100</v>
      </c>
      <c r="L344" s="41">
        <f t="shared" si="21"/>
        <v>0</v>
      </c>
      <c r="M344" s="188">
        <f t="shared" si="22"/>
        <v>100</v>
      </c>
      <c r="N344" s="171" t="s">
        <v>1897</v>
      </c>
    </row>
    <row r="345" spans="1:14" ht="38.25">
      <c r="A345" s="179" t="e">
        <f t="shared" si="23"/>
        <v>#REF!</v>
      </c>
      <c r="B345" s="189" t="s">
        <v>6064</v>
      </c>
      <c r="C345" s="167" t="s">
        <v>1929</v>
      </c>
      <c r="D345" s="167" t="s">
        <v>6066</v>
      </c>
      <c r="E345" s="190" t="s">
        <v>3623</v>
      </c>
      <c r="F345" s="168" t="s">
        <v>736</v>
      </c>
      <c r="G345" s="166" t="s">
        <v>6067</v>
      </c>
      <c r="H345" s="166" t="s">
        <v>6065</v>
      </c>
      <c r="I345" s="191">
        <v>8</v>
      </c>
      <c r="J345" s="170">
        <v>100</v>
      </c>
      <c r="K345" s="187">
        <f t="shared" si="20"/>
        <v>800</v>
      </c>
      <c r="L345" s="41">
        <f t="shared" si="21"/>
        <v>0</v>
      </c>
      <c r="M345" s="188">
        <f t="shared" si="22"/>
        <v>800</v>
      </c>
      <c r="N345" s="171" t="s">
        <v>1897</v>
      </c>
    </row>
    <row r="346" spans="1:14" ht="51">
      <c r="A346" s="179" t="e">
        <f t="shared" si="23"/>
        <v>#REF!</v>
      </c>
      <c r="B346" s="189" t="s">
        <v>6071</v>
      </c>
      <c r="C346" s="167" t="s">
        <v>1771</v>
      </c>
      <c r="D346" s="167" t="s">
        <v>6073</v>
      </c>
      <c r="E346" s="190" t="s">
        <v>6074</v>
      </c>
      <c r="F346" s="168" t="s">
        <v>736</v>
      </c>
      <c r="G346" s="166" t="s">
        <v>6075</v>
      </c>
      <c r="H346" s="166" t="s">
        <v>6072</v>
      </c>
      <c r="I346" s="191">
        <v>8</v>
      </c>
      <c r="J346" s="170">
        <v>100</v>
      </c>
      <c r="K346" s="187">
        <f t="shared" si="20"/>
        <v>800</v>
      </c>
      <c r="L346" s="41">
        <f t="shared" si="21"/>
        <v>0</v>
      </c>
      <c r="M346" s="188">
        <f t="shared" si="22"/>
        <v>800</v>
      </c>
      <c r="N346" s="171" t="s">
        <v>1897</v>
      </c>
    </row>
    <row r="347" spans="1:14" ht="51">
      <c r="A347" s="179" t="e">
        <f t="shared" si="23"/>
        <v>#REF!</v>
      </c>
      <c r="B347" s="189" t="s">
        <v>6079</v>
      </c>
      <c r="C347" s="167" t="s">
        <v>361</v>
      </c>
      <c r="D347" s="167" t="s">
        <v>6081</v>
      </c>
      <c r="E347" s="190" t="s">
        <v>6082</v>
      </c>
      <c r="F347" s="168" t="s">
        <v>736</v>
      </c>
      <c r="G347" s="166" t="s">
        <v>6083</v>
      </c>
      <c r="H347" s="166" t="s">
        <v>6080</v>
      </c>
      <c r="I347" s="191">
        <v>5</v>
      </c>
      <c r="J347" s="170">
        <v>100</v>
      </c>
      <c r="K347" s="187">
        <f t="shared" si="20"/>
        <v>500</v>
      </c>
      <c r="L347" s="41">
        <f t="shared" si="21"/>
        <v>0</v>
      </c>
      <c r="M347" s="188">
        <f t="shared" si="22"/>
        <v>500</v>
      </c>
      <c r="N347" s="171" t="s">
        <v>1897</v>
      </c>
    </row>
    <row r="348" spans="1:14" ht="51">
      <c r="A348" s="179" t="e">
        <f t="shared" si="23"/>
        <v>#REF!</v>
      </c>
      <c r="B348" s="189" t="s">
        <v>2643</v>
      </c>
      <c r="C348" s="167" t="s">
        <v>1929</v>
      </c>
      <c r="D348" s="167" t="s">
        <v>6086</v>
      </c>
      <c r="E348" s="190" t="s">
        <v>6087</v>
      </c>
      <c r="F348" s="168" t="s">
        <v>736</v>
      </c>
      <c r="G348" s="166" t="s">
        <v>6088</v>
      </c>
      <c r="H348" s="166" t="s">
        <v>2644</v>
      </c>
      <c r="I348" s="191">
        <v>1120</v>
      </c>
      <c r="J348" s="170">
        <v>100</v>
      </c>
      <c r="K348" s="187">
        <f t="shared" si="20"/>
        <v>112000</v>
      </c>
      <c r="L348" s="41">
        <f t="shared" si="21"/>
        <v>0</v>
      </c>
      <c r="M348" s="188">
        <f t="shared" si="22"/>
        <v>112000</v>
      </c>
      <c r="N348" s="171" t="s">
        <v>1897</v>
      </c>
    </row>
    <row r="349" spans="1:14" ht="38.25">
      <c r="A349" s="179" t="e">
        <f t="shared" si="23"/>
        <v>#REF!</v>
      </c>
      <c r="B349" s="189" t="s">
        <v>3595</v>
      </c>
      <c r="C349" s="167" t="s">
        <v>1929</v>
      </c>
      <c r="D349" s="167" t="s">
        <v>3597</v>
      </c>
      <c r="E349" s="190" t="s">
        <v>3598</v>
      </c>
      <c r="F349" s="168" t="s">
        <v>736</v>
      </c>
      <c r="G349" s="166" t="s">
        <v>3600</v>
      </c>
      <c r="H349" s="166" t="s">
        <v>3596</v>
      </c>
      <c r="I349" s="191">
        <v>1</v>
      </c>
      <c r="J349" s="170">
        <v>100</v>
      </c>
      <c r="K349" s="187">
        <f t="shared" si="20"/>
        <v>100</v>
      </c>
      <c r="L349" s="41">
        <f t="shared" si="21"/>
        <v>0</v>
      </c>
      <c r="M349" s="188">
        <f t="shared" si="22"/>
        <v>100</v>
      </c>
      <c r="N349" s="171" t="s">
        <v>1897</v>
      </c>
    </row>
    <row r="350" spans="1:14" ht="51">
      <c r="A350" s="179" t="e">
        <f t="shared" si="23"/>
        <v>#REF!</v>
      </c>
      <c r="B350" s="189" t="s">
        <v>6091</v>
      </c>
      <c r="C350" s="167" t="s">
        <v>1929</v>
      </c>
      <c r="D350" s="167" t="s">
        <v>6093</v>
      </c>
      <c r="E350" s="190" t="s">
        <v>6094</v>
      </c>
      <c r="F350" s="168" t="s">
        <v>736</v>
      </c>
      <c r="G350" s="166" t="s">
        <v>6095</v>
      </c>
      <c r="H350" s="166" t="s">
        <v>6092</v>
      </c>
      <c r="I350" s="191">
        <v>1</v>
      </c>
      <c r="J350" s="170">
        <v>100</v>
      </c>
      <c r="K350" s="187">
        <f t="shared" si="20"/>
        <v>100</v>
      </c>
      <c r="L350" s="41">
        <f t="shared" si="21"/>
        <v>0</v>
      </c>
      <c r="M350" s="188">
        <f t="shared" si="22"/>
        <v>100</v>
      </c>
      <c r="N350" s="171" t="s">
        <v>1897</v>
      </c>
    </row>
    <row r="351" spans="1:14" ht="38.25">
      <c r="A351" s="179" t="e">
        <f t="shared" si="23"/>
        <v>#REF!</v>
      </c>
      <c r="B351" s="189" t="s">
        <v>4318</v>
      </c>
      <c r="C351" s="167" t="s">
        <v>193</v>
      </c>
      <c r="D351" s="167" t="s">
        <v>4320</v>
      </c>
      <c r="E351" s="190" t="s">
        <v>4321</v>
      </c>
      <c r="F351" s="168" t="s">
        <v>1705</v>
      </c>
      <c r="G351" s="166" t="s">
        <v>4322</v>
      </c>
      <c r="H351" s="166" t="s">
        <v>4319</v>
      </c>
      <c r="I351" s="191">
        <v>24</v>
      </c>
      <c r="J351" s="170">
        <v>100</v>
      </c>
      <c r="K351" s="187">
        <f t="shared" si="20"/>
        <v>2400</v>
      </c>
      <c r="L351" s="41">
        <f t="shared" si="21"/>
        <v>0</v>
      </c>
      <c r="M351" s="188">
        <f t="shared" si="22"/>
        <v>2400</v>
      </c>
      <c r="N351" s="171" t="s">
        <v>1897</v>
      </c>
    </row>
    <row r="352" spans="1:14" ht="38.25">
      <c r="A352" s="179" t="e">
        <f t="shared" si="23"/>
        <v>#REF!</v>
      </c>
      <c r="B352" s="189" t="s">
        <v>6099</v>
      </c>
      <c r="C352" s="167" t="s">
        <v>4099</v>
      </c>
      <c r="D352" s="167" t="s">
        <v>6101</v>
      </c>
      <c r="E352" s="190" t="s">
        <v>6102</v>
      </c>
      <c r="F352" s="168" t="s">
        <v>736</v>
      </c>
      <c r="G352" s="166" t="s">
        <v>6103</v>
      </c>
      <c r="H352" s="166" t="s">
        <v>6100</v>
      </c>
      <c r="I352" s="191">
        <v>31</v>
      </c>
      <c r="J352" s="170">
        <v>100</v>
      </c>
      <c r="K352" s="187">
        <f t="shared" si="20"/>
        <v>3100</v>
      </c>
      <c r="L352" s="41">
        <f t="shared" si="21"/>
        <v>0</v>
      </c>
      <c r="M352" s="188">
        <f t="shared" si="22"/>
        <v>3100</v>
      </c>
      <c r="N352" s="171" t="s">
        <v>1897</v>
      </c>
    </row>
    <row r="353" spans="1:14" ht="38.25">
      <c r="A353" s="179" t="e">
        <f t="shared" si="23"/>
        <v>#REF!</v>
      </c>
      <c r="B353" s="189" t="s">
        <v>2646</v>
      </c>
      <c r="C353" s="167" t="s">
        <v>361</v>
      </c>
      <c r="D353" s="167" t="s">
        <v>2648</v>
      </c>
      <c r="E353" s="190" t="s">
        <v>2649</v>
      </c>
      <c r="F353" s="168" t="s">
        <v>736</v>
      </c>
      <c r="G353" s="166" t="s">
        <v>2650</v>
      </c>
      <c r="H353" s="166" t="s">
        <v>2647</v>
      </c>
      <c r="I353" s="191">
        <v>50</v>
      </c>
      <c r="J353" s="170">
        <v>100</v>
      </c>
      <c r="K353" s="187">
        <f t="shared" si="20"/>
        <v>5000</v>
      </c>
      <c r="L353" s="41">
        <f t="shared" si="21"/>
        <v>0</v>
      </c>
      <c r="M353" s="188">
        <f t="shared" si="22"/>
        <v>5000</v>
      </c>
      <c r="N353" s="171" t="s">
        <v>1897</v>
      </c>
    </row>
    <row r="354" spans="1:14" ht="51">
      <c r="A354" s="179" t="e">
        <f t="shared" si="23"/>
        <v>#REF!</v>
      </c>
      <c r="B354" s="189" t="s">
        <v>6106</v>
      </c>
      <c r="C354" s="167" t="s">
        <v>1929</v>
      </c>
      <c r="D354" s="167" t="s">
        <v>3605</v>
      </c>
      <c r="E354" s="190" t="s">
        <v>3606</v>
      </c>
      <c r="F354" s="168" t="s">
        <v>736</v>
      </c>
      <c r="G354" s="166" t="s">
        <v>6107</v>
      </c>
      <c r="H354" s="166" t="s">
        <v>3604</v>
      </c>
      <c r="I354" s="191">
        <v>200</v>
      </c>
      <c r="J354" s="170">
        <v>100</v>
      </c>
      <c r="K354" s="187">
        <f t="shared" si="20"/>
        <v>20000</v>
      </c>
      <c r="L354" s="41">
        <f t="shared" si="21"/>
        <v>0</v>
      </c>
      <c r="M354" s="188">
        <f t="shared" si="22"/>
        <v>20000</v>
      </c>
      <c r="N354" s="171" t="s">
        <v>1897</v>
      </c>
    </row>
    <row r="355" spans="1:14" ht="51">
      <c r="A355" s="179" t="e">
        <f t="shared" si="23"/>
        <v>#REF!</v>
      </c>
      <c r="B355" s="189" t="s">
        <v>2654</v>
      </c>
      <c r="C355" s="167" t="s">
        <v>1929</v>
      </c>
      <c r="D355" s="167" t="s">
        <v>4325</v>
      </c>
      <c r="E355" s="190" t="s">
        <v>4326</v>
      </c>
      <c r="F355" s="168" t="s">
        <v>736</v>
      </c>
      <c r="G355" s="166" t="s">
        <v>4327</v>
      </c>
      <c r="H355" s="166" t="s">
        <v>2655</v>
      </c>
      <c r="I355" s="191">
        <v>4800</v>
      </c>
      <c r="J355" s="170">
        <v>100</v>
      </c>
      <c r="K355" s="187">
        <f t="shared" si="20"/>
        <v>480000</v>
      </c>
      <c r="L355" s="41">
        <f t="shared" si="21"/>
        <v>0</v>
      </c>
      <c r="M355" s="188">
        <f t="shared" si="22"/>
        <v>480000</v>
      </c>
      <c r="N355" s="171" t="s">
        <v>1897</v>
      </c>
    </row>
    <row r="356" spans="1:14">
      <c r="A356" s="179" t="e">
        <f t="shared" si="23"/>
        <v>#REF!</v>
      </c>
      <c r="B356" s="189" t="s">
        <v>2656</v>
      </c>
      <c r="C356" s="167" t="s">
        <v>206</v>
      </c>
      <c r="D356" s="167" t="s">
        <v>60</v>
      </c>
      <c r="E356" s="190" t="s">
        <v>1241</v>
      </c>
      <c r="F356" s="168" t="s">
        <v>204</v>
      </c>
      <c r="G356" s="166" t="s">
        <v>736</v>
      </c>
      <c r="H356" s="166" t="s">
        <v>2657</v>
      </c>
      <c r="I356" s="191">
        <v>800</v>
      </c>
      <c r="J356" s="170">
        <v>100</v>
      </c>
      <c r="K356" s="187">
        <f t="shared" si="20"/>
        <v>80000</v>
      </c>
      <c r="L356" s="41">
        <f t="shared" si="21"/>
        <v>0</v>
      </c>
      <c r="M356" s="188">
        <f t="shared" si="22"/>
        <v>80000</v>
      </c>
      <c r="N356" s="171" t="s">
        <v>1897</v>
      </c>
    </row>
    <row r="357" spans="1:14" ht="38.25">
      <c r="A357" s="179" t="e">
        <f t="shared" si="23"/>
        <v>#REF!</v>
      </c>
      <c r="B357" s="189" t="s">
        <v>6110</v>
      </c>
      <c r="C357" s="167" t="s">
        <v>1929</v>
      </c>
      <c r="D357" s="167" t="s">
        <v>6112</v>
      </c>
      <c r="E357" s="190" t="s">
        <v>6113</v>
      </c>
      <c r="F357" s="168" t="s">
        <v>736</v>
      </c>
      <c r="G357" s="166" t="s">
        <v>6115</v>
      </c>
      <c r="H357" s="166" t="s">
        <v>6111</v>
      </c>
      <c r="I357" s="191">
        <v>4</v>
      </c>
      <c r="J357" s="170">
        <v>100</v>
      </c>
      <c r="K357" s="187">
        <f t="shared" si="20"/>
        <v>400</v>
      </c>
      <c r="L357" s="41">
        <f t="shared" si="21"/>
        <v>0</v>
      </c>
      <c r="M357" s="188">
        <f t="shared" si="22"/>
        <v>400</v>
      </c>
      <c r="N357" s="171" t="s">
        <v>1897</v>
      </c>
    </row>
    <row r="358" spans="1:14" ht="51">
      <c r="A358" s="179" t="e">
        <f t="shared" si="23"/>
        <v>#REF!</v>
      </c>
      <c r="B358" s="189" t="s">
        <v>3610</v>
      </c>
      <c r="C358" s="167" t="s">
        <v>1929</v>
      </c>
      <c r="D358" s="167" t="s">
        <v>3612</v>
      </c>
      <c r="E358" s="190" t="s">
        <v>3613</v>
      </c>
      <c r="F358" s="168" t="s">
        <v>3614</v>
      </c>
      <c r="G358" s="166" t="s">
        <v>3615</v>
      </c>
      <c r="H358" s="166" t="s">
        <v>3611</v>
      </c>
      <c r="I358" s="191">
        <v>1</v>
      </c>
      <c r="J358" s="170">
        <v>100</v>
      </c>
      <c r="K358" s="187">
        <f t="shared" si="20"/>
        <v>100</v>
      </c>
      <c r="L358" s="41">
        <f t="shared" si="21"/>
        <v>0</v>
      </c>
      <c r="M358" s="188">
        <f t="shared" si="22"/>
        <v>100</v>
      </c>
      <c r="N358" s="171" t="s">
        <v>1897</v>
      </c>
    </row>
    <row r="359" spans="1:14" ht="51">
      <c r="A359" s="179" t="e">
        <f t="shared" si="23"/>
        <v>#REF!</v>
      </c>
      <c r="B359" s="189" t="s">
        <v>6119</v>
      </c>
      <c r="C359" s="167" t="s">
        <v>1929</v>
      </c>
      <c r="D359" s="167" t="s">
        <v>6121</v>
      </c>
      <c r="E359" s="190" t="s">
        <v>6122</v>
      </c>
      <c r="F359" s="168" t="s">
        <v>736</v>
      </c>
      <c r="G359" s="166" t="s">
        <v>6124</v>
      </c>
      <c r="H359" s="166" t="s">
        <v>6120</v>
      </c>
      <c r="I359" s="191">
        <v>3</v>
      </c>
      <c r="J359" s="170">
        <v>100</v>
      </c>
      <c r="K359" s="187">
        <f t="shared" si="20"/>
        <v>300</v>
      </c>
      <c r="L359" s="41">
        <f t="shared" si="21"/>
        <v>0</v>
      </c>
      <c r="M359" s="188">
        <f t="shared" si="22"/>
        <v>300</v>
      </c>
      <c r="N359" s="171" t="s">
        <v>1897</v>
      </c>
    </row>
    <row r="360" spans="1:14" ht="51">
      <c r="A360" s="179" t="e">
        <f t="shared" si="23"/>
        <v>#REF!</v>
      </c>
      <c r="B360" s="189" t="s">
        <v>6127</v>
      </c>
      <c r="C360" s="167" t="s">
        <v>6129</v>
      </c>
      <c r="D360" s="167" t="s">
        <v>6130</v>
      </c>
      <c r="E360" s="190" t="s">
        <v>6131</v>
      </c>
      <c r="F360" s="168" t="s">
        <v>736</v>
      </c>
      <c r="G360" s="166" t="s">
        <v>6132</v>
      </c>
      <c r="H360" s="166" t="s">
        <v>6128</v>
      </c>
      <c r="I360" s="191">
        <v>160</v>
      </c>
      <c r="J360" s="170">
        <v>100</v>
      </c>
      <c r="K360" s="187">
        <f t="shared" si="20"/>
        <v>16000</v>
      </c>
      <c r="L360" s="41">
        <f t="shared" si="21"/>
        <v>0</v>
      </c>
      <c r="M360" s="188">
        <f t="shared" si="22"/>
        <v>16000</v>
      </c>
      <c r="N360" s="171" t="s">
        <v>1897</v>
      </c>
    </row>
    <row r="361" spans="1:14" ht="51">
      <c r="A361" s="179" t="e">
        <f t="shared" si="23"/>
        <v>#REF!</v>
      </c>
      <c r="B361" s="189" t="s">
        <v>3620</v>
      </c>
      <c r="C361" s="167" t="s">
        <v>2047</v>
      </c>
      <c r="D361" s="167" t="s">
        <v>3622</v>
      </c>
      <c r="E361" s="190" t="s">
        <v>3623</v>
      </c>
      <c r="F361" s="168" t="s">
        <v>1932</v>
      </c>
      <c r="G361" s="166" t="s">
        <v>4329</v>
      </c>
      <c r="H361" s="166" t="s">
        <v>3621</v>
      </c>
      <c r="I361" s="191">
        <v>21</v>
      </c>
      <c r="J361" s="170">
        <v>100</v>
      </c>
      <c r="K361" s="187">
        <f t="shared" si="20"/>
        <v>2100</v>
      </c>
      <c r="L361" s="41">
        <f t="shared" si="21"/>
        <v>0</v>
      </c>
      <c r="M361" s="188">
        <f t="shared" si="22"/>
        <v>2100</v>
      </c>
      <c r="N361" s="171" t="s">
        <v>1897</v>
      </c>
    </row>
    <row r="362" spans="1:14" ht="38.25">
      <c r="A362" s="179" t="e">
        <f t="shared" si="23"/>
        <v>#REF!</v>
      </c>
      <c r="B362" s="189" t="s">
        <v>6137</v>
      </c>
      <c r="C362" s="167" t="s">
        <v>1929</v>
      </c>
      <c r="D362" s="167" t="s">
        <v>6139</v>
      </c>
      <c r="E362" s="190" t="s">
        <v>6140</v>
      </c>
      <c r="F362" s="168" t="s">
        <v>736</v>
      </c>
      <c r="G362" s="166" t="s">
        <v>6141</v>
      </c>
      <c r="H362" s="166" t="s">
        <v>6138</v>
      </c>
      <c r="I362" s="191">
        <v>12</v>
      </c>
      <c r="J362" s="170">
        <v>100</v>
      </c>
      <c r="K362" s="187">
        <f t="shared" si="20"/>
        <v>1200</v>
      </c>
      <c r="L362" s="41">
        <f t="shared" si="21"/>
        <v>0</v>
      </c>
      <c r="M362" s="188">
        <f t="shared" si="22"/>
        <v>1200</v>
      </c>
      <c r="N362" s="171" t="s">
        <v>1897</v>
      </c>
    </row>
    <row r="363" spans="1:14" ht="38.25">
      <c r="A363" s="179" t="e">
        <f t="shared" si="23"/>
        <v>#REF!</v>
      </c>
      <c r="B363" s="189" t="s">
        <v>6145</v>
      </c>
      <c r="C363" s="167" t="s">
        <v>1929</v>
      </c>
      <c r="D363" s="167" t="s">
        <v>6147</v>
      </c>
      <c r="E363" s="190" t="s">
        <v>6148</v>
      </c>
      <c r="F363" s="168" t="s">
        <v>736</v>
      </c>
      <c r="G363" s="166" t="s">
        <v>6149</v>
      </c>
      <c r="H363" s="166" t="s">
        <v>6146</v>
      </c>
      <c r="I363" s="191">
        <v>1</v>
      </c>
      <c r="J363" s="170">
        <v>100</v>
      </c>
      <c r="K363" s="187">
        <f t="shared" si="20"/>
        <v>100</v>
      </c>
      <c r="L363" s="41">
        <f t="shared" si="21"/>
        <v>0</v>
      </c>
      <c r="M363" s="188">
        <f t="shared" si="22"/>
        <v>100</v>
      </c>
      <c r="N363" s="171" t="s">
        <v>1897</v>
      </c>
    </row>
    <row r="364" spans="1:14" ht="38.25">
      <c r="A364" s="179" t="e">
        <f t="shared" si="23"/>
        <v>#REF!</v>
      </c>
      <c r="B364" s="189" t="s">
        <v>2659</v>
      </c>
      <c r="C364" s="167" t="s">
        <v>193</v>
      </c>
      <c r="D364" s="167" t="s">
        <v>2661</v>
      </c>
      <c r="E364" s="190" t="s">
        <v>2662</v>
      </c>
      <c r="F364" s="168" t="s">
        <v>736</v>
      </c>
      <c r="G364" s="166" t="s">
        <v>2663</v>
      </c>
      <c r="H364" s="166" t="s">
        <v>2660</v>
      </c>
      <c r="I364" s="191">
        <v>320</v>
      </c>
      <c r="J364" s="170">
        <v>100</v>
      </c>
      <c r="K364" s="187">
        <f t="shared" si="20"/>
        <v>32000</v>
      </c>
      <c r="L364" s="41">
        <f t="shared" si="21"/>
        <v>0</v>
      </c>
      <c r="M364" s="188">
        <f t="shared" si="22"/>
        <v>32000</v>
      </c>
      <c r="N364" s="171" t="s">
        <v>1897</v>
      </c>
    </row>
    <row r="365" spans="1:14" ht="51">
      <c r="A365" s="179" t="e">
        <f t="shared" si="23"/>
        <v>#REF!</v>
      </c>
      <c r="B365" s="189" t="s">
        <v>2665</v>
      </c>
      <c r="C365" s="167" t="s">
        <v>193</v>
      </c>
      <c r="D365" s="167" t="s">
        <v>197</v>
      </c>
      <c r="E365" s="190" t="s">
        <v>874</v>
      </c>
      <c r="F365" s="168" t="s">
        <v>198</v>
      </c>
      <c r="G365" s="166" t="s">
        <v>2667</v>
      </c>
      <c r="H365" s="166" t="s">
        <v>2666</v>
      </c>
      <c r="I365" s="191">
        <v>6400</v>
      </c>
      <c r="J365" s="170">
        <v>100</v>
      </c>
      <c r="K365" s="187">
        <f t="shared" si="20"/>
        <v>640000</v>
      </c>
      <c r="L365" s="41">
        <f t="shared" si="21"/>
        <v>0</v>
      </c>
      <c r="M365" s="188">
        <f t="shared" si="22"/>
        <v>640000</v>
      </c>
      <c r="N365" s="171" t="s">
        <v>1897</v>
      </c>
    </row>
    <row r="366" spans="1:14" ht="51">
      <c r="A366" s="179" t="e">
        <f t="shared" si="23"/>
        <v>#REF!</v>
      </c>
      <c r="B366" s="189" t="s">
        <v>2668</v>
      </c>
      <c r="C366" s="167" t="s">
        <v>1929</v>
      </c>
      <c r="D366" s="167" t="s">
        <v>2670</v>
      </c>
      <c r="E366" s="190" t="s">
        <v>2671</v>
      </c>
      <c r="F366" s="168" t="s">
        <v>736</v>
      </c>
      <c r="G366" s="166" t="s">
        <v>2672</v>
      </c>
      <c r="H366" s="166" t="s">
        <v>2669</v>
      </c>
      <c r="I366" s="191">
        <v>1600</v>
      </c>
      <c r="J366" s="170">
        <v>100</v>
      </c>
      <c r="K366" s="187">
        <f t="shared" si="20"/>
        <v>160000</v>
      </c>
      <c r="L366" s="41">
        <f t="shared" si="21"/>
        <v>0</v>
      </c>
      <c r="M366" s="188">
        <f t="shared" si="22"/>
        <v>160000</v>
      </c>
      <c r="N366" s="171" t="s">
        <v>1897</v>
      </c>
    </row>
    <row r="367" spans="1:14" ht="38.25">
      <c r="A367" s="179" t="e">
        <f t="shared" si="23"/>
        <v>#REF!</v>
      </c>
      <c r="B367" s="189" t="s">
        <v>3626</v>
      </c>
      <c r="C367" s="167" t="s">
        <v>1929</v>
      </c>
      <c r="D367" s="167" t="s">
        <v>3628</v>
      </c>
      <c r="E367" s="190" t="s">
        <v>3629</v>
      </c>
      <c r="F367" s="168" t="s">
        <v>736</v>
      </c>
      <c r="G367" s="166" t="s">
        <v>3630</v>
      </c>
      <c r="H367" s="166" t="s">
        <v>3627</v>
      </c>
      <c r="I367" s="191">
        <v>3</v>
      </c>
      <c r="J367" s="170">
        <v>100</v>
      </c>
      <c r="K367" s="187">
        <f t="shared" si="20"/>
        <v>300</v>
      </c>
      <c r="L367" s="41">
        <f t="shared" si="21"/>
        <v>0</v>
      </c>
      <c r="M367" s="188">
        <f t="shared" si="22"/>
        <v>300</v>
      </c>
      <c r="N367" s="171" t="s">
        <v>1897</v>
      </c>
    </row>
    <row r="368" spans="1:14" ht="38.25">
      <c r="A368" s="179" t="e">
        <f t="shared" si="23"/>
        <v>#REF!</v>
      </c>
      <c r="B368" s="189" t="s">
        <v>6156</v>
      </c>
      <c r="C368" s="167" t="s">
        <v>193</v>
      </c>
      <c r="D368" s="167" t="s">
        <v>6158</v>
      </c>
      <c r="E368" s="190" t="s">
        <v>6159</v>
      </c>
      <c r="F368" s="168" t="s">
        <v>736</v>
      </c>
      <c r="G368" s="166" t="s">
        <v>6161</v>
      </c>
      <c r="H368" s="166" t="s">
        <v>6157</v>
      </c>
      <c r="I368" s="191">
        <v>100</v>
      </c>
      <c r="J368" s="170">
        <v>100</v>
      </c>
      <c r="K368" s="187">
        <f t="shared" si="20"/>
        <v>10000</v>
      </c>
      <c r="L368" s="41">
        <f t="shared" si="21"/>
        <v>0</v>
      </c>
      <c r="M368" s="188">
        <f t="shared" si="22"/>
        <v>10000</v>
      </c>
      <c r="N368" s="171" t="s">
        <v>1897</v>
      </c>
    </row>
    <row r="369" spans="1:14" ht="38.25">
      <c r="A369" s="179" t="e">
        <f t="shared" si="23"/>
        <v>#REF!</v>
      </c>
      <c r="B369" s="189" t="s">
        <v>6165</v>
      </c>
      <c r="C369" s="167" t="s">
        <v>193</v>
      </c>
      <c r="D369" s="167" t="s">
        <v>6167</v>
      </c>
      <c r="E369" s="190" t="s">
        <v>6168</v>
      </c>
      <c r="F369" s="168" t="s">
        <v>736</v>
      </c>
      <c r="G369" s="166" t="s">
        <v>6169</v>
      </c>
      <c r="H369" s="166" t="s">
        <v>6166</v>
      </c>
      <c r="I369" s="191">
        <v>26</v>
      </c>
      <c r="J369" s="170">
        <v>100</v>
      </c>
      <c r="K369" s="187">
        <f t="shared" si="20"/>
        <v>2600</v>
      </c>
      <c r="L369" s="41">
        <f t="shared" si="21"/>
        <v>0</v>
      </c>
      <c r="M369" s="188">
        <f t="shared" si="22"/>
        <v>2600</v>
      </c>
      <c r="N369" s="171" t="s">
        <v>1897</v>
      </c>
    </row>
    <row r="370" spans="1:14" ht="38.25">
      <c r="A370" s="179" t="e">
        <f t="shared" si="23"/>
        <v>#REF!</v>
      </c>
      <c r="B370" s="189" t="s">
        <v>2676</v>
      </c>
      <c r="C370" s="167" t="s">
        <v>193</v>
      </c>
      <c r="D370" s="167" t="s">
        <v>2678</v>
      </c>
      <c r="E370" s="190" t="s">
        <v>2679</v>
      </c>
      <c r="F370" s="168" t="s">
        <v>736</v>
      </c>
      <c r="G370" s="166" t="s">
        <v>3634</v>
      </c>
      <c r="H370" s="166" t="s">
        <v>2677</v>
      </c>
      <c r="I370" s="191">
        <v>960</v>
      </c>
      <c r="J370" s="170">
        <v>100</v>
      </c>
      <c r="K370" s="187">
        <f t="shared" si="20"/>
        <v>96000</v>
      </c>
      <c r="L370" s="41">
        <f t="shared" si="21"/>
        <v>0</v>
      </c>
      <c r="M370" s="188">
        <f t="shared" si="22"/>
        <v>96000</v>
      </c>
      <c r="N370" s="171" t="s">
        <v>1897</v>
      </c>
    </row>
    <row r="371" spans="1:14" ht="63.75">
      <c r="A371" s="179" t="e">
        <f t="shared" si="23"/>
        <v>#REF!</v>
      </c>
      <c r="B371" s="189" t="s">
        <v>3639</v>
      </c>
      <c r="C371" s="167" t="s">
        <v>736</v>
      </c>
      <c r="D371" s="167" t="s">
        <v>6172</v>
      </c>
      <c r="E371" s="190" t="s">
        <v>6173</v>
      </c>
      <c r="F371" s="168" t="s">
        <v>6174</v>
      </c>
      <c r="G371" s="166" t="s">
        <v>3641</v>
      </c>
      <c r="H371" s="166" t="s">
        <v>3640</v>
      </c>
      <c r="I371" s="191">
        <v>110</v>
      </c>
      <c r="J371" s="170">
        <v>100</v>
      </c>
      <c r="K371" s="187">
        <f t="shared" si="20"/>
        <v>11000</v>
      </c>
      <c r="L371" s="41">
        <f t="shared" si="21"/>
        <v>0</v>
      </c>
      <c r="M371" s="188">
        <f t="shared" si="22"/>
        <v>11000</v>
      </c>
      <c r="N371" s="171" t="s">
        <v>1897</v>
      </c>
    </row>
    <row r="372" spans="1:14" ht="51">
      <c r="A372" s="179" t="e">
        <f t="shared" si="23"/>
        <v>#REF!</v>
      </c>
      <c r="B372" s="189" t="s">
        <v>4331</v>
      </c>
      <c r="C372" s="167" t="s">
        <v>1929</v>
      </c>
      <c r="D372" s="167" t="s">
        <v>4333</v>
      </c>
      <c r="E372" s="190" t="s">
        <v>4334</v>
      </c>
      <c r="F372" s="168" t="s">
        <v>736</v>
      </c>
      <c r="G372" s="166" t="s">
        <v>4336</v>
      </c>
      <c r="H372" s="166" t="s">
        <v>4332</v>
      </c>
      <c r="I372" s="191">
        <v>2</v>
      </c>
      <c r="J372" s="170">
        <v>100</v>
      </c>
      <c r="K372" s="187">
        <f t="shared" si="20"/>
        <v>200</v>
      </c>
      <c r="L372" s="41">
        <f t="shared" si="21"/>
        <v>0</v>
      </c>
      <c r="M372" s="188">
        <f t="shared" si="22"/>
        <v>200</v>
      </c>
      <c r="N372" s="171" t="s">
        <v>1897</v>
      </c>
    </row>
    <row r="373" spans="1:14" ht="51">
      <c r="A373" s="179" t="e">
        <f t="shared" si="23"/>
        <v>#REF!</v>
      </c>
      <c r="B373" s="189" t="s">
        <v>4340</v>
      </c>
      <c r="C373" s="167" t="s">
        <v>1929</v>
      </c>
      <c r="D373" s="167" t="s">
        <v>6176</v>
      </c>
      <c r="E373" s="190" t="s">
        <v>6177</v>
      </c>
      <c r="F373" s="168" t="s">
        <v>736</v>
      </c>
      <c r="G373" s="166" t="s">
        <v>4342</v>
      </c>
      <c r="H373" s="166" t="s">
        <v>4341</v>
      </c>
      <c r="I373" s="191">
        <v>53</v>
      </c>
      <c r="J373" s="170">
        <v>100</v>
      </c>
      <c r="K373" s="187">
        <f t="shared" si="20"/>
        <v>5300</v>
      </c>
      <c r="L373" s="41">
        <f t="shared" si="21"/>
        <v>0</v>
      </c>
      <c r="M373" s="188">
        <f t="shared" si="22"/>
        <v>5300</v>
      </c>
      <c r="N373" s="171" t="s">
        <v>1897</v>
      </c>
    </row>
    <row r="374" spans="1:14" ht="38.25">
      <c r="A374" s="179" t="e">
        <f t="shared" si="23"/>
        <v>#REF!</v>
      </c>
      <c r="B374" s="189" t="s">
        <v>6181</v>
      </c>
      <c r="C374" s="167" t="s">
        <v>1929</v>
      </c>
      <c r="D374" s="167" t="s">
        <v>6183</v>
      </c>
      <c r="E374" s="190" t="s">
        <v>3313</v>
      </c>
      <c r="F374" s="168" t="s">
        <v>736</v>
      </c>
      <c r="G374" s="166" t="s">
        <v>6184</v>
      </c>
      <c r="H374" s="166" t="s">
        <v>6182</v>
      </c>
      <c r="I374" s="191">
        <v>18</v>
      </c>
      <c r="J374" s="170">
        <v>100</v>
      </c>
      <c r="K374" s="187">
        <f t="shared" si="20"/>
        <v>1800</v>
      </c>
      <c r="L374" s="41">
        <f t="shared" si="21"/>
        <v>0</v>
      </c>
      <c r="M374" s="188">
        <f t="shared" si="22"/>
        <v>1800</v>
      </c>
      <c r="N374" s="171" t="s">
        <v>1897</v>
      </c>
    </row>
    <row r="375" spans="1:14" ht="38.25">
      <c r="A375" s="179" t="e">
        <f t="shared" si="23"/>
        <v>#REF!</v>
      </c>
      <c r="B375" s="189" t="s">
        <v>6188</v>
      </c>
      <c r="C375" s="167" t="s">
        <v>361</v>
      </c>
      <c r="D375" s="167" t="s">
        <v>6190</v>
      </c>
      <c r="E375" s="190" t="s">
        <v>6191</v>
      </c>
      <c r="F375" s="168" t="s">
        <v>736</v>
      </c>
      <c r="G375" s="166" t="s">
        <v>6193</v>
      </c>
      <c r="H375" s="166" t="s">
        <v>6189</v>
      </c>
      <c r="I375" s="191">
        <v>1</v>
      </c>
      <c r="J375" s="170">
        <v>100</v>
      </c>
      <c r="K375" s="187">
        <f t="shared" si="20"/>
        <v>100</v>
      </c>
      <c r="L375" s="41">
        <f t="shared" si="21"/>
        <v>0</v>
      </c>
      <c r="M375" s="188">
        <f t="shared" si="22"/>
        <v>100</v>
      </c>
      <c r="N375" s="171" t="s">
        <v>1897</v>
      </c>
    </row>
    <row r="376" spans="1:14" ht="51">
      <c r="A376" s="179" t="e">
        <f t="shared" si="23"/>
        <v>#REF!</v>
      </c>
      <c r="B376" s="189" t="s">
        <v>2680</v>
      </c>
      <c r="C376" s="167" t="s">
        <v>193</v>
      </c>
      <c r="D376" s="167" t="s">
        <v>1763</v>
      </c>
      <c r="E376" s="190" t="s">
        <v>809</v>
      </c>
      <c r="F376" s="168" t="s">
        <v>796</v>
      </c>
      <c r="G376" s="166" t="s">
        <v>2682</v>
      </c>
      <c r="H376" s="166" t="s">
        <v>2681</v>
      </c>
      <c r="I376" s="191">
        <v>16000</v>
      </c>
      <c r="J376" s="170">
        <v>100</v>
      </c>
      <c r="K376" s="187">
        <f t="shared" si="20"/>
        <v>1600000</v>
      </c>
      <c r="L376" s="41">
        <f t="shared" si="21"/>
        <v>0</v>
      </c>
      <c r="M376" s="188">
        <f t="shared" si="22"/>
        <v>1600000</v>
      </c>
      <c r="N376" s="171" t="s">
        <v>1897</v>
      </c>
    </row>
    <row r="377" spans="1:14" ht="38.25">
      <c r="A377" s="179" t="e">
        <f t="shared" si="23"/>
        <v>#REF!</v>
      </c>
      <c r="B377" s="189" t="s">
        <v>6197</v>
      </c>
      <c r="C377" s="167" t="s">
        <v>1929</v>
      </c>
      <c r="D377" s="167" t="s">
        <v>6199</v>
      </c>
      <c r="E377" s="190" t="s">
        <v>6200</v>
      </c>
      <c r="F377" s="168" t="s">
        <v>736</v>
      </c>
      <c r="G377" s="166" t="s">
        <v>6201</v>
      </c>
      <c r="H377" s="166" t="s">
        <v>6198</v>
      </c>
      <c r="I377" s="191">
        <v>50</v>
      </c>
      <c r="J377" s="170">
        <v>100</v>
      </c>
      <c r="K377" s="187">
        <f t="shared" si="20"/>
        <v>5000</v>
      </c>
      <c r="L377" s="41">
        <f t="shared" si="21"/>
        <v>0</v>
      </c>
      <c r="M377" s="188">
        <f t="shared" si="22"/>
        <v>5000</v>
      </c>
      <c r="N377" s="171" t="s">
        <v>1897</v>
      </c>
    </row>
    <row r="378" spans="1:14" ht="51">
      <c r="A378" s="179" t="e">
        <f t="shared" si="23"/>
        <v>#REF!</v>
      </c>
      <c r="B378" s="189" t="s">
        <v>2683</v>
      </c>
      <c r="C378" s="167" t="s">
        <v>1929</v>
      </c>
      <c r="D378" s="167" t="s">
        <v>3646</v>
      </c>
      <c r="E378" s="190" t="s">
        <v>3647</v>
      </c>
      <c r="F378" s="168" t="s">
        <v>736</v>
      </c>
      <c r="G378" s="166" t="s">
        <v>3648</v>
      </c>
      <c r="H378" s="166" t="s">
        <v>2684</v>
      </c>
      <c r="I378" s="191">
        <v>800</v>
      </c>
      <c r="J378" s="170">
        <v>100</v>
      </c>
      <c r="K378" s="187">
        <f t="shared" si="20"/>
        <v>80000</v>
      </c>
      <c r="L378" s="41">
        <f t="shared" si="21"/>
        <v>0</v>
      </c>
      <c r="M378" s="188">
        <f t="shared" si="22"/>
        <v>80000</v>
      </c>
      <c r="N378" s="171" t="s">
        <v>1897</v>
      </c>
    </row>
    <row r="379" spans="1:14" ht="25.5">
      <c r="A379" s="179" t="e">
        <f t="shared" si="23"/>
        <v>#REF!</v>
      </c>
      <c r="B379" s="189" t="s">
        <v>6205</v>
      </c>
      <c r="C379" s="167" t="s">
        <v>361</v>
      </c>
      <c r="D379" s="167" t="s">
        <v>6207</v>
      </c>
      <c r="E379" s="190" t="s">
        <v>6208</v>
      </c>
      <c r="F379" s="168" t="s">
        <v>736</v>
      </c>
      <c r="G379" s="166" t="s">
        <v>6209</v>
      </c>
      <c r="H379" s="166" t="s">
        <v>6206</v>
      </c>
      <c r="I379" s="191">
        <v>3</v>
      </c>
      <c r="J379" s="170">
        <v>100</v>
      </c>
      <c r="K379" s="187">
        <f t="shared" si="20"/>
        <v>300</v>
      </c>
      <c r="L379" s="41">
        <f t="shared" si="21"/>
        <v>0</v>
      </c>
      <c r="M379" s="188">
        <f t="shared" si="22"/>
        <v>300</v>
      </c>
      <c r="N379" s="171" t="s">
        <v>1897</v>
      </c>
    </row>
    <row r="380" spans="1:14" ht="38.25">
      <c r="A380" s="179" t="e">
        <f t="shared" si="23"/>
        <v>#REF!</v>
      </c>
      <c r="B380" s="189" t="s">
        <v>6213</v>
      </c>
      <c r="C380" s="167" t="s">
        <v>4099</v>
      </c>
      <c r="D380" s="167" t="s">
        <v>6215</v>
      </c>
      <c r="E380" s="190" t="s">
        <v>6216</v>
      </c>
      <c r="F380" s="168" t="s">
        <v>736</v>
      </c>
      <c r="G380" s="166" t="s">
        <v>6217</v>
      </c>
      <c r="H380" s="166" t="s">
        <v>6214</v>
      </c>
      <c r="I380" s="191">
        <v>1</v>
      </c>
      <c r="J380" s="170">
        <v>100</v>
      </c>
      <c r="K380" s="187">
        <f t="shared" si="20"/>
        <v>100</v>
      </c>
      <c r="L380" s="41">
        <f t="shared" si="21"/>
        <v>0</v>
      </c>
      <c r="M380" s="188">
        <f t="shared" si="22"/>
        <v>100</v>
      </c>
      <c r="N380" s="171" t="s">
        <v>1897</v>
      </c>
    </row>
    <row r="381" spans="1:14" ht="38.25">
      <c r="A381" s="179" t="e">
        <f t="shared" si="23"/>
        <v>#REF!</v>
      </c>
      <c r="B381" s="189" t="s">
        <v>6221</v>
      </c>
      <c r="C381" s="167" t="s">
        <v>361</v>
      </c>
      <c r="D381" s="167" t="s">
        <v>6223</v>
      </c>
      <c r="E381" s="190" t="s">
        <v>6224</v>
      </c>
      <c r="F381" s="168" t="s">
        <v>736</v>
      </c>
      <c r="G381" s="166" t="s">
        <v>6226</v>
      </c>
      <c r="H381" s="166" t="s">
        <v>6222</v>
      </c>
      <c r="I381" s="191">
        <v>4</v>
      </c>
      <c r="J381" s="170">
        <v>100</v>
      </c>
      <c r="K381" s="187">
        <f t="shared" si="20"/>
        <v>400</v>
      </c>
      <c r="L381" s="41">
        <f t="shared" si="21"/>
        <v>0</v>
      </c>
      <c r="M381" s="188">
        <f t="shared" si="22"/>
        <v>400</v>
      </c>
      <c r="N381" s="171" t="s">
        <v>1897</v>
      </c>
    </row>
    <row r="382" spans="1:14" ht="38.25">
      <c r="A382" s="179" t="e">
        <f t="shared" si="23"/>
        <v>#REF!</v>
      </c>
      <c r="B382" s="189" t="s">
        <v>2685</v>
      </c>
      <c r="C382" s="167" t="s">
        <v>1929</v>
      </c>
      <c r="D382" s="167" t="s">
        <v>3650</v>
      </c>
      <c r="E382" s="190" t="s">
        <v>3503</v>
      </c>
      <c r="F382" s="168" t="s">
        <v>736</v>
      </c>
      <c r="G382" s="166" t="s">
        <v>3651</v>
      </c>
      <c r="H382" s="166" t="s">
        <v>2686</v>
      </c>
      <c r="I382" s="191">
        <v>1120</v>
      </c>
      <c r="J382" s="170">
        <v>100</v>
      </c>
      <c r="K382" s="187">
        <f t="shared" si="20"/>
        <v>112000</v>
      </c>
      <c r="L382" s="41">
        <f t="shared" si="21"/>
        <v>0</v>
      </c>
      <c r="M382" s="188">
        <f t="shared" si="22"/>
        <v>112000</v>
      </c>
      <c r="N382" s="171" t="s">
        <v>1897</v>
      </c>
    </row>
    <row r="383" spans="1:14" ht="38.25">
      <c r="A383" s="179" t="e">
        <f t="shared" si="23"/>
        <v>#REF!</v>
      </c>
      <c r="B383" s="189" t="s">
        <v>2687</v>
      </c>
      <c r="C383" s="167" t="s">
        <v>736</v>
      </c>
      <c r="D383" s="167" t="s">
        <v>6229</v>
      </c>
      <c r="E383" s="190" t="s">
        <v>6230</v>
      </c>
      <c r="F383" s="168" t="s">
        <v>4798</v>
      </c>
      <c r="G383" s="166" t="s">
        <v>1261</v>
      </c>
      <c r="H383" s="166" t="s">
        <v>2688</v>
      </c>
      <c r="I383" s="191">
        <v>320</v>
      </c>
      <c r="J383" s="170">
        <v>100</v>
      </c>
      <c r="K383" s="187">
        <f t="shared" si="20"/>
        <v>32000</v>
      </c>
      <c r="L383" s="41">
        <f t="shared" si="21"/>
        <v>0</v>
      </c>
      <c r="M383" s="188">
        <f t="shared" si="22"/>
        <v>32000</v>
      </c>
      <c r="N383" s="171" t="s">
        <v>1897</v>
      </c>
    </row>
    <row r="384" spans="1:14" ht="38.25">
      <c r="A384" s="179" t="e">
        <f t="shared" si="23"/>
        <v>#REF!</v>
      </c>
      <c r="B384" s="189" t="s">
        <v>6234</v>
      </c>
      <c r="C384" s="167" t="s">
        <v>1929</v>
      </c>
      <c r="D384" s="167" t="s">
        <v>6236</v>
      </c>
      <c r="E384" s="190" t="s">
        <v>6237</v>
      </c>
      <c r="F384" s="168" t="s">
        <v>736</v>
      </c>
      <c r="G384" s="166" t="s">
        <v>6238</v>
      </c>
      <c r="H384" s="166" t="s">
        <v>6235</v>
      </c>
      <c r="I384" s="191">
        <v>1711</v>
      </c>
      <c r="J384" s="170">
        <v>100</v>
      </c>
      <c r="K384" s="187">
        <f t="shared" si="20"/>
        <v>171100</v>
      </c>
      <c r="L384" s="41">
        <f t="shared" si="21"/>
        <v>0</v>
      </c>
      <c r="M384" s="188">
        <f t="shared" si="22"/>
        <v>171100</v>
      </c>
      <c r="N384" s="171" t="s">
        <v>1897</v>
      </c>
    </row>
    <row r="385" spans="1:14" ht="38.25">
      <c r="A385" s="179" t="e">
        <f t="shared" si="23"/>
        <v>#REF!</v>
      </c>
      <c r="B385" s="189" t="s">
        <v>6245</v>
      </c>
      <c r="C385" s="167" t="s">
        <v>1929</v>
      </c>
      <c r="D385" s="167" t="s">
        <v>6247</v>
      </c>
      <c r="E385" s="190" t="s">
        <v>2255</v>
      </c>
      <c r="F385" s="168" t="s">
        <v>736</v>
      </c>
      <c r="G385" s="166" t="s">
        <v>6248</v>
      </c>
      <c r="H385" s="166" t="s">
        <v>6246</v>
      </c>
      <c r="I385" s="191">
        <v>1</v>
      </c>
      <c r="J385" s="170">
        <v>100</v>
      </c>
      <c r="K385" s="187">
        <f t="shared" ref="K385:K447" si="24">I385*J385</f>
        <v>100</v>
      </c>
      <c r="L385" s="41">
        <f t="shared" ref="L385:L447" si="25">K385*0</f>
        <v>0</v>
      </c>
      <c r="M385" s="188">
        <f t="shared" ref="M385:M447" si="26">K385-L385</f>
        <v>100</v>
      </c>
      <c r="N385" s="171" t="s">
        <v>1897</v>
      </c>
    </row>
    <row r="386" spans="1:14" ht="51">
      <c r="A386" s="179" t="e">
        <f t="shared" ref="A386:A448" si="27">A385+1</f>
        <v>#REF!</v>
      </c>
      <c r="B386" s="189" t="s">
        <v>6252</v>
      </c>
      <c r="C386" s="167" t="s">
        <v>1929</v>
      </c>
      <c r="D386" s="167" t="s">
        <v>6254</v>
      </c>
      <c r="E386" s="190" t="s">
        <v>6255</v>
      </c>
      <c r="F386" s="168" t="s">
        <v>736</v>
      </c>
      <c r="G386" s="166" t="s">
        <v>6256</v>
      </c>
      <c r="H386" s="166" t="s">
        <v>6253</v>
      </c>
      <c r="I386" s="191">
        <v>2</v>
      </c>
      <c r="J386" s="170">
        <v>100</v>
      </c>
      <c r="K386" s="187">
        <f t="shared" si="24"/>
        <v>200</v>
      </c>
      <c r="L386" s="41">
        <f t="shared" si="25"/>
        <v>0</v>
      </c>
      <c r="M386" s="188">
        <f t="shared" si="26"/>
        <v>200</v>
      </c>
      <c r="N386" s="171" t="s">
        <v>1897</v>
      </c>
    </row>
    <row r="387" spans="1:14" ht="38.25">
      <c r="A387" s="179" t="e">
        <f t="shared" si="27"/>
        <v>#REF!</v>
      </c>
      <c r="B387" s="189" t="s">
        <v>6260</v>
      </c>
      <c r="C387" s="167" t="s">
        <v>361</v>
      </c>
      <c r="D387" s="167" t="s">
        <v>6262</v>
      </c>
      <c r="E387" s="190" t="s">
        <v>6263</v>
      </c>
      <c r="F387" s="168" t="s">
        <v>6264</v>
      </c>
      <c r="G387" s="166" t="s">
        <v>6265</v>
      </c>
      <c r="H387" s="166" t="s">
        <v>6261</v>
      </c>
      <c r="I387" s="191">
        <v>13</v>
      </c>
      <c r="J387" s="170">
        <v>100</v>
      </c>
      <c r="K387" s="187">
        <f t="shared" si="24"/>
        <v>1300</v>
      </c>
      <c r="L387" s="41">
        <f t="shared" si="25"/>
        <v>0</v>
      </c>
      <c r="M387" s="188">
        <f t="shared" si="26"/>
        <v>1300</v>
      </c>
      <c r="N387" s="171" t="s">
        <v>1897</v>
      </c>
    </row>
    <row r="388" spans="1:14" ht="51">
      <c r="A388" s="179" t="e">
        <f t="shared" si="27"/>
        <v>#REF!</v>
      </c>
      <c r="B388" s="189" t="s">
        <v>4345</v>
      </c>
      <c r="C388" s="167" t="s">
        <v>361</v>
      </c>
      <c r="D388" s="167" t="s">
        <v>4347</v>
      </c>
      <c r="E388" s="190" t="s">
        <v>4348</v>
      </c>
      <c r="F388" s="168" t="s">
        <v>736</v>
      </c>
      <c r="G388" s="166" t="s">
        <v>4349</v>
      </c>
      <c r="H388" s="166" t="s">
        <v>4346</v>
      </c>
      <c r="I388" s="191">
        <v>7</v>
      </c>
      <c r="J388" s="170">
        <v>100</v>
      </c>
      <c r="K388" s="187">
        <f t="shared" si="24"/>
        <v>700</v>
      </c>
      <c r="L388" s="41">
        <f t="shared" si="25"/>
        <v>0</v>
      </c>
      <c r="M388" s="188">
        <f t="shared" si="26"/>
        <v>700</v>
      </c>
      <c r="N388" s="171" t="s">
        <v>1897</v>
      </c>
    </row>
    <row r="389" spans="1:14" ht="38.25">
      <c r="A389" s="179" t="e">
        <f t="shared" si="27"/>
        <v>#REF!</v>
      </c>
      <c r="B389" s="189" t="s">
        <v>6269</v>
      </c>
      <c r="C389" s="167" t="s">
        <v>1929</v>
      </c>
      <c r="D389" s="167" t="s">
        <v>6271</v>
      </c>
      <c r="E389" s="190" t="s">
        <v>6272</v>
      </c>
      <c r="F389" s="168" t="s">
        <v>6273</v>
      </c>
      <c r="G389" s="166" t="s">
        <v>6275</v>
      </c>
      <c r="H389" s="166" t="s">
        <v>6270</v>
      </c>
      <c r="I389" s="191">
        <v>2</v>
      </c>
      <c r="J389" s="170">
        <v>100</v>
      </c>
      <c r="K389" s="187">
        <f t="shared" si="24"/>
        <v>200</v>
      </c>
      <c r="L389" s="41">
        <f t="shared" si="25"/>
        <v>0</v>
      </c>
      <c r="M389" s="188">
        <f t="shared" si="26"/>
        <v>200</v>
      </c>
      <c r="N389" s="171" t="s">
        <v>1897</v>
      </c>
    </row>
    <row r="390" spans="1:14" ht="51">
      <c r="A390" s="179" t="e">
        <f t="shared" si="27"/>
        <v>#REF!</v>
      </c>
      <c r="B390" s="189" t="s">
        <v>6279</v>
      </c>
      <c r="C390" s="167" t="s">
        <v>361</v>
      </c>
      <c r="D390" s="167" t="s">
        <v>6281</v>
      </c>
      <c r="E390" s="190" t="s">
        <v>6282</v>
      </c>
      <c r="F390" s="168" t="s">
        <v>736</v>
      </c>
      <c r="G390" s="166" t="s">
        <v>6283</v>
      </c>
      <c r="H390" s="166" t="s">
        <v>6280</v>
      </c>
      <c r="I390" s="191">
        <v>2</v>
      </c>
      <c r="J390" s="170">
        <v>100</v>
      </c>
      <c r="K390" s="187">
        <f t="shared" si="24"/>
        <v>200</v>
      </c>
      <c r="L390" s="41">
        <f t="shared" si="25"/>
        <v>0</v>
      </c>
      <c r="M390" s="188">
        <f t="shared" si="26"/>
        <v>200</v>
      </c>
      <c r="N390" s="171" t="s">
        <v>1897</v>
      </c>
    </row>
    <row r="391" spans="1:14" ht="38.25">
      <c r="A391" s="179" t="e">
        <f t="shared" si="27"/>
        <v>#REF!</v>
      </c>
      <c r="B391" s="189" t="s">
        <v>6287</v>
      </c>
      <c r="C391" s="167" t="s">
        <v>3301</v>
      </c>
      <c r="D391" s="167" t="s">
        <v>6289</v>
      </c>
      <c r="E391" s="190" t="s">
        <v>6290</v>
      </c>
      <c r="F391" s="168" t="s">
        <v>6291</v>
      </c>
      <c r="G391" s="166" t="s">
        <v>6292</v>
      </c>
      <c r="H391" s="166" t="s">
        <v>6288</v>
      </c>
      <c r="I391" s="191">
        <v>293</v>
      </c>
      <c r="J391" s="170">
        <v>100</v>
      </c>
      <c r="K391" s="187">
        <f t="shared" si="24"/>
        <v>29300</v>
      </c>
      <c r="L391" s="41">
        <f t="shared" si="25"/>
        <v>0</v>
      </c>
      <c r="M391" s="188">
        <f t="shared" si="26"/>
        <v>29300</v>
      </c>
      <c r="N391" s="171" t="s">
        <v>1897</v>
      </c>
    </row>
    <row r="392" spans="1:14" ht="25.5">
      <c r="A392" s="179" t="e">
        <f t="shared" si="27"/>
        <v>#REF!</v>
      </c>
      <c r="B392" s="189" t="s">
        <v>2689</v>
      </c>
      <c r="C392" s="167" t="s">
        <v>206</v>
      </c>
      <c r="D392" s="167" t="s">
        <v>73</v>
      </c>
      <c r="E392" s="190" t="s">
        <v>1264</v>
      </c>
      <c r="F392" s="168" t="s">
        <v>208</v>
      </c>
      <c r="G392" s="166" t="s">
        <v>1638</v>
      </c>
      <c r="H392" s="166" t="s">
        <v>2690</v>
      </c>
      <c r="I392" s="191">
        <v>960</v>
      </c>
      <c r="J392" s="170">
        <v>100</v>
      </c>
      <c r="K392" s="187">
        <f t="shared" si="24"/>
        <v>96000</v>
      </c>
      <c r="L392" s="41">
        <f t="shared" si="25"/>
        <v>0</v>
      </c>
      <c r="M392" s="188">
        <f t="shared" si="26"/>
        <v>96000</v>
      </c>
      <c r="N392" s="171" t="s">
        <v>1897</v>
      </c>
    </row>
    <row r="393" spans="1:14" ht="38.25">
      <c r="A393" s="179" t="e">
        <f t="shared" si="27"/>
        <v>#REF!</v>
      </c>
      <c r="B393" s="189" t="s">
        <v>2037</v>
      </c>
      <c r="C393" s="167" t="s">
        <v>1929</v>
      </c>
      <c r="D393" s="167" t="s">
        <v>2039</v>
      </c>
      <c r="E393" s="190" t="s">
        <v>2040</v>
      </c>
      <c r="F393" s="168" t="s">
        <v>736</v>
      </c>
      <c r="G393" s="166" t="s">
        <v>2691</v>
      </c>
      <c r="H393" s="166" t="s">
        <v>2038</v>
      </c>
      <c r="I393" s="191">
        <v>24</v>
      </c>
      <c r="J393" s="170">
        <v>100</v>
      </c>
      <c r="K393" s="187">
        <f t="shared" si="24"/>
        <v>2400</v>
      </c>
      <c r="L393" s="41">
        <f t="shared" si="25"/>
        <v>0</v>
      </c>
      <c r="M393" s="188">
        <f t="shared" si="26"/>
        <v>2400</v>
      </c>
      <c r="N393" s="171" t="s">
        <v>1897</v>
      </c>
    </row>
    <row r="394" spans="1:14" ht="38.25">
      <c r="A394" s="179" t="e">
        <f t="shared" si="27"/>
        <v>#REF!</v>
      </c>
      <c r="B394" s="189" t="s">
        <v>6297</v>
      </c>
      <c r="C394" s="167" t="s">
        <v>1929</v>
      </c>
      <c r="D394" s="167" t="s">
        <v>6299</v>
      </c>
      <c r="E394" s="190" t="s">
        <v>6300</v>
      </c>
      <c r="F394" s="168" t="s">
        <v>736</v>
      </c>
      <c r="G394" s="166" t="s">
        <v>6301</v>
      </c>
      <c r="H394" s="166" t="s">
        <v>6298</v>
      </c>
      <c r="I394" s="191">
        <v>162</v>
      </c>
      <c r="J394" s="170">
        <v>100</v>
      </c>
      <c r="K394" s="187">
        <f t="shared" si="24"/>
        <v>16200</v>
      </c>
      <c r="L394" s="41">
        <f t="shared" si="25"/>
        <v>0</v>
      </c>
      <c r="M394" s="188">
        <f t="shared" si="26"/>
        <v>16200</v>
      </c>
      <c r="N394" s="171" t="s">
        <v>1897</v>
      </c>
    </row>
    <row r="395" spans="1:14" ht="38.25">
      <c r="A395" s="179" t="e">
        <f t="shared" si="27"/>
        <v>#REF!</v>
      </c>
      <c r="B395" s="189" t="s">
        <v>2692</v>
      </c>
      <c r="C395" s="167" t="s">
        <v>1929</v>
      </c>
      <c r="D395" s="167" t="s">
        <v>3657</v>
      </c>
      <c r="E395" s="190" t="s">
        <v>3285</v>
      </c>
      <c r="F395" s="168" t="s">
        <v>736</v>
      </c>
      <c r="G395" s="166" t="s">
        <v>3658</v>
      </c>
      <c r="H395" s="166" t="s">
        <v>2693</v>
      </c>
      <c r="I395" s="191">
        <v>4800</v>
      </c>
      <c r="J395" s="170">
        <v>100</v>
      </c>
      <c r="K395" s="187">
        <f t="shared" si="24"/>
        <v>480000</v>
      </c>
      <c r="L395" s="41">
        <f t="shared" si="25"/>
        <v>0</v>
      </c>
      <c r="M395" s="188">
        <f t="shared" si="26"/>
        <v>480000</v>
      </c>
      <c r="N395" s="171" t="s">
        <v>1897</v>
      </c>
    </row>
    <row r="396" spans="1:14" ht="51">
      <c r="A396" s="179" t="e">
        <f t="shared" si="27"/>
        <v>#REF!</v>
      </c>
      <c r="B396" s="189" t="s">
        <v>6306</v>
      </c>
      <c r="C396" s="167" t="s">
        <v>1929</v>
      </c>
      <c r="D396" s="167" t="s">
        <v>6308</v>
      </c>
      <c r="E396" s="190" t="s">
        <v>6309</v>
      </c>
      <c r="F396" s="168" t="s">
        <v>736</v>
      </c>
      <c r="G396" s="166" t="s">
        <v>6310</v>
      </c>
      <c r="H396" s="166" t="s">
        <v>6307</v>
      </c>
      <c r="I396" s="191">
        <v>6</v>
      </c>
      <c r="J396" s="170">
        <v>100</v>
      </c>
      <c r="K396" s="187">
        <f t="shared" si="24"/>
        <v>600</v>
      </c>
      <c r="L396" s="41">
        <f t="shared" si="25"/>
        <v>0</v>
      </c>
      <c r="M396" s="188">
        <f t="shared" si="26"/>
        <v>600</v>
      </c>
      <c r="N396" s="171" t="s">
        <v>1897</v>
      </c>
    </row>
    <row r="397" spans="1:14" ht="38.25">
      <c r="A397" s="179" t="e">
        <f t="shared" si="27"/>
        <v>#REF!</v>
      </c>
      <c r="B397" s="189" t="s">
        <v>2694</v>
      </c>
      <c r="C397" s="167" t="s">
        <v>1929</v>
      </c>
      <c r="D397" s="167" t="s">
        <v>3659</v>
      </c>
      <c r="E397" s="190" t="s">
        <v>2255</v>
      </c>
      <c r="F397" s="168" t="s">
        <v>736</v>
      </c>
      <c r="G397" s="166" t="s">
        <v>3660</v>
      </c>
      <c r="H397" s="166" t="s">
        <v>2695</v>
      </c>
      <c r="I397" s="191">
        <v>5600</v>
      </c>
      <c r="J397" s="170">
        <v>100</v>
      </c>
      <c r="K397" s="187">
        <f t="shared" si="24"/>
        <v>560000</v>
      </c>
      <c r="L397" s="41">
        <f t="shared" si="25"/>
        <v>0</v>
      </c>
      <c r="M397" s="188">
        <f t="shared" si="26"/>
        <v>560000</v>
      </c>
      <c r="N397" s="171" t="s">
        <v>1897</v>
      </c>
    </row>
    <row r="398" spans="1:14" ht="25.5">
      <c r="A398" s="179" t="e">
        <f t="shared" si="27"/>
        <v>#REF!</v>
      </c>
      <c r="B398" s="189" t="s">
        <v>3663</v>
      </c>
      <c r="C398" s="167" t="s">
        <v>4099</v>
      </c>
      <c r="D398" s="167" t="s">
        <v>6313</v>
      </c>
      <c r="E398" s="190" t="s">
        <v>6314</v>
      </c>
      <c r="F398" s="168" t="s">
        <v>736</v>
      </c>
      <c r="G398" s="166" t="s">
        <v>6315</v>
      </c>
      <c r="H398" s="166" t="s">
        <v>3664</v>
      </c>
      <c r="I398" s="191">
        <v>160</v>
      </c>
      <c r="J398" s="170">
        <v>100</v>
      </c>
      <c r="K398" s="187">
        <f t="shared" si="24"/>
        <v>16000</v>
      </c>
      <c r="L398" s="41">
        <f t="shared" si="25"/>
        <v>0</v>
      </c>
      <c r="M398" s="188">
        <f t="shared" si="26"/>
        <v>16000</v>
      </c>
      <c r="N398" s="171" t="s">
        <v>1897</v>
      </c>
    </row>
    <row r="399" spans="1:14" ht="38.25">
      <c r="A399" s="179" t="e">
        <f t="shared" si="27"/>
        <v>#REF!</v>
      </c>
      <c r="B399" s="189" t="s">
        <v>6318</v>
      </c>
      <c r="C399" s="167" t="s">
        <v>1929</v>
      </c>
      <c r="D399" s="167" t="s">
        <v>6320</v>
      </c>
      <c r="E399" s="190" t="s">
        <v>2735</v>
      </c>
      <c r="F399" s="168" t="s">
        <v>736</v>
      </c>
      <c r="G399" s="166" t="s">
        <v>6322</v>
      </c>
      <c r="H399" s="166" t="s">
        <v>6319</v>
      </c>
      <c r="I399" s="191">
        <v>32</v>
      </c>
      <c r="J399" s="170">
        <v>100</v>
      </c>
      <c r="K399" s="187">
        <f t="shared" si="24"/>
        <v>3200</v>
      </c>
      <c r="L399" s="41">
        <f t="shared" si="25"/>
        <v>0</v>
      </c>
      <c r="M399" s="188">
        <f t="shared" si="26"/>
        <v>3200</v>
      </c>
      <c r="N399" s="171" t="s">
        <v>1897</v>
      </c>
    </row>
    <row r="400" spans="1:14" ht="38.25">
      <c r="A400" s="179" t="e">
        <f t="shared" si="27"/>
        <v>#REF!</v>
      </c>
      <c r="B400" s="189" t="s">
        <v>2696</v>
      </c>
      <c r="C400" s="167" t="s">
        <v>1929</v>
      </c>
      <c r="D400" s="167" t="s">
        <v>3665</v>
      </c>
      <c r="E400" s="190" t="s">
        <v>3666</v>
      </c>
      <c r="F400" s="168" t="s">
        <v>736</v>
      </c>
      <c r="G400" s="166" t="s">
        <v>3667</v>
      </c>
      <c r="H400" s="166" t="s">
        <v>2697</v>
      </c>
      <c r="I400" s="191">
        <v>2400</v>
      </c>
      <c r="J400" s="170">
        <v>100</v>
      </c>
      <c r="K400" s="187">
        <f t="shared" si="24"/>
        <v>240000</v>
      </c>
      <c r="L400" s="41">
        <f t="shared" si="25"/>
        <v>0</v>
      </c>
      <c r="M400" s="188">
        <f t="shared" si="26"/>
        <v>240000</v>
      </c>
      <c r="N400" s="171" t="s">
        <v>1897</v>
      </c>
    </row>
    <row r="401" spans="1:14" ht="38.25">
      <c r="A401" s="179" t="e">
        <f t="shared" si="27"/>
        <v>#REF!</v>
      </c>
      <c r="B401" s="189" t="s">
        <v>2698</v>
      </c>
      <c r="C401" s="167" t="s">
        <v>1929</v>
      </c>
      <c r="D401" s="167" t="s">
        <v>4352</v>
      </c>
      <c r="E401" s="190" t="s">
        <v>4353</v>
      </c>
      <c r="F401" s="168" t="s">
        <v>736</v>
      </c>
      <c r="G401" s="166" t="s">
        <v>882</v>
      </c>
      <c r="H401" s="166" t="s">
        <v>2699</v>
      </c>
      <c r="I401" s="191">
        <v>1920</v>
      </c>
      <c r="J401" s="170">
        <v>100</v>
      </c>
      <c r="K401" s="187">
        <f t="shared" si="24"/>
        <v>192000</v>
      </c>
      <c r="L401" s="41">
        <f t="shared" si="25"/>
        <v>0</v>
      </c>
      <c r="M401" s="188">
        <f t="shared" si="26"/>
        <v>192000</v>
      </c>
      <c r="N401" s="171" t="s">
        <v>1897</v>
      </c>
    </row>
    <row r="402" spans="1:14" ht="38.25">
      <c r="A402" s="179" t="e">
        <f t="shared" si="27"/>
        <v>#REF!</v>
      </c>
      <c r="B402" s="189" t="s">
        <v>6326</v>
      </c>
      <c r="C402" s="167" t="s">
        <v>361</v>
      </c>
      <c r="D402" s="167" t="s">
        <v>6328</v>
      </c>
      <c r="E402" s="190" t="s">
        <v>6329</v>
      </c>
      <c r="F402" s="168" t="s">
        <v>736</v>
      </c>
      <c r="G402" s="166" t="s">
        <v>6330</v>
      </c>
      <c r="H402" s="166" t="s">
        <v>6327</v>
      </c>
      <c r="I402" s="191">
        <v>1</v>
      </c>
      <c r="J402" s="170">
        <v>100</v>
      </c>
      <c r="K402" s="187">
        <f t="shared" si="24"/>
        <v>100</v>
      </c>
      <c r="L402" s="41">
        <f t="shared" si="25"/>
        <v>0</v>
      </c>
      <c r="M402" s="188">
        <f t="shared" si="26"/>
        <v>100</v>
      </c>
      <c r="N402" s="171" t="s">
        <v>1897</v>
      </c>
    </row>
    <row r="403" spans="1:14" ht="38.25">
      <c r="A403" s="179" t="e">
        <f t="shared" si="27"/>
        <v>#REF!</v>
      </c>
      <c r="B403" s="189" t="s">
        <v>2700</v>
      </c>
      <c r="C403" s="167" t="s">
        <v>1929</v>
      </c>
      <c r="D403" s="167" t="s">
        <v>3669</v>
      </c>
      <c r="E403" s="190" t="s">
        <v>3324</v>
      </c>
      <c r="F403" s="168" t="s">
        <v>736</v>
      </c>
      <c r="G403" s="166" t="s">
        <v>3670</v>
      </c>
      <c r="H403" s="166" t="s">
        <v>2701</v>
      </c>
      <c r="I403" s="191">
        <v>8400</v>
      </c>
      <c r="J403" s="170">
        <v>100</v>
      </c>
      <c r="K403" s="187">
        <f t="shared" si="24"/>
        <v>840000</v>
      </c>
      <c r="L403" s="41">
        <f t="shared" si="25"/>
        <v>0</v>
      </c>
      <c r="M403" s="188">
        <f t="shared" si="26"/>
        <v>840000</v>
      </c>
      <c r="N403" s="171" t="s">
        <v>1897</v>
      </c>
    </row>
    <row r="404" spans="1:14" ht="25.5">
      <c r="A404" s="179" t="e">
        <f t="shared" si="27"/>
        <v>#REF!</v>
      </c>
      <c r="B404" s="189" t="s">
        <v>4354</v>
      </c>
      <c r="C404" s="167" t="s">
        <v>1929</v>
      </c>
      <c r="D404" s="167" t="s">
        <v>4356</v>
      </c>
      <c r="E404" s="190" t="s">
        <v>4357</v>
      </c>
      <c r="F404" s="168" t="s">
        <v>736</v>
      </c>
      <c r="G404" s="166" t="s">
        <v>3378</v>
      </c>
      <c r="H404" s="166" t="s">
        <v>4355</v>
      </c>
      <c r="I404" s="191">
        <v>250</v>
      </c>
      <c r="J404" s="170">
        <v>100</v>
      </c>
      <c r="K404" s="187">
        <f t="shared" si="24"/>
        <v>25000</v>
      </c>
      <c r="L404" s="41">
        <f t="shared" si="25"/>
        <v>0</v>
      </c>
      <c r="M404" s="188">
        <f t="shared" si="26"/>
        <v>25000</v>
      </c>
      <c r="N404" s="171" t="s">
        <v>1897</v>
      </c>
    </row>
    <row r="405" spans="1:14" ht="38.25">
      <c r="A405" s="179" t="e">
        <f t="shared" si="27"/>
        <v>#REF!</v>
      </c>
      <c r="B405" s="189" t="s">
        <v>2703</v>
      </c>
      <c r="C405" s="167" t="s">
        <v>193</v>
      </c>
      <c r="D405" s="167" t="s">
        <v>885</v>
      </c>
      <c r="E405" s="190" t="s">
        <v>886</v>
      </c>
      <c r="F405" s="168" t="s">
        <v>405</v>
      </c>
      <c r="G405" s="166" t="s">
        <v>6333</v>
      </c>
      <c r="H405" s="166" t="s">
        <v>2704</v>
      </c>
      <c r="I405" s="191">
        <v>1600</v>
      </c>
      <c r="J405" s="170">
        <v>100</v>
      </c>
      <c r="K405" s="187">
        <f t="shared" si="24"/>
        <v>160000</v>
      </c>
      <c r="L405" s="41">
        <f t="shared" si="25"/>
        <v>0</v>
      </c>
      <c r="M405" s="188">
        <f t="shared" si="26"/>
        <v>160000</v>
      </c>
      <c r="N405" s="171" t="s">
        <v>1897</v>
      </c>
    </row>
    <row r="406" spans="1:14" ht="38.25">
      <c r="A406" s="179" t="e">
        <f t="shared" si="27"/>
        <v>#REF!</v>
      </c>
      <c r="B406" s="189" t="s">
        <v>2043</v>
      </c>
      <c r="C406" s="167" t="s">
        <v>361</v>
      </c>
      <c r="D406" s="167" t="s">
        <v>1703</v>
      </c>
      <c r="E406" s="190" t="s">
        <v>1704</v>
      </c>
      <c r="F406" s="168" t="s">
        <v>1705</v>
      </c>
      <c r="G406" s="166" t="s">
        <v>6335</v>
      </c>
      <c r="H406" s="166" t="s">
        <v>2044</v>
      </c>
      <c r="I406" s="191">
        <v>4880</v>
      </c>
      <c r="J406" s="170">
        <v>100</v>
      </c>
      <c r="K406" s="187">
        <f t="shared" si="24"/>
        <v>488000</v>
      </c>
      <c r="L406" s="41">
        <f t="shared" si="25"/>
        <v>0</v>
      </c>
      <c r="M406" s="188">
        <f t="shared" si="26"/>
        <v>488000</v>
      </c>
      <c r="N406" s="171" t="s">
        <v>1897</v>
      </c>
    </row>
    <row r="407" spans="1:14" ht="38.25">
      <c r="A407" s="179" t="e">
        <f t="shared" si="27"/>
        <v>#REF!</v>
      </c>
      <c r="B407" s="189" t="s">
        <v>4360</v>
      </c>
      <c r="C407" s="167" t="s">
        <v>736</v>
      </c>
      <c r="D407" s="167" t="s">
        <v>6341</v>
      </c>
      <c r="E407" s="190" t="s">
        <v>6342</v>
      </c>
      <c r="F407" s="168" t="s">
        <v>6343</v>
      </c>
      <c r="G407" s="166" t="s">
        <v>6344</v>
      </c>
      <c r="H407" s="166" t="s">
        <v>4361</v>
      </c>
      <c r="I407" s="191">
        <v>2800</v>
      </c>
      <c r="J407" s="170">
        <v>100</v>
      </c>
      <c r="K407" s="187">
        <f t="shared" si="24"/>
        <v>280000</v>
      </c>
      <c r="L407" s="41">
        <f t="shared" si="25"/>
        <v>0</v>
      </c>
      <c r="M407" s="188">
        <f t="shared" si="26"/>
        <v>280000</v>
      </c>
      <c r="N407" s="171" t="s">
        <v>1897</v>
      </c>
    </row>
    <row r="408" spans="1:14" ht="51">
      <c r="A408" s="179" t="e">
        <f t="shared" si="27"/>
        <v>#REF!</v>
      </c>
      <c r="B408" s="189" t="s">
        <v>2706</v>
      </c>
      <c r="C408" s="167" t="s">
        <v>1929</v>
      </c>
      <c r="D408" s="167" t="s">
        <v>6347</v>
      </c>
      <c r="E408" s="190" t="s">
        <v>6348</v>
      </c>
      <c r="F408" s="168" t="s">
        <v>736</v>
      </c>
      <c r="G408" s="166" t="s">
        <v>2708</v>
      </c>
      <c r="H408" s="166" t="s">
        <v>2707</v>
      </c>
      <c r="I408" s="191">
        <v>8000</v>
      </c>
      <c r="J408" s="170">
        <v>100</v>
      </c>
      <c r="K408" s="187">
        <f t="shared" si="24"/>
        <v>800000</v>
      </c>
      <c r="L408" s="41">
        <f t="shared" si="25"/>
        <v>0</v>
      </c>
      <c r="M408" s="188">
        <f t="shared" si="26"/>
        <v>800000</v>
      </c>
      <c r="N408" s="171" t="s">
        <v>1897</v>
      </c>
    </row>
    <row r="409" spans="1:14" ht="38.25">
      <c r="A409" s="179" t="e">
        <f t="shared" si="27"/>
        <v>#REF!</v>
      </c>
      <c r="B409" s="189" t="s">
        <v>6351</v>
      </c>
      <c r="C409" s="167" t="s">
        <v>1929</v>
      </c>
      <c r="D409" s="167" t="s">
        <v>6353</v>
      </c>
      <c r="E409" s="190" t="s">
        <v>6354</v>
      </c>
      <c r="F409" s="168" t="s">
        <v>736</v>
      </c>
      <c r="G409" s="166" t="s">
        <v>6355</v>
      </c>
      <c r="H409" s="166" t="s">
        <v>6352</v>
      </c>
      <c r="I409" s="191">
        <v>13</v>
      </c>
      <c r="J409" s="170">
        <v>100</v>
      </c>
      <c r="K409" s="187">
        <f t="shared" si="24"/>
        <v>1300</v>
      </c>
      <c r="L409" s="41">
        <f t="shared" si="25"/>
        <v>0</v>
      </c>
      <c r="M409" s="188">
        <f t="shared" si="26"/>
        <v>1300</v>
      </c>
      <c r="N409" s="171" t="s">
        <v>1897</v>
      </c>
    </row>
    <row r="410" spans="1:14" ht="38.25">
      <c r="A410" s="179" t="e">
        <f t="shared" si="27"/>
        <v>#REF!</v>
      </c>
      <c r="B410" s="189" t="s">
        <v>2711</v>
      </c>
      <c r="C410" s="167" t="s">
        <v>736</v>
      </c>
      <c r="D410" s="167" t="s">
        <v>6358</v>
      </c>
      <c r="E410" s="190" t="s">
        <v>6359</v>
      </c>
      <c r="F410" s="168" t="s">
        <v>4798</v>
      </c>
      <c r="G410" s="166" t="s">
        <v>6360</v>
      </c>
      <c r="H410" s="166" t="s">
        <v>2712</v>
      </c>
      <c r="I410" s="191">
        <v>480</v>
      </c>
      <c r="J410" s="170">
        <v>100</v>
      </c>
      <c r="K410" s="187">
        <f t="shared" si="24"/>
        <v>48000</v>
      </c>
      <c r="L410" s="41">
        <f t="shared" si="25"/>
        <v>0</v>
      </c>
      <c r="M410" s="188">
        <f t="shared" si="26"/>
        <v>48000</v>
      </c>
      <c r="N410" s="171" t="s">
        <v>1897</v>
      </c>
    </row>
    <row r="411" spans="1:14" ht="38.25">
      <c r="A411" s="179" t="e">
        <f t="shared" si="27"/>
        <v>#REF!</v>
      </c>
      <c r="B411" s="189" t="s">
        <v>2713</v>
      </c>
      <c r="C411" s="167" t="s">
        <v>361</v>
      </c>
      <c r="D411" s="167" t="s">
        <v>2058</v>
      </c>
      <c r="E411" s="190" t="s">
        <v>2059</v>
      </c>
      <c r="F411" s="168" t="s">
        <v>405</v>
      </c>
      <c r="G411" s="166" t="s">
        <v>1271</v>
      </c>
      <c r="H411" s="166" t="s">
        <v>2714</v>
      </c>
      <c r="I411" s="191">
        <v>2720</v>
      </c>
      <c r="J411" s="170">
        <v>100</v>
      </c>
      <c r="K411" s="187">
        <f t="shared" si="24"/>
        <v>272000</v>
      </c>
      <c r="L411" s="41">
        <f t="shared" si="25"/>
        <v>0</v>
      </c>
      <c r="M411" s="188">
        <f t="shared" si="26"/>
        <v>272000</v>
      </c>
      <c r="N411" s="171" t="s">
        <v>1897</v>
      </c>
    </row>
    <row r="412" spans="1:14" ht="38.25">
      <c r="A412" s="179" t="e">
        <f t="shared" si="27"/>
        <v>#REF!</v>
      </c>
      <c r="B412" s="189" t="s">
        <v>2715</v>
      </c>
      <c r="C412" s="167" t="s">
        <v>1929</v>
      </c>
      <c r="D412" s="167" t="s">
        <v>2717</v>
      </c>
      <c r="E412" s="190" t="s">
        <v>2718</v>
      </c>
      <c r="F412" s="168" t="s">
        <v>1932</v>
      </c>
      <c r="G412" s="166" t="s">
        <v>2719</v>
      </c>
      <c r="H412" s="166" t="s">
        <v>2716</v>
      </c>
      <c r="I412" s="191">
        <v>12800</v>
      </c>
      <c r="J412" s="170">
        <v>100</v>
      </c>
      <c r="K412" s="187">
        <f t="shared" si="24"/>
        <v>1280000</v>
      </c>
      <c r="L412" s="41">
        <f t="shared" si="25"/>
        <v>0</v>
      </c>
      <c r="M412" s="188">
        <f t="shared" si="26"/>
        <v>1280000</v>
      </c>
      <c r="N412" s="171" t="s">
        <v>1897</v>
      </c>
    </row>
    <row r="413" spans="1:14" ht="38.25">
      <c r="A413" s="179" t="e">
        <f t="shared" si="27"/>
        <v>#REF!</v>
      </c>
      <c r="B413" s="189" t="s">
        <v>6364</v>
      </c>
      <c r="C413" s="167" t="s">
        <v>6366</v>
      </c>
      <c r="D413" s="167" t="s">
        <v>6365</v>
      </c>
      <c r="E413" s="190" t="s">
        <v>6367</v>
      </c>
      <c r="F413" s="168" t="s">
        <v>736</v>
      </c>
      <c r="G413" s="166" t="s">
        <v>6368</v>
      </c>
      <c r="H413" s="166">
        <v>11111111111111</v>
      </c>
      <c r="I413" s="191">
        <v>1280</v>
      </c>
      <c r="J413" s="170">
        <v>100</v>
      </c>
      <c r="K413" s="187">
        <f t="shared" si="24"/>
        <v>128000</v>
      </c>
      <c r="L413" s="41">
        <f t="shared" si="25"/>
        <v>0</v>
      </c>
      <c r="M413" s="188">
        <f t="shared" si="26"/>
        <v>128000</v>
      </c>
      <c r="N413" s="171" t="s">
        <v>1897</v>
      </c>
    </row>
    <row r="414" spans="1:14" ht="38.25">
      <c r="A414" s="179" t="e">
        <f t="shared" si="27"/>
        <v>#REF!</v>
      </c>
      <c r="B414" s="189" t="s">
        <v>2721</v>
      </c>
      <c r="C414" s="167" t="s">
        <v>1929</v>
      </c>
      <c r="D414" s="167" t="s">
        <v>4364</v>
      </c>
      <c r="E414" s="190" t="s">
        <v>3782</v>
      </c>
      <c r="F414" s="168" t="s">
        <v>736</v>
      </c>
      <c r="G414" s="166" t="s">
        <v>4365</v>
      </c>
      <c r="H414" s="166" t="s">
        <v>2722</v>
      </c>
      <c r="I414" s="191">
        <v>1600</v>
      </c>
      <c r="J414" s="170">
        <v>100</v>
      </c>
      <c r="K414" s="187">
        <f t="shared" si="24"/>
        <v>160000</v>
      </c>
      <c r="L414" s="41">
        <f t="shared" si="25"/>
        <v>0</v>
      </c>
      <c r="M414" s="188">
        <f t="shared" si="26"/>
        <v>160000</v>
      </c>
      <c r="N414" s="171" t="s">
        <v>1897</v>
      </c>
    </row>
    <row r="415" spans="1:14" ht="38.25">
      <c r="A415" s="179" t="e">
        <f t="shared" si="27"/>
        <v>#REF!</v>
      </c>
      <c r="B415" s="189" t="s">
        <v>2723</v>
      </c>
      <c r="C415" s="167" t="s">
        <v>1929</v>
      </c>
      <c r="D415" s="167" t="s">
        <v>3671</v>
      </c>
      <c r="E415" s="190" t="s">
        <v>3672</v>
      </c>
      <c r="F415" s="168" t="s">
        <v>736</v>
      </c>
      <c r="G415" s="166" t="s">
        <v>3673</v>
      </c>
      <c r="H415" s="166" t="s">
        <v>2724</v>
      </c>
      <c r="I415" s="191">
        <v>3200</v>
      </c>
      <c r="J415" s="170">
        <v>100</v>
      </c>
      <c r="K415" s="187">
        <f t="shared" si="24"/>
        <v>320000</v>
      </c>
      <c r="L415" s="41">
        <f t="shared" si="25"/>
        <v>0</v>
      </c>
      <c r="M415" s="188">
        <f t="shared" si="26"/>
        <v>320000</v>
      </c>
      <c r="N415" s="171" t="s">
        <v>1897</v>
      </c>
    </row>
    <row r="416" spans="1:14" ht="38.25">
      <c r="A416" s="179" t="e">
        <f t="shared" si="27"/>
        <v>#REF!</v>
      </c>
      <c r="B416" s="189" t="s">
        <v>2725</v>
      </c>
      <c r="C416" s="167" t="s">
        <v>1929</v>
      </c>
      <c r="D416" s="167" t="s">
        <v>2727</v>
      </c>
      <c r="E416" s="190" t="s">
        <v>2728</v>
      </c>
      <c r="F416" s="168" t="s">
        <v>736</v>
      </c>
      <c r="G416" s="166" t="s">
        <v>3674</v>
      </c>
      <c r="H416" s="166" t="s">
        <v>2726</v>
      </c>
      <c r="I416" s="191">
        <v>440</v>
      </c>
      <c r="J416" s="170">
        <v>100</v>
      </c>
      <c r="K416" s="187">
        <f t="shared" si="24"/>
        <v>44000</v>
      </c>
      <c r="L416" s="41">
        <f t="shared" si="25"/>
        <v>0</v>
      </c>
      <c r="M416" s="188">
        <f t="shared" si="26"/>
        <v>44000</v>
      </c>
      <c r="N416" s="171" t="s">
        <v>1897</v>
      </c>
    </row>
    <row r="417" spans="1:14" ht="38.25">
      <c r="A417" s="179" t="e">
        <f t="shared" si="27"/>
        <v>#REF!</v>
      </c>
      <c r="B417" s="189" t="s">
        <v>6370</v>
      </c>
      <c r="C417" s="167" t="s">
        <v>1929</v>
      </c>
      <c r="D417" s="167" t="s">
        <v>6372</v>
      </c>
      <c r="E417" s="190" t="s">
        <v>6373</v>
      </c>
      <c r="F417" s="168" t="s">
        <v>736</v>
      </c>
      <c r="G417" s="166" t="s">
        <v>6374</v>
      </c>
      <c r="H417" s="166" t="s">
        <v>6371</v>
      </c>
      <c r="I417" s="191">
        <v>160</v>
      </c>
      <c r="J417" s="170">
        <v>100</v>
      </c>
      <c r="K417" s="187">
        <f t="shared" si="24"/>
        <v>16000</v>
      </c>
      <c r="L417" s="41">
        <f t="shared" si="25"/>
        <v>0</v>
      </c>
      <c r="M417" s="188">
        <f t="shared" si="26"/>
        <v>16000</v>
      </c>
      <c r="N417" s="171" t="s">
        <v>1897</v>
      </c>
    </row>
    <row r="418" spans="1:14" s="159" customFormat="1" ht="38.25">
      <c r="A418" s="179" t="e">
        <f t="shared" si="27"/>
        <v>#REF!</v>
      </c>
      <c r="B418" s="189" t="s">
        <v>6377</v>
      </c>
      <c r="C418" s="167" t="s">
        <v>1929</v>
      </c>
      <c r="D418" s="167" t="s">
        <v>6379</v>
      </c>
      <c r="E418" s="190" t="s">
        <v>6380</v>
      </c>
      <c r="F418" s="168" t="s">
        <v>736</v>
      </c>
      <c r="G418" s="166" t="s">
        <v>6381</v>
      </c>
      <c r="H418" s="166" t="s">
        <v>6378</v>
      </c>
      <c r="I418" s="191">
        <v>1</v>
      </c>
      <c r="J418" s="170">
        <v>100</v>
      </c>
      <c r="K418" s="187">
        <f t="shared" si="24"/>
        <v>100</v>
      </c>
      <c r="L418" s="41">
        <f t="shared" si="25"/>
        <v>0</v>
      </c>
      <c r="M418" s="188">
        <f t="shared" si="26"/>
        <v>100</v>
      </c>
      <c r="N418" s="171" t="s">
        <v>1897</v>
      </c>
    </row>
    <row r="419" spans="1:14" ht="51">
      <c r="A419" s="179" t="e">
        <f t="shared" si="27"/>
        <v>#REF!</v>
      </c>
      <c r="B419" s="189" t="s">
        <v>6385</v>
      </c>
      <c r="C419" s="167" t="s">
        <v>1929</v>
      </c>
      <c r="D419" s="167" t="s">
        <v>6387</v>
      </c>
      <c r="E419" s="190" t="s">
        <v>3406</v>
      </c>
      <c r="F419" s="168" t="s">
        <v>1932</v>
      </c>
      <c r="G419" s="166" t="s">
        <v>6388</v>
      </c>
      <c r="H419" s="166" t="s">
        <v>6386</v>
      </c>
      <c r="I419" s="191">
        <v>30</v>
      </c>
      <c r="J419" s="170">
        <v>100</v>
      </c>
      <c r="K419" s="187">
        <f t="shared" si="24"/>
        <v>3000</v>
      </c>
      <c r="L419" s="41">
        <f t="shared" si="25"/>
        <v>0</v>
      </c>
      <c r="M419" s="188">
        <f t="shared" si="26"/>
        <v>3000</v>
      </c>
      <c r="N419" s="171" t="s">
        <v>1897</v>
      </c>
    </row>
    <row r="420" spans="1:14" ht="51">
      <c r="A420" s="179" t="e">
        <f t="shared" si="27"/>
        <v>#REF!</v>
      </c>
      <c r="B420" s="189" t="s">
        <v>2736</v>
      </c>
      <c r="C420" s="167" t="s">
        <v>193</v>
      </c>
      <c r="D420" s="167" t="s">
        <v>328</v>
      </c>
      <c r="E420" s="190" t="s">
        <v>837</v>
      </c>
      <c r="F420" s="168" t="s">
        <v>316</v>
      </c>
      <c r="G420" s="166" t="s">
        <v>2738</v>
      </c>
      <c r="H420" s="166" t="s">
        <v>2737</v>
      </c>
      <c r="I420" s="191">
        <v>84800</v>
      </c>
      <c r="J420" s="170">
        <v>100</v>
      </c>
      <c r="K420" s="187">
        <f t="shared" si="24"/>
        <v>8480000</v>
      </c>
      <c r="L420" s="41">
        <f t="shared" si="25"/>
        <v>0</v>
      </c>
      <c r="M420" s="188">
        <f t="shared" si="26"/>
        <v>8480000</v>
      </c>
      <c r="N420" s="171" t="s">
        <v>1897</v>
      </c>
    </row>
    <row r="421" spans="1:14" ht="51">
      <c r="A421" s="179" t="e">
        <f t="shared" si="27"/>
        <v>#REF!</v>
      </c>
      <c r="B421" s="189" t="s">
        <v>2740</v>
      </c>
      <c r="C421" s="167" t="s">
        <v>193</v>
      </c>
      <c r="D421" s="167" t="s">
        <v>329</v>
      </c>
      <c r="E421" s="190" t="s">
        <v>890</v>
      </c>
      <c r="F421" s="168" t="s">
        <v>330</v>
      </c>
      <c r="G421" s="166" t="s">
        <v>2742</v>
      </c>
      <c r="H421" s="166" t="s">
        <v>2741</v>
      </c>
      <c r="I421" s="191">
        <v>24800</v>
      </c>
      <c r="J421" s="170">
        <v>100</v>
      </c>
      <c r="K421" s="187">
        <f t="shared" si="24"/>
        <v>2480000</v>
      </c>
      <c r="L421" s="41">
        <f t="shared" si="25"/>
        <v>0</v>
      </c>
      <c r="M421" s="188">
        <f t="shared" si="26"/>
        <v>2480000</v>
      </c>
      <c r="N421" s="171" t="s">
        <v>1897</v>
      </c>
    </row>
    <row r="422" spans="1:14" ht="51">
      <c r="A422" s="179" t="e">
        <f t="shared" si="27"/>
        <v>#REF!</v>
      </c>
      <c r="B422" s="189" t="s">
        <v>2743</v>
      </c>
      <c r="C422" s="167" t="s">
        <v>193</v>
      </c>
      <c r="D422" s="167" t="s">
        <v>1765</v>
      </c>
      <c r="E422" s="190" t="s">
        <v>1766</v>
      </c>
      <c r="F422" s="168" t="s">
        <v>1767</v>
      </c>
      <c r="G422" s="166" t="s">
        <v>2745</v>
      </c>
      <c r="H422" s="166" t="s">
        <v>2744</v>
      </c>
      <c r="I422" s="191">
        <v>800</v>
      </c>
      <c r="J422" s="170">
        <v>100</v>
      </c>
      <c r="K422" s="187">
        <f t="shared" si="24"/>
        <v>80000</v>
      </c>
      <c r="L422" s="41">
        <f t="shared" si="25"/>
        <v>0</v>
      </c>
      <c r="M422" s="188">
        <f t="shared" si="26"/>
        <v>80000</v>
      </c>
      <c r="N422" s="171" t="s">
        <v>1897</v>
      </c>
    </row>
    <row r="423" spans="1:14" ht="51">
      <c r="A423" s="179" t="e">
        <f t="shared" si="27"/>
        <v>#REF!</v>
      </c>
      <c r="B423" s="189" t="s">
        <v>2746</v>
      </c>
      <c r="C423" s="167" t="s">
        <v>206</v>
      </c>
      <c r="D423" s="167" t="s">
        <v>85</v>
      </c>
      <c r="E423" s="190" t="s">
        <v>1288</v>
      </c>
      <c r="F423" s="168" t="s">
        <v>208</v>
      </c>
      <c r="G423" s="166" t="s">
        <v>2748</v>
      </c>
      <c r="H423" s="166" t="s">
        <v>2747</v>
      </c>
      <c r="I423" s="191">
        <v>160</v>
      </c>
      <c r="J423" s="170">
        <v>100</v>
      </c>
      <c r="K423" s="187">
        <f t="shared" si="24"/>
        <v>16000</v>
      </c>
      <c r="L423" s="41">
        <f t="shared" si="25"/>
        <v>0</v>
      </c>
      <c r="M423" s="188">
        <f t="shared" si="26"/>
        <v>16000</v>
      </c>
      <c r="N423" s="171" t="s">
        <v>1897</v>
      </c>
    </row>
    <row r="424" spans="1:14" ht="38.25">
      <c r="A424" s="179" t="e">
        <f t="shared" si="27"/>
        <v>#REF!</v>
      </c>
      <c r="B424" s="189" t="s">
        <v>2045</v>
      </c>
      <c r="C424" s="167" t="s">
        <v>2047</v>
      </c>
      <c r="D424" s="167" t="s">
        <v>2749</v>
      </c>
      <c r="E424" s="190" t="s">
        <v>2750</v>
      </c>
      <c r="F424" s="168" t="s">
        <v>6391</v>
      </c>
      <c r="G424" s="166" t="s">
        <v>3675</v>
      </c>
      <c r="H424" s="166" t="s">
        <v>2046</v>
      </c>
      <c r="I424" s="191">
        <v>244</v>
      </c>
      <c r="J424" s="170">
        <v>100</v>
      </c>
      <c r="K424" s="187">
        <f t="shared" si="24"/>
        <v>24400</v>
      </c>
      <c r="L424" s="41">
        <f t="shared" si="25"/>
        <v>0</v>
      </c>
      <c r="M424" s="188">
        <f t="shared" si="26"/>
        <v>24400</v>
      </c>
      <c r="N424" s="171" t="s">
        <v>1897</v>
      </c>
    </row>
    <row r="425" spans="1:14" ht="25.5">
      <c r="A425" s="179" t="e">
        <f t="shared" si="27"/>
        <v>#REF!</v>
      </c>
      <c r="B425" s="189" t="s">
        <v>3678</v>
      </c>
      <c r="C425" s="167" t="s">
        <v>1929</v>
      </c>
      <c r="D425" s="167" t="s">
        <v>3680</v>
      </c>
      <c r="E425" s="190" t="s">
        <v>3393</v>
      </c>
      <c r="F425" s="168" t="s">
        <v>736</v>
      </c>
      <c r="G425" s="166" t="s">
        <v>3681</v>
      </c>
      <c r="H425" s="166" t="s">
        <v>3679</v>
      </c>
      <c r="I425" s="191">
        <v>1</v>
      </c>
      <c r="J425" s="170">
        <v>100</v>
      </c>
      <c r="K425" s="187">
        <f t="shared" si="24"/>
        <v>100</v>
      </c>
      <c r="L425" s="41">
        <f t="shared" si="25"/>
        <v>0</v>
      </c>
      <c r="M425" s="188">
        <f t="shared" si="26"/>
        <v>100</v>
      </c>
      <c r="N425" s="171" t="s">
        <v>1897</v>
      </c>
    </row>
    <row r="426" spans="1:14" ht="38.25">
      <c r="A426" s="179" t="e">
        <f t="shared" si="27"/>
        <v>#REF!</v>
      </c>
      <c r="B426" s="189" t="s">
        <v>3684</v>
      </c>
      <c r="C426" s="167" t="s">
        <v>1929</v>
      </c>
      <c r="D426" s="167" t="s">
        <v>3686</v>
      </c>
      <c r="E426" s="190" t="s">
        <v>3687</v>
      </c>
      <c r="F426" s="168" t="s">
        <v>736</v>
      </c>
      <c r="G426" s="166" t="s">
        <v>3688</v>
      </c>
      <c r="H426" s="166" t="s">
        <v>3685</v>
      </c>
      <c r="I426" s="191">
        <v>1</v>
      </c>
      <c r="J426" s="170">
        <v>100</v>
      </c>
      <c r="K426" s="187">
        <f t="shared" si="24"/>
        <v>100</v>
      </c>
      <c r="L426" s="41">
        <f t="shared" si="25"/>
        <v>0</v>
      </c>
      <c r="M426" s="188">
        <f t="shared" si="26"/>
        <v>100</v>
      </c>
      <c r="N426" s="171" t="s">
        <v>1897</v>
      </c>
    </row>
    <row r="427" spans="1:14" ht="38.25">
      <c r="A427" s="179" t="e">
        <f t="shared" si="27"/>
        <v>#REF!</v>
      </c>
      <c r="B427" s="189" t="s">
        <v>6398</v>
      </c>
      <c r="C427" s="167" t="s">
        <v>1929</v>
      </c>
      <c r="D427" s="167" t="s">
        <v>6400</v>
      </c>
      <c r="E427" s="190" t="s">
        <v>6401</v>
      </c>
      <c r="F427" s="168" t="s">
        <v>736</v>
      </c>
      <c r="G427" s="166" t="s">
        <v>6402</v>
      </c>
      <c r="H427" s="166" t="s">
        <v>6399</v>
      </c>
      <c r="I427" s="191">
        <v>1</v>
      </c>
      <c r="J427" s="170">
        <v>100</v>
      </c>
      <c r="K427" s="187">
        <f t="shared" si="24"/>
        <v>100</v>
      </c>
      <c r="L427" s="41">
        <f t="shared" si="25"/>
        <v>0</v>
      </c>
      <c r="M427" s="188">
        <f t="shared" si="26"/>
        <v>100</v>
      </c>
      <c r="N427" s="171" t="s">
        <v>1897</v>
      </c>
    </row>
    <row r="428" spans="1:14" ht="38.25">
      <c r="A428" s="179" t="e">
        <f t="shared" si="27"/>
        <v>#REF!</v>
      </c>
      <c r="B428" s="189" t="s">
        <v>2751</v>
      </c>
      <c r="C428" s="167" t="s">
        <v>1929</v>
      </c>
      <c r="D428" s="167" t="s">
        <v>4368</v>
      </c>
      <c r="E428" s="190" t="s">
        <v>4369</v>
      </c>
      <c r="F428" s="168" t="s">
        <v>736</v>
      </c>
      <c r="G428" s="166" t="s">
        <v>2753</v>
      </c>
      <c r="H428" s="166" t="s">
        <v>2752</v>
      </c>
      <c r="I428" s="191">
        <v>3200</v>
      </c>
      <c r="J428" s="170">
        <v>100</v>
      </c>
      <c r="K428" s="187">
        <f t="shared" si="24"/>
        <v>320000</v>
      </c>
      <c r="L428" s="41">
        <f t="shared" si="25"/>
        <v>0</v>
      </c>
      <c r="M428" s="188">
        <f t="shared" si="26"/>
        <v>320000</v>
      </c>
      <c r="N428" s="171" t="s">
        <v>1897</v>
      </c>
    </row>
    <row r="429" spans="1:14" ht="51">
      <c r="A429" s="179" t="e">
        <f t="shared" si="27"/>
        <v>#REF!</v>
      </c>
      <c r="B429" s="189" t="s">
        <v>2048</v>
      </c>
      <c r="C429" s="167" t="s">
        <v>193</v>
      </c>
      <c r="D429" s="167" t="s">
        <v>331</v>
      </c>
      <c r="E429" s="190" t="s">
        <v>893</v>
      </c>
      <c r="F429" s="168" t="s">
        <v>327</v>
      </c>
      <c r="G429" s="166" t="s">
        <v>2754</v>
      </c>
      <c r="H429" s="166" t="s">
        <v>2049</v>
      </c>
      <c r="I429" s="191">
        <v>4160</v>
      </c>
      <c r="J429" s="170">
        <v>100</v>
      </c>
      <c r="K429" s="187">
        <f t="shared" si="24"/>
        <v>416000</v>
      </c>
      <c r="L429" s="41">
        <f t="shared" si="25"/>
        <v>0</v>
      </c>
      <c r="M429" s="188">
        <f t="shared" si="26"/>
        <v>416000</v>
      </c>
      <c r="N429" s="171" t="s">
        <v>1897</v>
      </c>
    </row>
    <row r="430" spans="1:14" ht="51">
      <c r="A430" s="179" t="e">
        <f t="shared" si="27"/>
        <v>#REF!</v>
      </c>
      <c r="B430" s="189" t="s">
        <v>6406</v>
      </c>
      <c r="C430" s="167" t="s">
        <v>4099</v>
      </c>
      <c r="D430" s="167" t="s">
        <v>6408</v>
      </c>
      <c r="E430" s="190" t="s">
        <v>6409</v>
      </c>
      <c r="F430" s="168" t="s">
        <v>736</v>
      </c>
      <c r="G430" s="166" t="s">
        <v>6410</v>
      </c>
      <c r="H430" s="166" t="s">
        <v>6407</v>
      </c>
      <c r="I430" s="191">
        <v>17</v>
      </c>
      <c r="J430" s="170">
        <v>100</v>
      </c>
      <c r="K430" s="187">
        <f t="shared" si="24"/>
        <v>1700</v>
      </c>
      <c r="L430" s="41">
        <f t="shared" si="25"/>
        <v>0</v>
      </c>
      <c r="M430" s="188">
        <f t="shared" si="26"/>
        <v>1700</v>
      </c>
      <c r="N430" s="171" t="s">
        <v>1897</v>
      </c>
    </row>
    <row r="431" spans="1:14" ht="51">
      <c r="A431" s="179" t="e">
        <f t="shared" si="27"/>
        <v>#REF!</v>
      </c>
      <c r="B431" s="189" t="s">
        <v>2755</v>
      </c>
      <c r="C431" s="167" t="s">
        <v>193</v>
      </c>
      <c r="D431" s="167" t="s">
        <v>332</v>
      </c>
      <c r="E431" s="190" t="s">
        <v>818</v>
      </c>
      <c r="F431" s="168" t="s">
        <v>324</v>
      </c>
      <c r="G431" s="166" t="s">
        <v>2757</v>
      </c>
      <c r="H431" s="166" t="s">
        <v>2756</v>
      </c>
      <c r="I431" s="191">
        <v>1600</v>
      </c>
      <c r="J431" s="170">
        <v>100</v>
      </c>
      <c r="K431" s="187">
        <f t="shared" si="24"/>
        <v>160000</v>
      </c>
      <c r="L431" s="41">
        <f t="shared" si="25"/>
        <v>0</v>
      </c>
      <c r="M431" s="188">
        <f t="shared" si="26"/>
        <v>160000</v>
      </c>
      <c r="N431" s="171" t="s">
        <v>1897</v>
      </c>
    </row>
    <row r="432" spans="1:14" ht="38.25">
      <c r="A432" s="179" t="e">
        <f t="shared" si="27"/>
        <v>#REF!</v>
      </c>
      <c r="B432" s="189" t="s">
        <v>3692</v>
      </c>
      <c r="C432" s="167" t="s">
        <v>1929</v>
      </c>
      <c r="D432" s="167" t="s">
        <v>3694</v>
      </c>
      <c r="E432" s="190" t="s">
        <v>3695</v>
      </c>
      <c r="F432" s="168" t="s">
        <v>736</v>
      </c>
      <c r="G432" s="166" t="s">
        <v>3697</v>
      </c>
      <c r="H432" s="166" t="s">
        <v>3693</v>
      </c>
      <c r="I432" s="191">
        <v>3</v>
      </c>
      <c r="J432" s="170">
        <v>100</v>
      </c>
      <c r="K432" s="187">
        <f t="shared" si="24"/>
        <v>300</v>
      </c>
      <c r="L432" s="41">
        <f t="shared" si="25"/>
        <v>0</v>
      </c>
      <c r="M432" s="188">
        <f t="shared" si="26"/>
        <v>300</v>
      </c>
      <c r="N432" s="171" t="s">
        <v>1897</v>
      </c>
    </row>
    <row r="433" spans="1:14" ht="63.75">
      <c r="A433" s="179" t="e">
        <f t="shared" si="27"/>
        <v>#REF!</v>
      </c>
      <c r="B433" s="189" t="s">
        <v>2758</v>
      </c>
      <c r="C433" s="167" t="s">
        <v>193</v>
      </c>
      <c r="D433" s="167" t="s">
        <v>896</v>
      </c>
      <c r="E433" s="190" t="s">
        <v>844</v>
      </c>
      <c r="F433" s="168" t="s">
        <v>405</v>
      </c>
      <c r="G433" s="166" t="s">
        <v>2760</v>
      </c>
      <c r="H433" s="166" t="s">
        <v>2759</v>
      </c>
      <c r="I433" s="191">
        <v>6400</v>
      </c>
      <c r="J433" s="170">
        <v>100</v>
      </c>
      <c r="K433" s="187">
        <f t="shared" si="24"/>
        <v>640000</v>
      </c>
      <c r="L433" s="41">
        <f t="shared" si="25"/>
        <v>0</v>
      </c>
      <c r="M433" s="188">
        <f t="shared" si="26"/>
        <v>640000</v>
      </c>
      <c r="N433" s="171" t="s">
        <v>1897</v>
      </c>
    </row>
    <row r="434" spans="1:14" ht="38.25">
      <c r="A434" s="179" t="e">
        <f t="shared" si="27"/>
        <v>#REF!</v>
      </c>
      <c r="B434" s="189" t="s">
        <v>6414</v>
      </c>
      <c r="C434" s="167" t="s">
        <v>1929</v>
      </c>
      <c r="D434" s="167" t="s">
        <v>6416</v>
      </c>
      <c r="E434" s="190" t="s">
        <v>4373</v>
      </c>
      <c r="F434" s="168" t="s">
        <v>736</v>
      </c>
      <c r="G434" s="166" t="s">
        <v>6418</v>
      </c>
      <c r="H434" s="166" t="s">
        <v>6415</v>
      </c>
      <c r="I434" s="191">
        <v>5</v>
      </c>
      <c r="J434" s="170">
        <v>100</v>
      </c>
      <c r="K434" s="187">
        <f t="shared" si="24"/>
        <v>500</v>
      </c>
      <c r="L434" s="41">
        <f t="shared" si="25"/>
        <v>0</v>
      </c>
      <c r="M434" s="188">
        <f t="shared" si="26"/>
        <v>500</v>
      </c>
      <c r="N434" s="171" t="s">
        <v>1897</v>
      </c>
    </row>
    <row r="435" spans="1:14" ht="63.75">
      <c r="A435" s="179" t="e">
        <f t="shared" si="27"/>
        <v>#REF!</v>
      </c>
      <c r="B435" s="189" t="s">
        <v>2761</v>
      </c>
      <c r="C435" s="167" t="s">
        <v>361</v>
      </c>
      <c r="D435" s="167" t="s">
        <v>1590</v>
      </c>
      <c r="E435" s="190" t="s">
        <v>1591</v>
      </c>
      <c r="F435" s="168" t="s">
        <v>405</v>
      </c>
      <c r="G435" s="166" t="s">
        <v>2763</v>
      </c>
      <c r="H435" s="166" t="s">
        <v>2762</v>
      </c>
      <c r="I435" s="191">
        <v>800</v>
      </c>
      <c r="J435" s="170">
        <v>100</v>
      </c>
      <c r="K435" s="187">
        <f t="shared" si="24"/>
        <v>80000</v>
      </c>
      <c r="L435" s="41">
        <f t="shared" si="25"/>
        <v>0</v>
      </c>
      <c r="M435" s="188">
        <f t="shared" si="26"/>
        <v>80000</v>
      </c>
      <c r="N435" s="171" t="s">
        <v>1897</v>
      </c>
    </row>
    <row r="436" spans="1:14" ht="51">
      <c r="A436" s="179" t="e">
        <f t="shared" si="27"/>
        <v>#REF!</v>
      </c>
      <c r="B436" s="189" t="s">
        <v>2764</v>
      </c>
      <c r="C436" s="167" t="s">
        <v>1771</v>
      </c>
      <c r="D436" s="167" t="s">
        <v>1772</v>
      </c>
      <c r="E436" s="190" t="s">
        <v>1773</v>
      </c>
      <c r="F436" s="168" t="s">
        <v>405</v>
      </c>
      <c r="G436" s="166" t="s">
        <v>2766</v>
      </c>
      <c r="H436" s="166" t="s">
        <v>2765</v>
      </c>
      <c r="I436" s="191">
        <v>1760</v>
      </c>
      <c r="J436" s="170">
        <v>100</v>
      </c>
      <c r="K436" s="187">
        <f t="shared" si="24"/>
        <v>176000</v>
      </c>
      <c r="L436" s="41">
        <f t="shared" si="25"/>
        <v>0</v>
      </c>
      <c r="M436" s="188">
        <f t="shared" si="26"/>
        <v>176000</v>
      </c>
      <c r="N436" s="171" t="s">
        <v>1897</v>
      </c>
    </row>
    <row r="437" spans="1:14" ht="63.75">
      <c r="A437" s="179" t="e">
        <f t="shared" si="27"/>
        <v>#REF!</v>
      </c>
      <c r="B437" s="189" t="s">
        <v>2767</v>
      </c>
      <c r="C437" s="167" t="s">
        <v>1929</v>
      </c>
      <c r="D437" s="167" t="s">
        <v>3700</v>
      </c>
      <c r="E437" s="190" t="s">
        <v>3701</v>
      </c>
      <c r="F437" s="168" t="s">
        <v>736</v>
      </c>
      <c r="G437" s="166" t="s">
        <v>3702</v>
      </c>
      <c r="H437" s="166" t="s">
        <v>2768</v>
      </c>
      <c r="I437" s="191">
        <v>1760</v>
      </c>
      <c r="J437" s="170">
        <v>100</v>
      </c>
      <c r="K437" s="187">
        <f t="shared" si="24"/>
        <v>176000</v>
      </c>
      <c r="L437" s="41">
        <f t="shared" si="25"/>
        <v>0</v>
      </c>
      <c r="M437" s="188">
        <f t="shared" si="26"/>
        <v>176000</v>
      </c>
      <c r="N437" s="171" t="s">
        <v>1897</v>
      </c>
    </row>
    <row r="438" spans="1:14" ht="51">
      <c r="A438" s="179" t="e">
        <f t="shared" si="27"/>
        <v>#REF!</v>
      </c>
      <c r="B438" s="189" t="s">
        <v>2769</v>
      </c>
      <c r="C438" s="167" t="s">
        <v>4099</v>
      </c>
      <c r="D438" s="167" t="s">
        <v>6421</v>
      </c>
      <c r="E438" s="190" t="s">
        <v>6422</v>
      </c>
      <c r="F438" s="168" t="s">
        <v>4432</v>
      </c>
      <c r="G438" s="166" t="s">
        <v>2771</v>
      </c>
      <c r="H438" s="166" t="s">
        <v>2770</v>
      </c>
      <c r="I438" s="191">
        <v>41920</v>
      </c>
      <c r="J438" s="170">
        <v>100</v>
      </c>
      <c r="K438" s="187">
        <f t="shared" si="24"/>
        <v>4192000</v>
      </c>
      <c r="L438" s="41">
        <f t="shared" si="25"/>
        <v>0</v>
      </c>
      <c r="M438" s="188">
        <f t="shared" si="26"/>
        <v>4192000</v>
      </c>
      <c r="N438" s="171" t="s">
        <v>1897</v>
      </c>
    </row>
    <row r="439" spans="1:14" ht="38.25">
      <c r="A439" s="179" t="e">
        <f t="shared" si="27"/>
        <v>#REF!</v>
      </c>
      <c r="B439" s="189" t="s">
        <v>4371</v>
      </c>
      <c r="C439" s="167" t="s">
        <v>4099</v>
      </c>
      <c r="D439" s="167" t="s">
        <v>6424</v>
      </c>
      <c r="E439" s="190" t="s">
        <v>6425</v>
      </c>
      <c r="F439" s="168" t="s">
        <v>736</v>
      </c>
      <c r="G439" s="166" t="s">
        <v>6426</v>
      </c>
      <c r="H439" s="166" t="s">
        <v>4372</v>
      </c>
      <c r="I439" s="191">
        <v>4800</v>
      </c>
      <c r="J439" s="170">
        <v>100</v>
      </c>
      <c r="K439" s="187">
        <f t="shared" si="24"/>
        <v>480000</v>
      </c>
      <c r="L439" s="41">
        <f t="shared" si="25"/>
        <v>0</v>
      </c>
      <c r="M439" s="188">
        <f t="shared" si="26"/>
        <v>480000</v>
      </c>
      <c r="N439" s="171" t="s">
        <v>1897</v>
      </c>
    </row>
    <row r="440" spans="1:14" ht="63.75">
      <c r="A440" s="179" t="e">
        <f t="shared" si="27"/>
        <v>#REF!</v>
      </c>
      <c r="B440" s="189" t="s">
        <v>2772</v>
      </c>
      <c r="C440" s="167" t="s">
        <v>193</v>
      </c>
      <c r="D440" s="167" t="s">
        <v>1707</v>
      </c>
      <c r="E440" s="190" t="s">
        <v>1708</v>
      </c>
      <c r="F440" s="168" t="s">
        <v>405</v>
      </c>
      <c r="G440" s="166" t="s">
        <v>2774</v>
      </c>
      <c r="H440" s="166" t="s">
        <v>2773</v>
      </c>
      <c r="I440" s="191">
        <v>800</v>
      </c>
      <c r="J440" s="170">
        <v>100</v>
      </c>
      <c r="K440" s="187">
        <f t="shared" si="24"/>
        <v>80000</v>
      </c>
      <c r="L440" s="41">
        <f t="shared" si="25"/>
        <v>0</v>
      </c>
      <c r="M440" s="188">
        <f t="shared" si="26"/>
        <v>80000</v>
      </c>
      <c r="N440" s="171" t="s">
        <v>1897</v>
      </c>
    </row>
    <row r="441" spans="1:14" ht="38.25">
      <c r="A441" s="179" t="e">
        <f>#REF!+1</f>
        <v>#REF!</v>
      </c>
      <c r="B441" s="189" t="s">
        <v>1857</v>
      </c>
      <c r="C441" s="167" t="s">
        <v>1859</v>
      </c>
      <c r="D441" s="167" t="s">
        <v>1860</v>
      </c>
      <c r="E441" s="190" t="s">
        <v>1861</v>
      </c>
      <c r="F441" s="168" t="s">
        <v>1862</v>
      </c>
      <c r="G441" s="166" t="s">
        <v>1853</v>
      </c>
      <c r="H441" s="166">
        <v>11111111111111</v>
      </c>
      <c r="I441" s="191">
        <v>1600</v>
      </c>
      <c r="J441" s="170">
        <v>100</v>
      </c>
      <c r="K441" s="187">
        <f t="shared" si="24"/>
        <v>160000</v>
      </c>
      <c r="L441" s="41">
        <f t="shared" si="25"/>
        <v>0</v>
      </c>
      <c r="M441" s="188">
        <f t="shared" si="26"/>
        <v>160000</v>
      </c>
      <c r="N441" s="171" t="s">
        <v>1897</v>
      </c>
    </row>
    <row r="442" spans="1:14" ht="38.25">
      <c r="A442" s="179" t="e">
        <f t="shared" si="27"/>
        <v>#REF!</v>
      </c>
      <c r="B442" s="189" t="s">
        <v>2775</v>
      </c>
      <c r="C442" s="167" t="s">
        <v>736</v>
      </c>
      <c r="D442" s="167" t="s">
        <v>6428</v>
      </c>
      <c r="E442" s="190" t="s">
        <v>4386</v>
      </c>
      <c r="F442" s="168" t="s">
        <v>736</v>
      </c>
      <c r="G442" s="166" t="s">
        <v>4387</v>
      </c>
      <c r="H442" s="166" t="s">
        <v>2776</v>
      </c>
      <c r="I442" s="191">
        <v>1600</v>
      </c>
      <c r="J442" s="170">
        <v>100</v>
      </c>
      <c r="K442" s="187">
        <f t="shared" si="24"/>
        <v>160000</v>
      </c>
      <c r="L442" s="41">
        <f t="shared" si="25"/>
        <v>0</v>
      </c>
      <c r="M442" s="188">
        <f t="shared" si="26"/>
        <v>160000</v>
      </c>
      <c r="N442" s="171" t="s">
        <v>1897</v>
      </c>
    </row>
    <row r="443" spans="1:14" ht="51">
      <c r="A443" s="179" t="e">
        <f t="shared" si="27"/>
        <v>#REF!</v>
      </c>
      <c r="B443" s="189" t="s">
        <v>2777</v>
      </c>
      <c r="C443" s="167" t="s">
        <v>206</v>
      </c>
      <c r="D443" s="167" t="s">
        <v>232</v>
      </c>
      <c r="E443" s="190" t="s">
        <v>1303</v>
      </c>
      <c r="F443" s="168" t="s">
        <v>227</v>
      </c>
      <c r="G443" s="166" t="s">
        <v>2779</v>
      </c>
      <c r="H443" s="166" t="s">
        <v>2778</v>
      </c>
      <c r="I443" s="191">
        <v>320</v>
      </c>
      <c r="J443" s="170">
        <v>100</v>
      </c>
      <c r="K443" s="187">
        <f t="shared" si="24"/>
        <v>32000</v>
      </c>
      <c r="L443" s="41">
        <f t="shared" si="25"/>
        <v>0</v>
      </c>
      <c r="M443" s="188">
        <f t="shared" si="26"/>
        <v>32000</v>
      </c>
      <c r="N443" s="171" t="s">
        <v>1897</v>
      </c>
    </row>
    <row r="444" spans="1:14" ht="51">
      <c r="A444" s="179" t="e">
        <f t="shared" si="27"/>
        <v>#REF!</v>
      </c>
      <c r="B444" s="189" t="s">
        <v>3705</v>
      </c>
      <c r="C444" s="167" t="s">
        <v>1929</v>
      </c>
      <c r="D444" s="167" t="s">
        <v>6429</v>
      </c>
      <c r="E444" s="190" t="s">
        <v>6430</v>
      </c>
      <c r="F444" s="168" t="s">
        <v>736</v>
      </c>
      <c r="G444" s="166" t="s">
        <v>6431</v>
      </c>
      <c r="H444" s="166" t="s">
        <v>3706</v>
      </c>
      <c r="I444" s="191">
        <v>960</v>
      </c>
      <c r="J444" s="170">
        <v>100</v>
      </c>
      <c r="K444" s="187">
        <f t="shared" si="24"/>
        <v>96000</v>
      </c>
      <c r="L444" s="41">
        <f t="shared" si="25"/>
        <v>0</v>
      </c>
      <c r="M444" s="188">
        <f t="shared" si="26"/>
        <v>96000</v>
      </c>
      <c r="N444" s="171" t="s">
        <v>1897</v>
      </c>
    </row>
    <row r="445" spans="1:14" ht="38.25">
      <c r="A445" s="179" t="e">
        <f t="shared" si="27"/>
        <v>#REF!</v>
      </c>
      <c r="B445" s="189" t="s">
        <v>6435</v>
      </c>
      <c r="C445" s="167" t="s">
        <v>361</v>
      </c>
      <c r="D445" s="167" t="s">
        <v>6437</v>
      </c>
      <c r="E445" s="190" t="s">
        <v>6438</v>
      </c>
      <c r="F445" s="168" t="s">
        <v>736</v>
      </c>
      <c r="G445" s="166" t="s">
        <v>6439</v>
      </c>
      <c r="H445" s="166" t="s">
        <v>6436</v>
      </c>
      <c r="I445" s="191">
        <v>70</v>
      </c>
      <c r="J445" s="170">
        <v>100</v>
      </c>
      <c r="K445" s="187">
        <f t="shared" si="24"/>
        <v>7000</v>
      </c>
      <c r="L445" s="41">
        <f t="shared" si="25"/>
        <v>0</v>
      </c>
      <c r="M445" s="188">
        <f t="shared" si="26"/>
        <v>7000</v>
      </c>
      <c r="N445" s="171" t="s">
        <v>1897</v>
      </c>
    </row>
    <row r="446" spans="1:14" ht="38.25">
      <c r="A446" s="179" t="e">
        <f t="shared" si="27"/>
        <v>#REF!</v>
      </c>
      <c r="B446" s="189" t="s">
        <v>4390</v>
      </c>
      <c r="C446" s="167" t="s">
        <v>193</v>
      </c>
      <c r="D446" s="167" t="s">
        <v>4392</v>
      </c>
      <c r="E446" s="190" t="s">
        <v>4393</v>
      </c>
      <c r="F446" s="168" t="s">
        <v>736</v>
      </c>
      <c r="G446" s="166" t="s">
        <v>4394</v>
      </c>
      <c r="H446" s="166" t="s">
        <v>4391</v>
      </c>
      <c r="I446" s="191">
        <v>5</v>
      </c>
      <c r="J446" s="170">
        <v>100</v>
      </c>
      <c r="K446" s="187">
        <f t="shared" si="24"/>
        <v>500</v>
      </c>
      <c r="L446" s="41">
        <f t="shared" si="25"/>
        <v>0</v>
      </c>
      <c r="M446" s="188">
        <f t="shared" si="26"/>
        <v>500</v>
      </c>
      <c r="N446" s="171" t="s">
        <v>1897</v>
      </c>
    </row>
    <row r="447" spans="1:14" ht="51">
      <c r="A447" s="179" t="e">
        <f t="shared" si="27"/>
        <v>#REF!</v>
      </c>
      <c r="B447" s="189" t="s">
        <v>2780</v>
      </c>
      <c r="C447" s="167" t="s">
        <v>193</v>
      </c>
      <c r="D447" s="167" t="s">
        <v>1594</v>
      </c>
      <c r="E447" s="190" t="s">
        <v>1595</v>
      </c>
      <c r="F447" s="168" t="s">
        <v>1710</v>
      </c>
      <c r="G447" s="166" t="s">
        <v>2782</v>
      </c>
      <c r="H447" s="166" t="s">
        <v>2781</v>
      </c>
      <c r="I447" s="191">
        <v>2400</v>
      </c>
      <c r="J447" s="170">
        <v>100</v>
      </c>
      <c r="K447" s="187">
        <f t="shared" si="24"/>
        <v>240000</v>
      </c>
      <c r="L447" s="41">
        <f t="shared" si="25"/>
        <v>0</v>
      </c>
      <c r="M447" s="188">
        <f t="shared" si="26"/>
        <v>240000</v>
      </c>
      <c r="N447" s="171" t="s">
        <v>1897</v>
      </c>
    </row>
    <row r="448" spans="1:14" ht="38.25">
      <c r="A448" s="179" t="e">
        <f t="shared" si="27"/>
        <v>#REF!</v>
      </c>
      <c r="B448" s="189" t="s">
        <v>6444</v>
      </c>
      <c r="C448" s="167" t="s">
        <v>1929</v>
      </c>
      <c r="D448" s="167" t="s">
        <v>6446</v>
      </c>
      <c r="E448" s="190" t="s">
        <v>3647</v>
      </c>
      <c r="F448" s="168" t="s">
        <v>736</v>
      </c>
      <c r="G448" s="166" t="s">
        <v>6447</v>
      </c>
      <c r="H448" s="166" t="s">
        <v>6445</v>
      </c>
      <c r="I448" s="191">
        <v>4610</v>
      </c>
      <c r="J448" s="170">
        <v>100</v>
      </c>
      <c r="K448" s="187">
        <f t="shared" ref="K448:K510" si="28">I448*J448</f>
        <v>461000</v>
      </c>
      <c r="L448" s="41">
        <f t="shared" ref="L448:L510" si="29">K448*0</f>
        <v>0</v>
      </c>
      <c r="M448" s="188">
        <f t="shared" ref="M448:M510" si="30">K448-L448</f>
        <v>461000</v>
      </c>
      <c r="N448" s="171" t="s">
        <v>1897</v>
      </c>
    </row>
    <row r="449" spans="1:14" ht="38.25">
      <c r="A449" s="179" t="e">
        <f t="shared" ref="A449:A511" si="31">A448+1</f>
        <v>#REF!</v>
      </c>
      <c r="B449" s="189" t="s">
        <v>2785</v>
      </c>
      <c r="C449" s="167" t="s">
        <v>361</v>
      </c>
      <c r="D449" s="167" t="s">
        <v>2787</v>
      </c>
      <c r="E449" s="190" t="s">
        <v>2788</v>
      </c>
      <c r="F449" s="168" t="s">
        <v>736</v>
      </c>
      <c r="G449" s="166" t="s">
        <v>2789</v>
      </c>
      <c r="H449" s="166" t="s">
        <v>2786</v>
      </c>
      <c r="I449" s="191">
        <v>2</v>
      </c>
      <c r="J449" s="170">
        <v>100</v>
      </c>
      <c r="K449" s="187">
        <f t="shared" si="28"/>
        <v>200</v>
      </c>
      <c r="L449" s="41">
        <f t="shared" si="29"/>
        <v>0</v>
      </c>
      <c r="M449" s="188">
        <f t="shared" si="30"/>
        <v>200</v>
      </c>
      <c r="N449" s="171" t="s">
        <v>1897</v>
      </c>
    </row>
    <row r="450" spans="1:14">
      <c r="A450" s="179" t="e">
        <f t="shared" si="31"/>
        <v>#REF!</v>
      </c>
      <c r="B450" s="189" t="s">
        <v>6452</v>
      </c>
      <c r="C450" s="167" t="s">
        <v>4099</v>
      </c>
      <c r="D450" s="167" t="s">
        <v>6454</v>
      </c>
      <c r="E450" s="190" t="s">
        <v>6455</v>
      </c>
      <c r="F450" s="168" t="s">
        <v>736</v>
      </c>
      <c r="G450" s="166" t="s">
        <v>736</v>
      </c>
      <c r="H450" s="166" t="s">
        <v>6453</v>
      </c>
      <c r="I450" s="191">
        <v>11</v>
      </c>
      <c r="J450" s="170">
        <v>100</v>
      </c>
      <c r="K450" s="187">
        <f t="shared" si="28"/>
        <v>1100</v>
      </c>
      <c r="L450" s="41">
        <f t="shared" si="29"/>
        <v>0</v>
      </c>
      <c r="M450" s="188">
        <f t="shared" si="30"/>
        <v>1100</v>
      </c>
      <c r="N450" s="171" t="s">
        <v>1897</v>
      </c>
    </row>
    <row r="451" spans="1:14" ht="38.25">
      <c r="A451" s="179" t="e">
        <f t="shared" si="31"/>
        <v>#REF!</v>
      </c>
      <c r="B451" s="189" t="s">
        <v>6460</v>
      </c>
      <c r="C451" s="167" t="s">
        <v>193</v>
      </c>
      <c r="D451" s="167" t="s">
        <v>6462</v>
      </c>
      <c r="E451" s="190" t="s">
        <v>6463</v>
      </c>
      <c r="F451" s="168" t="s">
        <v>736</v>
      </c>
      <c r="G451" s="166" t="s">
        <v>6465</v>
      </c>
      <c r="H451" s="166" t="s">
        <v>6461</v>
      </c>
      <c r="I451" s="191">
        <v>7</v>
      </c>
      <c r="J451" s="170">
        <v>100</v>
      </c>
      <c r="K451" s="187">
        <f t="shared" si="28"/>
        <v>700</v>
      </c>
      <c r="L451" s="41">
        <f t="shared" si="29"/>
        <v>0</v>
      </c>
      <c r="M451" s="188">
        <f t="shared" si="30"/>
        <v>700</v>
      </c>
      <c r="N451" s="171" t="s">
        <v>1897</v>
      </c>
    </row>
    <row r="452" spans="1:14" ht="38.25">
      <c r="A452" s="179" t="e">
        <f t="shared" si="31"/>
        <v>#REF!</v>
      </c>
      <c r="B452" s="189" t="s">
        <v>4398</v>
      </c>
      <c r="C452" s="167" t="s">
        <v>361</v>
      </c>
      <c r="D452" s="167" t="s">
        <v>4400</v>
      </c>
      <c r="E452" s="190" t="s">
        <v>4401</v>
      </c>
      <c r="F452" s="168" t="s">
        <v>736</v>
      </c>
      <c r="G452" s="166" t="s">
        <v>4402</v>
      </c>
      <c r="H452" s="166" t="s">
        <v>4399</v>
      </c>
      <c r="I452" s="191">
        <v>1</v>
      </c>
      <c r="J452" s="170">
        <v>100</v>
      </c>
      <c r="K452" s="187">
        <f t="shared" si="28"/>
        <v>100</v>
      </c>
      <c r="L452" s="41">
        <f t="shared" si="29"/>
        <v>0</v>
      </c>
      <c r="M452" s="188">
        <f t="shared" si="30"/>
        <v>100</v>
      </c>
      <c r="N452" s="171" t="s">
        <v>1897</v>
      </c>
    </row>
    <row r="453" spans="1:14" ht="38.25">
      <c r="A453" s="179" t="e">
        <f t="shared" si="31"/>
        <v>#REF!</v>
      </c>
      <c r="B453" s="189" t="s">
        <v>3709</v>
      </c>
      <c r="C453" s="167" t="s">
        <v>361</v>
      </c>
      <c r="D453" s="167" t="s">
        <v>3711</v>
      </c>
      <c r="E453" s="190" t="s">
        <v>3712</v>
      </c>
      <c r="F453" s="168" t="s">
        <v>6468</v>
      </c>
      <c r="G453" s="166" t="s">
        <v>6469</v>
      </c>
      <c r="H453" s="166" t="s">
        <v>3710</v>
      </c>
      <c r="I453" s="191">
        <v>522</v>
      </c>
      <c r="J453" s="170">
        <v>100</v>
      </c>
      <c r="K453" s="187">
        <f t="shared" si="28"/>
        <v>52200</v>
      </c>
      <c r="L453" s="41">
        <f t="shared" si="29"/>
        <v>0</v>
      </c>
      <c r="M453" s="188">
        <f t="shared" si="30"/>
        <v>52200</v>
      </c>
      <c r="N453" s="171" t="s">
        <v>1897</v>
      </c>
    </row>
    <row r="454" spans="1:14" ht="38.25">
      <c r="A454" s="179" t="e">
        <f t="shared" si="31"/>
        <v>#REF!</v>
      </c>
      <c r="B454" s="189" t="s">
        <v>2792</v>
      </c>
      <c r="C454" s="167" t="s">
        <v>1929</v>
      </c>
      <c r="D454" s="167" t="s">
        <v>3715</v>
      </c>
      <c r="E454" s="190" t="s">
        <v>3460</v>
      </c>
      <c r="F454" s="168" t="s">
        <v>736</v>
      </c>
      <c r="G454" s="166" t="s">
        <v>3717</v>
      </c>
      <c r="H454" s="166" t="s">
        <v>2793</v>
      </c>
      <c r="I454" s="191">
        <v>3200</v>
      </c>
      <c r="J454" s="170">
        <v>100</v>
      </c>
      <c r="K454" s="187">
        <f t="shared" si="28"/>
        <v>320000</v>
      </c>
      <c r="L454" s="41">
        <f t="shared" si="29"/>
        <v>0</v>
      </c>
      <c r="M454" s="188">
        <f t="shared" si="30"/>
        <v>320000</v>
      </c>
      <c r="N454" s="171" t="s">
        <v>1897</v>
      </c>
    </row>
    <row r="455" spans="1:14" ht="38.25">
      <c r="A455" s="179" t="e">
        <f t="shared" si="31"/>
        <v>#REF!</v>
      </c>
      <c r="B455" s="189" t="s">
        <v>2794</v>
      </c>
      <c r="C455" s="167" t="s">
        <v>1929</v>
      </c>
      <c r="D455" s="167" t="s">
        <v>3718</v>
      </c>
      <c r="E455" s="190" t="s">
        <v>2255</v>
      </c>
      <c r="F455" s="168" t="s">
        <v>1932</v>
      </c>
      <c r="G455" s="166" t="s">
        <v>3719</v>
      </c>
      <c r="H455" s="166" t="s">
        <v>2795</v>
      </c>
      <c r="I455" s="191">
        <v>640</v>
      </c>
      <c r="J455" s="170">
        <v>100</v>
      </c>
      <c r="K455" s="187">
        <f t="shared" si="28"/>
        <v>64000</v>
      </c>
      <c r="L455" s="41">
        <f t="shared" si="29"/>
        <v>0</v>
      </c>
      <c r="M455" s="188">
        <f t="shared" si="30"/>
        <v>64000</v>
      </c>
      <c r="N455" s="171" t="s">
        <v>1897</v>
      </c>
    </row>
    <row r="456" spans="1:14" ht="51">
      <c r="A456" s="179" t="e">
        <f t="shared" si="31"/>
        <v>#REF!</v>
      </c>
      <c r="B456" s="189" t="s">
        <v>2796</v>
      </c>
      <c r="C456" s="167" t="s">
        <v>1929</v>
      </c>
      <c r="D456" s="167" t="s">
        <v>6471</v>
      </c>
      <c r="E456" s="190" t="s">
        <v>6472</v>
      </c>
      <c r="F456" s="168" t="s">
        <v>736</v>
      </c>
      <c r="G456" s="166" t="s">
        <v>2798</v>
      </c>
      <c r="H456" s="166" t="s">
        <v>2797</v>
      </c>
      <c r="I456" s="191">
        <v>3200</v>
      </c>
      <c r="J456" s="170">
        <v>100</v>
      </c>
      <c r="K456" s="187">
        <f t="shared" si="28"/>
        <v>320000</v>
      </c>
      <c r="L456" s="41">
        <f t="shared" si="29"/>
        <v>0</v>
      </c>
      <c r="M456" s="188">
        <f t="shared" si="30"/>
        <v>320000</v>
      </c>
      <c r="N456" s="171" t="s">
        <v>1897</v>
      </c>
    </row>
    <row r="457" spans="1:14" ht="51">
      <c r="A457" s="179" t="e">
        <f t="shared" si="31"/>
        <v>#REF!</v>
      </c>
      <c r="B457" s="189" t="s">
        <v>3720</v>
      </c>
      <c r="C457" s="167" t="s">
        <v>1929</v>
      </c>
      <c r="D457" s="167" t="s">
        <v>3722</v>
      </c>
      <c r="E457" s="190" t="s">
        <v>2234</v>
      </c>
      <c r="F457" s="168" t="s">
        <v>1932</v>
      </c>
      <c r="G457" s="166" t="s">
        <v>3723</v>
      </c>
      <c r="H457" s="166" t="s">
        <v>3721</v>
      </c>
      <c r="I457" s="191">
        <v>1280</v>
      </c>
      <c r="J457" s="170">
        <v>100</v>
      </c>
      <c r="K457" s="187">
        <f t="shared" si="28"/>
        <v>128000</v>
      </c>
      <c r="L457" s="41">
        <f t="shared" si="29"/>
        <v>0</v>
      </c>
      <c r="M457" s="188">
        <f t="shared" si="30"/>
        <v>128000</v>
      </c>
      <c r="N457" s="171" t="s">
        <v>1897</v>
      </c>
    </row>
    <row r="458" spans="1:14" ht="51">
      <c r="A458" s="179" t="e">
        <f t="shared" si="31"/>
        <v>#REF!</v>
      </c>
      <c r="B458" s="189" t="s">
        <v>2799</v>
      </c>
      <c r="C458" s="167" t="s">
        <v>736</v>
      </c>
      <c r="D458" s="167" t="s">
        <v>6475</v>
      </c>
      <c r="E458" s="190" t="s">
        <v>4797</v>
      </c>
      <c r="F458" s="168" t="s">
        <v>4798</v>
      </c>
      <c r="G458" s="166" t="s">
        <v>6476</v>
      </c>
      <c r="H458" s="166" t="s">
        <v>2800</v>
      </c>
      <c r="I458" s="191">
        <v>160</v>
      </c>
      <c r="J458" s="170">
        <v>100</v>
      </c>
      <c r="K458" s="187">
        <f t="shared" si="28"/>
        <v>16000</v>
      </c>
      <c r="L458" s="41">
        <f t="shared" si="29"/>
        <v>0</v>
      </c>
      <c r="M458" s="188">
        <f t="shared" si="30"/>
        <v>16000</v>
      </c>
      <c r="N458" s="171" t="s">
        <v>1897</v>
      </c>
    </row>
    <row r="459" spans="1:14" ht="38.25">
      <c r="A459" s="179" t="e">
        <f t="shared" si="31"/>
        <v>#REF!</v>
      </c>
      <c r="B459" s="189" t="s">
        <v>6478</v>
      </c>
      <c r="C459" s="167" t="s">
        <v>4099</v>
      </c>
      <c r="D459" s="167" t="s">
        <v>6480</v>
      </c>
      <c r="E459" s="190" t="s">
        <v>4295</v>
      </c>
      <c r="F459" s="168" t="s">
        <v>736</v>
      </c>
      <c r="G459" s="166" t="s">
        <v>1325</v>
      </c>
      <c r="H459" s="166" t="s">
        <v>6479</v>
      </c>
      <c r="I459" s="191">
        <v>800</v>
      </c>
      <c r="J459" s="170">
        <v>100</v>
      </c>
      <c r="K459" s="187">
        <f t="shared" si="28"/>
        <v>80000</v>
      </c>
      <c r="L459" s="41">
        <f t="shared" si="29"/>
        <v>0</v>
      </c>
      <c r="M459" s="188">
        <f t="shared" si="30"/>
        <v>80000</v>
      </c>
      <c r="N459" s="171" t="s">
        <v>1897</v>
      </c>
    </row>
    <row r="460" spans="1:14" ht="38.25">
      <c r="A460" s="179" t="e">
        <f t="shared" si="31"/>
        <v>#REF!</v>
      </c>
      <c r="B460" s="189" t="s">
        <v>2801</v>
      </c>
      <c r="C460" s="167" t="s">
        <v>206</v>
      </c>
      <c r="D460" s="167" t="s">
        <v>241</v>
      </c>
      <c r="E460" s="190" t="s">
        <v>1322</v>
      </c>
      <c r="F460" s="168" t="s">
        <v>204</v>
      </c>
      <c r="G460" s="166" t="s">
        <v>2803</v>
      </c>
      <c r="H460" s="166" t="s">
        <v>2802</v>
      </c>
      <c r="I460" s="191">
        <v>480</v>
      </c>
      <c r="J460" s="170">
        <v>100</v>
      </c>
      <c r="K460" s="187">
        <f t="shared" si="28"/>
        <v>48000</v>
      </c>
      <c r="L460" s="41">
        <f t="shared" si="29"/>
        <v>0</v>
      </c>
      <c r="M460" s="188">
        <f t="shared" si="30"/>
        <v>48000</v>
      </c>
      <c r="N460" s="171" t="s">
        <v>1897</v>
      </c>
    </row>
    <row r="461" spans="1:14" ht="51">
      <c r="A461" s="179" t="e">
        <f t="shared" si="31"/>
        <v>#REF!</v>
      </c>
      <c r="B461" s="189" t="s">
        <v>2804</v>
      </c>
      <c r="C461" s="167" t="s">
        <v>4099</v>
      </c>
      <c r="D461" s="167" t="s">
        <v>6483</v>
      </c>
      <c r="E461" s="190" t="s">
        <v>4295</v>
      </c>
      <c r="F461" s="168" t="s">
        <v>4798</v>
      </c>
      <c r="G461" s="166" t="s">
        <v>2805</v>
      </c>
      <c r="H461" s="166" t="s">
        <v>6482</v>
      </c>
      <c r="I461" s="191">
        <v>960</v>
      </c>
      <c r="J461" s="170">
        <v>100</v>
      </c>
      <c r="K461" s="187">
        <f t="shared" si="28"/>
        <v>96000</v>
      </c>
      <c r="L461" s="41">
        <f t="shared" si="29"/>
        <v>0</v>
      </c>
      <c r="M461" s="188">
        <f t="shared" si="30"/>
        <v>96000</v>
      </c>
      <c r="N461" s="171" t="s">
        <v>1897</v>
      </c>
    </row>
    <row r="462" spans="1:14" ht="63.75">
      <c r="A462" s="179" t="e">
        <f t="shared" si="31"/>
        <v>#REF!</v>
      </c>
      <c r="B462" s="189" t="s">
        <v>2806</v>
      </c>
      <c r="C462" s="167" t="s">
        <v>193</v>
      </c>
      <c r="D462" s="167" t="s">
        <v>905</v>
      </c>
      <c r="E462" s="190" t="s">
        <v>906</v>
      </c>
      <c r="F462" s="168" t="s">
        <v>762</v>
      </c>
      <c r="G462" s="166" t="s">
        <v>2808</v>
      </c>
      <c r="H462" s="166" t="s">
        <v>2807</v>
      </c>
      <c r="I462" s="191">
        <v>160</v>
      </c>
      <c r="J462" s="170">
        <v>100</v>
      </c>
      <c r="K462" s="187">
        <f t="shared" si="28"/>
        <v>16000</v>
      </c>
      <c r="L462" s="41">
        <f t="shared" si="29"/>
        <v>0</v>
      </c>
      <c r="M462" s="188">
        <f t="shared" si="30"/>
        <v>16000</v>
      </c>
      <c r="N462" s="171" t="s">
        <v>1897</v>
      </c>
    </row>
    <row r="463" spans="1:14" ht="51">
      <c r="A463" s="179" t="e">
        <f t="shared" si="31"/>
        <v>#REF!</v>
      </c>
      <c r="B463" s="189" t="s">
        <v>4407</v>
      </c>
      <c r="C463" s="167" t="s">
        <v>1929</v>
      </c>
      <c r="D463" s="167" t="s">
        <v>4409</v>
      </c>
      <c r="E463" s="190" t="s">
        <v>4410</v>
      </c>
      <c r="F463" s="168" t="s">
        <v>736</v>
      </c>
      <c r="G463" s="166" t="s">
        <v>4412</v>
      </c>
      <c r="H463" s="166" t="s">
        <v>4408</v>
      </c>
      <c r="I463" s="191">
        <v>37</v>
      </c>
      <c r="J463" s="170">
        <v>100</v>
      </c>
      <c r="K463" s="187">
        <f t="shared" si="28"/>
        <v>3700</v>
      </c>
      <c r="L463" s="41">
        <f t="shared" si="29"/>
        <v>0</v>
      </c>
      <c r="M463" s="188">
        <f t="shared" si="30"/>
        <v>3700</v>
      </c>
      <c r="N463" s="171" t="s">
        <v>1897</v>
      </c>
    </row>
    <row r="464" spans="1:14" ht="63.75">
      <c r="A464" s="179" t="e">
        <f t="shared" si="31"/>
        <v>#REF!</v>
      </c>
      <c r="B464" s="189" t="s">
        <v>6486</v>
      </c>
      <c r="C464" s="167" t="s">
        <v>1929</v>
      </c>
      <c r="D464" s="167" t="s">
        <v>6488</v>
      </c>
      <c r="E464" s="190" t="s">
        <v>6489</v>
      </c>
      <c r="F464" s="168" t="s">
        <v>6490</v>
      </c>
      <c r="G464" s="166" t="s">
        <v>6491</v>
      </c>
      <c r="H464" s="166" t="s">
        <v>6487</v>
      </c>
      <c r="I464" s="191">
        <v>480</v>
      </c>
      <c r="J464" s="170">
        <v>100</v>
      </c>
      <c r="K464" s="187">
        <f t="shared" si="28"/>
        <v>48000</v>
      </c>
      <c r="L464" s="41">
        <f t="shared" si="29"/>
        <v>0</v>
      </c>
      <c r="M464" s="188">
        <f t="shared" si="30"/>
        <v>48000</v>
      </c>
      <c r="N464" s="171" t="s">
        <v>1897</v>
      </c>
    </row>
    <row r="465" spans="1:14" ht="51">
      <c r="A465" s="179" t="e">
        <f t="shared" si="31"/>
        <v>#REF!</v>
      </c>
      <c r="B465" s="189" t="s">
        <v>2809</v>
      </c>
      <c r="C465" s="167" t="s">
        <v>1929</v>
      </c>
      <c r="D465" s="167" t="s">
        <v>6493</v>
      </c>
      <c r="E465" s="190" t="s">
        <v>6494</v>
      </c>
      <c r="F465" s="168" t="s">
        <v>4798</v>
      </c>
      <c r="G465" s="166" t="s">
        <v>6495</v>
      </c>
      <c r="H465" s="166" t="s">
        <v>2810</v>
      </c>
      <c r="I465" s="191">
        <v>640</v>
      </c>
      <c r="J465" s="170">
        <v>100</v>
      </c>
      <c r="K465" s="187">
        <f t="shared" si="28"/>
        <v>64000</v>
      </c>
      <c r="L465" s="41">
        <f t="shared" si="29"/>
        <v>0</v>
      </c>
      <c r="M465" s="188">
        <f t="shared" si="30"/>
        <v>64000</v>
      </c>
      <c r="N465" s="171" t="s">
        <v>1897</v>
      </c>
    </row>
    <row r="466" spans="1:14" ht="38.25">
      <c r="A466" s="179" t="e">
        <f t="shared" si="31"/>
        <v>#REF!</v>
      </c>
      <c r="B466" s="189" t="s">
        <v>2811</v>
      </c>
      <c r="C466" s="167" t="s">
        <v>1929</v>
      </c>
      <c r="D466" s="167" t="s">
        <v>3725</v>
      </c>
      <c r="E466" s="190" t="s">
        <v>3460</v>
      </c>
      <c r="F466" s="168" t="s">
        <v>736</v>
      </c>
      <c r="G466" s="166" t="s">
        <v>3726</v>
      </c>
      <c r="H466" s="166" t="s">
        <v>2812</v>
      </c>
      <c r="I466" s="191">
        <v>14400</v>
      </c>
      <c r="J466" s="170">
        <v>100</v>
      </c>
      <c r="K466" s="187">
        <f t="shared" si="28"/>
        <v>1440000</v>
      </c>
      <c r="L466" s="41">
        <f t="shared" si="29"/>
        <v>0</v>
      </c>
      <c r="M466" s="188">
        <f t="shared" si="30"/>
        <v>1440000</v>
      </c>
      <c r="N466" s="171" t="s">
        <v>1897</v>
      </c>
    </row>
    <row r="467" spans="1:14" ht="51">
      <c r="A467" s="179" t="e">
        <f t="shared" si="31"/>
        <v>#REF!</v>
      </c>
      <c r="B467" s="189" t="s">
        <v>6498</v>
      </c>
      <c r="C467" s="167" t="s">
        <v>1929</v>
      </c>
      <c r="D467" s="167" t="s">
        <v>6500</v>
      </c>
      <c r="E467" s="190" t="s">
        <v>6501</v>
      </c>
      <c r="F467" s="168" t="s">
        <v>736</v>
      </c>
      <c r="G467" s="166" t="s">
        <v>6503</v>
      </c>
      <c r="H467" s="166" t="s">
        <v>6499</v>
      </c>
      <c r="I467" s="191">
        <v>2</v>
      </c>
      <c r="J467" s="170">
        <v>100</v>
      </c>
      <c r="K467" s="187">
        <f t="shared" si="28"/>
        <v>200</v>
      </c>
      <c r="L467" s="41">
        <f t="shared" si="29"/>
        <v>0</v>
      </c>
      <c r="M467" s="188">
        <f t="shared" si="30"/>
        <v>200</v>
      </c>
      <c r="N467" s="171" t="s">
        <v>1897</v>
      </c>
    </row>
    <row r="468" spans="1:14" ht="63.75">
      <c r="A468" s="179" t="e">
        <f t="shared" si="31"/>
        <v>#REF!</v>
      </c>
      <c r="B468" s="189" t="s">
        <v>2814</v>
      </c>
      <c r="C468" s="167" t="s">
        <v>193</v>
      </c>
      <c r="D468" s="167" t="s">
        <v>415</v>
      </c>
      <c r="E468" s="190" t="s">
        <v>861</v>
      </c>
      <c r="F468" s="168" t="s">
        <v>348</v>
      </c>
      <c r="G468" s="166" t="s">
        <v>2816</v>
      </c>
      <c r="H468" s="166" t="s">
        <v>2815</v>
      </c>
      <c r="I468" s="191">
        <v>800</v>
      </c>
      <c r="J468" s="170">
        <v>100</v>
      </c>
      <c r="K468" s="187">
        <f t="shared" si="28"/>
        <v>80000</v>
      </c>
      <c r="L468" s="41">
        <f t="shared" si="29"/>
        <v>0</v>
      </c>
      <c r="M468" s="188">
        <f t="shared" si="30"/>
        <v>80000</v>
      </c>
      <c r="N468" s="171" t="s">
        <v>1897</v>
      </c>
    </row>
    <row r="469" spans="1:14" ht="38.25">
      <c r="A469" s="179" t="e">
        <f t="shared" si="31"/>
        <v>#REF!</v>
      </c>
      <c r="B469" s="189" t="s">
        <v>2817</v>
      </c>
      <c r="C469" s="167" t="s">
        <v>1929</v>
      </c>
      <c r="D469" s="167" t="s">
        <v>6506</v>
      </c>
      <c r="E469" s="190" t="s">
        <v>6507</v>
      </c>
      <c r="F469" s="168" t="s">
        <v>736</v>
      </c>
      <c r="G469" s="166" t="s">
        <v>6508</v>
      </c>
      <c r="H469" s="166" t="s">
        <v>2818</v>
      </c>
      <c r="I469" s="191">
        <v>1600</v>
      </c>
      <c r="J469" s="170">
        <v>100</v>
      </c>
      <c r="K469" s="187">
        <f t="shared" si="28"/>
        <v>160000</v>
      </c>
      <c r="L469" s="41">
        <f t="shared" si="29"/>
        <v>0</v>
      </c>
      <c r="M469" s="188">
        <f t="shared" si="30"/>
        <v>160000</v>
      </c>
      <c r="N469" s="171" t="s">
        <v>1897</v>
      </c>
    </row>
    <row r="470" spans="1:14" ht="76.5">
      <c r="A470" s="179" t="e">
        <f t="shared" si="31"/>
        <v>#REF!</v>
      </c>
      <c r="B470" s="189" t="s">
        <v>2819</v>
      </c>
      <c r="C470" s="167" t="s">
        <v>193</v>
      </c>
      <c r="D470" s="167" t="s">
        <v>910</v>
      </c>
      <c r="E470" s="190" t="s">
        <v>911</v>
      </c>
      <c r="F470" s="168" t="s">
        <v>405</v>
      </c>
      <c r="G470" s="166" t="s">
        <v>2821</v>
      </c>
      <c r="H470" s="166" t="s">
        <v>2820</v>
      </c>
      <c r="I470" s="191">
        <v>800</v>
      </c>
      <c r="J470" s="170">
        <v>100</v>
      </c>
      <c r="K470" s="187">
        <f t="shared" si="28"/>
        <v>80000</v>
      </c>
      <c r="L470" s="41">
        <f t="shared" si="29"/>
        <v>0</v>
      </c>
      <c r="M470" s="188">
        <f t="shared" si="30"/>
        <v>80000</v>
      </c>
      <c r="N470" s="171" t="s">
        <v>1897</v>
      </c>
    </row>
    <row r="471" spans="1:14" ht="51">
      <c r="A471" s="179" t="e">
        <f t="shared" si="31"/>
        <v>#REF!</v>
      </c>
      <c r="B471" s="189" t="s">
        <v>2823</v>
      </c>
      <c r="C471" s="167" t="s">
        <v>736</v>
      </c>
      <c r="D471" s="167" t="s">
        <v>6511</v>
      </c>
      <c r="E471" s="190" t="s">
        <v>6512</v>
      </c>
      <c r="F471" s="168" t="s">
        <v>4798</v>
      </c>
      <c r="G471" s="166" t="s">
        <v>6513</v>
      </c>
      <c r="H471" s="166" t="s">
        <v>2824</v>
      </c>
      <c r="I471" s="191">
        <v>640</v>
      </c>
      <c r="J471" s="170">
        <v>100</v>
      </c>
      <c r="K471" s="187">
        <f t="shared" si="28"/>
        <v>64000</v>
      </c>
      <c r="L471" s="41">
        <f t="shared" si="29"/>
        <v>0</v>
      </c>
      <c r="M471" s="188">
        <f t="shared" si="30"/>
        <v>64000</v>
      </c>
      <c r="N471" s="171" t="s">
        <v>1897</v>
      </c>
    </row>
    <row r="472" spans="1:14" ht="51">
      <c r="A472" s="179" t="e">
        <f t="shared" si="31"/>
        <v>#REF!</v>
      </c>
      <c r="B472" s="189" t="s">
        <v>2825</v>
      </c>
      <c r="C472" s="167" t="s">
        <v>361</v>
      </c>
      <c r="D472" s="167" t="s">
        <v>913</v>
      </c>
      <c r="E472" s="190" t="s">
        <v>754</v>
      </c>
      <c r="F472" s="168" t="s">
        <v>762</v>
      </c>
      <c r="G472" s="166" t="s">
        <v>2827</v>
      </c>
      <c r="H472" s="166" t="s">
        <v>2826</v>
      </c>
      <c r="I472" s="191">
        <v>480</v>
      </c>
      <c r="J472" s="170">
        <v>100</v>
      </c>
      <c r="K472" s="187">
        <f t="shared" si="28"/>
        <v>48000</v>
      </c>
      <c r="L472" s="41">
        <f t="shared" si="29"/>
        <v>0</v>
      </c>
      <c r="M472" s="188">
        <f t="shared" si="30"/>
        <v>48000</v>
      </c>
      <c r="N472" s="171" t="s">
        <v>1897</v>
      </c>
    </row>
    <row r="473" spans="1:14" ht="51">
      <c r="A473" s="179" t="e">
        <f t="shared" si="31"/>
        <v>#REF!</v>
      </c>
      <c r="B473" s="189" t="s">
        <v>2829</v>
      </c>
      <c r="C473" s="167" t="s">
        <v>206</v>
      </c>
      <c r="D473" s="167" t="s">
        <v>242</v>
      </c>
      <c r="E473" s="190" t="s">
        <v>1328</v>
      </c>
      <c r="F473" s="168" t="s">
        <v>263</v>
      </c>
      <c r="G473" s="166" t="s">
        <v>2831</v>
      </c>
      <c r="H473" s="166" t="s">
        <v>2830</v>
      </c>
      <c r="I473" s="191">
        <v>640</v>
      </c>
      <c r="J473" s="170">
        <v>100</v>
      </c>
      <c r="K473" s="187">
        <f t="shared" si="28"/>
        <v>64000</v>
      </c>
      <c r="L473" s="41">
        <f t="shared" si="29"/>
        <v>0</v>
      </c>
      <c r="M473" s="188">
        <f t="shared" si="30"/>
        <v>64000</v>
      </c>
      <c r="N473" s="171" t="s">
        <v>1897</v>
      </c>
    </row>
    <row r="474" spans="1:14" ht="38.25">
      <c r="A474" s="179" t="e">
        <f t="shared" si="31"/>
        <v>#REF!</v>
      </c>
      <c r="B474" s="189" t="s">
        <v>2832</v>
      </c>
      <c r="C474" s="167" t="s">
        <v>193</v>
      </c>
      <c r="D474" s="167" t="s">
        <v>915</v>
      </c>
      <c r="E474" s="190" t="s">
        <v>861</v>
      </c>
      <c r="F474" s="168" t="s">
        <v>405</v>
      </c>
      <c r="G474" s="166" t="s">
        <v>2834</v>
      </c>
      <c r="H474" s="166" t="s">
        <v>2833</v>
      </c>
      <c r="I474" s="191">
        <v>1600</v>
      </c>
      <c r="J474" s="170">
        <v>100</v>
      </c>
      <c r="K474" s="187">
        <f t="shared" si="28"/>
        <v>160000</v>
      </c>
      <c r="L474" s="41">
        <f t="shared" si="29"/>
        <v>0</v>
      </c>
      <c r="M474" s="188">
        <f t="shared" si="30"/>
        <v>160000</v>
      </c>
      <c r="N474" s="171" t="s">
        <v>1897</v>
      </c>
    </row>
    <row r="475" spans="1:14" ht="38.25">
      <c r="A475" s="179" t="e">
        <f t="shared" si="31"/>
        <v>#REF!</v>
      </c>
      <c r="B475" s="189" t="s">
        <v>6517</v>
      </c>
      <c r="C475" s="167" t="s">
        <v>4099</v>
      </c>
      <c r="D475" s="167" t="s">
        <v>6519</v>
      </c>
      <c r="E475" s="190" t="s">
        <v>6102</v>
      </c>
      <c r="F475" s="168" t="s">
        <v>736</v>
      </c>
      <c r="G475" s="166" t="s">
        <v>6520</v>
      </c>
      <c r="H475" s="166" t="s">
        <v>6518</v>
      </c>
      <c r="I475" s="191">
        <v>1</v>
      </c>
      <c r="J475" s="170">
        <v>100</v>
      </c>
      <c r="K475" s="187">
        <f t="shared" si="28"/>
        <v>100</v>
      </c>
      <c r="L475" s="41">
        <f t="shared" si="29"/>
        <v>0</v>
      </c>
      <c r="M475" s="188">
        <f t="shared" si="30"/>
        <v>100</v>
      </c>
      <c r="N475" s="171" t="s">
        <v>1897</v>
      </c>
    </row>
    <row r="476" spans="1:14" ht="38.25">
      <c r="A476" s="179" t="e">
        <f t="shared" si="31"/>
        <v>#REF!</v>
      </c>
      <c r="B476" s="189" t="s">
        <v>3728</v>
      </c>
      <c r="C476" s="167" t="s">
        <v>193</v>
      </c>
      <c r="D476" s="167" t="s">
        <v>3730</v>
      </c>
      <c r="E476" s="190" t="s">
        <v>3375</v>
      </c>
      <c r="F476" s="168" t="s">
        <v>736</v>
      </c>
      <c r="G476" s="166" t="s">
        <v>3731</v>
      </c>
      <c r="H476" s="166" t="s">
        <v>3729</v>
      </c>
      <c r="I476" s="191">
        <v>9600</v>
      </c>
      <c r="J476" s="170">
        <v>100</v>
      </c>
      <c r="K476" s="187">
        <f t="shared" si="28"/>
        <v>960000</v>
      </c>
      <c r="L476" s="41">
        <f t="shared" si="29"/>
        <v>0</v>
      </c>
      <c r="M476" s="188">
        <f t="shared" si="30"/>
        <v>960000</v>
      </c>
      <c r="N476" s="171" t="s">
        <v>1897</v>
      </c>
    </row>
    <row r="477" spans="1:14" ht="38.25">
      <c r="A477" s="179" t="e">
        <f t="shared" si="31"/>
        <v>#REF!</v>
      </c>
      <c r="B477" s="189" t="s">
        <v>6524</v>
      </c>
      <c r="C477" s="167" t="s">
        <v>736</v>
      </c>
      <c r="D477" s="167" t="s">
        <v>6526</v>
      </c>
      <c r="E477" s="190" t="s">
        <v>6527</v>
      </c>
      <c r="F477" s="168" t="s">
        <v>6528</v>
      </c>
      <c r="G477" s="166" t="s">
        <v>6530</v>
      </c>
      <c r="H477" s="166" t="s">
        <v>6525</v>
      </c>
      <c r="I477" s="191">
        <v>7</v>
      </c>
      <c r="J477" s="170">
        <v>100</v>
      </c>
      <c r="K477" s="187">
        <f t="shared" si="28"/>
        <v>700</v>
      </c>
      <c r="L477" s="41">
        <f t="shared" si="29"/>
        <v>0</v>
      </c>
      <c r="M477" s="188">
        <f t="shared" si="30"/>
        <v>700</v>
      </c>
      <c r="N477" s="171" t="s">
        <v>1897</v>
      </c>
    </row>
    <row r="478" spans="1:14" ht="38.25">
      <c r="A478" s="179" t="e">
        <f t="shared" si="31"/>
        <v>#REF!</v>
      </c>
      <c r="B478" s="189" t="s">
        <v>2835</v>
      </c>
      <c r="C478" s="167" t="s">
        <v>1929</v>
      </c>
      <c r="D478" s="167" t="s">
        <v>3734</v>
      </c>
      <c r="E478" s="190" t="s">
        <v>2338</v>
      </c>
      <c r="F478" s="168" t="s">
        <v>736</v>
      </c>
      <c r="G478" s="166" t="s">
        <v>3735</v>
      </c>
      <c r="H478" s="166" t="s">
        <v>2836</v>
      </c>
      <c r="I478" s="191">
        <v>3200</v>
      </c>
      <c r="J478" s="170">
        <v>100</v>
      </c>
      <c r="K478" s="187">
        <f t="shared" si="28"/>
        <v>320000</v>
      </c>
      <c r="L478" s="41">
        <f t="shared" si="29"/>
        <v>0</v>
      </c>
      <c r="M478" s="188">
        <f t="shared" si="30"/>
        <v>320000</v>
      </c>
      <c r="N478" s="171" t="s">
        <v>1897</v>
      </c>
    </row>
    <row r="479" spans="1:14" ht="38.25">
      <c r="A479" s="179" t="e">
        <f t="shared" si="31"/>
        <v>#REF!</v>
      </c>
      <c r="B479" s="189" t="s">
        <v>2837</v>
      </c>
      <c r="C479" s="167" t="s">
        <v>1929</v>
      </c>
      <c r="D479" s="167" t="s">
        <v>3737</v>
      </c>
      <c r="E479" s="190" t="s">
        <v>3738</v>
      </c>
      <c r="F479" s="168" t="s">
        <v>736</v>
      </c>
      <c r="G479" s="166" t="s">
        <v>3739</v>
      </c>
      <c r="H479" s="166" t="s">
        <v>2838</v>
      </c>
      <c r="I479" s="191">
        <v>800</v>
      </c>
      <c r="J479" s="170">
        <v>100</v>
      </c>
      <c r="K479" s="187">
        <f t="shared" si="28"/>
        <v>80000</v>
      </c>
      <c r="L479" s="41">
        <f t="shared" si="29"/>
        <v>0</v>
      </c>
      <c r="M479" s="188">
        <f t="shared" si="30"/>
        <v>80000</v>
      </c>
      <c r="N479" s="171" t="s">
        <v>1897</v>
      </c>
    </row>
    <row r="480" spans="1:14" ht="38.25">
      <c r="A480" s="179" t="e">
        <f t="shared" si="31"/>
        <v>#REF!</v>
      </c>
      <c r="B480" s="189" t="s">
        <v>2839</v>
      </c>
      <c r="C480" s="167" t="s">
        <v>1929</v>
      </c>
      <c r="D480" s="167" t="s">
        <v>3741</v>
      </c>
      <c r="E480" s="190" t="s">
        <v>3742</v>
      </c>
      <c r="F480" s="168" t="s">
        <v>736</v>
      </c>
      <c r="G480" s="166" t="s">
        <v>3743</v>
      </c>
      <c r="H480" s="166" t="s">
        <v>2840</v>
      </c>
      <c r="I480" s="191">
        <v>800</v>
      </c>
      <c r="J480" s="170">
        <v>100</v>
      </c>
      <c r="K480" s="187">
        <f t="shared" si="28"/>
        <v>80000</v>
      </c>
      <c r="L480" s="41">
        <f t="shared" si="29"/>
        <v>0</v>
      </c>
      <c r="M480" s="188">
        <f t="shared" si="30"/>
        <v>80000</v>
      </c>
      <c r="N480" s="171" t="s">
        <v>1897</v>
      </c>
    </row>
    <row r="481" spans="1:14" ht="38.25">
      <c r="A481" s="179" t="e">
        <f t="shared" si="31"/>
        <v>#REF!</v>
      </c>
      <c r="B481" s="189" t="s">
        <v>2841</v>
      </c>
      <c r="C481" s="167" t="s">
        <v>1929</v>
      </c>
      <c r="D481" s="167" t="s">
        <v>3745</v>
      </c>
      <c r="E481" s="190" t="s">
        <v>3746</v>
      </c>
      <c r="F481" s="168" t="s">
        <v>736</v>
      </c>
      <c r="G481" s="166" t="s">
        <v>3747</v>
      </c>
      <c r="H481" s="166" t="s">
        <v>2842</v>
      </c>
      <c r="I481" s="191">
        <v>960</v>
      </c>
      <c r="J481" s="170">
        <v>100</v>
      </c>
      <c r="K481" s="187">
        <f t="shared" si="28"/>
        <v>96000</v>
      </c>
      <c r="L481" s="41">
        <f t="shared" si="29"/>
        <v>0</v>
      </c>
      <c r="M481" s="188">
        <f t="shared" si="30"/>
        <v>96000</v>
      </c>
      <c r="N481" s="171" t="s">
        <v>1897</v>
      </c>
    </row>
    <row r="482" spans="1:14" ht="38.25">
      <c r="A482" s="179" t="e">
        <f t="shared" si="31"/>
        <v>#REF!</v>
      </c>
      <c r="B482" s="189" t="s">
        <v>6538</v>
      </c>
      <c r="C482" s="167" t="s">
        <v>1929</v>
      </c>
      <c r="D482" s="167" t="s">
        <v>6540</v>
      </c>
      <c r="E482" s="190" t="s">
        <v>6541</v>
      </c>
      <c r="F482" s="168" t="s">
        <v>6542</v>
      </c>
      <c r="G482" s="166" t="s">
        <v>6543</v>
      </c>
      <c r="H482" s="166" t="s">
        <v>6539</v>
      </c>
      <c r="I482" s="191">
        <v>20</v>
      </c>
      <c r="J482" s="170">
        <v>100</v>
      </c>
      <c r="K482" s="187">
        <f t="shared" si="28"/>
        <v>2000</v>
      </c>
      <c r="L482" s="41">
        <f t="shared" si="29"/>
        <v>0</v>
      </c>
      <c r="M482" s="188">
        <f t="shared" si="30"/>
        <v>2000</v>
      </c>
      <c r="N482" s="171" t="s">
        <v>1897</v>
      </c>
    </row>
    <row r="483" spans="1:14" ht="51">
      <c r="A483" s="179" t="e">
        <f t="shared" si="31"/>
        <v>#REF!</v>
      </c>
      <c r="B483" s="189" t="s">
        <v>6547</v>
      </c>
      <c r="C483" s="167" t="s">
        <v>1929</v>
      </c>
      <c r="D483" s="167" t="s">
        <v>6549</v>
      </c>
      <c r="E483" s="190" t="s">
        <v>6550</v>
      </c>
      <c r="F483" s="168" t="s">
        <v>736</v>
      </c>
      <c r="G483" s="166" t="s">
        <v>6551</v>
      </c>
      <c r="H483" s="166" t="s">
        <v>6548</v>
      </c>
      <c r="I483" s="191">
        <v>1</v>
      </c>
      <c r="J483" s="170">
        <v>100</v>
      </c>
      <c r="K483" s="187">
        <f t="shared" si="28"/>
        <v>100</v>
      </c>
      <c r="L483" s="41">
        <f t="shared" si="29"/>
        <v>0</v>
      </c>
      <c r="M483" s="188">
        <f t="shared" si="30"/>
        <v>100</v>
      </c>
      <c r="N483" s="171" t="s">
        <v>1897</v>
      </c>
    </row>
    <row r="484" spans="1:14" ht="38.25">
      <c r="A484" s="179" t="e">
        <f t="shared" si="31"/>
        <v>#REF!</v>
      </c>
      <c r="B484" s="189" t="s">
        <v>3750</v>
      </c>
      <c r="C484" s="167" t="s">
        <v>1929</v>
      </c>
      <c r="D484" s="167" t="s">
        <v>3752</v>
      </c>
      <c r="E484" s="190" t="s">
        <v>3753</v>
      </c>
      <c r="F484" s="168" t="s">
        <v>736</v>
      </c>
      <c r="G484" s="166" t="s">
        <v>3754</v>
      </c>
      <c r="H484" s="166" t="s">
        <v>3751</v>
      </c>
      <c r="I484" s="191">
        <v>4000</v>
      </c>
      <c r="J484" s="170">
        <v>100</v>
      </c>
      <c r="K484" s="187">
        <f t="shared" si="28"/>
        <v>400000</v>
      </c>
      <c r="L484" s="41">
        <f t="shared" si="29"/>
        <v>0</v>
      </c>
      <c r="M484" s="188">
        <f t="shared" si="30"/>
        <v>400000</v>
      </c>
      <c r="N484" s="171" t="s">
        <v>1897</v>
      </c>
    </row>
    <row r="485" spans="1:14" ht="51">
      <c r="A485" s="179" t="e">
        <f>#REF!+1</f>
        <v>#REF!</v>
      </c>
      <c r="B485" s="189" t="s">
        <v>6558</v>
      </c>
      <c r="C485" s="167" t="s">
        <v>1929</v>
      </c>
      <c r="D485" s="167" t="s">
        <v>6560</v>
      </c>
      <c r="E485" s="190" t="s">
        <v>4669</v>
      </c>
      <c r="F485" s="168" t="s">
        <v>6561</v>
      </c>
      <c r="G485" s="166" t="s">
        <v>6562</v>
      </c>
      <c r="H485" s="166" t="s">
        <v>6559</v>
      </c>
      <c r="I485" s="191">
        <v>21</v>
      </c>
      <c r="J485" s="170">
        <v>100</v>
      </c>
      <c r="K485" s="187">
        <f t="shared" si="28"/>
        <v>2100</v>
      </c>
      <c r="L485" s="41">
        <f t="shared" si="29"/>
        <v>0</v>
      </c>
      <c r="M485" s="188">
        <f t="shared" si="30"/>
        <v>2100</v>
      </c>
      <c r="N485" s="171" t="s">
        <v>1897</v>
      </c>
    </row>
    <row r="486" spans="1:14" ht="38.25">
      <c r="A486" s="179" t="e">
        <f t="shared" si="31"/>
        <v>#REF!</v>
      </c>
      <c r="B486" s="189" t="s">
        <v>6566</v>
      </c>
      <c r="C486" s="167" t="s">
        <v>1929</v>
      </c>
      <c r="D486" s="167" t="s">
        <v>6568</v>
      </c>
      <c r="E486" s="190" t="s">
        <v>5184</v>
      </c>
      <c r="F486" s="168" t="s">
        <v>736</v>
      </c>
      <c r="G486" s="166" t="s">
        <v>6569</v>
      </c>
      <c r="H486" s="166" t="s">
        <v>6567</v>
      </c>
      <c r="I486" s="191">
        <v>1</v>
      </c>
      <c r="J486" s="170">
        <v>100</v>
      </c>
      <c r="K486" s="187">
        <f t="shared" si="28"/>
        <v>100</v>
      </c>
      <c r="L486" s="41">
        <f t="shared" si="29"/>
        <v>0</v>
      </c>
      <c r="M486" s="188">
        <f t="shared" si="30"/>
        <v>100</v>
      </c>
      <c r="N486" s="171" t="s">
        <v>1897</v>
      </c>
    </row>
    <row r="487" spans="1:14" ht="38.25">
      <c r="A487" s="179" t="e">
        <f t="shared" si="31"/>
        <v>#REF!</v>
      </c>
      <c r="B487" s="189" t="s">
        <v>3758</v>
      </c>
      <c r="C487" s="167" t="s">
        <v>1929</v>
      </c>
      <c r="D487" s="167" t="s">
        <v>3760</v>
      </c>
      <c r="E487" s="190" t="s">
        <v>3761</v>
      </c>
      <c r="F487" s="168" t="s">
        <v>736</v>
      </c>
      <c r="G487" s="166" t="s">
        <v>3763</v>
      </c>
      <c r="H487" s="166" t="s">
        <v>3759</v>
      </c>
      <c r="I487" s="191">
        <v>6</v>
      </c>
      <c r="J487" s="170">
        <v>100</v>
      </c>
      <c r="K487" s="187">
        <f t="shared" si="28"/>
        <v>600</v>
      </c>
      <c r="L487" s="41">
        <f t="shared" si="29"/>
        <v>0</v>
      </c>
      <c r="M487" s="188">
        <f t="shared" si="30"/>
        <v>600</v>
      </c>
      <c r="N487" s="171" t="s">
        <v>1897</v>
      </c>
    </row>
    <row r="488" spans="1:14" ht="38.25">
      <c r="A488" s="179" t="e">
        <f t="shared" si="31"/>
        <v>#REF!</v>
      </c>
      <c r="B488" s="189" t="s">
        <v>2843</v>
      </c>
      <c r="C488" s="167" t="s">
        <v>1929</v>
      </c>
      <c r="D488" s="167" t="s">
        <v>6572</v>
      </c>
      <c r="E488" s="190" t="s">
        <v>5439</v>
      </c>
      <c r="F488" s="168" t="s">
        <v>736</v>
      </c>
      <c r="G488" s="166" t="s">
        <v>6573</v>
      </c>
      <c r="H488" s="166" t="s">
        <v>2844</v>
      </c>
      <c r="I488" s="191">
        <v>3840</v>
      </c>
      <c r="J488" s="170">
        <v>100</v>
      </c>
      <c r="K488" s="187">
        <f t="shared" si="28"/>
        <v>384000</v>
      </c>
      <c r="L488" s="41">
        <f t="shared" si="29"/>
        <v>0</v>
      </c>
      <c r="M488" s="188">
        <f t="shared" si="30"/>
        <v>384000</v>
      </c>
      <c r="N488" s="171" t="s">
        <v>1897</v>
      </c>
    </row>
    <row r="489" spans="1:14" ht="38.25">
      <c r="A489" s="179" t="e">
        <f t="shared" si="31"/>
        <v>#REF!</v>
      </c>
      <c r="B489" s="189" t="s">
        <v>6577</v>
      </c>
      <c r="C489" s="167" t="s">
        <v>1929</v>
      </c>
      <c r="D489" s="167" t="s">
        <v>6579</v>
      </c>
      <c r="E489" s="190" t="s">
        <v>6580</v>
      </c>
      <c r="F489" s="168" t="s">
        <v>736</v>
      </c>
      <c r="G489" s="166" t="s">
        <v>6581</v>
      </c>
      <c r="H489" s="166" t="s">
        <v>6578</v>
      </c>
      <c r="I489" s="191">
        <v>7</v>
      </c>
      <c r="J489" s="170">
        <v>100</v>
      </c>
      <c r="K489" s="187">
        <f t="shared" si="28"/>
        <v>700</v>
      </c>
      <c r="L489" s="41">
        <f t="shared" si="29"/>
        <v>0</v>
      </c>
      <c r="M489" s="188">
        <f t="shared" si="30"/>
        <v>700</v>
      </c>
      <c r="N489" s="171" t="s">
        <v>1897</v>
      </c>
    </row>
    <row r="490" spans="1:14" ht="38.25">
      <c r="A490" s="179" t="e">
        <f t="shared" si="31"/>
        <v>#REF!</v>
      </c>
      <c r="B490" s="189" t="s">
        <v>6585</v>
      </c>
      <c r="C490" s="167" t="s">
        <v>1929</v>
      </c>
      <c r="D490" s="167" t="s">
        <v>6587</v>
      </c>
      <c r="E490" s="190" t="s">
        <v>4622</v>
      </c>
      <c r="F490" s="168" t="s">
        <v>736</v>
      </c>
      <c r="G490" s="166" t="s">
        <v>6588</v>
      </c>
      <c r="H490" s="166" t="s">
        <v>6586</v>
      </c>
      <c r="I490" s="191">
        <v>2</v>
      </c>
      <c r="J490" s="170">
        <v>100</v>
      </c>
      <c r="K490" s="187">
        <f t="shared" si="28"/>
        <v>200</v>
      </c>
      <c r="L490" s="41">
        <f t="shared" si="29"/>
        <v>0</v>
      </c>
      <c r="M490" s="188">
        <f t="shared" si="30"/>
        <v>200</v>
      </c>
      <c r="N490" s="171" t="s">
        <v>1897</v>
      </c>
    </row>
    <row r="491" spans="1:14" ht="38.25">
      <c r="A491" s="179" t="e">
        <f t="shared" si="31"/>
        <v>#REF!</v>
      </c>
      <c r="B491" s="189" t="s">
        <v>6592</v>
      </c>
      <c r="C491" s="167" t="s">
        <v>361</v>
      </c>
      <c r="D491" s="167" t="s">
        <v>6594</v>
      </c>
      <c r="E491" s="190" t="s">
        <v>957</v>
      </c>
      <c r="F491" s="168" t="s">
        <v>736</v>
      </c>
      <c r="G491" s="166" t="s">
        <v>6595</v>
      </c>
      <c r="H491" s="166" t="s">
        <v>6593</v>
      </c>
      <c r="I491" s="191">
        <v>1</v>
      </c>
      <c r="J491" s="170">
        <v>100</v>
      </c>
      <c r="K491" s="187">
        <f t="shared" si="28"/>
        <v>100</v>
      </c>
      <c r="L491" s="41">
        <f t="shared" si="29"/>
        <v>0</v>
      </c>
      <c r="M491" s="188">
        <f t="shared" si="30"/>
        <v>100</v>
      </c>
      <c r="N491" s="171" t="s">
        <v>1897</v>
      </c>
    </row>
    <row r="492" spans="1:14" ht="51">
      <c r="A492" s="179" t="e">
        <f t="shared" si="31"/>
        <v>#REF!</v>
      </c>
      <c r="B492" s="189" t="s">
        <v>2845</v>
      </c>
      <c r="C492" s="167" t="s">
        <v>1929</v>
      </c>
      <c r="D492" s="167" t="s">
        <v>3766</v>
      </c>
      <c r="E492" s="190" t="s">
        <v>3767</v>
      </c>
      <c r="F492" s="168" t="s">
        <v>736</v>
      </c>
      <c r="G492" s="166" t="s">
        <v>3768</v>
      </c>
      <c r="H492" s="166" t="s">
        <v>2846</v>
      </c>
      <c r="I492" s="191">
        <v>320</v>
      </c>
      <c r="J492" s="170">
        <v>100</v>
      </c>
      <c r="K492" s="187">
        <f t="shared" si="28"/>
        <v>32000</v>
      </c>
      <c r="L492" s="41">
        <f t="shared" si="29"/>
        <v>0</v>
      </c>
      <c r="M492" s="188">
        <f t="shared" si="30"/>
        <v>32000</v>
      </c>
      <c r="N492" s="171" t="s">
        <v>1897</v>
      </c>
    </row>
    <row r="493" spans="1:14" s="159" customFormat="1" ht="51">
      <c r="A493" s="179" t="e">
        <f t="shared" si="31"/>
        <v>#REF!</v>
      </c>
      <c r="B493" s="189" t="s">
        <v>2847</v>
      </c>
      <c r="C493" s="167" t="s">
        <v>1929</v>
      </c>
      <c r="D493" s="167" t="s">
        <v>3770</v>
      </c>
      <c r="E493" s="190" t="s">
        <v>3285</v>
      </c>
      <c r="F493" s="168" t="s">
        <v>736</v>
      </c>
      <c r="G493" s="166" t="s">
        <v>2849</v>
      </c>
      <c r="H493" s="166" t="s">
        <v>2848</v>
      </c>
      <c r="I493" s="191">
        <v>6240</v>
      </c>
      <c r="J493" s="170">
        <v>100</v>
      </c>
      <c r="K493" s="187">
        <f t="shared" si="28"/>
        <v>624000</v>
      </c>
      <c r="L493" s="41">
        <f t="shared" si="29"/>
        <v>0</v>
      </c>
      <c r="M493" s="188">
        <f t="shared" si="30"/>
        <v>624000</v>
      </c>
      <c r="N493" s="171" t="s">
        <v>1897</v>
      </c>
    </row>
    <row r="494" spans="1:14" ht="51">
      <c r="A494" s="179" t="e">
        <f t="shared" si="31"/>
        <v>#REF!</v>
      </c>
      <c r="B494" s="189" t="s">
        <v>6600</v>
      </c>
      <c r="C494" s="167" t="s">
        <v>361</v>
      </c>
      <c r="D494" s="167" t="s">
        <v>6602</v>
      </c>
      <c r="E494" s="190" t="s">
        <v>6603</v>
      </c>
      <c r="F494" s="168" t="s">
        <v>736</v>
      </c>
      <c r="G494" s="166" t="s">
        <v>6605</v>
      </c>
      <c r="H494" s="166" t="s">
        <v>6601</v>
      </c>
      <c r="I494" s="191">
        <v>2</v>
      </c>
      <c r="J494" s="170">
        <v>100</v>
      </c>
      <c r="K494" s="187">
        <f t="shared" si="28"/>
        <v>200</v>
      </c>
      <c r="L494" s="41">
        <f t="shared" si="29"/>
        <v>0</v>
      </c>
      <c r="M494" s="188">
        <f t="shared" si="30"/>
        <v>200</v>
      </c>
      <c r="N494" s="171" t="s">
        <v>1897</v>
      </c>
    </row>
    <row r="495" spans="1:14" ht="25.5">
      <c r="A495" s="179" t="e">
        <f t="shared" si="31"/>
        <v>#REF!</v>
      </c>
      <c r="B495" s="189" t="s">
        <v>2850</v>
      </c>
      <c r="C495" s="167" t="s">
        <v>226</v>
      </c>
      <c r="D495" s="167" t="s">
        <v>114</v>
      </c>
      <c r="E495" s="190" t="s">
        <v>1339</v>
      </c>
      <c r="F495" s="168" t="s">
        <v>137</v>
      </c>
      <c r="G495" s="166" t="s">
        <v>1340</v>
      </c>
      <c r="H495" s="166" t="s">
        <v>2851</v>
      </c>
      <c r="I495" s="191">
        <v>1600</v>
      </c>
      <c r="J495" s="170">
        <v>100</v>
      </c>
      <c r="K495" s="187">
        <f t="shared" si="28"/>
        <v>160000</v>
      </c>
      <c r="L495" s="41">
        <f t="shared" si="29"/>
        <v>0</v>
      </c>
      <c r="M495" s="188">
        <f t="shared" si="30"/>
        <v>160000</v>
      </c>
      <c r="N495" s="171" t="s">
        <v>1897</v>
      </c>
    </row>
    <row r="496" spans="1:14" ht="38.25">
      <c r="A496" s="179" t="e">
        <f t="shared" si="31"/>
        <v>#REF!</v>
      </c>
      <c r="B496" s="189" t="s">
        <v>6609</v>
      </c>
      <c r="C496" s="167" t="s">
        <v>1929</v>
      </c>
      <c r="D496" s="167" t="s">
        <v>6611</v>
      </c>
      <c r="E496" s="190" t="s">
        <v>5333</v>
      </c>
      <c r="F496" s="168" t="s">
        <v>736</v>
      </c>
      <c r="G496" s="166" t="s">
        <v>6613</v>
      </c>
      <c r="H496" s="166" t="s">
        <v>6610</v>
      </c>
      <c r="I496" s="191">
        <v>1</v>
      </c>
      <c r="J496" s="170">
        <v>100</v>
      </c>
      <c r="K496" s="187">
        <f t="shared" si="28"/>
        <v>100</v>
      </c>
      <c r="L496" s="41">
        <f t="shared" si="29"/>
        <v>0</v>
      </c>
      <c r="M496" s="188">
        <f t="shared" si="30"/>
        <v>100</v>
      </c>
      <c r="N496" s="171" t="s">
        <v>1897</v>
      </c>
    </row>
    <row r="497" spans="1:14" ht="38.25">
      <c r="A497" s="179" t="e">
        <f t="shared" si="31"/>
        <v>#REF!</v>
      </c>
      <c r="B497" s="189" t="s">
        <v>4423</v>
      </c>
      <c r="C497" s="167" t="s">
        <v>1929</v>
      </c>
      <c r="D497" s="167" t="s">
        <v>4425</v>
      </c>
      <c r="E497" s="190" t="s">
        <v>4426</v>
      </c>
      <c r="F497" s="168" t="s">
        <v>736</v>
      </c>
      <c r="G497" s="166" t="s">
        <v>4427</v>
      </c>
      <c r="H497" s="166" t="s">
        <v>4424</v>
      </c>
      <c r="I497" s="191">
        <v>31</v>
      </c>
      <c r="J497" s="170">
        <v>100</v>
      </c>
      <c r="K497" s="187">
        <f t="shared" si="28"/>
        <v>3100</v>
      </c>
      <c r="L497" s="41">
        <f t="shared" si="29"/>
        <v>0</v>
      </c>
      <c r="M497" s="188">
        <f t="shared" si="30"/>
        <v>3100</v>
      </c>
      <c r="N497" s="171" t="s">
        <v>1897</v>
      </c>
    </row>
    <row r="498" spans="1:14" ht="38.25">
      <c r="A498" s="179" t="e">
        <f t="shared" si="31"/>
        <v>#REF!</v>
      </c>
      <c r="B498" s="189" t="s">
        <v>6617</v>
      </c>
      <c r="C498" s="167" t="s">
        <v>1929</v>
      </c>
      <c r="D498" s="167" t="s">
        <v>6619</v>
      </c>
      <c r="E498" s="190" t="s">
        <v>6620</v>
      </c>
      <c r="F498" s="168" t="s">
        <v>736</v>
      </c>
      <c r="G498" s="166" t="s">
        <v>6621</v>
      </c>
      <c r="H498" s="166" t="s">
        <v>6618</v>
      </c>
      <c r="I498" s="191">
        <v>5</v>
      </c>
      <c r="J498" s="170">
        <v>100</v>
      </c>
      <c r="K498" s="187">
        <f t="shared" si="28"/>
        <v>500</v>
      </c>
      <c r="L498" s="41">
        <f t="shared" si="29"/>
        <v>0</v>
      </c>
      <c r="M498" s="188">
        <f t="shared" si="30"/>
        <v>500</v>
      </c>
      <c r="N498" s="171" t="s">
        <v>1897</v>
      </c>
    </row>
    <row r="499" spans="1:14" ht="38.25">
      <c r="A499" s="179" t="e">
        <f t="shared" si="31"/>
        <v>#REF!</v>
      </c>
      <c r="B499" s="189" t="s">
        <v>6625</v>
      </c>
      <c r="C499" s="167" t="s">
        <v>736</v>
      </c>
      <c r="D499" s="167" t="s">
        <v>6627</v>
      </c>
      <c r="E499" s="190" t="s">
        <v>6628</v>
      </c>
      <c r="F499" s="168" t="s">
        <v>4835</v>
      </c>
      <c r="G499" s="166" t="s">
        <v>6629</v>
      </c>
      <c r="H499" s="166" t="s">
        <v>6626</v>
      </c>
      <c r="I499" s="191">
        <v>960</v>
      </c>
      <c r="J499" s="170">
        <v>100</v>
      </c>
      <c r="K499" s="187">
        <f t="shared" si="28"/>
        <v>96000</v>
      </c>
      <c r="L499" s="41">
        <f t="shared" si="29"/>
        <v>0</v>
      </c>
      <c r="M499" s="188">
        <f t="shared" si="30"/>
        <v>96000</v>
      </c>
      <c r="N499" s="171" t="s">
        <v>1897</v>
      </c>
    </row>
    <row r="500" spans="1:14" ht="51">
      <c r="A500" s="179" t="e">
        <f t="shared" si="31"/>
        <v>#REF!</v>
      </c>
      <c r="B500" s="189" t="s">
        <v>6633</v>
      </c>
      <c r="C500" s="167" t="s">
        <v>193</v>
      </c>
      <c r="D500" s="167" t="s">
        <v>6635</v>
      </c>
      <c r="E500" s="190" t="s">
        <v>6636</v>
      </c>
      <c r="F500" s="168" t="s">
        <v>736</v>
      </c>
      <c r="G500" s="166" t="s">
        <v>6638</v>
      </c>
      <c r="H500" s="166" t="s">
        <v>6634</v>
      </c>
      <c r="I500" s="191">
        <v>10</v>
      </c>
      <c r="J500" s="170">
        <v>100</v>
      </c>
      <c r="K500" s="187">
        <f t="shared" si="28"/>
        <v>1000</v>
      </c>
      <c r="L500" s="41">
        <f t="shared" si="29"/>
        <v>0</v>
      </c>
      <c r="M500" s="188">
        <f t="shared" si="30"/>
        <v>1000</v>
      </c>
      <c r="N500" s="171" t="s">
        <v>1897</v>
      </c>
    </row>
    <row r="501" spans="1:14" ht="51">
      <c r="A501" s="179" t="e">
        <f t="shared" si="31"/>
        <v>#REF!</v>
      </c>
      <c r="B501" s="189" t="s">
        <v>6642</v>
      </c>
      <c r="C501" s="167" t="s">
        <v>4099</v>
      </c>
      <c r="D501" s="167" t="s">
        <v>6644</v>
      </c>
      <c r="E501" s="190" t="s">
        <v>6645</v>
      </c>
      <c r="F501" s="168" t="s">
        <v>736</v>
      </c>
      <c r="G501" s="166" t="s">
        <v>6646</v>
      </c>
      <c r="H501" s="166" t="s">
        <v>6643</v>
      </c>
      <c r="I501" s="191">
        <v>2</v>
      </c>
      <c r="J501" s="170">
        <v>100</v>
      </c>
      <c r="K501" s="187">
        <f t="shared" si="28"/>
        <v>200</v>
      </c>
      <c r="L501" s="41">
        <f t="shared" si="29"/>
        <v>0</v>
      </c>
      <c r="M501" s="188">
        <f t="shared" si="30"/>
        <v>200</v>
      </c>
      <c r="N501" s="171" t="s">
        <v>1897</v>
      </c>
    </row>
    <row r="502" spans="1:14" ht="38.25">
      <c r="A502" s="179" t="e">
        <f t="shared" si="31"/>
        <v>#REF!</v>
      </c>
      <c r="B502" s="189" t="s">
        <v>6649</v>
      </c>
      <c r="C502" s="167" t="s">
        <v>361</v>
      </c>
      <c r="D502" s="167" t="s">
        <v>6651</v>
      </c>
      <c r="E502" s="190" t="s">
        <v>6652</v>
      </c>
      <c r="F502" s="168" t="s">
        <v>4798</v>
      </c>
      <c r="G502" s="166" t="s">
        <v>6653</v>
      </c>
      <c r="H502" s="166" t="s">
        <v>6650</v>
      </c>
      <c r="I502" s="191">
        <v>160</v>
      </c>
      <c r="J502" s="170">
        <v>100</v>
      </c>
      <c r="K502" s="187">
        <f t="shared" si="28"/>
        <v>16000</v>
      </c>
      <c r="L502" s="41">
        <f t="shared" si="29"/>
        <v>0</v>
      </c>
      <c r="M502" s="188">
        <f t="shared" si="30"/>
        <v>16000</v>
      </c>
      <c r="N502" s="171" t="s">
        <v>1897</v>
      </c>
    </row>
    <row r="503" spans="1:14" ht="38.25">
      <c r="A503" s="179" t="e">
        <f t="shared" si="31"/>
        <v>#REF!</v>
      </c>
      <c r="B503" s="189" t="s">
        <v>2852</v>
      </c>
      <c r="C503" s="167" t="s">
        <v>1929</v>
      </c>
      <c r="D503" s="167" t="s">
        <v>3771</v>
      </c>
      <c r="E503" s="190" t="s">
        <v>3772</v>
      </c>
      <c r="F503" s="168" t="s">
        <v>736</v>
      </c>
      <c r="G503" s="166" t="s">
        <v>3773</v>
      </c>
      <c r="H503" s="166" t="s">
        <v>2853</v>
      </c>
      <c r="I503" s="191">
        <v>320</v>
      </c>
      <c r="J503" s="170">
        <v>100</v>
      </c>
      <c r="K503" s="187">
        <f t="shared" si="28"/>
        <v>32000</v>
      </c>
      <c r="L503" s="41">
        <f t="shared" si="29"/>
        <v>0</v>
      </c>
      <c r="M503" s="188">
        <f t="shared" si="30"/>
        <v>32000</v>
      </c>
      <c r="N503" s="171" t="s">
        <v>1897</v>
      </c>
    </row>
    <row r="504" spans="1:14" ht="51">
      <c r="A504" s="179" t="e">
        <f t="shared" si="31"/>
        <v>#REF!</v>
      </c>
      <c r="B504" s="189" t="s">
        <v>3776</v>
      </c>
      <c r="C504" s="167" t="s">
        <v>1929</v>
      </c>
      <c r="D504" s="167" t="s">
        <v>4430</v>
      </c>
      <c r="E504" s="190" t="s">
        <v>4431</v>
      </c>
      <c r="F504" s="168" t="s">
        <v>4432</v>
      </c>
      <c r="G504" s="166" t="s">
        <v>6656</v>
      </c>
      <c r="H504" s="166" t="s">
        <v>3777</v>
      </c>
      <c r="I504" s="191">
        <v>188</v>
      </c>
      <c r="J504" s="170">
        <v>100</v>
      </c>
      <c r="K504" s="187">
        <f t="shared" si="28"/>
        <v>18800</v>
      </c>
      <c r="L504" s="41">
        <f t="shared" si="29"/>
        <v>0</v>
      </c>
      <c r="M504" s="188">
        <f t="shared" si="30"/>
        <v>18800</v>
      </c>
      <c r="N504" s="171" t="s">
        <v>1897</v>
      </c>
    </row>
    <row r="505" spans="1:14" ht="38.25">
      <c r="A505" s="179" t="e">
        <f t="shared" si="31"/>
        <v>#REF!</v>
      </c>
      <c r="B505" s="189" t="s">
        <v>3778</v>
      </c>
      <c r="C505" s="167" t="s">
        <v>1929</v>
      </c>
      <c r="D505" s="167" t="s">
        <v>3780</v>
      </c>
      <c r="E505" s="190" t="s">
        <v>3324</v>
      </c>
      <c r="F505" s="168" t="s">
        <v>736</v>
      </c>
      <c r="G505" s="166" t="s">
        <v>3781</v>
      </c>
      <c r="H505" s="166" t="s">
        <v>3779</v>
      </c>
      <c r="I505" s="191">
        <v>480</v>
      </c>
      <c r="J505" s="170">
        <v>100</v>
      </c>
      <c r="K505" s="187">
        <f t="shared" si="28"/>
        <v>48000</v>
      </c>
      <c r="L505" s="41">
        <f t="shared" si="29"/>
        <v>0</v>
      </c>
      <c r="M505" s="188">
        <f t="shared" si="30"/>
        <v>48000</v>
      </c>
      <c r="N505" s="171" t="s">
        <v>1897</v>
      </c>
    </row>
    <row r="506" spans="1:14" ht="38.25">
      <c r="A506" s="179" t="e">
        <f t="shared" si="31"/>
        <v>#REF!</v>
      </c>
      <c r="B506" s="189" t="s">
        <v>6661</v>
      </c>
      <c r="C506" s="167" t="s">
        <v>1929</v>
      </c>
      <c r="D506" s="167" t="s">
        <v>6663</v>
      </c>
      <c r="E506" s="190" t="s">
        <v>3782</v>
      </c>
      <c r="F506" s="168" t="s">
        <v>736</v>
      </c>
      <c r="G506" s="166" t="s">
        <v>6665</v>
      </c>
      <c r="H506" s="166" t="s">
        <v>6662</v>
      </c>
      <c r="I506" s="191">
        <v>1</v>
      </c>
      <c r="J506" s="170">
        <v>100</v>
      </c>
      <c r="K506" s="187">
        <f t="shared" si="28"/>
        <v>100</v>
      </c>
      <c r="L506" s="41">
        <f t="shared" si="29"/>
        <v>0</v>
      </c>
      <c r="M506" s="188">
        <f t="shared" si="30"/>
        <v>100</v>
      </c>
      <c r="N506" s="171" t="s">
        <v>1897</v>
      </c>
    </row>
    <row r="507" spans="1:14" ht="38.25">
      <c r="A507" s="179" t="e">
        <f t="shared" si="31"/>
        <v>#REF!</v>
      </c>
      <c r="B507" s="189" t="s">
        <v>4434</v>
      </c>
      <c r="C507" s="167" t="s">
        <v>1929</v>
      </c>
      <c r="D507" s="167" t="s">
        <v>4436</v>
      </c>
      <c r="E507" s="190" t="s">
        <v>4437</v>
      </c>
      <c r="F507" s="168" t="s">
        <v>736</v>
      </c>
      <c r="G507" s="166" t="s">
        <v>4439</v>
      </c>
      <c r="H507" s="166" t="s">
        <v>4435</v>
      </c>
      <c r="I507" s="191">
        <v>52</v>
      </c>
      <c r="J507" s="170">
        <v>100</v>
      </c>
      <c r="K507" s="187">
        <f t="shared" si="28"/>
        <v>5200</v>
      </c>
      <c r="L507" s="41">
        <f t="shared" si="29"/>
        <v>0</v>
      </c>
      <c r="M507" s="188">
        <f t="shared" si="30"/>
        <v>5200</v>
      </c>
      <c r="N507" s="171" t="s">
        <v>1897</v>
      </c>
    </row>
    <row r="508" spans="1:14" ht="51">
      <c r="A508" s="179" t="e">
        <f t="shared" si="31"/>
        <v>#REF!</v>
      </c>
      <c r="B508" s="189" t="s">
        <v>2854</v>
      </c>
      <c r="C508" s="167" t="s">
        <v>193</v>
      </c>
      <c r="D508" s="167" t="s">
        <v>421</v>
      </c>
      <c r="E508" s="190" t="s">
        <v>923</v>
      </c>
      <c r="F508" s="168" t="s">
        <v>422</v>
      </c>
      <c r="G508" s="166" t="s">
        <v>2856</v>
      </c>
      <c r="H508" s="166" t="s">
        <v>2855</v>
      </c>
      <c r="I508" s="191">
        <v>8000</v>
      </c>
      <c r="J508" s="170">
        <v>100</v>
      </c>
      <c r="K508" s="187">
        <f t="shared" si="28"/>
        <v>800000</v>
      </c>
      <c r="L508" s="41">
        <f t="shared" si="29"/>
        <v>0</v>
      </c>
      <c r="M508" s="188">
        <f t="shared" si="30"/>
        <v>800000</v>
      </c>
      <c r="N508" s="171" t="s">
        <v>1897</v>
      </c>
    </row>
    <row r="509" spans="1:14" ht="38.25">
      <c r="A509" s="179" t="e">
        <f t="shared" si="31"/>
        <v>#REF!</v>
      </c>
      <c r="B509" s="189" t="s">
        <v>6676</v>
      </c>
      <c r="C509" s="167" t="s">
        <v>1929</v>
      </c>
      <c r="D509" s="167" t="s">
        <v>6678</v>
      </c>
      <c r="E509" s="190" t="s">
        <v>3900</v>
      </c>
      <c r="F509" s="168" t="s">
        <v>736</v>
      </c>
      <c r="G509" s="166" t="s">
        <v>6679</v>
      </c>
      <c r="H509" s="166" t="s">
        <v>6677</v>
      </c>
      <c r="I509" s="191">
        <v>3</v>
      </c>
      <c r="J509" s="170">
        <v>100</v>
      </c>
      <c r="K509" s="187">
        <f t="shared" si="28"/>
        <v>300</v>
      </c>
      <c r="L509" s="41">
        <f t="shared" si="29"/>
        <v>0</v>
      </c>
      <c r="M509" s="188">
        <f t="shared" si="30"/>
        <v>300</v>
      </c>
      <c r="N509" s="171" t="s">
        <v>1897</v>
      </c>
    </row>
    <row r="510" spans="1:14" ht="38.25">
      <c r="A510" s="179" t="e">
        <f t="shared" si="31"/>
        <v>#REF!</v>
      </c>
      <c r="B510" s="189" t="s">
        <v>3784</v>
      </c>
      <c r="C510" s="167" t="s">
        <v>1929</v>
      </c>
      <c r="D510" s="167" t="s">
        <v>3786</v>
      </c>
      <c r="E510" s="190" t="s">
        <v>3787</v>
      </c>
      <c r="F510" s="168" t="s">
        <v>736</v>
      </c>
      <c r="G510" s="166" t="s">
        <v>6682</v>
      </c>
      <c r="H510" s="166" t="s">
        <v>3785</v>
      </c>
      <c r="I510" s="191">
        <v>720</v>
      </c>
      <c r="J510" s="170">
        <v>100</v>
      </c>
      <c r="K510" s="187">
        <f t="shared" si="28"/>
        <v>72000</v>
      </c>
      <c r="L510" s="41">
        <f t="shared" si="29"/>
        <v>0</v>
      </c>
      <c r="M510" s="188">
        <f t="shared" si="30"/>
        <v>72000</v>
      </c>
      <c r="N510" s="171" t="s">
        <v>1897</v>
      </c>
    </row>
    <row r="511" spans="1:14" ht="38.25">
      <c r="A511" s="179" t="e">
        <f t="shared" si="31"/>
        <v>#REF!</v>
      </c>
      <c r="B511" s="189" t="s">
        <v>2857</v>
      </c>
      <c r="C511" s="167" t="s">
        <v>206</v>
      </c>
      <c r="D511" s="167" t="s">
        <v>120</v>
      </c>
      <c r="E511" s="190" t="s">
        <v>1351</v>
      </c>
      <c r="F511" s="168" t="s">
        <v>121</v>
      </c>
      <c r="G511" s="166" t="s">
        <v>2859</v>
      </c>
      <c r="H511" s="166" t="s">
        <v>2858</v>
      </c>
      <c r="I511" s="191">
        <v>800</v>
      </c>
      <c r="J511" s="170">
        <v>100</v>
      </c>
      <c r="K511" s="187">
        <f t="shared" ref="K511:K573" si="32">I511*J511</f>
        <v>80000</v>
      </c>
      <c r="L511" s="41">
        <f t="shared" ref="L511:L573" si="33">K511*0</f>
        <v>0</v>
      </c>
      <c r="M511" s="188">
        <f t="shared" ref="M511:M573" si="34">K511-L511</f>
        <v>80000</v>
      </c>
      <c r="N511" s="171" t="s">
        <v>1897</v>
      </c>
    </row>
    <row r="512" spans="1:14" ht="25.5">
      <c r="A512" s="179" t="e">
        <f t="shared" ref="A512:A574" si="35">A511+1</f>
        <v>#REF!</v>
      </c>
      <c r="B512" s="189" t="s">
        <v>2860</v>
      </c>
      <c r="C512" s="167" t="s">
        <v>206</v>
      </c>
      <c r="D512" s="167" t="s">
        <v>122</v>
      </c>
      <c r="E512" s="190" t="s">
        <v>1353</v>
      </c>
      <c r="F512" s="168" t="s">
        <v>208</v>
      </c>
      <c r="G512" s="166" t="s">
        <v>1354</v>
      </c>
      <c r="H512" s="166" t="s">
        <v>2861</v>
      </c>
      <c r="I512" s="191">
        <v>1600</v>
      </c>
      <c r="J512" s="170">
        <v>100</v>
      </c>
      <c r="K512" s="187">
        <f t="shared" si="32"/>
        <v>160000</v>
      </c>
      <c r="L512" s="41">
        <f t="shared" si="33"/>
        <v>0</v>
      </c>
      <c r="M512" s="188">
        <f t="shared" si="34"/>
        <v>160000</v>
      </c>
      <c r="N512" s="171" t="s">
        <v>1897</v>
      </c>
    </row>
    <row r="513" spans="1:14" ht="51">
      <c r="A513" s="179" t="e">
        <f t="shared" si="35"/>
        <v>#REF!</v>
      </c>
      <c r="B513" s="189" t="s">
        <v>2862</v>
      </c>
      <c r="C513" s="167" t="s">
        <v>361</v>
      </c>
      <c r="D513" s="167" t="s">
        <v>1597</v>
      </c>
      <c r="E513" s="190" t="s">
        <v>1591</v>
      </c>
      <c r="F513" s="168" t="s">
        <v>405</v>
      </c>
      <c r="G513" s="166" t="s">
        <v>2864</v>
      </c>
      <c r="H513" s="166" t="s">
        <v>2863</v>
      </c>
      <c r="I513" s="191">
        <v>960</v>
      </c>
      <c r="J513" s="170">
        <v>100</v>
      </c>
      <c r="K513" s="187">
        <f t="shared" si="32"/>
        <v>96000</v>
      </c>
      <c r="L513" s="41">
        <f t="shared" si="33"/>
        <v>0</v>
      </c>
      <c r="M513" s="188">
        <f t="shared" si="34"/>
        <v>96000</v>
      </c>
      <c r="N513" s="171" t="s">
        <v>1897</v>
      </c>
    </row>
    <row r="514" spans="1:14" ht="63.75">
      <c r="A514" s="179" t="e">
        <f t="shared" si="35"/>
        <v>#REF!</v>
      </c>
      <c r="B514" s="189" t="s">
        <v>6688</v>
      </c>
      <c r="C514" s="167" t="s">
        <v>1929</v>
      </c>
      <c r="D514" s="167" t="s">
        <v>6690</v>
      </c>
      <c r="E514" s="190" t="s">
        <v>6691</v>
      </c>
      <c r="F514" s="168" t="s">
        <v>6012</v>
      </c>
      <c r="G514" s="166" t="s">
        <v>6692</v>
      </c>
      <c r="H514" s="166" t="s">
        <v>6689</v>
      </c>
      <c r="I514" s="191">
        <v>320</v>
      </c>
      <c r="J514" s="170">
        <v>100</v>
      </c>
      <c r="K514" s="187">
        <f t="shared" si="32"/>
        <v>32000</v>
      </c>
      <c r="L514" s="41">
        <f t="shared" si="33"/>
        <v>0</v>
      </c>
      <c r="M514" s="188">
        <f t="shared" si="34"/>
        <v>32000</v>
      </c>
      <c r="N514" s="171" t="s">
        <v>1897</v>
      </c>
    </row>
    <row r="515" spans="1:14" ht="51">
      <c r="A515" s="179" t="e">
        <f t="shared" si="35"/>
        <v>#REF!</v>
      </c>
      <c r="B515" s="189" t="s">
        <v>2865</v>
      </c>
      <c r="C515" s="167" t="s">
        <v>361</v>
      </c>
      <c r="D515" s="167" t="s">
        <v>925</v>
      </c>
      <c r="E515" s="190" t="s">
        <v>926</v>
      </c>
      <c r="F515" s="168" t="s">
        <v>4845</v>
      </c>
      <c r="G515" s="166" t="s">
        <v>2867</v>
      </c>
      <c r="H515" s="166" t="s">
        <v>2866</v>
      </c>
      <c r="I515" s="191">
        <v>800</v>
      </c>
      <c r="J515" s="170">
        <v>100</v>
      </c>
      <c r="K515" s="187">
        <f t="shared" si="32"/>
        <v>80000</v>
      </c>
      <c r="L515" s="41">
        <f t="shared" si="33"/>
        <v>0</v>
      </c>
      <c r="M515" s="188">
        <f t="shared" si="34"/>
        <v>80000</v>
      </c>
      <c r="N515" s="171" t="s">
        <v>1897</v>
      </c>
    </row>
    <row r="516" spans="1:14" ht="25.5">
      <c r="A516" s="179" t="e">
        <f t="shared" si="35"/>
        <v>#REF!</v>
      </c>
      <c r="B516" s="189" t="s">
        <v>2071</v>
      </c>
      <c r="C516" s="167" t="s">
        <v>193</v>
      </c>
      <c r="D516" s="167" t="s">
        <v>2073</v>
      </c>
      <c r="E516" s="190" t="s">
        <v>2074</v>
      </c>
      <c r="F516" s="168" t="s">
        <v>405</v>
      </c>
      <c r="G516" s="166" t="s">
        <v>2075</v>
      </c>
      <c r="H516" s="166" t="s">
        <v>2072</v>
      </c>
      <c r="I516" s="191">
        <v>13</v>
      </c>
      <c r="J516" s="170">
        <v>100</v>
      </c>
      <c r="K516" s="187">
        <f t="shared" si="32"/>
        <v>1300</v>
      </c>
      <c r="L516" s="41">
        <f t="shared" si="33"/>
        <v>0</v>
      </c>
      <c r="M516" s="188">
        <f t="shared" si="34"/>
        <v>1300</v>
      </c>
      <c r="N516" s="171" t="s">
        <v>1897</v>
      </c>
    </row>
    <row r="517" spans="1:14" ht="38.25">
      <c r="A517" s="179" t="e">
        <f t="shared" si="35"/>
        <v>#REF!</v>
      </c>
      <c r="B517" s="189" t="s">
        <v>2869</v>
      </c>
      <c r="C517" s="167" t="s">
        <v>4099</v>
      </c>
      <c r="D517" s="167" t="s">
        <v>6700</v>
      </c>
      <c r="E517" s="190" t="s">
        <v>6701</v>
      </c>
      <c r="F517" s="168" t="s">
        <v>736</v>
      </c>
      <c r="G517" s="166" t="s">
        <v>6702</v>
      </c>
      <c r="H517" s="166" t="s">
        <v>2870</v>
      </c>
      <c r="I517" s="191">
        <v>50</v>
      </c>
      <c r="J517" s="170">
        <v>100</v>
      </c>
      <c r="K517" s="187">
        <f t="shared" si="32"/>
        <v>5000</v>
      </c>
      <c r="L517" s="41">
        <f t="shared" si="33"/>
        <v>0</v>
      </c>
      <c r="M517" s="188">
        <f t="shared" si="34"/>
        <v>5000</v>
      </c>
      <c r="N517" s="171" t="s">
        <v>1897</v>
      </c>
    </row>
    <row r="518" spans="1:14" ht="38.25">
      <c r="A518" s="179" t="e">
        <f t="shared" si="35"/>
        <v>#REF!</v>
      </c>
      <c r="B518" s="189" t="s">
        <v>6706</v>
      </c>
      <c r="C518" s="167" t="s">
        <v>1929</v>
      </c>
      <c r="D518" s="167" t="s">
        <v>6708</v>
      </c>
      <c r="E518" s="190" t="s">
        <v>4746</v>
      </c>
      <c r="F518" s="168" t="s">
        <v>736</v>
      </c>
      <c r="G518" s="166" t="s">
        <v>6710</v>
      </c>
      <c r="H518" s="166" t="s">
        <v>6707</v>
      </c>
      <c r="I518" s="191">
        <v>10</v>
      </c>
      <c r="J518" s="170">
        <v>100</v>
      </c>
      <c r="K518" s="187">
        <f t="shared" si="32"/>
        <v>1000</v>
      </c>
      <c r="L518" s="41">
        <f t="shared" si="33"/>
        <v>0</v>
      </c>
      <c r="M518" s="188">
        <f t="shared" si="34"/>
        <v>1000</v>
      </c>
      <c r="N518" s="171" t="s">
        <v>1897</v>
      </c>
    </row>
    <row r="519" spans="1:14" ht="51">
      <c r="A519" s="179" t="e">
        <f t="shared" si="35"/>
        <v>#REF!</v>
      </c>
      <c r="B519" s="189" t="s">
        <v>6714</v>
      </c>
      <c r="C519" s="167" t="s">
        <v>361</v>
      </c>
      <c r="D519" s="167" t="s">
        <v>6716</v>
      </c>
      <c r="E519" s="190" t="s">
        <v>6717</v>
      </c>
      <c r="F519" s="168" t="s">
        <v>6718</v>
      </c>
      <c r="G519" s="166" t="s">
        <v>6720</v>
      </c>
      <c r="H519" s="166" t="s">
        <v>6715</v>
      </c>
      <c r="I519" s="191">
        <v>3</v>
      </c>
      <c r="J519" s="170">
        <v>100</v>
      </c>
      <c r="K519" s="187">
        <f t="shared" si="32"/>
        <v>300</v>
      </c>
      <c r="L519" s="41">
        <f t="shared" si="33"/>
        <v>0</v>
      </c>
      <c r="M519" s="188">
        <f t="shared" si="34"/>
        <v>300</v>
      </c>
      <c r="N519" s="171" t="s">
        <v>1897</v>
      </c>
    </row>
    <row r="520" spans="1:14" ht="51">
      <c r="A520" s="179" t="e">
        <f t="shared" si="35"/>
        <v>#REF!</v>
      </c>
      <c r="B520" s="189" t="s">
        <v>6724</v>
      </c>
      <c r="C520" s="167" t="s">
        <v>1929</v>
      </c>
      <c r="D520" s="167" t="s">
        <v>6726</v>
      </c>
      <c r="E520" s="190" t="s">
        <v>6727</v>
      </c>
      <c r="F520" s="168" t="s">
        <v>736</v>
      </c>
      <c r="G520" s="166" t="s">
        <v>6729</v>
      </c>
      <c r="H520" s="166" t="s">
        <v>6725</v>
      </c>
      <c r="I520" s="191">
        <v>5</v>
      </c>
      <c r="J520" s="170">
        <v>100</v>
      </c>
      <c r="K520" s="187">
        <f t="shared" si="32"/>
        <v>500</v>
      </c>
      <c r="L520" s="41">
        <f t="shared" si="33"/>
        <v>0</v>
      </c>
      <c r="M520" s="188">
        <f t="shared" si="34"/>
        <v>500</v>
      </c>
      <c r="N520" s="171" t="s">
        <v>1897</v>
      </c>
    </row>
    <row r="521" spans="1:14">
      <c r="A521" s="179" t="e">
        <f t="shared" si="35"/>
        <v>#REF!</v>
      </c>
      <c r="B521" s="189" t="s">
        <v>3794</v>
      </c>
      <c r="C521" s="167" t="s">
        <v>1929</v>
      </c>
      <c r="D521" s="167" t="s">
        <v>3796</v>
      </c>
      <c r="E521" s="190" t="s">
        <v>3962</v>
      </c>
      <c r="F521" s="168" t="s">
        <v>736</v>
      </c>
      <c r="G521" s="166" t="s">
        <v>736</v>
      </c>
      <c r="H521" s="166" t="s">
        <v>3795</v>
      </c>
      <c r="I521" s="191">
        <v>4</v>
      </c>
      <c r="J521" s="170">
        <v>100</v>
      </c>
      <c r="K521" s="187">
        <f t="shared" si="32"/>
        <v>400</v>
      </c>
      <c r="L521" s="41">
        <f t="shared" si="33"/>
        <v>0</v>
      </c>
      <c r="M521" s="188">
        <f t="shared" si="34"/>
        <v>400</v>
      </c>
      <c r="N521" s="171" t="s">
        <v>1897</v>
      </c>
    </row>
    <row r="522" spans="1:14" ht="51">
      <c r="A522" s="179" t="e">
        <f t="shared" si="35"/>
        <v>#REF!</v>
      </c>
      <c r="B522" s="189" t="s">
        <v>6733</v>
      </c>
      <c r="C522" s="167" t="s">
        <v>1929</v>
      </c>
      <c r="D522" s="167" t="s">
        <v>6735</v>
      </c>
      <c r="E522" s="190" t="s">
        <v>6736</v>
      </c>
      <c r="F522" s="168" t="s">
        <v>736</v>
      </c>
      <c r="G522" s="166" t="s">
        <v>6737</v>
      </c>
      <c r="H522" s="166" t="s">
        <v>6734</v>
      </c>
      <c r="I522" s="191">
        <v>2</v>
      </c>
      <c r="J522" s="170">
        <v>100</v>
      </c>
      <c r="K522" s="187">
        <f t="shared" si="32"/>
        <v>200</v>
      </c>
      <c r="L522" s="41">
        <f t="shared" si="33"/>
        <v>0</v>
      </c>
      <c r="M522" s="188">
        <f t="shared" si="34"/>
        <v>200</v>
      </c>
      <c r="N522" s="171" t="s">
        <v>1897</v>
      </c>
    </row>
    <row r="523" spans="1:14" ht="38.25">
      <c r="A523" s="179" t="e">
        <f t="shared" si="35"/>
        <v>#REF!</v>
      </c>
      <c r="B523" s="189" t="s">
        <v>6741</v>
      </c>
      <c r="C523" s="167" t="s">
        <v>1929</v>
      </c>
      <c r="D523" s="167" t="s">
        <v>6743</v>
      </c>
      <c r="E523" s="190" t="s">
        <v>3313</v>
      </c>
      <c r="F523" s="168" t="s">
        <v>736</v>
      </c>
      <c r="G523" s="166" t="s">
        <v>6744</v>
      </c>
      <c r="H523" s="166" t="s">
        <v>6742</v>
      </c>
      <c r="I523" s="191">
        <v>10</v>
      </c>
      <c r="J523" s="170">
        <v>100</v>
      </c>
      <c r="K523" s="187">
        <f t="shared" si="32"/>
        <v>1000</v>
      </c>
      <c r="L523" s="41">
        <f t="shared" si="33"/>
        <v>0</v>
      </c>
      <c r="M523" s="188">
        <f t="shared" si="34"/>
        <v>1000</v>
      </c>
      <c r="N523" s="171" t="s">
        <v>1897</v>
      </c>
    </row>
    <row r="524" spans="1:14" ht="25.5">
      <c r="A524" s="179" t="e">
        <f t="shared" si="35"/>
        <v>#REF!</v>
      </c>
      <c r="B524" s="189" t="s">
        <v>2077</v>
      </c>
      <c r="C524" s="167" t="s">
        <v>1929</v>
      </c>
      <c r="D524" s="167" t="s">
        <v>2079</v>
      </c>
      <c r="E524" s="190" t="s">
        <v>2080</v>
      </c>
      <c r="F524" s="168" t="s">
        <v>736</v>
      </c>
      <c r="G524" s="166" t="s">
        <v>2081</v>
      </c>
      <c r="H524" s="166" t="s">
        <v>2078</v>
      </c>
      <c r="I524" s="191">
        <v>3</v>
      </c>
      <c r="J524" s="170">
        <v>100</v>
      </c>
      <c r="K524" s="187">
        <f t="shared" si="32"/>
        <v>300</v>
      </c>
      <c r="L524" s="41">
        <f t="shared" si="33"/>
        <v>0</v>
      </c>
      <c r="M524" s="188">
        <f t="shared" si="34"/>
        <v>300</v>
      </c>
      <c r="N524" s="171" t="s">
        <v>1897</v>
      </c>
    </row>
    <row r="525" spans="1:14" ht="63.75">
      <c r="A525" s="179" t="e">
        <f t="shared" si="35"/>
        <v>#REF!</v>
      </c>
      <c r="B525" s="189" t="s">
        <v>4446</v>
      </c>
      <c r="C525" s="167" t="s">
        <v>1929</v>
      </c>
      <c r="D525" s="167" t="s">
        <v>4448</v>
      </c>
      <c r="E525" s="190" t="s">
        <v>4449</v>
      </c>
      <c r="F525" s="168" t="s">
        <v>736</v>
      </c>
      <c r="G525" s="166" t="s">
        <v>4451</v>
      </c>
      <c r="H525" s="166" t="s">
        <v>4447</v>
      </c>
      <c r="I525" s="191">
        <v>2</v>
      </c>
      <c r="J525" s="170">
        <v>100</v>
      </c>
      <c r="K525" s="187">
        <f t="shared" si="32"/>
        <v>200</v>
      </c>
      <c r="L525" s="41">
        <f t="shared" si="33"/>
        <v>0</v>
      </c>
      <c r="M525" s="188">
        <f t="shared" si="34"/>
        <v>200</v>
      </c>
      <c r="N525" s="171" t="s">
        <v>1897</v>
      </c>
    </row>
    <row r="526" spans="1:14" ht="38.25">
      <c r="A526" s="179" t="e">
        <f t="shared" si="35"/>
        <v>#REF!</v>
      </c>
      <c r="B526" s="189" t="s">
        <v>6748</v>
      </c>
      <c r="C526" s="167" t="s">
        <v>1929</v>
      </c>
      <c r="D526" s="167" t="s">
        <v>6750</v>
      </c>
      <c r="E526" s="190" t="s">
        <v>3863</v>
      </c>
      <c r="F526" s="168" t="s">
        <v>736</v>
      </c>
      <c r="G526" s="166" t="s">
        <v>6752</v>
      </c>
      <c r="H526" s="166" t="s">
        <v>6749</v>
      </c>
      <c r="I526" s="191">
        <v>25</v>
      </c>
      <c r="J526" s="170">
        <v>100</v>
      </c>
      <c r="K526" s="187">
        <f t="shared" si="32"/>
        <v>2500</v>
      </c>
      <c r="L526" s="41">
        <f t="shared" si="33"/>
        <v>0</v>
      </c>
      <c r="M526" s="188">
        <f t="shared" si="34"/>
        <v>2500</v>
      </c>
      <c r="N526" s="171" t="s">
        <v>1897</v>
      </c>
    </row>
    <row r="527" spans="1:14" ht="38.25">
      <c r="A527" s="179" t="e">
        <f t="shared" si="35"/>
        <v>#REF!</v>
      </c>
      <c r="B527" s="189" t="s">
        <v>6756</v>
      </c>
      <c r="C527" s="167" t="s">
        <v>361</v>
      </c>
      <c r="D527" s="167" t="s">
        <v>6758</v>
      </c>
      <c r="E527" s="190" t="s">
        <v>5538</v>
      </c>
      <c r="F527" s="168" t="s">
        <v>6759</v>
      </c>
      <c r="G527" s="166" t="s">
        <v>6760</v>
      </c>
      <c r="H527" s="166" t="s">
        <v>6757</v>
      </c>
      <c r="I527" s="191">
        <v>5</v>
      </c>
      <c r="J527" s="170">
        <v>100</v>
      </c>
      <c r="K527" s="187">
        <f t="shared" si="32"/>
        <v>500</v>
      </c>
      <c r="L527" s="41">
        <f t="shared" si="33"/>
        <v>0</v>
      </c>
      <c r="M527" s="188">
        <f t="shared" si="34"/>
        <v>500</v>
      </c>
      <c r="N527" s="171" t="s">
        <v>1897</v>
      </c>
    </row>
    <row r="528" spans="1:14" ht="38.25">
      <c r="A528" s="179" t="e">
        <f t="shared" si="35"/>
        <v>#REF!</v>
      </c>
      <c r="B528" s="189" t="s">
        <v>6764</v>
      </c>
      <c r="C528" s="167" t="s">
        <v>736</v>
      </c>
      <c r="D528" s="167" t="s">
        <v>6766</v>
      </c>
      <c r="E528" s="190" t="s">
        <v>6767</v>
      </c>
      <c r="F528" s="168" t="s">
        <v>6768</v>
      </c>
      <c r="G528" s="166" t="s">
        <v>6769</v>
      </c>
      <c r="H528" s="166" t="s">
        <v>6765</v>
      </c>
      <c r="I528" s="191">
        <v>60</v>
      </c>
      <c r="J528" s="170">
        <v>100</v>
      </c>
      <c r="K528" s="187">
        <f t="shared" si="32"/>
        <v>6000</v>
      </c>
      <c r="L528" s="41">
        <f t="shared" si="33"/>
        <v>0</v>
      </c>
      <c r="M528" s="188">
        <f t="shared" si="34"/>
        <v>6000</v>
      </c>
      <c r="N528" s="171" t="s">
        <v>1897</v>
      </c>
    </row>
    <row r="529" spans="1:14" ht="51">
      <c r="A529" s="179" t="e">
        <f t="shared" si="35"/>
        <v>#REF!</v>
      </c>
      <c r="B529" s="189" t="s">
        <v>4455</v>
      </c>
      <c r="C529" s="167" t="s">
        <v>1929</v>
      </c>
      <c r="D529" s="167" t="s">
        <v>4457</v>
      </c>
      <c r="E529" s="190" t="s">
        <v>4458</v>
      </c>
      <c r="F529" s="168" t="s">
        <v>736</v>
      </c>
      <c r="G529" s="166" t="s">
        <v>4459</v>
      </c>
      <c r="H529" s="166" t="s">
        <v>4456</v>
      </c>
      <c r="I529" s="191">
        <v>5</v>
      </c>
      <c r="J529" s="170">
        <v>100</v>
      </c>
      <c r="K529" s="187">
        <f t="shared" si="32"/>
        <v>500</v>
      </c>
      <c r="L529" s="41">
        <f t="shared" si="33"/>
        <v>0</v>
      </c>
      <c r="M529" s="188">
        <f t="shared" si="34"/>
        <v>500</v>
      </c>
      <c r="N529" s="171" t="s">
        <v>1897</v>
      </c>
    </row>
    <row r="530" spans="1:14" ht="51">
      <c r="A530" s="179" t="e">
        <f t="shared" si="35"/>
        <v>#REF!</v>
      </c>
      <c r="B530" s="189" t="s">
        <v>2874</v>
      </c>
      <c r="C530" s="167" t="s">
        <v>1929</v>
      </c>
      <c r="D530" s="167" t="s">
        <v>2876</v>
      </c>
      <c r="E530" s="190" t="s">
        <v>2877</v>
      </c>
      <c r="F530" s="168" t="s">
        <v>736</v>
      </c>
      <c r="G530" s="166" t="s">
        <v>2879</v>
      </c>
      <c r="H530" s="166" t="s">
        <v>2875</v>
      </c>
      <c r="I530" s="191">
        <v>2</v>
      </c>
      <c r="J530" s="170">
        <v>100</v>
      </c>
      <c r="K530" s="187">
        <f t="shared" si="32"/>
        <v>200</v>
      </c>
      <c r="L530" s="41">
        <f t="shared" si="33"/>
        <v>0</v>
      </c>
      <c r="M530" s="188">
        <f t="shared" si="34"/>
        <v>200</v>
      </c>
      <c r="N530" s="171" t="s">
        <v>1897</v>
      </c>
    </row>
    <row r="531" spans="1:14" ht="51">
      <c r="A531" s="179" t="e">
        <f t="shared" si="35"/>
        <v>#REF!</v>
      </c>
      <c r="B531" s="189" t="s">
        <v>6773</v>
      </c>
      <c r="C531" s="167" t="s">
        <v>1929</v>
      </c>
      <c r="D531" s="167" t="s">
        <v>6775</v>
      </c>
      <c r="E531" s="190" t="s">
        <v>4206</v>
      </c>
      <c r="F531" s="168" t="s">
        <v>736</v>
      </c>
      <c r="G531" s="166" t="s">
        <v>6776</v>
      </c>
      <c r="H531" s="166" t="s">
        <v>6774</v>
      </c>
      <c r="I531" s="191">
        <v>60</v>
      </c>
      <c r="J531" s="170">
        <v>100</v>
      </c>
      <c r="K531" s="187">
        <f t="shared" si="32"/>
        <v>6000</v>
      </c>
      <c r="L531" s="41">
        <f t="shared" si="33"/>
        <v>0</v>
      </c>
      <c r="M531" s="188">
        <f t="shared" si="34"/>
        <v>6000</v>
      </c>
      <c r="N531" s="171" t="s">
        <v>1897</v>
      </c>
    </row>
    <row r="532" spans="1:14" ht="51">
      <c r="A532" s="179" t="e">
        <f t="shared" si="35"/>
        <v>#REF!</v>
      </c>
      <c r="B532" s="189" t="s">
        <v>6780</v>
      </c>
      <c r="C532" s="167" t="s">
        <v>1929</v>
      </c>
      <c r="D532" s="167" t="s">
        <v>6782</v>
      </c>
      <c r="E532" s="190" t="s">
        <v>5764</v>
      </c>
      <c r="F532" s="168" t="s">
        <v>736</v>
      </c>
      <c r="G532" s="166" t="s">
        <v>6783</v>
      </c>
      <c r="H532" s="166" t="s">
        <v>6781</v>
      </c>
      <c r="I532" s="191">
        <v>1</v>
      </c>
      <c r="J532" s="170">
        <v>100</v>
      </c>
      <c r="K532" s="187">
        <f t="shared" si="32"/>
        <v>100</v>
      </c>
      <c r="L532" s="41">
        <f t="shared" si="33"/>
        <v>0</v>
      </c>
      <c r="M532" s="188">
        <f t="shared" si="34"/>
        <v>100</v>
      </c>
      <c r="N532" s="171" t="s">
        <v>1897</v>
      </c>
    </row>
    <row r="533" spans="1:14" ht="51">
      <c r="A533" s="179" t="e">
        <f t="shared" si="35"/>
        <v>#REF!</v>
      </c>
      <c r="B533" s="189" t="s">
        <v>6787</v>
      </c>
      <c r="C533" s="167" t="s">
        <v>1929</v>
      </c>
      <c r="D533" s="167" t="s">
        <v>6789</v>
      </c>
      <c r="E533" s="190" t="s">
        <v>6790</v>
      </c>
      <c r="F533" s="168" t="s">
        <v>736</v>
      </c>
      <c r="G533" s="166" t="s">
        <v>6791</v>
      </c>
      <c r="H533" s="166" t="s">
        <v>6788</v>
      </c>
      <c r="I533" s="191">
        <v>1</v>
      </c>
      <c r="J533" s="170">
        <v>100</v>
      </c>
      <c r="K533" s="187">
        <f t="shared" si="32"/>
        <v>100</v>
      </c>
      <c r="L533" s="41">
        <f t="shared" si="33"/>
        <v>0</v>
      </c>
      <c r="M533" s="188">
        <f t="shared" si="34"/>
        <v>100</v>
      </c>
      <c r="N533" s="171" t="s">
        <v>1897</v>
      </c>
    </row>
    <row r="534" spans="1:14" ht="38.25">
      <c r="A534" s="179" t="e">
        <f t="shared" si="35"/>
        <v>#REF!</v>
      </c>
      <c r="B534" s="189" t="s">
        <v>6795</v>
      </c>
      <c r="C534" s="167" t="s">
        <v>1929</v>
      </c>
      <c r="D534" s="167" t="s">
        <v>6797</v>
      </c>
      <c r="E534" s="190" t="s">
        <v>4072</v>
      </c>
      <c r="F534" s="168" t="s">
        <v>736</v>
      </c>
      <c r="G534" s="166" t="s">
        <v>6799</v>
      </c>
      <c r="H534" s="166" t="s">
        <v>6796</v>
      </c>
      <c r="I534" s="191">
        <v>10</v>
      </c>
      <c r="J534" s="170">
        <v>100</v>
      </c>
      <c r="K534" s="187">
        <f t="shared" si="32"/>
        <v>1000</v>
      </c>
      <c r="L534" s="41">
        <f t="shared" si="33"/>
        <v>0</v>
      </c>
      <c r="M534" s="188">
        <f t="shared" si="34"/>
        <v>1000</v>
      </c>
      <c r="N534" s="171" t="s">
        <v>1897</v>
      </c>
    </row>
    <row r="535" spans="1:14" ht="51">
      <c r="A535" s="179" t="e">
        <f t="shared" si="35"/>
        <v>#REF!</v>
      </c>
      <c r="B535" s="189" t="s">
        <v>3800</v>
      </c>
      <c r="C535" s="167" t="s">
        <v>736</v>
      </c>
      <c r="D535" s="167" t="s">
        <v>6802</v>
      </c>
      <c r="E535" s="190" t="s">
        <v>6803</v>
      </c>
      <c r="F535" s="168" t="s">
        <v>6804</v>
      </c>
      <c r="G535" s="166" t="s">
        <v>3802</v>
      </c>
      <c r="H535" s="166" t="s">
        <v>3801</v>
      </c>
      <c r="I535" s="191">
        <v>1448</v>
      </c>
      <c r="J535" s="170">
        <v>100</v>
      </c>
      <c r="K535" s="187">
        <f t="shared" si="32"/>
        <v>144800</v>
      </c>
      <c r="L535" s="41">
        <f t="shared" si="33"/>
        <v>0</v>
      </c>
      <c r="M535" s="188">
        <f t="shared" si="34"/>
        <v>144800</v>
      </c>
      <c r="N535" s="171" t="s">
        <v>1897</v>
      </c>
    </row>
    <row r="536" spans="1:14" ht="38.25">
      <c r="A536" s="179" t="e">
        <f t="shared" si="35"/>
        <v>#REF!</v>
      </c>
      <c r="B536" s="189" t="s">
        <v>6809</v>
      </c>
      <c r="C536" s="167" t="s">
        <v>1771</v>
      </c>
      <c r="D536" s="167" t="s">
        <v>6811</v>
      </c>
      <c r="E536" s="190" t="s">
        <v>6812</v>
      </c>
      <c r="F536" s="168" t="s">
        <v>6813</v>
      </c>
      <c r="G536" s="166" t="s">
        <v>6815</v>
      </c>
      <c r="H536" s="166" t="s">
        <v>6810</v>
      </c>
      <c r="I536" s="191">
        <v>16</v>
      </c>
      <c r="J536" s="170">
        <v>100</v>
      </c>
      <c r="K536" s="187">
        <f t="shared" si="32"/>
        <v>1600</v>
      </c>
      <c r="L536" s="41">
        <f t="shared" si="33"/>
        <v>0</v>
      </c>
      <c r="M536" s="188">
        <f t="shared" si="34"/>
        <v>1600</v>
      </c>
      <c r="N536" s="171" t="s">
        <v>1897</v>
      </c>
    </row>
    <row r="537" spans="1:14" ht="51">
      <c r="A537" s="179" t="e">
        <f t="shared" si="35"/>
        <v>#REF!</v>
      </c>
      <c r="B537" s="189" t="s">
        <v>3807</v>
      </c>
      <c r="C537" s="167" t="s">
        <v>1929</v>
      </c>
      <c r="D537" s="167" t="s">
        <v>3809</v>
      </c>
      <c r="E537" s="190" t="s">
        <v>3810</v>
      </c>
      <c r="F537" s="168" t="s">
        <v>736</v>
      </c>
      <c r="G537" s="166" t="s">
        <v>6818</v>
      </c>
      <c r="H537" s="166" t="s">
        <v>3808</v>
      </c>
      <c r="I537" s="191">
        <v>2107</v>
      </c>
      <c r="J537" s="170">
        <v>100</v>
      </c>
      <c r="K537" s="187">
        <f t="shared" si="32"/>
        <v>210700</v>
      </c>
      <c r="L537" s="41">
        <f t="shared" si="33"/>
        <v>0</v>
      </c>
      <c r="M537" s="188">
        <f t="shared" si="34"/>
        <v>210700</v>
      </c>
      <c r="N537" s="171" t="s">
        <v>1897</v>
      </c>
    </row>
    <row r="538" spans="1:14" ht="51">
      <c r="A538" s="179" t="e">
        <f t="shared" si="35"/>
        <v>#REF!</v>
      </c>
      <c r="B538" s="189" t="s">
        <v>3813</v>
      </c>
      <c r="C538" s="167" t="s">
        <v>193</v>
      </c>
      <c r="D538" s="167" t="s">
        <v>3815</v>
      </c>
      <c r="E538" s="190" t="s">
        <v>3816</v>
      </c>
      <c r="F538" s="168" t="s">
        <v>949</v>
      </c>
      <c r="G538" s="166" t="s">
        <v>3817</v>
      </c>
      <c r="H538" s="166" t="s">
        <v>3814</v>
      </c>
      <c r="I538" s="191">
        <v>1</v>
      </c>
      <c r="J538" s="170">
        <v>100</v>
      </c>
      <c r="K538" s="187">
        <f t="shared" si="32"/>
        <v>100</v>
      </c>
      <c r="L538" s="41">
        <f t="shared" si="33"/>
        <v>0</v>
      </c>
      <c r="M538" s="188">
        <f t="shared" si="34"/>
        <v>100</v>
      </c>
      <c r="N538" s="171" t="s">
        <v>1897</v>
      </c>
    </row>
    <row r="539" spans="1:14" ht="38.25">
      <c r="A539" s="179" t="e">
        <f t="shared" si="35"/>
        <v>#REF!</v>
      </c>
      <c r="B539" s="189" t="s">
        <v>2882</v>
      </c>
      <c r="C539" s="167" t="s">
        <v>1929</v>
      </c>
      <c r="D539" s="167" t="s">
        <v>2884</v>
      </c>
      <c r="E539" s="190" t="s">
        <v>2338</v>
      </c>
      <c r="F539" s="168" t="s">
        <v>1932</v>
      </c>
      <c r="G539" s="166" t="s">
        <v>928</v>
      </c>
      <c r="H539" s="166" t="s">
        <v>2883</v>
      </c>
      <c r="I539" s="191">
        <v>1600</v>
      </c>
      <c r="J539" s="170">
        <v>100</v>
      </c>
      <c r="K539" s="187">
        <f t="shared" si="32"/>
        <v>160000</v>
      </c>
      <c r="L539" s="41">
        <f t="shared" si="33"/>
        <v>0</v>
      </c>
      <c r="M539" s="188">
        <f t="shared" si="34"/>
        <v>160000</v>
      </c>
      <c r="N539" s="171" t="s">
        <v>1897</v>
      </c>
    </row>
    <row r="540" spans="1:14" ht="63.75">
      <c r="A540" s="179" t="e">
        <f t="shared" si="35"/>
        <v>#REF!</v>
      </c>
      <c r="B540" s="189" t="s">
        <v>3821</v>
      </c>
      <c r="C540" s="167" t="s">
        <v>1771</v>
      </c>
      <c r="D540" s="167" t="s">
        <v>3823</v>
      </c>
      <c r="E540" s="190" t="s">
        <v>3824</v>
      </c>
      <c r="F540" s="168" t="s">
        <v>736</v>
      </c>
      <c r="G540" s="166" t="s">
        <v>3826</v>
      </c>
      <c r="H540" s="166" t="s">
        <v>3822</v>
      </c>
      <c r="I540" s="191">
        <v>1</v>
      </c>
      <c r="J540" s="170">
        <v>100</v>
      </c>
      <c r="K540" s="187">
        <f t="shared" si="32"/>
        <v>100</v>
      </c>
      <c r="L540" s="41">
        <f t="shared" si="33"/>
        <v>0</v>
      </c>
      <c r="M540" s="188">
        <f t="shared" si="34"/>
        <v>100</v>
      </c>
      <c r="N540" s="171" t="s">
        <v>1897</v>
      </c>
    </row>
    <row r="541" spans="1:14" ht="38.25">
      <c r="A541" s="179" t="e">
        <f t="shared" si="35"/>
        <v>#REF!</v>
      </c>
      <c r="B541" s="189" t="s">
        <v>2886</v>
      </c>
      <c r="C541" s="167" t="s">
        <v>1929</v>
      </c>
      <c r="D541" s="167" t="s">
        <v>3829</v>
      </c>
      <c r="E541" s="190" t="s">
        <v>3324</v>
      </c>
      <c r="F541" s="168" t="s">
        <v>736</v>
      </c>
      <c r="G541" s="166" t="s">
        <v>3830</v>
      </c>
      <c r="H541" s="166" t="s">
        <v>2887</v>
      </c>
      <c r="I541" s="191">
        <v>2240</v>
      </c>
      <c r="J541" s="170">
        <v>100</v>
      </c>
      <c r="K541" s="187">
        <f t="shared" si="32"/>
        <v>224000</v>
      </c>
      <c r="L541" s="41">
        <f t="shared" si="33"/>
        <v>0</v>
      </c>
      <c r="M541" s="188">
        <f t="shared" si="34"/>
        <v>224000</v>
      </c>
      <c r="N541" s="171" t="s">
        <v>1897</v>
      </c>
    </row>
    <row r="542" spans="1:14" ht="51">
      <c r="A542" s="179" t="e">
        <f t="shared" si="35"/>
        <v>#REF!</v>
      </c>
      <c r="B542" s="189" t="s">
        <v>2889</v>
      </c>
      <c r="C542" s="167" t="s">
        <v>1929</v>
      </c>
      <c r="D542" s="167" t="s">
        <v>6821</v>
      </c>
      <c r="E542" s="190" t="s">
        <v>6822</v>
      </c>
      <c r="F542" s="168" t="s">
        <v>736</v>
      </c>
      <c r="G542" s="166" t="s">
        <v>6823</v>
      </c>
      <c r="H542" s="166" t="s">
        <v>2890</v>
      </c>
      <c r="I542" s="191">
        <v>160</v>
      </c>
      <c r="J542" s="170">
        <v>100</v>
      </c>
      <c r="K542" s="187">
        <f t="shared" si="32"/>
        <v>16000</v>
      </c>
      <c r="L542" s="41">
        <f t="shared" si="33"/>
        <v>0</v>
      </c>
      <c r="M542" s="188">
        <f t="shared" si="34"/>
        <v>16000</v>
      </c>
      <c r="N542" s="171" t="s">
        <v>1897</v>
      </c>
    </row>
    <row r="543" spans="1:14">
      <c r="A543" s="179" t="e">
        <f t="shared" si="35"/>
        <v>#REF!</v>
      </c>
      <c r="B543" s="189" t="s">
        <v>4468</v>
      </c>
      <c r="C543" s="167" t="s">
        <v>1771</v>
      </c>
      <c r="D543" s="167" t="s">
        <v>4470</v>
      </c>
      <c r="E543" s="190" t="s">
        <v>4471</v>
      </c>
      <c r="F543" s="168" t="s">
        <v>736</v>
      </c>
      <c r="G543" s="166" t="s">
        <v>736</v>
      </c>
      <c r="H543" s="166" t="s">
        <v>4469</v>
      </c>
      <c r="I543" s="191">
        <v>1</v>
      </c>
      <c r="J543" s="170">
        <v>100</v>
      </c>
      <c r="K543" s="187">
        <f t="shared" si="32"/>
        <v>100</v>
      </c>
      <c r="L543" s="41">
        <f t="shared" si="33"/>
        <v>0</v>
      </c>
      <c r="M543" s="188">
        <f t="shared" si="34"/>
        <v>100</v>
      </c>
      <c r="N543" s="171" t="s">
        <v>1897</v>
      </c>
    </row>
    <row r="544" spans="1:14" ht="38.25">
      <c r="A544" s="179" t="e">
        <f t="shared" si="35"/>
        <v>#REF!</v>
      </c>
      <c r="B544" s="189" t="s">
        <v>6826</v>
      </c>
      <c r="C544" s="167" t="s">
        <v>1929</v>
      </c>
      <c r="D544" s="167" t="s">
        <v>6828</v>
      </c>
      <c r="E544" s="190" t="s">
        <v>6829</v>
      </c>
      <c r="F544" s="168" t="s">
        <v>736</v>
      </c>
      <c r="G544" s="166" t="s">
        <v>6830</v>
      </c>
      <c r="H544" s="166" t="s">
        <v>6827</v>
      </c>
      <c r="I544" s="191">
        <v>1600</v>
      </c>
      <c r="J544" s="170">
        <v>100</v>
      </c>
      <c r="K544" s="187">
        <f t="shared" si="32"/>
        <v>160000</v>
      </c>
      <c r="L544" s="41">
        <f t="shared" si="33"/>
        <v>0</v>
      </c>
      <c r="M544" s="188">
        <f t="shared" si="34"/>
        <v>160000</v>
      </c>
      <c r="N544" s="171" t="s">
        <v>1897</v>
      </c>
    </row>
    <row r="545" spans="1:14" ht="38.25">
      <c r="A545" s="179" t="e">
        <f t="shared" si="35"/>
        <v>#REF!</v>
      </c>
      <c r="B545" s="189" t="s">
        <v>2891</v>
      </c>
      <c r="C545" s="167" t="s">
        <v>361</v>
      </c>
      <c r="D545" s="167" t="s">
        <v>932</v>
      </c>
      <c r="E545" s="190" t="s">
        <v>933</v>
      </c>
      <c r="F545" s="168" t="s">
        <v>762</v>
      </c>
      <c r="G545" s="166" t="s">
        <v>934</v>
      </c>
      <c r="H545" s="166" t="s">
        <v>2892</v>
      </c>
      <c r="I545" s="191">
        <v>3200</v>
      </c>
      <c r="J545" s="170">
        <v>100</v>
      </c>
      <c r="K545" s="187">
        <f t="shared" si="32"/>
        <v>320000</v>
      </c>
      <c r="L545" s="41">
        <f t="shared" si="33"/>
        <v>0</v>
      </c>
      <c r="M545" s="188">
        <f t="shared" si="34"/>
        <v>320000</v>
      </c>
      <c r="N545" s="171" t="s">
        <v>1897</v>
      </c>
    </row>
    <row r="546" spans="1:14" ht="51">
      <c r="A546" s="179" t="e">
        <f t="shared" si="35"/>
        <v>#REF!</v>
      </c>
      <c r="B546" s="189" t="s">
        <v>2893</v>
      </c>
      <c r="C546" s="167" t="s">
        <v>206</v>
      </c>
      <c r="D546" s="167" t="s">
        <v>132</v>
      </c>
      <c r="E546" s="190" t="s">
        <v>1367</v>
      </c>
      <c r="F546" s="168" t="s">
        <v>218</v>
      </c>
      <c r="G546" s="166" t="s">
        <v>2895</v>
      </c>
      <c r="H546" s="166" t="s">
        <v>2894</v>
      </c>
      <c r="I546" s="191">
        <v>160</v>
      </c>
      <c r="J546" s="170">
        <v>100</v>
      </c>
      <c r="K546" s="187">
        <f t="shared" si="32"/>
        <v>16000</v>
      </c>
      <c r="L546" s="41">
        <f t="shared" si="33"/>
        <v>0</v>
      </c>
      <c r="M546" s="188">
        <f t="shared" si="34"/>
        <v>16000</v>
      </c>
      <c r="N546" s="171" t="s">
        <v>1897</v>
      </c>
    </row>
    <row r="547" spans="1:14" ht="38.25">
      <c r="A547" s="179" t="e">
        <f t="shared" si="35"/>
        <v>#REF!</v>
      </c>
      <c r="B547" s="189" t="s">
        <v>4474</v>
      </c>
      <c r="C547" s="167" t="s">
        <v>1929</v>
      </c>
      <c r="D547" s="167" t="s">
        <v>4476</v>
      </c>
      <c r="E547" s="190" t="s">
        <v>4477</v>
      </c>
      <c r="F547" s="168" t="s">
        <v>736</v>
      </c>
      <c r="G547" s="166" t="s">
        <v>4478</v>
      </c>
      <c r="H547" s="166" t="s">
        <v>4475</v>
      </c>
      <c r="I547" s="191">
        <v>160</v>
      </c>
      <c r="J547" s="170">
        <v>100</v>
      </c>
      <c r="K547" s="187">
        <f t="shared" si="32"/>
        <v>16000</v>
      </c>
      <c r="L547" s="41">
        <f t="shared" si="33"/>
        <v>0</v>
      </c>
      <c r="M547" s="188">
        <f t="shared" si="34"/>
        <v>16000</v>
      </c>
      <c r="N547" s="171" t="s">
        <v>1897</v>
      </c>
    </row>
    <row r="548" spans="1:14" ht="38.25">
      <c r="A548" s="179" t="e">
        <f t="shared" si="35"/>
        <v>#REF!</v>
      </c>
      <c r="B548" s="189" t="s">
        <v>2087</v>
      </c>
      <c r="C548" s="167" t="s">
        <v>736</v>
      </c>
      <c r="D548" s="167" t="s">
        <v>6832</v>
      </c>
      <c r="E548" s="190" t="s">
        <v>6833</v>
      </c>
      <c r="F548" s="168" t="s">
        <v>6834</v>
      </c>
      <c r="G548" s="166" t="s">
        <v>2089</v>
      </c>
      <c r="H548" s="166" t="s">
        <v>2088</v>
      </c>
      <c r="I548" s="191">
        <v>2</v>
      </c>
      <c r="J548" s="170">
        <v>100</v>
      </c>
      <c r="K548" s="187">
        <f t="shared" si="32"/>
        <v>200</v>
      </c>
      <c r="L548" s="41">
        <f t="shared" si="33"/>
        <v>0</v>
      </c>
      <c r="M548" s="188">
        <f t="shared" si="34"/>
        <v>200</v>
      </c>
      <c r="N548" s="171" t="s">
        <v>1897</v>
      </c>
    </row>
    <row r="549" spans="1:14" ht="51">
      <c r="A549" s="179" t="e">
        <f t="shared" si="35"/>
        <v>#REF!</v>
      </c>
      <c r="B549" s="189" t="s">
        <v>2898</v>
      </c>
      <c r="C549" s="167" t="s">
        <v>1929</v>
      </c>
      <c r="D549" s="167" t="s">
        <v>2900</v>
      </c>
      <c r="E549" s="190" t="s">
        <v>2901</v>
      </c>
      <c r="F549" s="168" t="s">
        <v>736</v>
      </c>
      <c r="G549" s="166" t="s">
        <v>2902</v>
      </c>
      <c r="H549" s="166" t="s">
        <v>2899</v>
      </c>
      <c r="I549" s="191">
        <v>1600</v>
      </c>
      <c r="J549" s="170">
        <v>100</v>
      </c>
      <c r="K549" s="187">
        <f t="shared" si="32"/>
        <v>160000</v>
      </c>
      <c r="L549" s="41">
        <f t="shared" si="33"/>
        <v>0</v>
      </c>
      <c r="M549" s="188">
        <f t="shared" si="34"/>
        <v>160000</v>
      </c>
      <c r="N549" s="171" t="s">
        <v>1897</v>
      </c>
    </row>
    <row r="550" spans="1:14" ht="38.25">
      <c r="A550" s="179" t="e">
        <f t="shared" si="35"/>
        <v>#REF!</v>
      </c>
      <c r="B550" s="189" t="s">
        <v>2905</v>
      </c>
      <c r="C550" s="167" t="s">
        <v>2907</v>
      </c>
      <c r="D550" s="167" t="s">
        <v>2908</v>
      </c>
      <c r="E550" s="190" t="s">
        <v>2909</v>
      </c>
      <c r="F550" s="168" t="s">
        <v>736</v>
      </c>
      <c r="G550" s="166" t="s">
        <v>3675</v>
      </c>
      <c r="H550" s="166" t="s">
        <v>2906</v>
      </c>
      <c r="I550" s="191">
        <v>350</v>
      </c>
      <c r="J550" s="170">
        <v>100</v>
      </c>
      <c r="K550" s="187">
        <f t="shared" si="32"/>
        <v>35000</v>
      </c>
      <c r="L550" s="41">
        <f t="shared" si="33"/>
        <v>0</v>
      </c>
      <c r="M550" s="188">
        <f t="shared" si="34"/>
        <v>35000</v>
      </c>
      <c r="N550" s="171" t="s">
        <v>1897</v>
      </c>
    </row>
    <row r="551" spans="1:14" ht="38.25">
      <c r="A551" s="179" t="e">
        <f t="shared" si="35"/>
        <v>#REF!</v>
      </c>
      <c r="B551" s="189" t="s">
        <v>4481</v>
      </c>
      <c r="C551" s="167" t="s">
        <v>1929</v>
      </c>
      <c r="D551" s="167" t="s">
        <v>4483</v>
      </c>
      <c r="E551" s="190" t="s">
        <v>4484</v>
      </c>
      <c r="F551" s="168" t="s">
        <v>736</v>
      </c>
      <c r="G551" s="166" t="s">
        <v>4362</v>
      </c>
      <c r="H551" s="166" t="s">
        <v>4482</v>
      </c>
      <c r="I551" s="191">
        <v>2800</v>
      </c>
      <c r="J551" s="170">
        <v>100</v>
      </c>
      <c r="K551" s="187">
        <f t="shared" si="32"/>
        <v>280000</v>
      </c>
      <c r="L551" s="41">
        <f t="shared" si="33"/>
        <v>0</v>
      </c>
      <c r="M551" s="188">
        <f t="shared" si="34"/>
        <v>280000</v>
      </c>
      <c r="N551" s="171" t="s">
        <v>1897</v>
      </c>
    </row>
    <row r="552" spans="1:14" ht="51">
      <c r="A552" s="179" t="e">
        <f t="shared" si="35"/>
        <v>#REF!</v>
      </c>
      <c r="B552" s="189" t="s">
        <v>2912</v>
      </c>
      <c r="C552" s="167" t="s">
        <v>361</v>
      </c>
      <c r="D552" s="167" t="s">
        <v>1599</v>
      </c>
      <c r="E552" s="190" t="s">
        <v>1600</v>
      </c>
      <c r="F552" s="168" t="s">
        <v>1601</v>
      </c>
      <c r="G552" s="166" t="s">
        <v>2914</v>
      </c>
      <c r="H552" s="166" t="s">
        <v>2913</v>
      </c>
      <c r="I552" s="191">
        <v>480</v>
      </c>
      <c r="J552" s="170">
        <v>100</v>
      </c>
      <c r="K552" s="187">
        <f t="shared" si="32"/>
        <v>48000</v>
      </c>
      <c r="L552" s="41">
        <f t="shared" si="33"/>
        <v>0</v>
      </c>
      <c r="M552" s="188">
        <f t="shared" si="34"/>
        <v>48000</v>
      </c>
      <c r="N552" s="171" t="s">
        <v>1897</v>
      </c>
    </row>
    <row r="553" spans="1:14" ht="38.25">
      <c r="A553" s="179" t="e">
        <f t="shared" si="35"/>
        <v>#REF!</v>
      </c>
      <c r="B553" s="189" t="s">
        <v>2915</v>
      </c>
      <c r="C553" s="167" t="s">
        <v>1929</v>
      </c>
      <c r="D553" s="167" t="s">
        <v>4485</v>
      </c>
      <c r="E553" s="190" t="s">
        <v>4486</v>
      </c>
      <c r="F553" s="168" t="s">
        <v>736</v>
      </c>
      <c r="G553" s="166" t="s">
        <v>938</v>
      </c>
      <c r="H553" s="166" t="s">
        <v>2916</v>
      </c>
      <c r="I553" s="191">
        <v>1920</v>
      </c>
      <c r="J553" s="170">
        <v>100</v>
      </c>
      <c r="K553" s="187">
        <f t="shared" si="32"/>
        <v>192000</v>
      </c>
      <c r="L553" s="41">
        <f t="shared" si="33"/>
        <v>0</v>
      </c>
      <c r="M553" s="188">
        <f t="shared" si="34"/>
        <v>192000</v>
      </c>
      <c r="N553" s="171" t="s">
        <v>1897</v>
      </c>
    </row>
    <row r="554" spans="1:14" ht="38.25">
      <c r="A554" s="179" t="e">
        <f t="shared" si="35"/>
        <v>#REF!</v>
      </c>
      <c r="B554" s="189" t="s">
        <v>4489</v>
      </c>
      <c r="C554" s="167" t="s">
        <v>1929</v>
      </c>
      <c r="D554" s="167" t="s">
        <v>4491</v>
      </c>
      <c r="E554" s="190" t="s">
        <v>4492</v>
      </c>
      <c r="F554" s="168" t="s">
        <v>736</v>
      </c>
      <c r="G554" s="166" t="s">
        <v>4493</v>
      </c>
      <c r="H554" s="166" t="s">
        <v>4490</v>
      </c>
      <c r="I554" s="191">
        <v>1600</v>
      </c>
      <c r="J554" s="170">
        <v>100</v>
      </c>
      <c r="K554" s="187">
        <f t="shared" si="32"/>
        <v>160000</v>
      </c>
      <c r="L554" s="41">
        <f t="shared" si="33"/>
        <v>0</v>
      </c>
      <c r="M554" s="188">
        <f t="shared" si="34"/>
        <v>160000</v>
      </c>
      <c r="N554" s="171" t="s">
        <v>1897</v>
      </c>
    </row>
    <row r="555" spans="1:14" ht="51">
      <c r="A555" s="179" t="e">
        <f t="shared" si="35"/>
        <v>#REF!</v>
      </c>
      <c r="B555" s="189" t="s">
        <v>2917</v>
      </c>
      <c r="C555" s="167" t="s">
        <v>1929</v>
      </c>
      <c r="D555" s="167" t="s">
        <v>4495</v>
      </c>
      <c r="E555" s="190" t="s">
        <v>4496</v>
      </c>
      <c r="F555" s="168" t="s">
        <v>736</v>
      </c>
      <c r="G555" s="166" t="s">
        <v>4497</v>
      </c>
      <c r="H555" s="166" t="s">
        <v>2918</v>
      </c>
      <c r="I555" s="191">
        <v>64</v>
      </c>
      <c r="J555" s="170">
        <v>100</v>
      </c>
      <c r="K555" s="187">
        <f t="shared" si="32"/>
        <v>6400</v>
      </c>
      <c r="L555" s="41">
        <f t="shared" si="33"/>
        <v>0</v>
      </c>
      <c r="M555" s="188">
        <f t="shared" si="34"/>
        <v>6400</v>
      </c>
      <c r="N555" s="171" t="s">
        <v>1897</v>
      </c>
    </row>
    <row r="556" spans="1:14" ht="51">
      <c r="A556" s="179" t="e">
        <f t="shared" si="35"/>
        <v>#REF!</v>
      </c>
      <c r="B556" s="189" t="s">
        <v>6839</v>
      </c>
      <c r="C556" s="167" t="s">
        <v>193</v>
      </c>
      <c r="D556" s="167" t="s">
        <v>6841</v>
      </c>
      <c r="E556" s="190" t="s">
        <v>6842</v>
      </c>
      <c r="F556" s="168" t="s">
        <v>736</v>
      </c>
      <c r="G556" s="166" t="s">
        <v>6843</v>
      </c>
      <c r="H556" s="166" t="s">
        <v>6840</v>
      </c>
      <c r="I556" s="191">
        <v>1</v>
      </c>
      <c r="J556" s="170">
        <v>100</v>
      </c>
      <c r="K556" s="187">
        <f t="shared" si="32"/>
        <v>100</v>
      </c>
      <c r="L556" s="41">
        <f t="shared" si="33"/>
        <v>0</v>
      </c>
      <c r="M556" s="188">
        <f t="shared" si="34"/>
        <v>100</v>
      </c>
      <c r="N556" s="171" t="s">
        <v>1897</v>
      </c>
    </row>
    <row r="557" spans="1:14" ht="51">
      <c r="A557" s="179" t="e">
        <f t="shared" si="35"/>
        <v>#REF!</v>
      </c>
      <c r="B557" s="189" t="s">
        <v>6847</v>
      </c>
      <c r="C557" s="167" t="s">
        <v>4099</v>
      </c>
      <c r="D557" s="167" t="s">
        <v>6849</v>
      </c>
      <c r="E557" s="190" t="s">
        <v>6850</v>
      </c>
      <c r="F557" s="168" t="s">
        <v>736</v>
      </c>
      <c r="G557" s="166" t="s">
        <v>6851</v>
      </c>
      <c r="H557" s="166" t="s">
        <v>6848</v>
      </c>
      <c r="I557" s="191">
        <v>10</v>
      </c>
      <c r="J557" s="170">
        <v>100</v>
      </c>
      <c r="K557" s="187">
        <f t="shared" si="32"/>
        <v>1000</v>
      </c>
      <c r="L557" s="41">
        <f t="shared" si="33"/>
        <v>0</v>
      </c>
      <c r="M557" s="188">
        <f t="shared" si="34"/>
        <v>1000</v>
      </c>
      <c r="N557" s="171" t="s">
        <v>1897</v>
      </c>
    </row>
    <row r="558" spans="1:14" ht="51">
      <c r="A558" s="179" t="e">
        <f t="shared" si="35"/>
        <v>#REF!</v>
      </c>
      <c r="B558" s="189" t="s">
        <v>4501</v>
      </c>
      <c r="C558" s="167" t="s">
        <v>1929</v>
      </c>
      <c r="D558" s="167" t="s">
        <v>4503</v>
      </c>
      <c r="E558" s="190" t="s">
        <v>4191</v>
      </c>
      <c r="F558" s="168" t="s">
        <v>736</v>
      </c>
      <c r="G558" s="166" t="s">
        <v>4504</v>
      </c>
      <c r="H558" s="166" t="s">
        <v>4502</v>
      </c>
      <c r="I558" s="191">
        <v>4000</v>
      </c>
      <c r="J558" s="170">
        <v>100</v>
      </c>
      <c r="K558" s="187">
        <f t="shared" si="32"/>
        <v>400000</v>
      </c>
      <c r="L558" s="41">
        <f t="shared" si="33"/>
        <v>0</v>
      </c>
      <c r="M558" s="188">
        <f t="shared" si="34"/>
        <v>400000</v>
      </c>
      <c r="N558" s="171" t="s">
        <v>1897</v>
      </c>
    </row>
    <row r="559" spans="1:14" ht="38.25">
      <c r="A559" s="179" t="e">
        <f t="shared" si="35"/>
        <v>#REF!</v>
      </c>
      <c r="B559" s="189" t="s">
        <v>3835</v>
      </c>
      <c r="C559" s="167" t="s">
        <v>3301</v>
      </c>
      <c r="D559" s="167" t="s">
        <v>3837</v>
      </c>
      <c r="E559" s="190" t="s">
        <v>3838</v>
      </c>
      <c r="F559" s="168" t="s">
        <v>736</v>
      </c>
      <c r="G559" s="166" t="s">
        <v>3839</v>
      </c>
      <c r="H559" s="166" t="s">
        <v>3836</v>
      </c>
      <c r="I559" s="191">
        <v>6</v>
      </c>
      <c r="J559" s="170">
        <v>100</v>
      </c>
      <c r="K559" s="187">
        <f t="shared" si="32"/>
        <v>600</v>
      </c>
      <c r="L559" s="41">
        <f t="shared" si="33"/>
        <v>0</v>
      </c>
      <c r="M559" s="188">
        <f t="shared" si="34"/>
        <v>600</v>
      </c>
      <c r="N559" s="171" t="s">
        <v>1897</v>
      </c>
    </row>
    <row r="560" spans="1:14" ht="38.25">
      <c r="A560" s="179" t="e">
        <f t="shared" si="35"/>
        <v>#REF!</v>
      </c>
      <c r="B560" s="189" t="s">
        <v>2919</v>
      </c>
      <c r="C560" s="167" t="s">
        <v>1929</v>
      </c>
      <c r="D560" s="167" t="s">
        <v>4506</v>
      </c>
      <c r="E560" s="190" t="s">
        <v>4507</v>
      </c>
      <c r="F560" s="168" t="s">
        <v>736</v>
      </c>
      <c r="G560" s="166" t="s">
        <v>4508</v>
      </c>
      <c r="H560" s="166" t="s">
        <v>2920</v>
      </c>
      <c r="I560" s="191">
        <v>1600</v>
      </c>
      <c r="J560" s="170">
        <v>100</v>
      </c>
      <c r="K560" s="187">
        <f t="shared" si="32"/>
        <v>160000</v>
      </c>
      <c r="L560" s="41">
        <f t="shared" si="33"/>
        <v>0</v>
      </c>
      <c r="M560" s="188">
        <f t="shared" si="34"/>
        <v>160000</v>
      </c>
      <c r="N560" s="171" t="s">
        <v>1897</v>
      </c>
    </row>
    <row r="561" spans="1:14" ht="38.25">
      <c r="A561" s="179" t="e">
        <f t="shared" si="35"/>
        <v>#REF!</v>
      </c>
      <c r="B561" s="189" t="s">
        <v>2921</v>
      </c>
      <c r="C561" s="167" t="s">
        <v>193</v>
      </c>
      <c r="D561" s="167" t="s">
        <v>333</v>
      </c>
      <c r="E561" s="190" t="s">
        <v>858</v>
      </c>
      <c r="F561" s="168" t="s">
        <v>316</v>
      </c>
      <c r="G561" s="166" t="s">
        <v>943</v>
      </c>
      <c r="H561" s="166" t="s">
        <v>2922</v>
      </c>
      <c r="I561" s="191">
        <v>480</v>
      </c>
      <c r="J561" s="170">
        <v>100</v>
      </c>
      <c r="K561" s="187">
        <f t="shared" si="32"/>
        <v>48000</v>
      </c>
      <c r="L561" s="41">
        <f t="shared" si="33"/>
        <v>0</v>
      </c>
      <c r="M561" s="188">
        <f t="shared" si="34"/>
        <v>48000</v>
      </c>
      <c r="N561" s="171" t="s">
        <v>1897</v>
      </c>
    </row>
    <row r="562" spans="1:14" ht="51">
      <c r="A562" s="179" t="e">
        <f t="shared" si="35"/>
        <v>#REF!</v>
      </c>
      <c r="B562" s="189" t="s">
        <v>2924</v>
      </c>
      <c r="C562" s="167" t="s">
        <v>361</v>
      </c>
      <c r="D562" s="167" t="s">
        <v>6854</v>
      </c>
      <c r="E562" s="190" t="s">
        <v>6855</v>
      </c>
      <c r="F562" s="168" t="s">
        <v>4845</v>
      </c>
      <c r="G562" s="166" t="s">
        <v>6856</v>
      </c>
      <c r="H562" s="166" t="s">
        <v>2925</v>
      </c>
      <c r="I562" s="191">
        <v>800</v>
      </c>
      <c r="J562" s="170">
        <v>100</v>
      </c>
      <c r="K562" s="187">
        <f t="shared" si="32"/>
        <v>80000</v>
      </c>
      <c r="L562" s="41">
        <f t="shared" si="33"/>
        <v>0</v>
      </c>
      <c r="M562" s="188">
        <f t="shared" si="34"/>
        <v>80000</v>
      </c>
      <c r="N562" s="171" t="s">
        <v>1897</v>
      </c>
    </row>
    <row r="563" spans="1:14" ht="38.25">
      <c r="A563" s="179" t="e">
        <f t="shared" si="35"/>
        <v>#REF!</v>
      </c>
      <c r="B563" s="189" t="s">
        <v>3843</v>
      </c>
      <c r="C563" s="167" t="s">
        <v>1929</v>
      </c>
      <c r="D563" s="167" t="s">
        <v>3844</v>
      </c>
      <c r="E563" s="190" t="s">
        <v>3845</v>
      </c>
      <c r="F563" s="168" t="s">
        <v>736</v>
      </c>
      <c r="G563" s="166" t="s">
        <v>3846</v>
      </c>
      <c r="H563" s="166" t="s">
        <v>6859</v>
      </c>
      <c r="I563" s="191">
        <v>640</v>
      </c>
      <c r="J563" s="170">
        <v>100</v>
      </c>
      <c r="K563" s="187">
        <f t="shared" si="32"/>
        <v>64000</v>
      </c>
      <c r="L563" s="41">
        <f t="shared" si="33"/>
        <v>0</v>
      </c>
      <c r="M563" s="188">
        <f t="shared" si="34"/>
        <v>64000</v>
      </c>
      <c r="N563" s="171" t="s">
        <v>1897</v>
      </c>
    </row>
    <row r="564" spans="1:14" ht="51">
      <c r="A564" s="179" t="e">
        <f t="shared" si="35"/>
        <v>#REF!</v>
      </c>
      <c r="B564" s="189" t="s">
        <v>2926</v>
      </c>
      <c r="C564" s="167" t="s">
        <v>1929</v>
      </c>
      <c r="D564" s="167" t="s">
        <v>6860</v>
      </c>
      <c r="E564" s="190" t="s">
        <v>3389</v>
      </c>
      <c r="F564" s="168" t="s">
        <v>4835</v>
      </c>
      <c r="G564" s="166" t="s">
        <v>2928</v>
      </c>
      <c r="H564" s="166" t="s">
        <v>2927</v>
      </c>
      <c r="I564" s="191">
        <v>480</v>
      </c>
      <c r="J564" s="170">
        <v>100</v>
      </c>
      <c r="K564" s="187">
        <f t="shared" si="32"/>
        <v>48000</v>
      </c>
      <c r="L564" s="41">
        <f t="shared" si="33"/>
        <v>0</v>
      </c>
      <c r="M564" s="188">
        <f t="shared" si="34"/>
        <v>48000</v>
      </c>
      <c r="N564" s="171" t="s">
        <v>1897</v>
      </c>
    </row>
    <row r="565" spans="1:14" ht="38.25">
      <c r="A565" s="179" t="e">
        <f t="shared" si="35"/>
        <v>#REF!</v>
      </c>
      <c r="B565" s="189" t="s">
        <v>6863</v>
      </c>
      <c r="C565" s="167" t="s">
        <v>1929</v>
      </c>
      <c r="D565" s="167" t="s">
        <v>6865</v>
      </c>
      <c r="E565" s="190" t="s">
        <v>3525</v>
      </c>
      <c r="F565" s="168" t="s">
        <v>736</v>
      </c>
      <c r="G565" s="166" t="s">
        <v>6866</v>
      </c>
      <c r="H565" s="166" t="s">
        <v>6864</v>
      </c>
      <c r="I565" s="191">
        <v>12</v>
      </c>
      <c r="J565" s="170">
        <v>100</v>
      </c>
      <c r="K565" s="187">
        <f t="shared" si="32"/>
        <v>1200</v>
      </c>
      <c r="L565" s="41">
        <f t="shared" si="33"/>
        <v>0</v>
      </c>
      <c r="M565" s="188">
        <f t="shared" si="34"/>
        <v>1200</v>
      </c>
      <c r="N565" s="171" t="s">
        <v>1897</v>
      </c>
    </row>
    <row r="566" spans="1:14" ht="51">
      <c r="A566" s="179" t="e">
        <f t="shared" si="35"/>
        <v>#REF!</v>
      </c>
      <c r="B566" s="189" t="s">
        <v>6870</v>
      </c>
      <c r="C566" s="167" t="s">
        <v>193</v>
      </c>
      <c r="D566" s="167" t="s">
        <v>6872</v>
      </c>
      <c r="E566" s="190" t="s">
        <v>6873</v>
      </c>
      <c r="F566" s="168" t="s">
        <v>736</v>
      </c>
      <c r="G566" s="166" t="s">
        <v>6874</v>
      </c>
      <c r="H566" s="166" t="s">
        <v>6871</v>
      </c>
      <c r="I566" s="191">
        <v>68</v>
      </c>
      <c r="J566" s="170">
        <v>100</v>
      </c>
      <c r="K566" s="187">
        <f t="shared" si="32"/>
        <v>6800</v>
      </c>
      <c r="L566" s="41">
        <f t="shared" si="33"/>
        <v>0</v>
      </c>
      <c r="M566" s="188">
        <f t="shared" si="34"/>
        <v>6800</v>
      </c>
      <c r="N566" s="171" t="s">
        <v>1897</v>
      </c>
    </row>
    <row r="567" spans="1:14" ht="51">
      <c r="A567" s="179" t="e">
        <f t="shared" si="35"/>
        <v>#REF!</v>
      </c>
      <c r="B567" s="189" t="s">
        <v>6878</v>
      </c>
      <c r="C567" s="167" t="s">
        <v>361</v>
      </c>
      <c r="D567" s="167" t="s">
        <v>6880</v>
      </c>
      <c r="E567" s="190" t="s">
        <v>6881</v>
      </c>
      <c r="F567" s="168" t="s">
        <v>736</v>
      </c>
      <c r="G567" s="166" t="s">
        <v>6882</v>
      </c>
      <c r="H567" s="166" t="s">
        <v>6879</v>
      </c>
      <c r="I567" s="191">
        <v>8</v>
      </c>
      <c r="J567" s="170">
        <v>100</v>
      </c>
      <c r="K567" s="187">
        <f t="shared" si="32"/>
        <v>800</v>
      </c>
      <c r="L567" s="41">
        <f t="shared" si="33"/>
        <v>0</v>
      </c>
      <c r="M567" s="188">
        <f t="shared" si="34"/>
        <v>800</v>
      </c>
      <c r="N567" s="171" t="s">
        <v>1897</v>
      </c>
    </row>
    <row r="568" spans="1:14" ht="51">
      <c r="A568" s="179" t="e">
        <f t="shared" si="35"/>
        <v>#REF!</v>
      </c>
      <c r="B568" s="189" t="s">
        <v>2929</v>
      </c>
      <c r="C568" s="167" t="s">
        <v>206</v>
      </c>
      <c r="D568" s="167" t="s">
        <v>41</v>
      </c>
      <c r="E568" s="190" t="s">
        <v>1281</v>
      </c>
      <c r="F568" s="168" t="s">
        <v>208</v>
      </c>
      <c r="G568" s="166" t="s">
        <v>2931</v>
      </c>
      <c r="H568" s="166" t="s">
        <v>2930</v>
      </c>
      <c r="I568" s="191">
        <v>800</v>
      </c>
      <c r="J568" s="170">
        <v>100</v>
      </c>
      <c r="K568" s="187">
        <f t="shared" si="32"/>
        <v>80000</v>
      </c>
      <c r="L568" s="41">
        <f t="shared" si="33"/>
        <v>0</v>
      </c>
      <c r="M568" s="188">
        <f t="shared" si="34"/>
        <v>80000</v>
      </c>
      <c r="N568" s="171" t="s">
        <v>1897</v>
      </c>
    </row>
    <row r="569" spans="1:14" s="159" customFormat="1" ht="63.75">
      <c r="A569" s="179" t="e">
        <f>#REF!+1</f>
        <v>#REF!</v>
      </c>
      <c r="B569" s="189" t="s">
        <v>6886</v>
      </c>
      <c r="C569" s="167" t="s">
        <v>1929</v>
      </c>
      <c r="D569" s="167" t="s">
        <v>6888</v>
      </c>
      <c r="E569" s="190" t="s">
        <v>6131</v>
      </c>
      <c r="F569" s="168" t="s">
        <v>736</v>
      </c>
      <c r="G569" s="166" t="s">
        <v>6889</v>
      </c>
      <c r="H569" s="166" t="s">
        <v>6887</v>
      </c>
      <c r="I569" s="191">
        <v>160</v>
      </c>
      <c r="J569" s="170">
        <v>100</v>
      </c>
      <c r="K569" s="187">
        <f t="shared" si="32"/>
        <v>16000</v>
      </c>
      <c r="L569" s="41">
        <f t="shared" si="33"/>
        <v>0</v>
      </c>
      <c r="M569" s="188">
        <f t="shared" si="34"/>
        <v>16000</v>
      </c>
      <c r="N569" s="171" t="s">
        <v>1897</v>
      </c>
    </row>
    <row r="570" spans="1:14" ht="51">
      <c r="A570" s="179" t="e">
        <f t="shared" si="35"/>
        <v>#REF!</v>
      </c>
      <c r="B570" s="189" t="s">
        <v>6892</v>
      </c>
      <c r="C570" s="167" t="s">
        <v>1929</v>
      </c>
      <c r="D570" s="167" t="s">
        <v>6894</v>
      </c>
      <c r="E570" s="190" t="s">
        <v>6895</v>
      </c>
      <c r="F570" s="168" t="s">
        <v>736</v>
      </c>
      <c r="G570" s="166" t="s">
        <v>6896</v>
      </c>
      <c r="H570" s="166" t="s">
        <v>6893</v>
      </c>
      <c r="I570" s="191">
        <v>50</v>
      </c>
      <c r="J570" s="170">
        <v>100</v>
      </c>
      <c r="K570" s="187">
        <f t="shared" si="32"/>
        <v>5000</v>
      </c>
      <c r="L570" s="41">
        <f t="shared" si="33"/>
        <v>0</v>
      </c>
      <c r="M570" s="188">
        <f t="shared" si="34"/>
        <v>5000</v>
      </c>
      <c r="N570" s="171" t="s">
        <v>1897</v>
      </c>
    </row>
    <row r="571" spans="1:14" ht="51">
      <c r="A571" s="179" t="e">
        <f t="shared" si="35"/>
        <v>#REF!</v>
      </c>
      <c r="B571" s="189" t="s">
        <v>2932</v>
      </c>
      <c r="C571" s="167" t="s">
        <v>361</v>
      </c>
      <c r="D571" s="167" t="s">
        <v>1867</v>
      </c>
      <c r="E571" s="190" t="s">
        <v>1868</v>
      </c>
      <c r="F571" s="168" t="s">
        <v>405</v>
      </c>
      <c r="G571" s="166" t="s">
        <v>2934</v>
      </c>
      <c r="H571" s="166" t="s">
        <v>2933</v>
      </c>
      <c r="I571" s="191">
        <v>1600</v>
      </c>
      <c r="J571" s="170">
        <v>100</v>
      </c>
      <c r="K571" s="187">
        <f t="shared" si="32"/>
        <v>160000</v>
      </c>
      <c r="L571" s="41">
        <f t="shared" si="33"/>
        <v>0</v>
      </c>
      <c r="M571" s="188">
        <f t="shared" si="34"/>
        <v>160000</v>
      </c>
      <c r="N571" s="171" t="s">
        <v>1897</v>
      </c>
    </row>
    <row r="572" spans="1:14" ht="25.5">
      <c r="A572" s="179" t="e">
        <f t="shared" si="35"/>
        <v>#REF!</v>
      </c>
      <c r="B572" s="189" t="s">
        <v>4523</v>
      </c>
      <c r="C572" s="167" t="s">
        <v>1929</v>
      </c>
      <c r="D572" s="167" t="s">
        <v>4525</v>
      </c>
      <c r="E572" s="190" t="s">
        <v>4526</v>
      </c>
      <c r="F572" s="168" t="s">
        <v>736</v>
      </c>
      <c r="G572" s="166" t="s">
        <v>4527</v>
      </c>
      <c r="H572" s="166" t="s">
        <v>4524</v>
      </c>
      <c r="I572" s="191">
        <v>2800</v>
      </c>
      <c r="J572" s="170">
        <v>100</v>
      </c>
      <c r="K572" s="187">
        <f t="shared" si="32"/>
        <v>280000</v>
      </c>
      <c r="L572" s="41">
        <f t="shared" si="33"/>
        <v>0</v>
      </c>
      <c r="M572" s="188">
        <f t="shared" si="34"/>
        <v>280000</v>
      </c>
      <c r="N572" s="171" t="s">
        <v>1897</v>
      </c>
    </row>
    <row r="573" spans="1:14" ht="25.5">
      <c r="A573" s="179" t="e">
        <f t="shared" si="35"/>
        <v>#REF!</v>
      </c>
      <c r="B573" s="189" t="s">
        <v>4530</v>
      </c>
      <c r="C573" s="167" t="s">
        <v>1929</v>
      </c>
      <c r="D573" s="167" t="s">
        <v>4532</v>
      </c>
      <c r="E573" s="190" t="s">
        <v>4533</v>
      </c>
      <c r="F573" s="168" t="s">
        <v>736</v>
      </c>
      <c r="G573" s="166" t="s">
        <v>4527</v>
      </c>
      <c r="H573" s="166" t="s">
        <v>4531</v>
      </c>
      <c r="I573" s="191">
        <v>2800</v>
      </c>
      <c r="J573" s="170">
        <v>100</v>
      </c>
      <c r="K573" s="187">
        <f t="shared" si="32"/>
        <v>280000</v>
      </c>
      <c r="L573" s="41">
        <f t="shared" si="33"/>
        <v>0</v>
      </c>
      <c r="M573" s="188">
        <f t="shared" si="34"/>
        <v>280000</v>
      </c>
      <c r="N573" s="171" t="s">
        <v>1897</v>
      </c>
    </row>
    <row r="574" spans="1:14" ht="51">
      <c r="A574" s="179" t="e">
        <f t="shared" si="35"/>
        <v>#REF!</v>
      </c>
      <c r="B574" s="189" t="s">
        <v>6900</v>
      </c>
      <c r="C574" s="167" t="s">
        <v>4099</v>
      </c>
      <c r="D574" s="167" t="s">
        <v>6902</v>
      </c>
      <c r="E574" s="190" t="s">
        <v>6903</v>
      </c>
      <c r="F574" s="168" t="s">
        <v>6904</v>
      </c>
      <c r="G574" s="166" t="s">
        <v>6905</v>
      </c>
      <c r="H574" s="166" t="s">
        <v>6901</v>
      </c>
      <c r="I574" s="191">
        <v>12</v>
      </c>
      <c r="J574" s="170">
        <v>100</v>
      </c>
      <c r="K574" s="187">
        <f t="shared" ref="K574:K636" si="36">I574*J574</f>
        <v>1200</v>
      </c>
      <c r="L574" s="41">
        <f t="shared" ref="L574:L636" si="37">K574*0</f>
        <v>0</v>
      </c>
      <c r="M574" s="188">
        <f t="shared" ref="M574:M636" si="38">K574-L574</f>
        <v>1200</v>
      </c>
      <c r="N574" s="171" t="s">
        <v>1897</v>
      </c>
    </row>
    <row r="575" spans="1:14" ht="51">
      <c r="A575" s="179" t="e">
        <f t="shared" ref="A575:A637" si="39">A574+1</f>
        <v>#REF!</v>
      </c>
      <c r="B575" s="189" t="s">
        <v>6909</v>
      </c>
      <c r="C575" s="167" t="s">
        <v>361</v>
      </c>
      <c r="D575" s="167" t="s">
        <v>6911</v>
      </c>
      <c r="E575" s="190" t="s">
        <v>6912</v>
      </c>
      <c r="F575" s="168" t="s">
        <v>6913</v>
      </c>
      <c r="G575" s="166" t="s">
        <v>6914</v>
      </c>
      <c r="H575" s="166" t="s">
        <v>6910</v>
      </c>
      <c r="I575" s="191">
        <v>5</v>
      </c>
      <c r="J575" s="170">
        <v>100</v>
      </c>
      <c r="K575" s="187">
        <f t="shared" si="36"/>
        <v>500</v>
      </c>
      <c r="L575" s="41">
        <f t="shared" si="37"/>
        <v>0</v>
      </c>
      <c r="M575" s="188">
        <f t="shared" si="38"/>
        <v>500</v>
      </c>
      <c r="N575" s="171" t="s">
        <v>1897</v>
      </c>
    </row>
    <row r="576" spans="1:14" ht="25.5">
      <c r="A576" s="179" t="e">
        <f t="shared" si="39"/>
        <v>#REF!</v>
      </c>
      <c r="B576" s="189" t="s">
        <v>4536</v>
      </c>
      <c r="C576" s="167" t="s">
        <v>1929</v>
      </c>
      <c r="D576" s="167" t="s">
        <v>4538</v>
      </c>
      <c r="E576" s="190" t="s">
        <v>3629</v>
      </c>
      <c r="F576" s="168" t="s">
        <v>736</v>
      </c>
      <c r="G576" s="166" t="s">
        <v>4539</v>
      </c>
      <c r="H576" s="166" t="s">
        <v>4537</v>
      </c>
      <c r="I576" s="191">
        <v>54</v>
      </c>
      <c r="J576" s="170">
        <v>100</v>
      </c>
      <c r="K576" s="187">
        <f t="shared" si="36"/>
        <v>5400</v>
      </c>
      <c r="L576" s="41">
        <f t="shared" si="37"/>
        <v>0</v>
      </c>
      <c r="M576" s="188">
        <f t="shared" si="38"/>
        <v>5400</v>
      </c>
      <c r="N576" s="171" t="s">
        <v>1897</v>
      </c>
    </row>
    <row r="577" spans="1:14" ht="38.25">
      <c r="A577" s="179" t="e">
        <f t="shared" si="39"/>
        <v>#REF!</v>
      </c>
      <c r="B577" s="189" t="s">
        <v>6924</v>
      </c>
      <c r="C577" s="167" t="s">
        <v>1929</v>
      </c>
      <c r="D577" s="167" t="s">
        <v>6926</v>
      </c>
      <c r="E577" s="190" t="s">
        <v>6927</v>
      </c>
      <c r="F577" s="168" t="s">
        <v>736</v>
      </c>
      <c r="G577" s="166" t="s">
        <v>6928</v>
      </c>
      <c r="H577" s="166" t="s">
        <v>6925</v>
      </c>
      <c r="I577" s="191">
        <v>1</v>
      </c>
      <c r="J577" s="170">
        <v>100</v>
      </c>
      <c r="K577" s="187">
        <f t="shared" si="36"/>
        <v>100</v>
      </c>
      <c r="L577" s="41">
        <f t="shared" si="37"/>
        <v>0</v>
      </c>
      <c r="M577" s="188">
        <f t="shared" si="38"/>
        <v>100</v>
      </c>
      <c r="N577" s="171" t="s">
        <v>1897</v>
      </c>
    </row>
    <row r="578" spans="1:14" ht="51">
      <c r="A578" s="179" t="e">
        <f t="shared" si="39"/>
        <v>#REF!</v>
      </c>
      <c r="B578" s="189" t="s">
        <v>3849</v>
      </c>
      <c r="C578" s="167" t="s">
        <v>193</v>
      </c>
      <c r="D578" s="167" t="s">
        <v>3851</v>
      </c>
      <c r="E578" s="190" t="s">
        <v>3852</v>
      </c>
      <c r="F578" s="168" t="s">
        <v>736</v>
      </c>
      <c r="G578" s="166" t="s">
        <v>3853</v>
      </c>
      <c r="H578" s="166" t="s">
        <v>3850</v>
      </c>
      <c r="I578" s="191">
        <v>5</v>
      </c>
      <c r="J578" s="170">
        <v>100</v>
      </c>
      <c r="K578" s="187">
        <f t="shared" si="36"/>
        <v>500</v>
      </c>
      <c r="L578" s="41">
        <f t="shared" si="37"/>
        <v>0</v>
      </c>
      <c r="M578" s="188">
        <f t="shared" si="38"/>
        <v>500</v>
      </c>
      <c r="N578" s="171" t="s">
        <v>1897</v>
      </c>
    </row>
    <row r="579" spans="1:14" ht="38.25">
      <c r="A579" s="179" t="e">
        <f t="shared" si="39"/>
        <v>#REF!</v>
      </c>
      <c r="B579" s="189" t="s">
        <v>3857</v>
      </c>
      <c r="C579" s="167" t="s">
        <v>4099</v>
      </c>
      <c r="D579" s="167" t="s">
        <v>6931</v>
      </c>
      <c r="E579" s="190" t="s">
        <v>4044</v>
      </c>
      <c r="F579" s="168" t="s">
        <v>736</v>
      </c>
      <c r="G579" s="166" t="s">
        <v>6932</v>
      </c>
      <c r="H579" s="166" t="s">
        <v>3858</v>
      </c>
      <c r="I579" s="191">
        <v>1</v>
      </c>
      <c r="J579" s="170">
        <v>100</v>
      </c>
      <c r="K579" s="187">
        <f t="shared" si="36"/>
        <v>100</v>
      </c>
      <c r="L579" s="41">
        <f t="shared" si="37"/>
        <v>0</v>
      </c>
      <c r="M579" s="188">
        <f t="shared" si="38"/>
        <v>100</v>
      </c>
      <c r="N579" s="171" t="s">
        <v>1897</v>
      </c>
    </row>
    <row r="580" spans="1:14" ht="51">
      <c r="A580" s="179" t="e">
        <f t="shared" si="39"/>
        <v>#REF!</v>
      </c>
      <c r="B580" s="189" t="s">
        <v>6937</v>
      </c>
      <c r="C580" s="167" t="s">
        <v>4099</v>
      </c>
      <c r="D580" s="167" t="s">
        <v>6939</v>
      </c>
      <c r="E580" s="190" t="s">
        <v>6940</v>
      </c>
      <c r="F580" s="168" t="s">
        <v>736</v>
      </c>
      <c r="G580" s="166" t="s">
        <v>6941</v>
      </c>
      <c r="H580" s="166" t="s">
        <v>6938</v>
      </c>
      <c r="I580" s="191">
        <v>800</v>
      </c>
      <c r="J580" s="170">
        <v>100</v>
      </c>
      <c r="K580" s="187">
        <f t="shared" si="36"/>
        <v>80000</v>
      </c>
      <c r="L580" s="41">
        <f t="shared" si="37"/>
        <v>0</v>
      </c>
      <c r="M580" s="188">
        <f t="shared" si="38"/>
        <v>80000</v>
      </c>
      <c r="N580" s="171" t="s">
        <v>1897</v>
      </c>
    </row>
    <row r="581" spans="1:14" ht="38.25">
      <c r="A581" s="179" t="e">
        <f t="shared" si="39"/>
        <v>#REF!</v>
      </c>
      <c r="B581" s="189" t="s">
        <v>2935</v>
      </c>
      <c r="C581" s="167" t="s">
        <v>1929</v>
      </c>
      <c r="D581" s="167" t="s">
        <v>3862</v>
      </c>
      <c r="E581" s="190" t="s">
        <v>3863</v>
      </c>
      <c r="F581" s="168" t="s">
        <v>736</v>
      </c>
      <c r="G581" s="166" t="s">
        <v>3864</v>
      </c>
      <c r="H581" s="166" t="s">
        <v>2936</v>
      </c>
      <c r="I581" s="191">
        <v>800</v>
      </c>
      <c r="J581" s="170">
        <v>100</v>
      </c>
      <c r="K581" s="187">
        <f t="shared" si="36"/>
        <v>80000</v>
      </c>
      <c r="L581" s="41">
        <f t="shared" si="37"/>
        <v>0</v>
      </c>
      <c r="M581" s="188">
        <f t="shared" si="38"/>
        <v>80000</v>
      </c>
      <c r="N581" s="171" t="s">
        <v>1897</v>
      </c>
    </row>
    <row r="582" spans="1:14" ht="38.25">
      <c r="A582" s="179" t="e">
        <f t="shared" si="39"/>
        <v>#REF!</v>
      </c>
      <c r="B582" s="189" t="s">
        <v>3867</v>
      </c>
      <c r="C582" s="167" t="s">
        <v>193</v>
      </c>
      <c r="D582" s="167" t="s">
        <v>3869</v>
      </c>
      <c r="E582" s="190" t="s">
        <v>3870</v>
      </c>
      <c r="F582" s="168" t="s">
        <v>736</v>
      </c>
      <c r="G582" s="166" t="s">
        <v>3871</v>
      </c>
      <c r="H582" s="166" t="s">
        <v>3868</v>
      </c>
      <c r="I582" s="191">
        <v>40</v>
      </c>
      <c r="J582" s="170">
        <v>100</v>
      </c>
      <c r="K582" s="187">
        <f t="shared" si="36"/>
        <v>4000</v>
      </c>
      <c r="L582" s="41">
        <f t="shared" si="37"/>
        <v>0</v>
      </c>
      <c r="M582" s="188">
        <f t="shared" si="38"/>
        <v>4000</v>
      </c>
      <c r="N582" s="171" t="s">
        <v>1897</v>
      </c>
    </row>
    <row r="583" spans="1:14" ht="25.5">
      <c r="A583" s="179" t="e">
        <f t="shared" si="39"/>
        <v>#REF!</v>
      </c>
      <c r="B583" s="189" t="s">
        <v>4544</v>
      </c>
      <c r="C583" s="167" t="s">
        <v>361</v>
      </c>
      <c r="D583" s="167" t="s">
        <v>4546</v>
      </c>
      <c r="E583" s="190" t="s">
        <v>4547</v>
      </c>
      <c r="F583" s="168" t="s">
        <v>424</v>
      </c>
      <c r="G583" s="166" t="s">
        <v>4548</v>
      </c>
      <c r="H583" s="166" t="s">
        <v>4545</v>
      </c>
      <c r="I583" s="191">
        <v>1</v>
      </c>
      <c r="J583" s="170">
        <v>100</v>
      </c>
      <c r="K583" s="187">
        <f t="shared" si="36"/>
        <v>100</v>
      </c>
      <c r="L583" s="41">
        <f t="shared" si="37"/>
        <v>0</v>
      </c>
      <c r="M583" s="188">
        <f t="shared" si="38"/>
        <v>100</v>
      </c>
      <c r="N583" s="171" t="s">
        <v>1897</v>
      </c>
    </row>
    <row r="584" spans="1:14" ht="51">
      <c r="A584" s="179" t="e">
        <f t="shared" si="39"/>
        <v>#REF!</v>
      </c>
      <c r="B584" s="189" t="s">
        <v>2937</v>
      </c>
      <c r="C584" s="167" t="s">
        <v>193</v>
      </c>
      <c r="D584" s="167" t="s">
        <v>947</v>
      </c>
      <c r="E584" s="190" t="s">
        <v>948</v>
      </c>
      <c r="F584" s="168" t="s">
        <v>949</v>
      </c>
      <c r="G584" s="166" t="s">
        <v>2939</v>
      </c>
      <c r="H584" s="166" t="s">
        <v>2938</v>
      </c>
      <c r="I584" s="191">
        <v>8320</v>
      </c>
      <c r="J584" s="170">
        <v>100</v>
      </c>
      <c r="K584" s="187">
        <f t="shared" si="36"/>
        <v>832000</v>
      </c>
      <c r="L584" s="41">
        <f t="shared" si="37"/>
        <v>0</v>
      </c>
      <c r="M584" s="188">
        <f t="shared" si="38"/>
        <v>832000</v>
      </c>
      <c r="N584" s="171" t="s">
        <v>1897</v>
      </c>
    </row>
    <row r="585" spans="1:14" ht="51">
      <c r="A585" s="179" t="e">
        <f t="shared" si="39"/>
        <v>#REF!</v>
      </c>
      <c r="B585" s="189" t="s">
        <v>2093</v>
      </c>
      <c r="C585" s="167" t="s">
        <v>1929</v>
      </c>
      <c r="D585" s="167" t="s">
        <v>3875</v>
      </c>
      <c r="E585" s="190" t="s">
        <v>3876</v>
      </c>
      <c r="F585" s="168" t="s">
        <v>736</v>
      </c>
      <c r="G585" s="166" t="s">
        <v>3877</v>
      </c>
      <c r="H585" s="166" t="s">
        <v>2094</v>
      </c>
      <c r="I585" s="191">
        <v>18478</v>
      </c>
      <c r="J585" s="170">
        <v>100</v>
      </c>
      <c r="K585" s="187">
        <f t="shared" si="36"/>
        <v>1847800</v>
      </c>
      <c r="L585" s="41">
        <f t="shared" si="37"/>
        <v>0</v>
      </c>
      <c r="M585" s="188">
        <f t="shared" si="38"/>
        <v>1847800</v>
      </c>
      <c r="N585" s="171" t="s">
        <v>1897</v>
      </c>
    </row>
    <row r="586" spans="1:14" ht="51">
      <c r="A586" s="179" t="e">
        <f t="shared" si="39"/>
        <v>#REF!</v>
      </c>
      <c r="B586" s="189" t="s">
        <v>2941</v>
      </c>
      <c r="C586" s="167" t="s">
        <v>1929</v>
      </c>
      <c r="D586" s="167" t="s">
        <v>4555</v>
      </c>
      <c r="E586" s="190" t="s">
        <v>3932</v>
      </c>
      <c r="F586" s="168" t="s">
        <v>736</v>
      </c>
      <c r="G586" s="166" t="s">
        <v>6944</v>
      </c>
      <c r="H586" s="166" t="s">
        <v>2942</v>
      </c>
      <c r="I586" s="191">
        <v>455</v>
      </c>
      <c r="J586" s="170">
        <v>100</v>
      </c>
      <c r="K586" s="187">
        <f t="shared" si="36"/>
        <v>45500</v>
      </c>
      <c r="L586" s="41">
        <f t="shared" si="37"/>
        <v>0</v>
      </c>
      <c r="M586" s="188">
        <f t="shared" si="38"/>
        <v>45500</v>
      </c>
      <c r="N586" s="171" t="s">
        <v>1897</v>
      </c>
    </row>
    <row r="587" spans="1:14" ht="38.25">
      <c r="A587" s="179" t="e">
        <f t="shared" si="39"/>
        <v>#REF!</v>
      </c>
      <c r="B587" s="189" t="s">
        <v>6949</v>
      </c>
      <c r="C587" s="167" t="s">
        <v>1929</v>
      </c>
      <c r="D587" s="167" t="s">
        <v>6951</v>
      </c>
      <c r="E587" s="190" t="s">
        <v>6952</v>
      </c>
      <c r="F587" s="168" t="s">
        <v>736</v>
      </c>
      <c r="G587" s="166" t="s">
        <v>6953</v>
      </c>
      <c r="H587" s="166" t="s">
        <v>6950</v>
      </c>
      <c r="I587" s="191">
        <v>1</v>
      </c>
      <c r="J587" s="170">
        <v>100</v>
      </c>
      <c r="K587" s="187">
        <f t="shared" si="36"/>
        <v>100</v>
      </c>
      <c r="L587" s="41">
        <f t="shared" si="37"/>
        <v>0</v>
      </c>
      <c r="M587" s="188">
        <f t="shared" si="38"/>
        <v>100</v>
      </c>
      <c r="N587" s="171" t="s">
        <v>1897</v>
      </c>
    </row>
    <row r="588" spans="1:14" ht="51">
      <c r="A588" s="179" t="e">
        <f t="shared" si="39"/>
        <v>#REF!</v>
      </c>
      <c r="B588" s="189" t="s">
        <v>2946</v>
      </c>
      <c r="C588" s="167" t="s">
        <v>1929</v>
      </c>
      <c r="D588" s="167" t="s">
        <v>4556</v>
      </c>
      <c r="E588" s="190" t="s">
        <v>4557</v>
      </c>
      <c r="F588" s="168" t="s">
        <v>736</v>
      </c>
      <c r="G588" s="166" t="s">
        <v>4558</v>
      </c>
      <c r="H588" s="166" t="s">
        <v>2947</v>
      </c>
      <c r="I588" s="191">
        <v>1920</v>
      </c>
      <c r="J588" s="170">
        <v>100</v>
      </c>
      <c r="K588" s="187">
        <f t="shared" si="36"/>
        <v>192000</v>
      </c>
      <c r="L588" s="41">
        <f t="shared" si="37"/>
        <v>0</v>
      </c>
      <c r="M588" s="188">
        <f t="shared" si="38"/>
        <v>192000</v>
      </c>
      <c r="N588" s="171" t="s">
        <v>1897</v>
      </c>
    </row>
    <row r="589" spans="1:14" ht="51">
      <c r="A589" s="179" t="e">
        <f t="shared" si="39"/>
        <v>#REF!</v>
      </c>
      <c r="B589" s="189" t="s">
        <v>2950</v>
      </c>
      <c r="C589" s="167" t="s">
        <v>1929</v>
      </c>
      <c r="D589" s="167" t="s">
        <v>6957</v>
      </c>
      <c r="E589" s="190" t="s">
        <v>4246</v>
      </c>
      <c r="F589" s="168" t="s">
        <v>4798</v>
      </c>
      <c r="G589" s="166" t="s">
        <v>2952</v>
      </c>
      <c r="H589" s="166" t="s">
        <v>2951</v>
      </c>
      <c r="I589" s="191">
        <v>800</v>
      </c>
      <c r="J589" s="170">
        <v>100</v>
      </c>
      <c r="K589" s="187">
        <f t="shared" si="36"/>
        <v>80000</v>
      </c>
      <c r="L589" s="41">
        <f t="shared" si="37"/>
        <v>0</v>
      </c>
      <c r="M589" s="188">
        <f t="shared" si="38"/>
        <v>80000</v>
      </c>
      <c r="N589" s="171" t="s">
        <v>1897</v>
      </c>
    </row>
    <row r="590" spans="1:14">
      <c r="A590" s="179" t="e">
        <f t="shared" si="39"/>
        <v>#REF!</v>
      </c>
      <c r="B590" s="189" t="s">
        <v>6960</v>
      </c>
      <c r="C590" s="167" t="s">
        <v>1929</v>
      </c>
      <c r="D590" s="167" t="s">
        <v>6962</v>
      </c>
      <c r="E590" s="190" t="s">
        <v>6963</v>
      </c>
      <c r="F590" s="168" t="s">
        <v>736</v>
      </c>
      <c r="G590" s="166" t="s">
        <v>736</v>
      </c>
      <c r="H590" s="166" t="s">
        <v>6961</v>
      </c>
      <c r="I590" s="191">
        <v>1</v>
      </c>
      <c r="J590" s="170">
        <v>100</v>
      </c>
      <c r="K590" s="187">
        <f t="shared" si="36"/>
        <v>100</v>
      </c>
      <c r="L590" s="41">
        <f t="shared" si="37"/>
        <v>0</v>
      </c>
      <c r="M590" s="188">
        <f t="shared" si="38"/>
        <v>100</v>
      </c>
      <c r="N590" s="171" t="s">
        <v>1897</v>
      </c>
    </row>
    <row r="591" spans="1:14" ht="51">
      <c r="A591" s="179" t="e">
        <f t="shared" si="39"/>
        <v>#REF!</v>
      </c>
      <c r="B591" s="189" t="s">
        <v>6967</v>
      </c>
      <c r="C591" s="167" t="s">
        <v>193</v>
      </c>
      <c r="D591" s="167" t="s">
        <v>6969</v>
      </c>
      <c r="E591" s="190" t="s">
        <v>6970</v>
      </c>
      <c r="F591" s="168" t="s">
        <v>1687</v>
      </c>
      <c r="G591" s="166" t="s">
        <v>6971</v>
      </c>
      <c r="H591" s="166" t="s">
        <v>6968</v>
      </c>
      <c r="I591" s="191">
        <v>10</v>
      </c>
      <c r="J591" s="170">
        <v>100</v>
      </c>
      <c r="K591" s="187">
        <f t="shared" si="36"/>
        <v>1000</v>
      </c>
      <c r="L591" s="41">
        <f t="shared" si="37"/>
        <v>0</v>
      </c>
      <c r="M591" s="188">
        <f t="shared" si="38"/>
        <v>1000</v>
      </c>
      <c r="N591" s="171" t="s">
        <v>1897</v>
      </c>
    </row>
    <row r="592" spans="1:14" ht="51">
      <c r="A592" s="179" t="e">
        <f t="shared" si="39"/>
        <v>#REF!</v>
      </c>
      <c r="B592" s="189" t="s">
        <v>6979</v>
      </c>
      <c r="C592" s="167" t="s">
        <v>736</v>
      </c>
      <c r="D592" s="167" t="s">
        <v>6981</v>
      </c>
      <c r="E592" s="190" t="s">
        <v>6982</v>
      </c>
      <c r="F592" s="168" t="s">
        <v>4798</v>
      </c>
      <c r="G592" s="166" t="s">
        <v>6983</v>
      </c>
      <c r="H592" s="166" t="s">
        <v>6980</v>
      </c>
      <c r="I592" s="191">
        <v>800</v>
      </c>
      <c r="J592" s="170">
        <v>100</v>
      </c>
      <c r="K592" s="187">
        <f t="shared" si="36"/>
        <v>80000</v>
      </c>
      <c r="L592" s="41">
        <f t="shared" si="37"/>
        <v>0</v>
      </c>
      <c r="M592" s="188">
        <f t="shared" si="38"/>
        <v>80000</v>
      </c>
      <c r="N592" s="171" t="s">
        <v>1897</v>
      </c>
    </row>
    <row r="593" spans="1:14" ht="38.25">
      <c r="A593" s="179" t="e">
        <f t="shared" si="39"/>
        <v>#REF!</v>
      </c>
      <c r="B593" s="189" t="s">
        <v>6987</v>
      </c>
      <c r="C593" s="167" t="s">
        <v>1929</v>
      </c>
      <c r="D593" s="167" t="s">
        <v>6989</v>
      </c>
      <c r="E593" s="190" t="s">
        <v>6990</v>
      </c>
      <c r="F593" s="168" t="s">
        <v>736</v>
      </c>
      <c r="G593" s="166" t="s">
        <v>6991</v>
      </c>
      <c r="H593" s="166" t="s">
        <v>6988</v>
      </c>
      <c r="I593" s="191">
        <v>70</v>
      </c>
      <c r="J593" s="170">
        <v>100</v>
      </c>
      <c r="K593" s="187">
        <f t="shared" si="36"/>
        <v>7000</v>
      </c>
      <c r="L593" s="41">
        <f t="shared" si="37"/>
        <v>0</v>
      </c>
      <c r="M593" s="188">
        <f t="shared" si="38"/>
        <v>7000</v>
      </c>
      <c r="N593" s="171" t="s">
        <v>1897</v>
      </c>
    </row>
    <row r="594" spans="1:14" ht="38.25">
      <c r="A594" s="179" t="e">
        <f t="shared" si="39"/>
        <v>#REF!</v>
      </c>
      <c r="B594" s="189" t="s">
        <v>6995</v>
      </c>
      <c r="C594" s="167" t="s">
        <v>1929</v>
      </c>
      <c r="D594" s="167" t="s">
        <v>6997</v>
      </c>
      <c r="E594" s="190" t="s">
        <v>6998</v>
      </c>
      <c r="F594" s="168" t="s">
        <v>736</v>
      </c>
      <c r="G594" s="166" t="s">
        <v>6999</v>
      </c>
      <c r="H594" s="166" t="s">
        <v>6996</v>
      </c>
      <c r="I594" s="191">
        <v>30</v>
      </c>
      <c r="J594" s="170">
        <v>100</v>
      </c>
      <c r="K594" s="187">
        <f t="shared" si="36"/>
        <v>3000</v>
      </c>
      <c r="L594" s="41">
        <f t="shared" si="37"/>
        <v>0</v>
      </c>
      <c r="M594" s="188">
        <f t="shared" si="38"/>
        <v>3000</v>
      </c>
      <c r="N594" s="171" t="s">
        <v>1897</v>
      </c>
    </row>
    <row r="595" spans="1:14" ht="38.25">
      <c r="A595" s="179" t="e">
        <f t="shared" si="39"/>
        <v>#REF!</v>
      </c>
      <c r="B595" s="189" t="s">
        <v>7003</v>
      </c>
      <c r="C595" s="167" t="s">
        <v>361</v>
      </c>
      <c r="D595" s="167" t="s">
        <v>7005</v>
      </c>
      <c r="E595" s="190" t="s">
        <v>7006</v>
      </c>
      <c r="F595" s="168" t="s">
        <v>736</v>
      </c>
      <c r="G595" s="166" t="s">
        <v>7007</v>
      </c>
      <c r="H595" s="166" t="s">
        <v>7004</v>
      </c>
      <c r="I595" s="191">
        <v>1</v>
      </c>
      <c r="J595" s="170">
        <v>100</v>
      </c>
      <c r="K595" s="187">
        <f t="shared" si="36"/>
        <v>100</v>
      </c>
      <c r="L595" s="41">
        <f t="shared" si="37"/>
        <v>0</v>
      </c>
      <c r="M595" s="188">
        <f t="shared" si="38"/>
        <v>100</v>
      </c>
      <c r="N595" s="171" t="s">
        <v>1897</v>
      </c>
    </row>
    <row r="596" spans="1:14" ht="38.25">
      <c r="A596" s="179" t="e">
        <f t="shared" si="39"/>
        <v>#REF!</v>
      </c>
      <c r="B596" s="189" t="s">
        <v>2953</v>
      </c>
      <c r="C596" s="167" t="s">
        <v>1929</v>
      </c>
      <c r="D596" s="167" t="s">
        <v>7010</v>
      </c>
      <c r="E596" s="190" t="s">
        <v>7011</v>
      </c>
      <c r="F596" s="168" t="s">
        <v>736</v>
      </c>
      <c r="G596" s="166" t="s">
        <v>7012</v>
      </c>
      <c r="H596" s="166" t="s">
        <v>2954</v>
      </c>
      <c r="I596" s="191">
        <v>320</v>
      </c>
      <c r="J596" s="170">
        <v>100</v>
      </c>
      <c r="K596" s="187">
        <f t="shared" si="36"/>
        <v>32000</v>
      </c>
      <c r="L596" s="41">
        <f t="shared" si="37"/>
        <v>0</v>
      </c>
      <c r="M596" s="188">
        <f t="shared" si="38"/>
        <v>32000</v>
      </c>
      <c r="N596" s="171" t="s">
        <v>1897</v>
      </c>
    </row>
    <row r="597" spans="1:14" ht="63.75">
      <c r="A597" s="179" t="e">
        <f t="shared" si="39"/>
        <v>#REF!</v>
      </c>
      <c r="B597" s="189" t="s">
        <v>2955</v>
      </c>
      <c r="C597" s="167" t="s">
        <v>361</v>
      </c>
      <c r="D597" s="167" t="s">
        <v>1603</v>
      </c>
      <c r="E597" s="190" t="s">
        <v>1604</v>
      </c>
      <c r="F597" s="168" t="s">
        <v>405</v>
      </c>
      <c r="G597" s="166" t="s">
        <v>2957</v>
      </c>
      <c r="H597" s="166" t="s">
        <v>2956</v>
      </c>
      <c r="I597" s="191">
        <v>6560</v>
      </c>
      <c r="J597" s="170">
        <v>100</v>
      </c>
      <c r="K597" s="187">
        <f t="shared" si="36"/>
        <v>656000</v>
      </c>
      <c r="L597" s="41">
        <f t="shared" si="37"/>
        <v>0</v>
      </c>
      <c r="M597" s="188">
        <f t="shared" si="38"/>
        <v>656000</v>
      </c>
      <c r="N597" s="171" t="s">
        <v>1897</v>
      </c>
    </row>
    <row r="598" spans="1:14" ht="38.25">
      <c r="A598" s="179" t="e">
        <f t="shared" si="39"/>
        <v>#REF!</v>
      </c>
      <c r="B598" s="189" t="s">
        <v>2958</v>
      </c>
      <c r="C598" s="167" t="s">
        <v>1929</v>
      </c>
      <c r="D598" s="167" t="s">
        <v>3880</v>
      </c>
      <c r="E598" s="190" t="s">
        <v>3285</v>
      </c>
      <c r="F598" s="168" t="s">
        <v>736</v>
      </c>
      <c r="G598" s="166" t="s">
        <v>3881</v>
      </c>
      <c r="H598" s="166" t="s">
        <v>2959</v>
      </c>
      <c r="I598" s="191">
        <v>640</v>
      </c>
      <c r="J598" s="170">
        <v>100</v>
      </c>
      <c r="K598" s="187">
        <f t="shared" si="36"/>
        <v>64000</v>
      </c>
      <c r="L598" s="41">
        <f t="shared" si="37"/>
        <v>0</v>
      </c>
      <c r="M598" s="188">
        <f t="shared" si="38"/>
        <v>64000</v>
      </c>
      <c r="N598" s="171" t="s">
        <v>1897</v>
      </c>
    </row>
    <row r="599" spans="1:14" ht="25.5">
      <c r="A599" s="179" t="e">
        <f t="shared" si="39"/>
        <v>#REF!</v>
      </c>
      <c r="B599" s="189" t="s">
        <v>2960</v>
      </c>
      <c r="C599" s="167" t="s">
        <v>206</v>
      </c>
      <c r="D599" s="167" t="s">
        <v>81</v>
      </c>
      <c r="E599" s="190" t="s">
        <v>1281</v>
      </c>
      <c r="F599" s="168" t="s">
        <v>218</v>
      </c>
      <c r="G599" s="166" t="s">
        <v>1639</v>
      </c>
      <c r="H599" s="166" t="s">
        <v>2961</v>
      </c>
      <c r="I599" s="191">
        <v>320</v>
      </c>
      <c r="J599" s="170">
        <v>100</v>
      </c>
      <c r="K599" s="187">
        <f t="shared" si="36"/>
        <v>32000</v>
      </c>
      <c r="L599" s="41">
        <f t="shared" si="37"/>
        <v>0</v>
      </c>
      <c r="M599" s="188">
        <f t="shared" si="38"/>
        <v>32000</v>
      </c>
      <c r="N599" s="171" t="s">
        <v>1897</v>
      </c>
    </row>
    <row r="600" spans="1:14" ht="51">
      <c r="A600" s="179" t="e">
        <f t="shared" si="39"/>
        <v>#REF!</v>
      </c>
      <c r="B600" s="189" t="s">
        <v>7016</v>
      </c>
      <c r="C600" s="167" t="s">
        <v>1929</v>
      </c>
      <c r="D600" s="167" t="s">
        <v>7018</v>
      </c>
      <c r="E600" s="190" t="s">
        <v>7019</v>
      </c>
      <c r="F600" s="168" t="s">
        <v>736</v>
      </c>
      <c r="G600" s="166" t="s">
        <v>7020</v>
      </c>
      <c r="H600" s="166" t="s">
        <v>7017</v>
      </c>
      <c r="I600" s="191">
        <v>10</v>
      </c>
      <c r="J600" s="170">
        <v>100</v>
      </c>
      <c r="K600" s="187">
        <f t="shared" si="36"/>
        <v>1000</v>
      </c>
      <c r="L600" s="41">
        <f t="shared" si="37"/>
        <v>0</v>
      </c>
      <c r="M600" s="188">
        <f t="shared" si="38"/>
        <v>1000</v>
      </c>
      <c r="N600" s="171" t="s">
        <v>1897</v>
      </c>
    </row>
    <row r="601" spans="1:14" ht="51">
      <c r="A601" s="179" t="e">
        <f t="shared" si="39"/>
        <v>#REF!</v>
      </c>
      <c r="B601" s="189" t="s">
        <v>2962</v>
      </c>
      <c r="C601" s="167" t="s">
        <v>193</v>
      </c>
      <c r="D601" s="167" t="s">
        <v>1871</v>
      </c>
      <c r="E601" s="190" t="s">
        <v>1872</v>
      </c>
      <c r="F601" s="168" t="s">
        <v>405</v>
      </c>
      <c r="G601" s="166" t="s">
        <v>2964</v>
      </c>
      <c r="H601" s="166" t="s">
        <v>2963</v>
      </c>
      <c r="I601" s="191">
        <v>2400</v>
      </c>
      <c r="J601" s="170">
        <v>100</v>
      </c>
      <c r="K601" s="187">
        <f t="shared" si="36"/>
        <v>240000</v>
      </c>
      <c r="L601" s="41">
        <f t="shared" si="37"/>
        <v>0</v>
      </c>
      <c r="M601" s="188">
        <f t="shared" si="38"/>
        <v>240000</v>
      </c>
      <c r="N601" s="171" t="s">
        <v>1897</v>
      </c>
    </row>
    <row r="602" spans="1:14" ht="38.25">
      <c r="A602" s="179" t="e">
        <f t="shared" si="39"/>
        <v>#REF!</v>
      </c>
      <c r="B602" s="189" t="s">
        <v>2965</v>
      </c>
      <c r="C602" s="167" t="s">
        <v>361</v>
      </c>
      <c r="D602" s="167" t="s">
        <v>956</v>
      </c>
      <c r="E602" s="190" t="s">
        <v>957</v>
      </c>
      <c r="F602" s="168" t="s">
        <v>405</v>
      </c>
      <c r="G602" s="166" t="s">
        <v>2967</v>
      </c>
      <c r="H602" s="166" t="s">
        <v>2966</v>
      </c>
      <c r="I602" s="191">
        <v>1600</v>
      </c>
      <c r="J602" s="170">
        <v>100</v>
      </c>
      <c r="K602" s="187">
        <f t="shared" si="36"/>
        <v>160000</v>
      </c>
      <c r="L602" s="41">
        <f t="shared" si="37"/>
        <v>0</v>
      </c>
      <c r="M602" s="188">
        <f t="shared" si="38"/>
        <v>160000</v>
      </c>
      <c r="N602" s="171" t="s">
        <v>1897</v>
      </c>
    </row>
    <row r="603" spans="1:14" ht="38.25">
      <c r="A603" s="179" t="e">
        <f t="shared" si="39"/>
        <v>#REF!</v>
      </c>
      <c r="B603" s="189" t="s">
        <v>2968</v>
      </c>
      <c r="C603" s="167" t="s">
        <v>361</v>
      </c>
      <c r="D603" s="167" t="s">
        <v>2970</v>
      </c>
      <c r="E603" s="190" t="s">
        <v>2971</v>
      </c>
      <c r="F603" s="168" t="s">
        <v>736</v>
      </c>
      <c r="G603" s="166" t="s">
        <v>1643</v>
      </c>
      <c r="H603" s="166" t="s">
        <v>2969</v>
      </c>
      <c r="I603" s="191">
        <v>1120</v>
      </c>
      <c r="J603" s="170">
        <v>100</v>
      </c>
      <c r="K603" s="187">
        <f t="shared" si="36"/>
        <v>112000</v>
      </c>
      <c r="L603" s="41">
        <f t="shared" si="37"/>
        <v>0</v>
      </c>
      <c r="M603" s="188">
        <f t="shared" si="38"/>
        <v>112000</v>
      </c>
      <c r="N603" s="171" t="s">
        <v>1897</v>
      </c>
    </row>
    <row r="604" spans="1:14" ht="38.25">
      <c r="A604" s="179" t="e">
        <f t="shared" si="39"/>
        <v>#REF!</v>
      </c>
      <c r="B604" s="189" t="s">
        <v>7023</v>
      </c>
      <c r="C604" s="167" t="s">
        <v>1929</v>
      </c>
      <c r="D604" s="167" t="s">
        <v>7025</v>
      </c>
      <c r="E604" s="190" t="s">
        <v>2029</v>
      </c>
      <c r="F604" s="168" t="s">
        <v>736</v>
      </c>
      <c r="G604" s="166" t="s">
        <v>7026</v>
      </c>
      <c r="H604" s="166" t="s">
        <v>7024</v>
      </c>
      <c r="I604" s="191">
        <v>3</v>
      </c>
      <c r="J604" s="170">
        <v>100</v>
      </c>
      <c r="K604" s="187">
        <f t="shared" si="36"/>
        <v>300</v>
      </c>
      <c r="L604" s="41">
        <f t="shared" si="37"/>
        <v>0</v>
      </c>
      <c r="M604" s="188">
        <f t="shared" si="38"/>
        <v>300</v>
      </c>
      <c r="N604" s="171" t="s">
        <v>1897</v>
      </c>
    </row>
    <row r="605" spans="1:14" ht="51">
      <c r="A605" s="179" t="e">
        <f t="shared" si="39"/>
        <v>#REF!</v>
      </c>
      <c r="B605" s="189" t="s">
        <v>2972</v>
      </c>
      <c r="C605" s="167" t="s">
        <v>193</v>
      </c>
      <c r="D605" s="167" t="s">
        <v>960</v>
      </c>
      <c r="E605" s="190" t="s">
        <v>961</v>
      </c>
      <c r="F605" s="168" t="s">
        <v>405</v>
      </c>
      <c r="G605" s="166" t="s">
        <v>2974</v>
      </c>
      <c r="H605" s="166" t="s">
        <v>2973</v>
      </c>
      <c r="I605" s="191">
        <v>800</v>
      </c>
      <c r="J605" s="170">
        <v>100</v>
      </c>
      <c r="K605" s="187">
        <f t="shared" si="36"/>
        <v>80000</v>
      </c>
      <c r="L605" s="41">
        <f t="shared" si="37"/>
        <v>0</v>
      </c>
      <c r="M605" s="188">
        <f t="shared" si="38"/>
        <v>80000</v>
      </c>
      <c r="N605" s="171" t="s">
        <v>1897</v>
      </c>
    </row>
    <row r="606" spans="1:14" ht="51">
      <c r="A606" s="179" t="e">
        <f t="shared" si="39"/>
        <v>#REF!</v>
      </c>
      <c r="B606" s="189" t="s">
        <v>2975</v>
      </c>
      <c r="C606" s="167" t="s">
        <v>1929</v>
      </c>
      <c r="D606" s="167" t="s">
        <v>3882</v>
      </c>
      <c r="E606" s="190" t="s">
        <v>3282</v>
      </c>
      <c r="F606" s="168" t="s">
        <v>736</v>
      </c>
      <c r="G606" s="166" t="s">
        <v>3883</v>
      </c>
      <c r="H606" s="166" t="s">
        <v>2976</v>
      </c>
      <c r="I606" s="191">
        <v>800</v>
      </c>
      <c r="J606" s="170">
        <v>100</v>
      </c>
      <c r="K606" s="187">
        <f t="shared" si="36"/>
        <v>80000</v>
      </c>
      <c r="L606" s="41">
        <f t="shared" si="37"/>
        <v>0</v>
      </c>
      <c r="M606" s="188">
        <f t="shared" si="38"/>
        <v>80000</v>
      </c>
      <c r="N606" s="171" t="s">
        <v>1897</v>
      </c>
    </row>
    <row r="607" spans="1:14" ht="38.25">
      <c r="A607" s="179" t="e">
        <f t="shared" si="39"/>
        <v>#REF!</v>
      </c>
      <c r="B607" s="189" t="s">
        <v>2977</v>
      </c>
      <c r="C607" s="167" t="s">
        <v>361</v>
      </c>
      <c r="D607" s="167" t="s">
        <v>1605</v>
      </c>
      <c r="E607" s="190" t="s">
        <v>1606</v>
      </c>
      <c r="F607" s="168" t="s">
        <v>1607</v>
      </c>
      <c r="G607" s="166" t="s">
        <v>7029</v>
      </c>
      <c r="H607" s="166" t="s">
        <v>2978</v>
      </c>
      <c r="I607" s="191">
        <v>3200</v>
      </c>
      <c r="J607" s="170">
        <v>100</v>
      </c>
      <c r="K607" s="187">
        <f t="shared" si="36"/>
        <v>320000</v>
      </c>
      <c r="L607" s="41">
        <f t="shared" si="37"/>
        <v>0</v>
      </c>
      <c r="M607" s="188">
        <f t="shared" si="38"/>
        <v>320000</v>
      </c>
      <c r="N607" s="171" t="s">
        <v>1897</v>
      </c>
    </row>
    <row r="608" spans="1:14" ht="63.75">
      <c r="A608" s="179" t="e">
        <f t="shared" si="39"/>
        <v>#REF!</v>
      </c>
      <c r="B608" s="189" t="s">
        <v>2979</v>
      </c>
      <c r="C608" s="167" t="s">
        <v>361</v>
      </c>
      <c r="D608" s="167" t="s">
        <v>1875</v>
      </c>
      <c r="E608" s="190" t="s">
        <v>1876</v>
      </c>
      <c r="F608" s="168" t="s">
        <v>1877</v>
      </c>
      <c r="G608" s="166" t="s">
        <v>2981</v>
      </c>
      <c r="H608" s="166" t="s">
        <v>2980</v>
      </c>
      <c r="I608" s="191">
        <v>320</v>
      </c>
      <c r="J608" s="170">
        <v>100</v>
      </c>
      <c r="K608" s="187">
        <f t="shared" si="36"/>
        <v>32000</v>
      </c>
      <c r="L608" s="41">
        <f t="shared" si="37"/>
        <v>0</v>
      </c>
      <c r="M608" s="188">
        <f t="shared" si="38"/>
        <v>32000</v>
      </c>
      <c r="N608" s="171" t="s">
        <v>1897</v>
      </c>
    </row>
    <row r="609" spans="1:14" ht="63.75">
      <c r="A609" s="179" t="e">
        <f t="shared" si="39"/>
        <v>#REF!</v>
      </c>
      <c r="B609" s="189" t="s">
        <v>2983</v>
      </c>
      <c r="C609" s="167" t="s">
        <v>1929</v>
      </c>
      <c r="D609" s="167" t="s">
        <v>7031</v>
      </c>
      <c r="E609" s="190" t="s">
        <v>2255</v>
      </c>
      <c r="F609" s="168" t="s">
        <v>736</v>
      </c>
      <c r="G609" s="166" t="s">
        <v>2985</v>
      </c>
      <c r="H609" s="166" t="s">
        <v>2984</v>
      </c>
      <c r="I609" s="191">
        <v>17440</v>
      </c>
      <c r="J609" s="170">
        <v>100</v>
      </c>
      <c r="K609" s="187">
        <f t="shared" si="36"/>
        <v>1744000</v>
      </c>
      <c r="L609" s="41">
        <f t="shared" si="37"/>
        <v>0</v>
      </c>
      <c r="M609" s="188">
        <f t="shared" si="38"/>
        <v>1744000</v>
      </c>
      <c r="N609" s="171" t="s">
        <v>1897</v>
      </c>
    </row>
    <row r="610" spans="1:14">
      <c r="A610" s="179" t="e">
        <f t="shared" si="39"/>
        <v>#REF!</v>
      </c>
      <c r="B610" s="189" t="s">
        <v>3885</v>
      </c>
      <c r="C610" s="167" t="s">
        <v>1929</v>
      </c>
      <c r="D610" s="167" t="s">
        <v>3887</v>
      </c>
      <c r="E610" s="190" t="s">
        <v>3888</v>
      </c>
      <c r="F610" s="168" t="s">
        <v>736</v>
      </c>
      <c r="G610" s="166" t="s">
        <v>736</v>
      </c>
      <c r="H610" s="166" t="s">
        <v>3886</v>
      </c>
      <c r="I610" s="191">
        <v>15</v>
      </c>
      <c r="J610" s="170">
        <v>100</v>
      </c>
      <c r="K610" s="187">
        <f t="shared" si="36"/>
        <v>1500</v>
      </c>
      <c r="L610" s="41">
        <f t="shared" si="37"/>
        <v>0</v>
      </c>
      <c r="M610" s="188">
        <f t="shared" si="38"/>
        <v>1500</v>
      </c>
      <c r="N610" s="171" t="s">
        <v>1897</v>
      </c>
    </row>
    <row r="611" spans="1:14" ht="51">
      <c r="A611" s="179" t="e">
        <f t="shared" si="39"/>
        <v>#REF!</v>
      </c>
      <c r="B611" s="189" t="s">
        <v>7034</v>
      </c>
      <c r="C611" s="167" t="s">
        <v>1929</v>
      </c>
      <c r="D611" s="167" t="s">
        <v>7036</v>
      </c>
      <c r="E611" s="190" t="s">
        <v>1931</v>
      </c>
      <c r="F611" s="168" t="s">
        <v>736</v>
      </c>
      <c r="G611" s="166" t="s">
        <v>7037</v>
      </c>
      <c r="H611" s="166" t="s">
        <v>7035</v>
      </c>
      <c r="I611" s="191">
        <v>11</v>
      </c>
      <c r="J611" s="170">
        <v>100</v>
      </c>
      <c r="K611" s="187">
        <f t="shared" si="36"/>
        <v>1100</v>
      </c>
      <c r="L611" s="41">
        <f t="shared" si="37"/>
        <v>0</v>
      </c>
      <c r="M611" s="188">
        <f t="shared" si="38"/>
        <v>1100</v>
      </c>
      <c r="N611" s="171" t="s">
        <v>1897</v>
      </c>
    </row>
    <row r="612" spans="1:14" ht="38.25">
      <c r="A612" s="179" t="e">
        <f t="shared" si="39"/>
        <v>#REF!</v>
      </c>
      <c r="B612" s="189" t="s">
        <v>7041</v>
      </c>
      <c r="C612" s="167" t="s">
        <v>361</v>
      </c>
      <c r="D612" s="167" t="s">
        <v>7043</v>
      </c>
      <c r="E612" s="190" t="s">
        <v>7044</v>
      </c>
      <c r="F612" s="168" t="s">
        <v>7045</v>
      </c>
      <c r="G612" s="166" t="s">
        <v>7046</v>
      </c>
      <c r="H612" s="166" t="s">
        <v>7042</v>
      </c>
      <c r="I612" s="191">
        <v>200</v>
      </c>
      <c r="J612" s="170">
        <v>100</v>
      </c>
      <c r="K612" s="187">
        <f t="shared" si="36"/>
        <v>20000</v>
      </c>
      <c r="L612" s="41">
        <f t="shared" si="37"/>
        <v>0</v>
      </c>
      <c r="M612" s="188">
        <f t="shared" si="38"/>
        <v>20000</v>
      </c>
      <c r="N612" s="171" t="s">
        <v>1897</v>
      </c>
    </row>
    <row r="613" spans="1:14" ht="38.25">
      <c r="A613" s="179" t="e">
        <f t="shared" si="39"/>
        <v>#REF!</v>
      </c>
      <c r="B613" s="189" t="s">
        <v>4559</v>
      </c>
      <c r="C613" s="167" t="s">
        <v>361</v>
      </c>
      <c r="D613" s="167" t="s">
        <v>4561</v>
      </c>
      <c r="E613" s="190" t="s">
        <v>1495</v>
      </c>
      <c r="F613" s="168" t="s">
        <v>736</v>
      </c>
      <c r="G613" s="166" t="s">
        <v>1644</v>
      </c>
      <c r="H613" s="166" t="s">
        <v>4560</v>
      </c>
      <c r="I613" s="191">
        <v>480</v>
      </c>
      <c r="J613" s="170">
        <v>100</v>
      </c>
      <c r="K613" s="187">
        <f t="shared" si="36"/>
        <v>48000</v>
      </c>
      <c r="L613" s="41">
        <f t="shared" si="37"/>
        <v>0</v>
      </c>
      <c r="M613" s="188">
        <f t="shared" si="38"/>
        <v>48000</v>
      </c>
      <c r="N613" s="171" t="s">
        <v>1897</v>
      </c>
    </row>
    <row r="614" spans="1:14" ht="38.25">
      <c r="A614" s="179" t="e">
        <f t="shared" si="39"/>
        <v>#REF!</v>
      </c>
      <c r="B614" s="189" t="s">
        <v>7051</v>
      </c>
      <c r="C614" s="167" t="s">
        <v>1929</v>
      </c>
      <c r="D614" s="167" t="s">
        <v>7053</v>
      </c>
      <c r="E614" s="190" t="s">
        <v>7054</v>
      </c>
      <c r="F614" s="168" t="s">
        <v>736</v>
      </c>
      <c r="G614" s="166" t="s">
        <v>7055</v>
      </c>
      <c r="H614" s="166" t="s">
        <v>7052</v>
      </c>
      <c r="I614" s="191">
        <v>2</v>
      </c>
      <c r="J614" s="170">
        <v>100</v>
      </c>
      <c r="K614" s="187">
        <f t="shared" si="36"/>
        <v>200</v>
      </c>
      <c r="L614" s="41">
        <f t="shared" si="37"/>
        <v>0</v>
      </c>
      <c r="M614" s="188">
        <f t="shared" si="38"/>
        <v>200</v>
      </c>
      <c r="N614" s="171" t="s">
        <v>1897</v>
      </c>
    </row>
    <row r="615" spans="1:14" ht="38.25">
      <c r="A615" s="179" t="e">
        <f t="shared" si="39"/>
        <v>#REF!</v>
      </c>
      <c r="B615" s="189" t="s">
        <v>2986</v>
      </c>
      <c r="C615" s="167" t="s">
        <v>193</v>
      </c>
      <c r="D615" s="167" t="s">
        <v>967</v>
      </c>
      <c r="E615" s="190" t="s">
        <v>968</v>
      </c>
      <c r="F615" s="168" t="s">
        <v>405</v>
      </c>
      <c r="G615" s="166" t="s">
        <v>2988</v>
      </c>
      <c r="H615" s="166" t="s">
        <v>2987</v>
      </c>
      <c r="I615" s="191">
        <v>1600</v>
      </c>
      <c r="J615" s="170">
        <v>100</v>
      </c>
      <c r="K615" s="187">
        <f t="shared" si="36"/>
        <v>160000</v>
      </c>
      <c r="L615" s="41">
        <f t="shared" si="37"/>
        <v>0</v>
      </c>
      <c r="M615" s="188">
        <f t="shared" si="38"/>
        <v>160000</v>
      </c>
      <c r="N615" s="171" t="s">
        <v>1897</v>
      </c>
    </row>
    <row r="616" spans="1:14" ht="38.25">
      <c r="A616" s="179" t="e">
        <f t="shared" si="39"/>
        <v>#REF!</v>
      </c>
      <c r="B616" s="189" t="s">
        <v>7059</v>
      </c>
      <c r="C616" s="167" t="s">
        <v>4099</v>
      </c>
      <c r="D616" s="167" t="s">
        <v>7061</v>
      </c>
      <c r="E616" s="190" t="s">
        <v>7062</v>
      </c>
      <c r="F616" s="168" t="s">
        <v>736</v>
      </c>
      <c r="G616" s="166" t="s">
        <v>7063</v>
      </c>
      <c r="H616" s="166" t="s">
        <v>7060</v>
      </c>
      <c r="I616" s="191">
        <v>199</v>
      </c>
      <c r="J616" s="170">
        <v>100</v>
      </c>
      <c r="K616" s="187">
        <f t="shared" si="36"/>
        <v>19900</v>
      </c>
      <c r="L616" s="41">
        <f t="shared" si="37"/>
        <v>0</v>
      </c>
      <c r="M616" s="188">
        <f t="shared" si="38"/>
        <v>19900</v>
      </c>
      <c r="N616" s="171" t="s">
        <v>1897</v>
      </c>
    </row>
    <row r="617" spans="1:14" ht="51">
      <c r="A617" s="179" t="e">
        <f t="shared" si="39"/>
        <v>#REF!</v>
      </c>
      <c r="B617" s="189" t="s">
        <v>2990</v>
      </c>
      <c r="C617" s="167" t="s">
        <v>4099</v>
      </c>
      <c r="D617" s="167" t="s">
        <v>7067</v>
      </c>
      <c r="E617" s="190" t="s">
        <v>7068</v>
      </c>
      <c r="F617" s="168" t="s">
        <v>736</v>
      </c>
      <c r="G617" s="166" t="s">
        <v>3893</v>
      </c>
      <c r="H617" s="166" t="s">
        <v>2991</v>
      </c>
      <c r="I617" s="191">
        <v>3</v>
      </c>
      <c r="J617" s="170">
        <v>100</v>
      </c>
      <c r="K617" s="187">
        <f t="shared" si="36"/>
        <v>300</v>
      </c>
      <c r="L617" s="41">
        <f t="shared" si="37"/>
        <v>0</v>
      </c>
      <c r="M617" s="188">
        <f t="shared" si="38"/>
        <v>300</v>
      </c>
      <c r="N617" s="171" t="s">
        <v>1897</v>
      </c>
    </row>
    <row r="618" spans="1:14" ht="63.75">
      <c r="A618" s="179" t="e">
        <f t="shared" si="39"/>
        <v>#REF!</v>
      </c>
      <c r="B618" s="189" t="s">
        <v>7071</v>
      </c>
      <c r="C618" s="167" t="s">
        <v>1929</v>
      </c>
      <c r="D618" s="167" t="s">
        <v>7073</v>
      </c>
      <c r="E618" s="190" t="s">
        <v>7074</v>
      </c>
      <c r="F618" s="168" t="s">
        <v>7075</v>
      </c>
      <c r="G618" s="166" t="s">
        <v>7076</v>
      </c>
      <c r="H618" s="166" t="s">
        <v>7072</v>
      </c>
      <c r="I618" s="191">
        <v>30</v>
      </c>
      <c r="J618" s="170">
        <v>100</v>
      </c>
      <c r="K618" s="187">
        <f t="shared" si="36"/>
        <v>3000</v>
      </c>
      <c r="L618" s="41">
        <f t="shared" si="37"/>
        <v>0</v>
      </c>
      <c r="M618" s="188">
        <f t="shared" si="38"/>
        <v>3000</v>
      </c>
      <c r="N618" s="171" t="s">
        <v>1897</v>
      </c>
    </row>
    <row r="619" spans="1:14" ht="38.25">
      <c r="A619" s="179" t="e">
        <f t="shared" si="39"/>
        <v>#REF!</v>
      </c>
      <c r="B619" s="189" t="s">
        <v>2995</v>
      </c>
      <c r="C619" s="167" t="s">
        <v>1929</v>
      </c>
      <c r="D619" s="167" t="s">
        <v>2997</v>
      </c>
      <c r="E619" s="190" t="s">
        <v>2998</v>
      </c>
      <c r="F619" s="168" t="s">
        <v>1932</v>
      </c>
      <c r="G619" s="166" t="s">
        <v>2999</v>
      </c>
      <c r="H619" s="166" t="s">
        <v>2996</v>
      </c>
      <c r="I619" s="191">
        <v>2400</v>
      </c>
      <c r="J619" s="170">
        <v>100</v>
      </c>
      <c r="K619" s="187">
        <f t="shared" si="36"/>
        <v>240000</v>
      </c>
      <c r="L619" s="41">
        <f t="shared" si="37"/>
        <v>0</v>
      </c>
      <c r="M619" s="188">
        <f t="shared" si="38"/>
        <v>240000</v>
      </c>
      <c r="N619" s="171" t="s">
        <v>1897</v>
      </c>
    </row>
    <row r="620" spans="1:14" ht="38.25">
      <c r="A620" s="179" t="e">
        <f t="shared" si="39"/>
        <v>#REF!</v>
      </c>
      <c r="B620" s="189" t="s">
        <v>7080</v>
      </c>
      <c r="C620" s="167" t="s">
        <v>1929</v>
      </c>
      <c r="D620" s="167" t="s">
        <v>7082</v>
      </c>
      <c r="E620" s="190" t="s">
        <v>7083</v>
      </c>
      <c r="F620" s="168" t="s">
        <v>7084</v>
      </c>
      <c r="G620" s="166" t="s">
        <v>7085</v>
      </c>
      <c r="H620" s="166" t="s">
        <v>7081</v>
      </c>
      <c r="I620" s="191">
        <v>35</v>
      </c>
      <c r="J620" s="170">
        <v>100</v>
      </c>
      <c r="K620" s="187">
        <f t="shared" si="36"/>
        <v>3500</v>
      </c>
      <c r="L620" s="41">
        <f t="shared" si="37"/>
        <v>0</v>
      </c>
      <c r="M620" s="188">
        <f t="shared" si="38"/>
        <v>3500</v>
      </c>
      <c r="N620" s="171" t="s">
        <v>1897</v>
      </c>
    </row>
    <row r="621" spans="1:14" ht="38.25">
      <c r="A621" s="179" t="e">
        <f t="shared" si="39"/>
        <v>#REF!</v>
      </c>
      <c r="B621" s="189" t="s">
        <v>7090</v>
      </c>
      <c r="C621" s="167" t="s">
        <v>1929</v>
      </c>
      <c r="D621" s="167" t="s">
        <v>7092</v>
      </c>
      <c r="E621" s="190" t="s">
        <v>4165</v>
      </c>
      <c r="F621" s="168" t="s">
        <v>736</v>
      </c>
      <c r="G621" s="166" t="s">
        <v>7093</v>
      </c>
      <c r="H621" s="166" t="s">
        <v>7091</v>
      </c>
      <c r="I621" s="191">
        <v>2</v>
      </c>
      <c r="J621" s="170">
        <v>100</v>
      </c>
      <c r="K621" s="187">
        <f t="shared" si="36"/>
        <v>200</v>
      </c>
      <c r="L621" s="41">
        <f t="shared" si="37"/>
        <v>0</v>
      </c>
      <c r="M621" s="188">
        <f t="shared" si="38"/>
        <v>200</v>
      </c>
      <c r="N621" s="171" t="s">
        <v>1897</v>
      </c>
    </row>
    <row r="622" spans="1:14" ht="38.25">
      <c r="A622" s="179" t="e">
        <f t="shared" si="39"/>
        <v>#REF!</v>
      </c>
      <c r="B622" s="189" t="s">
        <v>7102</v>
      </c>
      <c r="C622" s="167" t="s">
        <v>193</v>
      </c>
      <c r="D622" s="167" t="s">
        <v>7104</v>
      </c>
      <c r="E622" s="190" t="s">
        <v>7105</v>
      </c>
      <c r="F622" s="168" t="s">
        <v>736</v>
      </c>
      <c r="G622" s="166" t="s">
        <v>7106</v>
      </c>
      <c r="H622" s="166" t="s">
        <v>7103</v>
      </c>
      <c r="I622" s="191">
        <v>4</v>
      </c>
      <c r="J622" s="170">
        <v>100</v>
      </c>
      <c r="K622" s="187">
        <f t="shared" si="36"/>
        <v>400</v>
      </c>
      <c r="L622" s="41">
        <f t="shared" si="37"/>
        <v>0</v>
      </c>
      <c r="M622" s="188">
        <f t="shared" si="38"/>
        <v>400</v>
      </c>
      <c r="N622" s="171" t="s">
        <v>1897</v>
      </c>
    </row>
    <row r="623" spans="1:14" ht="51">
      <c r="A623" s="179" t="e">
        <f t="shared" si="39"/>
        <v>#REF!</v>
      </c>
      <c r="B623" s="189" t="s">
        <v>7110</v>
      </c>
      <c r="C623" s="167" t="s">
        <v>1929</v>
      </c>
      <c r="D623" s="167" t="s">
        <v>7112</v>
      </c>
      <c r="E623" s="190" t="s">
        <v>7113</v>
      </c>
      <c r="F623" s="168" t="s">
        <v>736</v>
      </c>
      <c r="G623" s="166" t="s">
        <v>7114</v>
      </c>
      <c r="H623" s="166" t="s">
        <v>7111</v>
      </c>
      <c r="I623" s="191">
        <v>10</v>
      </c>
      <c r="J623" s="170">
        <v>100</v>
      </c>
      <c r="K623" s="187">
        <f t="shared" si="36"/>
        <v>1000</v>
      </c>
      <c r="L623" s="41">
        <f t="shared" si="37"/>
        <v>0</v>
      </c>
      <c r="M623" s="188">
        <f t="shared" si="38"/>
        <v>1000</v>
      </c>
      <c r="N623" s="171" t="s">
        <v>1897</v>
      </c>
    </row>
    <row r="624" spans="1:14" ht="38.25">
      <c r="A624" s="179" t="e">
        <f t="shared" si="39"/>
        <v>#REF!</v>
      </c>
      <c r="B624" s="189" t="s">
        <v>7118</v>
      </c>
      <c r="C624" s="167" t="s">
        <v>1929</v>
      </c>
      <c r="D624" s="167" t="s">
        <v>7120</v>
      </c>
      <c r="E624" s="190" t="s">
        <v>5773</v>
      </c>
      <c r="F624" s="168" t="s">
        <v>736</v>
      </c>
      <c r="G624" s="166" t="s">
        <v>7121</v>
      </c>
      <c r="H624" s="166" t="s">
        <v>7119</v>
      </c>
      <c r="I624" s="191">
        <v>4</v>
      </c>
      <c r="J624" s="170">
        <v>100</v>
      </c>
      <c r="K624" s="187">
        <f t="shared" si="36"/>
        <v>400</v>
      </c>
      <c r="L624" s="41">
        <f t="shared" si="37"/>
        <v>0</v>
      </c>
      <c r="M624" s="188">
        <f t="shared" si="38"/>
        <v>400</v>
      </c>
      <c r="N624" s="171" t="s">
        <v>1897</v>
      </c>
    </row>
    <row r="625" spans="1:14" ht="63.75">
      <c r="A625" s="179" t="e">
        <f t="shared" si="39"/>
        <v>#REF!</v>
      </c>
      <c r="B625" s="189" t="s">
        <v>7125</v>
      </c>
      <c r="C625" s="167" t="s">
        <v>361</v>
      </c>
      <c r="D625" s="167" t="s">
        <v>7127</v>
      </c>
      <c r="E625" s="190" t="s">
        <v>7128</v>
      </c>
      <c r="F625" s="168" t="s">
        <v>736</v>
      </c>
      <c r="G625" s="166" t="s">
        <v>7129</v>
      </c>
      <c r="H625" s="166" t="s">
        <v>7126</v>
      </c>
      <c r="I625" s="191">
        <v>2</v>
      </c>
      <c r="J625" s="170">
        <v>100</v>
      </c>
      <c r="K625" s="187">
        <f t="shared" si="36"/>
        <v>200</v>
      </c>
      <c r="L625" s="41">
        <f t="shared" si="37"/>
        <v>0</v>
      </c>
      <c r="M625" s="188">
        <f t="shared" si="38"/>
        <v>200</v>
      </c>
      <c r="N625" s="171" t="s">
        <v>1897</v>
      </c>
    </row>
    <row r="626" spans="1:14" ht="51">
      <c r="A626" s="179" t="e">
        <f t="shared" si="39"/>
        <v>#REF!</v>
      </c>
      <c r="B626" s="189" t="s">
        <v>3001</v>
      </c>
      <c r="C626" s="167" t="s">
        <v>193</v>
      </c>
      <c r="D626" s="167" t="s">
        <v>1608</v>
      </c>
      <c r="E626" s="190" t="s">
        <v>1609</v>
      </c>
      <c r="F626" s="168" t="s">
        <v>405</v>
      </c>
      <c r="G626" s="166" t="s">
        <v>3003</v>
      </c>
      <c r="H626" s="166" t="s">
        <v>3002</v>
      </c>
      <c r="I626" s="191">
        <v>800</v>
      </c>
      <c r="J626" s="170">
        <v>100</v>
      </c>
      <c r="K626" s="187">
        <f t="shared" si="36"/>
        <v>80000</v>
      </c>
      <c r="L626" s="41">
        <f t="shared" si="37"/>
        <v>0</v>
      </c>
      <c r="M626" s="188">
        <f t="shared" si="38"/>
        <v>80000</v>
      </c>
      <c r="N626" s="171" t="s">
        <v>1897</v>
      </c>
    </row>
    <row r="627" spans="1:14" ht="38.25">
      <c r="A627" s="179" t="e">
        <f t="shared" si="39"/>
        <v>#REF!</v>
      </c>
      <c r="B627" s="189" t="s">
        <v>4563</v>
      </c>
      <c r="C627" s="167" t="s">
        <v>1929</v>
      </c>
      <c r="D627" s="167" t="s">
        <v>4565</v>
      </c>
      <c r="E627" s="190" t="s">
        <v>4566</v>
      </c>
      <c r="F627" s="168" t="s">
        <v>736</v>
      </c>
      <c r="G627" s="166" t="s">
        <v>4567</v>
      </c>
      <c r="H627" s="166" t="s">
        <v>4564</v>
      </c>
      <c r="I627" s="191">
        <v>1</v>
      </c>
      <c r="J627" s="170">
        <v>100</v>
      </c>
      <c r="K627" s="187">
        <f t="shared" si="36"/>
        <v>100</v>
      </c>
      <c r="L627" s="41">
        <f t="shared" si="37"/>
        <v>0</v>
      </c>
      <c r="M627" s="188">
        <f t="shared" si="38"/>
        <v>100</v>
      </c>
      <c r="N627" s="171" t="s">
        <v>1897</v>
      </c>
    </row>
    <row r="628" spans="1:14" ht="51">
      <c r="A628" s="179" t="e">
        <f t="shared" si="39"/>
        <v>#REF!</v>
      </c>
      <c r="B628" s="189" t="s">
        <v>7133</v>
      </c>
      <c r="C628" s="167" t="s">
        <v>1929</v>
      </c>
      <c r="D628" s="167" t="s">
        <v>7135</v>
      </c>
      <c r="E628" s="190" t="s">
        <v>7136</v>
      </c>
      <c r="F628" s="168" t="s">
        <v>736</v>
      </c>
      <c r="G628" s="166" t="s">
        <v>7137</v>
      </c>
      <c r="H628" s="166" t="s">
        <v>7134</v>
      </c>
      <c r="I628" s="191">
        <v>1</v>
      </c>
      <c r="J628" s="170">
        <v>100</v>
      </c>
      <c r="K628" s="187">
        <f t="shared" si="36"/>
        <v>100</v>
      </c>
      <c r="L628" s="41">
        <f t="shared" si="37"/>
        <v>0</v>
      </c>
      <c r="M628" s="188">
        <f t="shared" si="38"/>
        <v>100</v>
      </c>
      <c r="N628" s="171" t="s">
        <v>1897</v>
      </c>
    </row>
    <row r="629" spans="1:14" ht="38.25">
      <c r="A629" s="179" t="e">
        <f t="shared" si="39"/>
        <v>#REF!</v>
      </c>
      <c r="B629" s="189" t="s">
        <v>4571</v>
      </c>
      <c r="C629" s="167" t="s">
        <v>1771</v>
      </c>
      <c r="D629" s="167" t="s">
        <v>4573</v>
      </c>
      <c r="E629" s="190" t="s">
        <v>4574</v>
      </c>
      <c r="F629" s="168" t="s">
        <v>736</v>
      </c>
      <c r="G629" s="166" t="s">
        <v>4575</v>
      </c>
      <c r="H629" s="166" t="s">
        <v>4572</v>
      </c>
      <c r="I629" s="191">
        <v>62</v>
      </c>
      <c r="J629" s="170">
        <v>100</v>
      </c>
      <c r="K629" s="187">
        <f t="shared" si="36"/>
        <v>6200</v>
      </c>
      <c r="L629" s="41">
        <f t="shared" si="37"/>
        <v>0</v>
      </c>
      <c r="M629" s="188">
        <f t="shared" si="38"/>
        <v>6200</v>
      </c>
      <c r="N629" s="171" t="s">
        <v>1897</v>
      </c>
    </row>
    <row r="630" spans="1:14" ht="51">
      <c r="A630" s="179" t="e">
        <f t="shared" si="39"/>
        <v>#REF!</v>
      </c>
      <c r="B630" s="189" t="s">
        <v>3004</v>
      </c>
      <c r="C630" s="167" t="s">
        <v>1929</v>
      </c>
      <c r="D630" s="167" t="s">
        <v>7140</v>
      </c>
      <c r="E630" s="190" t="s">
        <v>7141</v>
      </c>
      <c r="F630" s="168" t="s">
        <v>4798</v>
      </c>
      <c r="G630" s="166" t="s">
        <v>3006</v>
      </c>
      <c r="H630" s="166" t="s">
        <v>3005</v>
      </c>
      <c r="I630" s="191">
        <v>1920</v>
      </c>
      <c r="J630" s="170">
        <v>100</v>
      </c>
      <c r="K630" s="187">
        <f t="shared" si="36"/>
        <v>192000</v>
      </c>
      <c r="L630" s="41">
        <f t="shared" si="37"/>
        <v>0</v>
      </c>
      <c r="M630" s="188">
        <f t="shared" si="38"/>
        <v>192000</v>
      </c>
      <c r="N630" s="171" t="s">
        <v>1897</v>
      </c>
    </row>
    <row r="631" spans="1:14" ht="51">
      <c r="A631" s="179" t="e">
        <f>#REF!+1</f>
        <v>#REF!</v>
      </c>
      <c r="B631" s="189" t="s">
        <v>2100</v>
      </c>
      <c r="C631" s="167" t="s">
        <v>4099</v>
      </c>
      <c r="D631" s="167" t="s">
        <v>4579</v>
      </c>
      <c r="E631" s="190" t="s">
        <v>4186</v>
      </c>
      <c r="F631" s="168" t="s">
        <v>736</v>
      </c>
      <c r="G631" s="166" t="s">
        <v>3007</v>
      </c>
      <c r="H631" s="166" t="s">
        <v>2101</v>
      </c>
      <c r="I631" s="191">
        <v>291</v>
      </c>
      <c r="J631" s="170">
        <v>100</v>
      </c>
      <c r="K631" s="187">
        <f t="shared" si="36"/>
        <v>29100</v>
      </c>
      <c r="L631" s="41">
        <f t="shared" si="37"/>
        <v>0</v>
      </c>
      <c r="M631" s="188">
        <f t="shared" si="38"/>
        <v>29100</v>
      </c>
      <c r="N631" s="171" t="s">
        <v>1897</v>
      </c>
    </row>
    <row r="632" spans="1:14" ht="51">
      <c r="A632" s="179" t="e">
        <f t="shared" si="39"/>
        <v>#REF!</v>
      </c>
      <c r="B632" s="189" t="s">
        <v>7154</v>
      </c>
      <c r="C632" s="167" t="s">
        <v>4099</v>
      </c>
      <c r="D632" s="167" t="s">
        <v>7156</v>
      </c>
      <c r="E632" s="190" t="s">
        <v>7157</v>
      </c>
      <c r="F632" s="168" t="s">
        <v>736</v>
      </c>
      <c r="G632" s="166" t="s">
        <v>7158</v>
      </c>
      <c r="H632" s="166" t="s">
        <v>7155</v>
      </c>
      <c r="I632" s="191">
        <v>5</v>
      </c>
      <c r="J632" s="170">
        <v>100</v>
      </c>
      <c r="K632" s="187">
        <f t="shared" si="36"/>
        <v>500</v>
      </c>
      <c r="L632" s="41">
        <f t="shared" si="37"/>
        <v>0</v>
      </c>
      <c r="M632" s="188">
        <f t="shared" si="38"/>
        <v>500</v>
      </c>
      <c r="N632" s="171" t="s">
        <v>1897</v>
      </c>
    </row>
    <row r="633" spans="1:14" ht="38.25">
      <c r="A633" s="179" t="e">
        <f t="shared" si="39"/>
        <v>#REF!</v>
      </c>
      <c r="B633" s="189" t="s">
        <v>7162</v>
      </c>
      <c r="C633" s="167" t="s">
        <v>361</v>
      </c>
      <c r="D633" s="167" t="s">
        <v>7164</v>
      </c>
      <c r="E633" s="190" t="s">
        <v>3427</v>
      </c>
      <c r="F633" s="168" t="s">
        <v>736</v>
      </c>
      <c r="G633" s="166" t="s">
        <v>7165</v>
      </c>
      <c r="H633" s="166" t="s">
        <v>7163</v>
      </c>
      <c r="I633" s="191">
        <v>2</v>
      </c>
      <c r="J633" s="170">
        <v>100</v>
      </c>
      <c r="K633" s="187">
        <f t="shared" si="36"/>
        <v>200</v>
      </c>
      <c r="L633" s="41">
        <f t="shared" si="37"/>
        <v>0</v>
      </c>
      <c r="M633" s="188">
        <f t="shared" si="38"/>
        <v>200</v>
      </c>
      <c r="N633" s="171" t="s">
        <v>1897</v>
      </c>
    </row>
    <row r="634" spans="1:14" ht="51">
      <c r="A634" s="179" t="e">
        <f t="shared" si="39"/>
        <v>#REF!</v>
      </c>
      <c r="B634" s="189" t="s">
        <v>7169</v>
      </c>
      <c r="C634" s="167" t="s">
        <v>361</v>
      </c>
      <c r="D634" s="167" t="s">
        <v>7171</v>
      </c>
      <c r="E634" s="190" t="s">
        <v>4678</v>
      </c>
      <c r="F634" s="168" t="s">
        <v>736</v>
      </c>
      <c r="G634" s="166" t="s">
        <v>7172</v>
      </c>
      <c r="H634" s="166" t="s">
        <v>7170</v>
      </c>
      <c r="I634" s="191">
        <v>4</v>
      </c>
      <c r="J634" s="170">
        <v>100</v>
      </c>
      <c r="K634" s="187">
        <f t="shared" si="36"/>
        <v>400</v>
      </c>
      <c r="L634" s="41">
        <f t="shared" si="37"/>
        <v>0</v>
      </c>
      <c r="M634" s="188">
        <f t="shared" si="38"/>
        <v>400</v>
      </c>
      <c r="N634" s="171" t="s">
        <v>1897</v>
      </c>
    </row>
    <row r="635" spans="1:14" ht="38.25">
      <c r="A635" s="179" t="e">
        <f t="shared" si="39"/>
        <v>#REF!</v>
      </c>
      <c r="B635" s="189" t="s">
        <v>3008</v>
      </c>
      <c r="C635" s="167" t="s">
        <v>1929</v>
      </c>
      <c r="D635" s="167" t="s">
        <v>7175</v>
      </c>
      <c r="E635" s="190" t="s">
        <v>7176</v>
      </c>
      <c r="F635" s="168" t="s">
        <v>736</v>
      </c>
      <c r="G635" s="166" t="s">
        <v>7177</v>
      </c>
      <c r="H635" s="166" t="s">
        <v>3009</v>
      </c>
      <c r="I635" s="191">
        <v>4000</v>
      </c>
      <c r="J635" s="170">
        <v>100</v>
      </c>
      <c r="K635" s="187">
        <f t="shared" si="36"/>
        <v>400000</v>
      </c>
      <c r="L635" s="41">
        <f t="shared" si="37"/>
        <v>0</v>
      </c>
      <c r="M635" s="188">
        <f t="shared" si="38"/>
        <v>400000</v>
      </c>
      <c r="N635" s="171" t="s">
        <v>1897</v>
      </c>
    </row>
    <row r="636" spans="1:14" ht="63.75">
      <c r="A636" s="179" t="e">
        <f t="shared" si="39"/>
        <v>#REF!</v>
      </c>
      <c r="B636" s="189" t="s">
        <v>7180</v>
      </c>
      <c r="C636" s="167" t="s">
        <v>1929</v>
      </c>
      <c r="D636" s="167" t="s">
        <v>7182</v>
      </c>
      <c r="E636" s="190" t="s">
        <v>7183</v>
      </c>
      <c r="F636" s="168" t="s">
        <v>7184</v>
      </c>
      <c r="G636" s="166" t="s">
        <v>7185</v>
      </c>
      <c r="H636" s="166" t="s">
        <v>7181</v>
      </c>
      <c r="I636" s="191">
        <v>7</v>
      </c>
      <c r="J636" s="170">
        <v>100</v>
      </c>
      <c r="K636" s="187">
        <f t="shared" si="36"/>
        <v>700</v>
      </c>
      <c r="L636" s="41">
        <f t="shared" si="37"/>
        <v>0</v>
      </c>
      <c r="M636" s="188">
        <f t="shared" si="38"/>
        <v>700</v>
      </c>
      <c r="N636" s="171" t="s">
        <v>1897</v>
      </c>
    </row>
    <row r="637" spans="1:14" ht="38.25">
      <c r="A637" s="179" t="e">
        <f t="shared" si="39"/>
        <v>#REF!</v>
      </c>
      <c r="B637" s="189" t="s">
        <v>3010</v>
      </c>
      <c r="C637" s="167" t="s">
        <v>206</v>
      </c>
      <c r="D637" s="167" t="s">
        <v>51</v>
      </c>
      <c r="E637" s="190" t="s">
        <v>1301</v>
      </c>
      <c r="F637" s="168" t="s">
        <v>204</v>
      </c>
      <c r="G637" s="166" t="s">
        <v>1641</v>
      </c>
      <c r="H637" s="166" t="s">
        <v>3011</v>
      </c>
      <c r="I637" s="191">
        <v>800</v>
      </c>
      <c r="J637" s="170">
        <v>100</v>
      </c>
      <c r="K637" s="187">
        <f t="shared" ref="K637:K697" si="40">I637*J637</f>
        <v>80000</v>
      </c>
      <c r="L637" s="41">
        <f t="shared" ref="L637:L697" si="41">K637*0</f>
        <v>0</v>
      </c>
      <c r="M637" s="188">
        <f t="shared" ref="M637:M697" si="42">K637-L637</f>
        <v>80000</v>
      </c>
      <c r="N637" s="171" t="s">
        <v>1897</v>
      </c>
    </row>
    <row r="638" spans="1:14" ht="51">
      <c r="A638" s="179" t="e">
        <f>#REF!+1</f>
        <v>#REF!</v>
      </c>
      <c r="B638" s="189" t="s">
        <v>3012</v>
      </c>
      <c r="C638" s="167" t="s">
        <v>736</v>
      </c>
      <c r="D638" s="167" t="s">
        <v>7192</v>
      </c>
      <c r="E638" s="190" t="s">
        <v>7193</v>
      </c>
      <c r="F638" s="168" t="s">
        <v>4798</v>
      </c>
      <c r="G638" s="166" t="s">
        <v>7194</v>
      </c>
      <c r="H638" s="166" t="s">
        <v>3013</v>
      </c>
      <c r="I638" s="191">
        <v>320</v>
      </c>
      <c r="J638" s="170">
        <v>100</v>
      </c>
      <c r="K638" s="187">
        <f t="shared" si="40"/>
        <v>32000</v>
      </c>
      <c r="L638" s="41">
        <f t="shared" si="41"/>
        <v>0</v>
      </c>
      <c r="M638" s="188">
        <f t="shared" si="42"/>
        <v>32000</v>
      </c>
      <c r="N638" s="171" t="s">
        <v>1897</v>
      </c>
    </row>
    <row r="639" spans="1:14" ht="38.25">
      <c r="A639" s="179" t="e">
        <f t="shared" ref="A639:A698" si="43">A638+1</f>
        <v>#REF!</v>
      </c>
      <c r="B639" s="189" t="s">
        <v>3897</v>
      </c>
      <c r="C639" s="167" t="s">
        <v>1929</v>
      </c>
      <c r="D639" s="167" t="s">
        <v>3899</v>
      </c>
      <c r="E639" s="190" t="s">
        <v>3900</v>
      </c>
      <c r="F639" s="168" t="s">
        <v>736</v>
      </c>
      <c r="G639" s="166" t="s">
        <v>3901</v>
      </c>
      <c r="H639" s="166" t="s">
        <v>3898</v>
      </c>
      <c r="I639" s="191">
        <v>1120</v>
      </c>
      <c r="J639" s="170">
        <v>100</v>
      </c>
      <c r="K639" s="187">
        <f t="shared" si="40"/>
        <v>112000</v>
      </c>
      <c r="L639" s="41">
        <f t="shared" si="41"/>
        <v>0</v>
      </c>
      <c r="M639" s="188">
        <f t="shared" si="42"/>
        <v>112000</v>
      </c>
      <c r="N639" s="171" t="s">
        <v>1897</v>
      </c>
    </row>
    <row r="640" spans="1:14" ht="51">
      <c r="A640" s="179" t="e">
        <f t="shared" si="43"/>
        <v>#REF!</v>
      </c>
      <c r="B640" s="189" t="s">
        <v>3014</v>
      </c>
      <c r="C640" s="167" t="s">
        <v>193</v>
      </c>
      <c r="D640" s="167" t="s">
        <v>977</v>
      </c>
      <c r="E640" s="190" t="s">
        <v>978</v>
      </c>
      <c r="F640" s="168" t="s">
        <v>405</v>
      </c>
      <c r="G640" s="166" t="s">
        <v>3016</v>
      </c>
      <c r="H640" s="166" t="s">
        <v>3015</v>
      </c>
      <c r="I640" s="191">
        <v>1600</v>
      </c>
      <c r="J640" s="170">
        <v>100</v>
      </c>
      <c r="K640" s="187">
        <f t="shared" si="40"/>
        <v>160000</v>
      </c>
      <c r="L640" s="41">
        <f t="shared" si="41"/>
        <v>0</v>
      </c>
      <c r="M640" s="188">
        <f t="shared" si="42"/>
        <v>160000</v>
      </c>
      <c r="N640" s="171" t="s">
        <v>1897</v>
      </c>
    </row>
    <row r="641" spans="1:14" ht="63.75">
      <c r="A641" s="179" t="e">
        <f t="shared" si="43"/>
        <v>#REF!</v>
      </c>
      <c r="B641" s="189" t="s">
        <v>4595</v>
      </c>
      <c r="C641" s="167" t="s">
        <v>1929</v>
      </c>
      <c r="D641" s="167" t="s">
        <v>7197</v>
      </c>
      <c r="E641" s="190" t="s">
        <v>4098</v>
      </c>
      <c r="F641" s="168" t="s">
        <v>7198</v>
      </c>
      <c r="G641" s="166" t="s">
        <v>4597</v>
      </c>
      <c r="H641" s="166" t="s">
        <v>4596</v>
      </c>
      <c r="I641" s="191">
        <v>3</v>
      </c>
      <c r="J641" s="170">
        <v>100</v>
      </c>
      <c r="K641" s="187">
        <f t="shared" si="40"/>
        <v>300</v>
      </c>
      <c r="L641" s="41">
        <f t="shared" si="41"/>
        <v>0</v>
      </c>
      <c r="M641" s="188">
        <f t="shared" si="42"/>
        <v>300</v>
      </c>
      <c r="N641" s="171" t="s">
        <v>1897</v>
      </c>
    </row>
    <row r="642" spans="1:14" ht="63.75">
      <c r="A642" s="179" t="e">
        <f t="shared" si="43"/>
        <v>#REF!</v>
      </c>
      <c r="B642" s="189" t="s">
        <v>3017</v>
      </c>
      <c r="C642" s="167" t="s">
        <v>361</v>
      </c>
      <c r="D642" s="167" t="s">
        <v>431</v>
      </c>
      <c r="E642" s="190" t="s">
        <v>982</v>
      </c>
      <c r="F642" s="168" t="s">
        <v>348</v>
      </c>
      <c r="G642" s="166" t="s">
        <v>3019</v>
      </c>
      <c r="H642" s="166" t="s">
        <v>3018</v>
      </c>
      <c r="I642" s="191">
        <v>960</v>
      </c>
      <c r="J642" s="170">
        <v>100</v>
      </c>
      <c r="K642" s="187">
        <f t="shared" si="40"/>
        <v>96000</v>
      </c>
      <c r="L642" s="41">
        <f t="shared" si="41"/>
        <v>0</v>
      </c>
      <c r="M642" s="188">
        <f t="shared" si="42"/>
        <v>96000</v>
      </c>
      <c r="N642" s="171" t="s">
        <v>1897</v>
      </c>
    </row>
    <row r="643" spans="1:14" ht="51">
      <c r="A643" s="179" t="e">
        <f t="shared" si="43"/>
        <v>#REF!</v>
      </c>
      <c r="B643" s="189" t="s">
        <v>7200</v>
      </c>
      <c r="C643" s="167" t="s">
        <v>4099</v>
      </c>
      <c r="D643" s="167" t="s">
        <v>7202</v>
      </c>
      <c r="E643" s="190" t="s">
        <v>7203</v>
      </c>
      <c r="F643" s="168" t="s">
        <v>736</v>
      </c>
      <c r="G643" s="166" t="s">
        <v>7204</v>
      </c>
      <c r="H643" s="166" t="s">
        <v>7201</v>
      </c>
      <c r="I643" s="191">
        <v>70</v>
      </c>
      <c r="J643" s="170">
        <v>100</v>
      </c>
      <c r="K643" s="187">
        <f t="shared" si="40"/>
        <v>7000</v>
      </c>
      <c r="L643" s="41">
        <f t="shared" si="41"/>
        <v>0</v>
      </c>
      <c r="M643" s="188">
        <f t="shared" si="42"/>
        <v>7000</v>
      </c>
      <c r="N643" s="171" t="s">
        <v>1897</v>
      </c>
    </row>
    <row r="644" spans="1:14" ht="51">
      <c r="A644" s="179" t="e">
        <f t="shared" si="43"/>
        <v>#REF!</v>
      </c>
      <c r="B644" s="189" t="s">
        <v>4601</v>
      </c>
      <c r="C644" s="167" t="s">
        <v>361</v>
      </c>
      <c r="D644" s="167" t="s">
        <v>4603</v>
      </c>
      <c r="E644" s="190" t="s">
        <v>1560</v>
      </c>
      <c r="F644" s="168" t="s">
        <v>736</v>
      </c>
      <c r="G644" s="166" t="s">
        <v>4605</v>
      </c>
      <c r="H644" s="166" t="s">
        <v>4602</v>
      </c>
      <c r="I644" s="191">
        <v>1</v>
      </c>
      <c r="J644" s="170">
        <v>100</v>
      </c>
      <c r="K644" s="187">
        <f t="shared" si="40"/>
        <v>100</v>
      </c>
      <c r="L644" s="41">
        <f t="shared" si="41"/>
        <v>0</v>
      </c>
      <c r="M644" s="188">
        <f t="shared" si="42"/>
        <v>100</v>
      </c>
      <c r="N644" s="171" t="s">
        <v>1897</v>
      </c>
    </row>
    <row r="645" spans="1:14" ht="38.25">
      <c r="A645" s="179" t="e">
        <f t="shared" si="43"/>
        <v>#REF!</v>
      </c>
      <c r="B645" s="189" t="s">
        <v>4609</v>
      </c>
      <c r="C645" s="167" t="s">
        <v>361</v>
      </c>
      <c r="D645" s="167" t="s">
        <v>4611</v>
      </c>
      <c r="E645" s="190" t="s">
        <v>4612</v>
      </c>
      <c r="F645" s="168" t="s">
        <v>736</v>
      </c>
      <c r="G645" s="166" t="s">
        <v>4613</v>
      </c>
      <c r="H645" s="166" t="s">
        <v>4610</v>
      </c>
      <c r="I645" s="191">
        <v>320</v>
      </c>
      <c r="J645" s="170">
        <v>100</v>
      </c>
      <c r="K645" s="187">
        <f t="shared" si="40"/>
        <v>32000</v>
      </c>
      <c r="L645" s="41">
        <f t="shared" si="41"/>
        <v>0</v>
      </c>
      <c r="M645" s="188">
        <f t="shared" si="42"/>
        <v>32000</v>
      </c>
      <c r="N645" s="171" t="s">
        <v>1897</v>
      </c>
    </row>
    <row r="646" spans="1:14" ht="38.25">
      <c r="A646" s="179" t="e">
        <f t="shared" si="43"/>
        <v>#REF!</v>
      </c>
      <c r="B646" s="189" t="s">
        <v>3914</v>
      </c>
      <c r="C646" s="167" t="s">
        <v>361</v>
      </c>
      <c r="D646" s="167" t="s">
        <v>3916</v>
      </c>
      <c r="E646" s="190" t="s">
        <v>3917</v>
      </c>
      <c r="F646" s="168" t="s">
        <v>736</v>
      </c>
      <c r="G646" s="166" t="s">
        <v>1394</v>
      </c>
      <c r="H646" s="166" t="s">
        <v>3915</v>
      </c>
      <c r="I646" s="191">
        <v>320</v>
      </c>
      <c r="J646" s="170">
        <v>100</v>
      </c>
      <c r="K646" s="187">
        <f t="shared" si="40"/>
        <v>32000</v>
      </c>
      <c r="L646" s="41">
        <f t="shared" si="41"/>
        <v>0</v>
      </c>
      <c r="M646" s="188">
        <f t="shared" si="42"/>
        <v>32000</v>
      </c>
      <c r="N646" s="171" t="s">
        <v>1897</v>
      </c>
    </row>
    <row r="647" spans="1:14" ht="51">
      <c r="A647" s="179" t="e">
        <f t="shared" si="43"/>
        <v>#REF!</v>
      </c>
      <c r="B647" s="189" t="s">
        <v>3020</v>
      </c>
      <c r="C647" s="167" t="s">
        <v>193</v>
      </c>
      <c r="D647" s="167" t="s">
        <v>433</v>
      </c>
      <c r="E647" s="190" t="s">
        <v>861</v>
      </c>
      <c r="F647" s="168" t="s">
        <v>348</v>
      </c>
      <c r="G647" s="166" t="s">
        <v>3022</v>
      </c>
      <c r="H647" s="166" t="s">
        <v>3021</v>
      </c>
      <c r="I647" s="191">
        <v>160</v>
      </c>
      <c r="J647" s="170">
        <v>100</v>
      </c>
      <c r="K647" s="187">
        <f t="shared" si="40"/>
        <v>16000</v>
      </c>
      <c r="L647" s="41">
        <f t="shared" si="41"/>
        <v>0</v>
      </c>
      <c r="M647" s="188">
        <f t="shared" si="42"/>
        <v>16000</v>
      </c>
      <c r="N647" s="171" t="s">
        <v>1897</v>
      </c>
    </row>
    <row r="648" spans="1:14" ht="51">
      <c r="A648" s="179" t="e">
        <f t="shared" si="43"/>
        <v>#REF!</v>
      </c>
      <c r="B648" s="189" t="s">
        <v>3023</v>
      </c>
      <c r="C648" s="167" t="s">
        <v>206</v>
      </c>
      <c r="D648" s="167" t="s">
        <v>151</v>
      </c>
      <c r="E648" s="190" t="s">
        <v>1396</v>
      </c>
      <c r="F648" s="168" t="s">
        <v>208</v>
      </c>
      <c r="G648" s="166" t="s">
        <v>3025</v>
      </c>
      <c r="H648" s="166" t="s">
        <v>3024</v>
      </c>
      <c r="I648" s="191">
        <v>1600</v>
      </c>
      <c r="J648" s="170">
        <v>100</v>
      </c>
      <c r="K648" s="187">
        <f t="shared" si="40"/>
        <v>160000</v>
      </c>
      <c r="L648" s="41">
        <f t="shared" si="41"/>
        <v>0</v>
      </c>
      <c r="M648" s="188">
        <f t="shared" si="42"/>
        <v>160000</v>
      </c>
      <c r="N648" s="171" t="s">
        <v>1897</v>
      </c>
    </row>
    <row r="649" spans="1:14" ht="63.75">
      <c r="A649" s="179" t="e">
        <f t="shared" si="43"/>
        <v>#REF!</v>
      </c>
      <c r="B649" s="189" t="s">
        <v>3026</v>
      </c>
      <c r="C649" s="167" t="s">
        <v>1929</v>
      </c>
      <c r="D649" s="167" t="s">
        <v>7207</v>
      </c>
      <c r="E649" s="190" t="s">
        <v>7208</v>
      </c>
      <c r="F649" s="168" t="s">
        <v>7184</v>
      </c>
      <c r="G649" s="166" t="s">
        <v>3028</v>
      </c>
      <c r="H649" s="166" t="s">
        <v>3027</v>
      </c>
      <c r="I649" s="191">
        <v>64000</v>
      </c>
      <c r="J649" s="170">
        <v>100</v>
      </c>
      <c r="K649" s="187">
        <f t="shared" si="40"/>
        <v>6400000</v>
      </c>
      <c r="L649" s="41">
        <f t="shared" si="41"/>
        <v>0</v>
      </c>
      <c r="M649" s="188">
        <f t="shared" si="42"/>
        <v>6400000</v>
      </c>
      <c r="N649" s="171" t="s">
        <v>1897</v>
      </c>
    </row>
    <row r="650" spans="1:14" ht="38.25">
      <c r="A650" s="179" t="e">
        <f t="shared" si="43"/>
        <v>#REF!</v>
      </c>
      <c r="B650" s="189" t="s">
        <v>7211</v>
      </c>
      <c r="C650" s="167" t="s">
        <v>1929</v>
      </c>
      <c r="D650" s="167" t="s">
        <v>7213</v>
      </c>
      <c r="E650" s="190" t="s">
        <v>7214</v>
      </c>
      <c r="F650" s="168" t="s">
        <v>736</v>
      </c>
      <c r="G650" s="166" t="s">
        <v>7215</v>
      </c>
      <c r="H650" s="166" t="s">
        <v>7212</v>
      </c>
      <c r="I650" s="191">
        <v>2</v>
      </c>
      <c r="J650" s="170">
        <v>100</v>
      </c>
      <c r="K650" s="187">
        <f t="shared" si="40"/>
        <v>200</v>
      </c>
      <c r="L650" s="41">
        <f t="shared" si="41"/>
        <v>0</v>
      </c>
      <c r="M650" s="188">
        <f t="shared" si="42"/>
        <v>200</v>
      </c>
      <c r="N650" s="171" t="s">
        <v>1897</v>
      </c>
    </row>
    <row r="651" spans="1:14" ht="38.25">
      <c r="A651" s="179" t="e">
        <f t="shared" si="43"/>
        <v>#REF!</v>
      </c>
      <c r="B651" s="189" t="s">
        <v>7219</v>
      </c>
      <c r="C651" s="167" t="s">
        <v>1929</v>
      </c>
      <c r="D651" s="167" t="s">
        <v>7221</v>
      </c>
      <c r="E651" s="190" t="s">
        <v>4622</v>
      </c>
      <c r="F651" s="168" t="s">
        <v>736</v>
      </c>
      <c r="G651" s="166" t="s">
        <v>7222</v>
      </c>
      <c r="H651" s="166" t="s">
        <v>7220</v>
      </c>
      <c r="I651" s="191">
        <v>30</v>
      </c>
      <c r="J651" s="170">
        <v>100</v>
      </c>
      <c r="K651" s="187">
        <f t="shared" si="40"/>
        <v>3000</v>
      </c>
      <c r="L651" s="41">
        <f t="shared" si="41"/>
        <v>0</v>
      </c>
      <c r="M651" s="188">
        <f t="shared" si="42"/>
        <v>3000</v>
      </c>
      <c r="N651" s="171" t="s">
        <v>1897</v>
      </c>
    </row>
    <row r="652" spans="1:14" ht="63.75">
      <c r="A652" s="179" t="e">
        <f>#REF!+1</f>
        <v>#REF!</v>
      </c>
      <c r="B652" s="189" t="s">
        <v>2105</v>
      </c>
      <c r="C652" s="167" t="s">
        <v>736</v>
      </c>
      <c r="D652" s="167" t="s">
        <v>7229</v>
      </c>
      <c r="E652" s="190" t="s">
        <v>7230</v>
      </c>
      <c r="F652" s="168" t="s">
        <v>7075</v>
      </c>
      <c r="G652" s="166" t="s">
        <v>7231</v>
      </c>
      <c r="H652" s="166" t="s">
        <v>2106</v>
      </c>
      <c r="I652" s="191">
        <v>4</v>
      </c>
      <c r="J652" s="170">
        <v>100</v>
      </c>
      <c r="K652" s="187">
        <f t="shared" si="40"/>
        <v>400</v>
      </c>
      <c r="L652" s="41">
        <f t="shared" si="41"/>
        <v>0</v>
      </c>
      <c r="M652" s="188">
        <f t="shared" si="42"/>
        <v>400</v>
      </c>
      <c r="N652" s="171" t="s">
        <v>1897</v>
      </c>
    </row>
    <row r="653" spans="1:14" ht="51">
      <c r="A653" s="179" t="e">
        <f t="shared" si="43"/>
        <v>#REF!</v>
      </c>
      <c r="B653" s="189" t="s">
        <v>7233</v>
      </c>
      <c r="C653" s="167" t="s">
        <v>4099</v>
      </c>
      <c r="D653" s="167" t="s">
        <v>7235</v>
      </c>
      <c r="E653" s="190" t="s">
        <v>7236</v>
      </c>
      <c r="F653" s="168" t="s">
        <v>4798</v>
      </c>
      <c r="G653" s="166" t="s">
        <v>7237</v>
      </c>
      <c r="H653" s="166" t="s">
        <v>7234</v>
      </c>
      <c r="I653" s="191">
        <v>1760</v>
      </c>
      <c r="J653" s="170">
        <v>100</v>
      </c>
      <c r="K653" s="187">
        <f t="shared" si="40"/>
        <v>176000</v>
      </c>
      <c r="L653" s="41">
        <f t="shared" si="41"/>
        <v>0</v>
      </c>
      <c r="M653" s="188">
        <f t="shared" si="42"/>
        <v>176000</v>
      </c>
      <c r="N653" s="171" t="s">
        <v>1897</v>
      </c>
    </row>
    <row r="654" spans="1:14" ht="38.25">
      <c r="A654" s="179" t="e">
        <f t="shared" si="43"/>
        <v>#REF!</v>
      </c>
      <c r="B654" s="189" t="s">
        <v>3029</v>
      </c>
      <c r="C654" s="167" t="s">
        <v>1929</v>
      </c>
      <c r="D654" s="167" t="s">
        <v>4615</v>
      </c>
      <c r="E654" s="190" t="s">
        <v>4616</v>
      </c>
      <c r="F654" s="168" t="s">
        <v>736</v>
      </c>
      <c r="G654" s="166" t="s">
        <v>7239</v>
      </c>
      <c r="H654" s="166" t="s">
        <v>3030</v>
      </c>
      <c r="I654" s="191">
        <v>3360</v>
      </c>
      <c r="J654" s="170">
        <v>100</v>
      </c>
      <c r="K654" s="187">
        <f t="shared" si="40"/>
        <v>336000</v>
      </c>
      <c r="L654" s="41">
        <f t="shared" si="41"/>
        <v>0</v>
      </c>
      <c r="M654" s="188">
        <f t="shared" si="42"/>
        <v>336000</v>
      </c>
      <c r="N654" s="171" t="s">
        <v>1897</v>
      </c>
    </row>
    <row r="655" spans="1:14" ht="38.25">
      <c r="A655" s="179" t="e">
        <f t="shared" si="43"/>
        <v>#REF!</v>
      </c>
      <c r="B655" s="189" t="s">
        <v>3031</v>
      </c>
      <c r="C655" s="167" t="s">
        <v>4099</v>
      </c>
      <c r="D655" s="167" t="s">
        <v>7241</v>
      </c>
      <c r="E655" s="190" t="s">
        <v>7242</v>
      </c>
      <c r="F655" s="168" t="s">
        <v>4798</v>
      </c>
      <c r="G655" s="166" t="s">
        <v>3033</v>
      </c>
      <c r="H655" s="166" t="s">
        <v>3032</v>
      </c>
      <c r="I655" s="191">
        <v>320</v>
      </c>
      <c r="J655" s="170">
        <v>100</v>
      </c>
      <c r="K655" s="187">
        <f t="shared" si="40"/>
        <v>32000</v>
      </c>
      <c r="L655" s="41">
        <f t="shared" si="41"/>
        <v>0</v>
      </c>
      <c r="M655" s="188">
        <f t="shared" si="42"/>
        <v>32000</v>
      </c>
      <c r="N655" s="171" t="s">
        <v>1897</v>
      </c>
    </row>
    <row r="656" spans="1:14" ht="38.25">
      <c r="A656" s="179" t="e">
        <f t="shared" si="43"/>
        <v>#REF!</v>
      </c>
      <c r="B656" s="189" t="s">
        <v>7244</v>
      </c>
      <c r="C656" s="167" t="s">
        <v>4099</v>
      </c>
      <c r="D656" s="167" t="s">
        <v>7246</v>
      </c>
      <c r="E656" s="190" t="s">
        <v>4856</v>
      </c>
      <c r="F656" s="168" t="s">
        <v>736</v>
      </c>
      <c r="G656" s="166" t="s">
        <v>1400</v>
      </c>
      <c r="H656" s="166" t="s">
        <v>7245</v>
      </c>
      <c r="I656" s="191">
        <v>815</v>
      </c>
      <c r="J656" s="170">
        <v>100</v>
      </c>
      <c r="K656" s="187">
        <f t="shared" si="40"/>
        <v>81500</v>
      </c>
      <c r="L656" s="41">
        <f t="shared" si="41"/>
        <v>0</v>
      </c>
      <c r="M656" s="188">
        <f t="shared" si="42"/>
        <v>81500</v>
      </c>
      <c r="N656" s="171" t="s">
        <v>1897</v>
      </c>
    </row>
    <row r="657" spans="1:14" ht="25.5">
      <c r="A657" s="179" t="e">
        <f t="shared" si="43"/>
        <v>#REF!</v>
      </c>
      <c r="B657" s="189" t="s">
        <v>4619</v>
      </c>
      <c r="C657" s="167" t="s">
        <v>1929</v>
      </c>
      <c r="D657" s="167" t="s">
        <v>4621</v>
      </c>
      <c r="E657" s="190" t="s">
        <v>4622</v>
      </c>
      <c r="F657" s="168" t="s">
        <v>736</v>
      </c>
      <c r="G657" s="166" t="s">
        <v>4623</v>
      </c>
      <c r="H657" s="166" t="s">
        <v>4620</v>
      </c>
      <c r="I657" s="191">
        <v>16000</v>
      </c>
      <c r="J657" s="170">
        <v>100</v>
      </c>
      <c r="K657" s="187">
        <f t="shared" si="40"/>
        <v>1600000</v>
      </c>
      <c r="L657" s="41">
        <f t="shared" si="41"/>
        <v>0</v>
      </c>
      <c r="M657" s="188">
        <f t="shared" si="42"/>
        <v>1600000</v>
      </c>
      <c r="N657" s="171" t="s">
        <v>1897</v>
      </c>
    </row>
    <row r="658" spans="1:14" ht="51">
      <c r="A658" s="179" t="e">
        <f t="shared" si="43"/>
        <v>#REF!</v>
      </c>
      <c r="B658" s="189" t="s">
        <v>3034</v>
      </c>
      <c r="C658" s="167" t="s">
        <v>193</v>
      </c>
      <c r="D658" s="167" t="s">
        <v>1776</v>
      </c>
      <c r="E658" s="190" t="s">
        <v>1040</v>
      </c>
      <c r="F658" s="168" t="s">
        <v>405</v>
      </c>
      <c r="G658" s="166" t="s">
        <v>3036</v>
      </c>
      <c r="H658" s="166" t="s">
        <v>3035</v>
      </c>
      <c r="I658" s="191">
        <v>160</v>
      </c>
      <c r="J658" s="170">
        <v>100</v>
      </c>
      <c r="K658" s="187">
        <f t="shared" si="40"/>
        <v>16000</v>
      </c>
      <c r="L658" s="41">
        <f t="shared" si="41"/>
        <v>0</v>
      </c>
      <c r="M658" s="188">
        <f t="shared" si="42"/>
        <v>16000</v>
      </c>
      <c r="N658" s="171" t="s">
        <v>1897</v>
      </c>
    </row>
    <row r="659" spans="1:14" ht="38.25">
      <c r="A659" s="179" t="e">
        <f t="shared" si="43"/>
        <v>#REF!</v>
      </c>
      <c r="B659" s="189" t="s">
        <v>7250</v>
      </c>
      <c r="C659" s="167" t="s">
        <v>1771</v>
      </c>
      <c r="D659" s="167" t="s">
        <v>7252</v>
      </c>
      <c r="E659" s="190" t="s">
        <v>7253</v>
      </c>
      <c r="F659" s="168" t="s">
        <v>736</v>
      </c>
      <c r="G659" s="166" t="s">
        <v>7254</v>
      </c>
      <c r="H659" s="166" t="s">
        <v>7251</v>
      </c>
      <c r="I659" s="191">
        <v>2</v>
      </c>
      <c r="J659" s="170">
        <v>100</v>
      </c>
      <c r="K659" s="187">
        <f t="shared" si="40"/>
        <v>200</v>
      </c>
      <c r="L659" s="41">
        <f t="shared" si="41"/>
        <v>0</v>
      </c>
      <c r="M659" s="188">
        <f t="shared" si="42"/>
        <v>200</v>
      </c>
      <c r="N659" s="171" t="s">
        <v>1897</v>
      </c>
    </row>
    <row r="660" spans="1:14" ht="51">
      <c r="A660" s="179" t="e">
        <f t="shared" si="43"/>
        <v>#REF!</v>
      </c>
      <c r="B660" s="189" t="s">
        <v>7257</v>
      </c>
      <c r="C660" s="167" t="s">
        <v>736</v>
      </c>
      <c r="D660" s="167" t="s">
        <v>7259</v>
      </c>
      <c r="E660" s="190" t="s">
        <v>7260</v>
      </c>
      <c r="F660" s="168" t="s">
        <v>4835</v>
      </c>
      <c r="G660" s="166" t="s">
        <v>7261</v>
      </c>
      <c r="H660" s="166" t="s">
        <v>7258</v>
      </c>
      <c r="I660" s="191">
        <v>160</v>
      </c>
      <c r="J660" s="170">
        <v>100</v>
      </c>
      <c r="K660" s="187">
        <f t="shared" si="40"/>
        <v>16000</v>
      </c>
      <c r="L660" s="41">
        <f t="shared" si="41"/>
        <v>0</v>
      </c>
      <c r="M660" s="188">
        <f t="shared" si="42"/>
        <v>16000</v>
      </c>
      <c r="N660" s="171" t="s">
        <v>1897</v>
      </c>
    </row>
    <row r="661" spans="1:14" ht="51">
      <c r="A661" s="179" t="e">
        <f t="shared" si="43"/>
        <v>#REF!</v>
      </c>
      <c r="B661" s="189" t="s">
        <v>7265</v>
      </c>
      <c r="C661" s="167" t="s">
        <v>1929</v>
      </c>
      <c r="D661" s="167" t="s">
        <v>7267</v>
      </c>
      <c r="E661" s="190" t="s">
        <v>7268</v>
      </c>
      <c r="F661" s="168" t="s">
        <v>736</v>
      </c>
      <c r="G661" s="166" t="s">
        <v>7269</v>
      </c>
      <c r="H661" s="166" t="s">
        <v>7266</v>
      </c>
      <c r="I661" s="191">
        <v>1</v>
      </c>
      <c r="J661" s="170">
        <v>100</v>
      </c>
      <c r="K661" s="187">
        <f t="shared" si="40"/>
        <v>100</v>
      </c>
      <c r="L661" s="41">
        <f t="shared" si="41"/>
        <v>0</v>
      </c>
      <c r="M661" s="188">
        <f t="shared" si="42"/>
        <v>100</v>
      </c>
      <c r="N661" s="171" t="s">
        <v>1897</v>
      </c>
    </row>
    <row r="662" spans="1:14" ht="38.25">
      <c r="A662" s="179" t="e">
        <f t="shared" si="43"/>
        <v>#REF!</v>
      </c>
      <c r="B662" s="189" t="s">
        <v>4627</v>
      </c>
      <c r="C662" s="167" t="s">
        <v>1929</v>
      </c>
      <c r="D662" s="167" t="s">
        <v>4629</v>
      </c>
      <c r="E662" s="190" t="s">
        <v>3460</v>
      </c>
      <c r="F662" s="168" t="s">
        <v>736</v>
      </c>
      <c r="G662" s="166" t="s">
        <v>4630</v>
      </c>
      <c r="H662" s="166" t="s">
        <v>4628</v>
      </c>
      <c r="I662" s="191">
        <v>800</v>
      </c>
      <c r="J662" s="170">
        <v>100</v>
      </c>
      <c r="K662" s="187">
        <f t="shared" si="40"/>
        <v>80000</v>
      </c>
      <c r="L662" s="41">
        <f t="shared" si="41"/>
        <v>0</v>
      </c>
      <c r="M662" s="188">
        <f t="shared" si="42"/>
        <v>80000</v>
      </c>
      <c r="N662" s="171" t="s">
        <v>1897</v>
      </c>
    </row>
    <row r="663" spans="1:14" ht="51">
      <c r="A663" s="179" t="e">
        <f t="shared" si="43"/>
        <v>#REF!</v>
      </c>
      <c r="B663" s="189" t="s">
        <v>7272</v>
      </c>
      <c r="C663" s="167" t="s">
        <v>1929</v>
      </c>
      <c r="D663" s="167" t="s">
        <v>7274</v>
      </c>
      <c r="E663" s="190" t="s">
        <v>7275</v>
      </c>
      <c r="F663" s="168" t="s">
        <v>4835</v>
      </c>
      <c r="G663" s="166" t="s">
        <v>7276</v>
      </c>
      <c r="H663" s="166" t="s">
        <v>7273</v>
      </c>
      <c r="I663" s="191">
        <v>320</v>
      </c>
      <c r="J663" s="170">
        <v>100</v>
      </c>
      <c r="K663" s="187">
        <f t="shared" si="40"/>
        <v>32000</v>
      </c>
      <c r="L663" s="41">
        <f t="shared" si="41"/>
        <v>0</v>
      </c>
      <c r="M663" s="188">
        <f t="shared" si="42"/>
        <v>32000</v>
      </c>
      <c r="N663" s="171" t="s">
        <v>1897</v>
      </c>
    </row>
    <row r="664" spans="1:14" ht="51">
      <c r="A664" s="179" t="e">
        <f t="shared" si="43"/>
        <v>#REF!</v>
      </c>
      <c r="B664" s="189" t="s">
        <v>7278</v>
      </c>
      <c r="C664" s="167" t="s">
        <v>1929</v>
      </c>
      <c r="D664" s="167" t="s">
        <v>7280</v>
      </c>
      <c r="E664" s="190" t="s">
        <v>7281</v>
      </c>
      <c r="F664" s="168" t="s">
        <v>736</v>
      </c>
      <c r="G664" s="166" t="s">
        <v>7282</v>
      </c>
      <c r="H664" s="166" t="s">
        <v>7279</v>
      </c>
      <c r="I664" s="191">
        <v>800</v>
      </c>
      <c r="J664" s="170">
        <v>100</v>
      </c>
      <c r="K664" s="187">
        <f t="shared" si="40"/>
        <v>80000</v>
      </c>
      <c r="L664" s="41">
        <f t="shared" si="41"/>
        <v>0</v>
      </c>
      <c r="M664" s="188">
        <f t="shared" si="42"/>
        <v>80000</v>
      </c>
      <c r="N664" s="171" t="s">
        <v>1897</v>
      </c>
    </row>
    <row r="665" spans="1:14" ht="38.25">
      <c r="A665" s="179" t="e">
        <f t="shared" si="43"/>
        <v>#REF!</v>
      </c>
      <c r="B665" s="189" t="s">
        <v>3038</v>
      </c>
      <c r="C665" s="167" t="s">
        <v>4099</v>
      </c>
      <c r="D665" s="167" t="s">
        <v>7284</v>
      </c>
      <c r="E665" s="190" t="s">
        <v>7285</v>
      </c>
      <c r="F665" s="168" t="s">
        <v>736</v>
      </c>
      <c r="G665" s="166" t="s">
        <v>7286</v>
      </c>
      <c r="H665" s="166" t="s">
        <v>3039</v>
      </c>
      <c r="I665" s="191">
        <v>800</v>
      </c>
      <c r="J665" s="170">
        <v>100</v>
      </c>
      <c r="K665" s="187">
        <f t="shared" si="40"/>
        <v>80000</v>
      </c>
      <c r="L665" s="41">
        <f t="shared" si="41"/>
        <v>0</v>
      </c>
      <c r="M665" s="188">
        <f t="shared" si="42"/>
        <v>80000</v>
      </c>
      <c r="N665" s="171" t="s">
        <v>1897</v>
      </c>
    </row>
    <row r="666" spans="1:14" ht="38.25">
      <c r="A666" s="179" t="e">
        <f t="shared" si="43"/>
        <v>#REF!</v>
      </c>
      <c r="B666" s="189" t="s">
        <v>7290</v>
      </c>
      <c r="C666" s="167" t="s">
        <v>4099</v>
      </c>
      <c r="D666" s="167" t="s">
        <v>7292</v>
      </c>
      <c r="E666" s="190" t="s">
        <v>7293</v>
      </c>
      <c r="F666" s="168" t="s">
        <v>5417</v>
      </c>
      <c r="G666" s="166" t="s">
        <v>7294</v>
      </c>
      <c r="H666" s="166" t="s">
        <v>7291</v>
      </c>
      <c r="I666" s="191">
        <v>3</v>
      </c>
      <c r="J666" s="170">
        <v>100</v>
      </c>
      <c r="K666" s="187">
        <f t="shared" si="40"/>
        <v>300</v>
      </c>
      <c r="L666" s="41">
        <f t="shared" si="41"/>
        <v>0</v>
      </c>
      <c r="M666" s="188">
        <f t="shared" si="42"/>
        <v>300</v>
      </c>
      <c r="N666" s="171" t="s">
        <v>1897</v>
      </c>
    </row>
    <row r="667" spans="1:14">
      <c r="A667" s="179" t="e">
        <f t="shared" si="43"/>
        <v>#REF!</v>
      </c>
      <c r="B667" s="189" t="s">
        <v>7298</v>
      </c>
      <c r="C667" s="167" t="s">
        <v>1929</v>
      </c>
      <c r="D667" s="167" t="s">
        <v>7300</v>
      </c>
      <c r="E667" s="190" t="s">
        <v>4948</v>
      </c>
      <c r="F667" s="168" t="s">
        <v>736</v>
      </c>
      <c r="G667" s="166" t="s">
        <v>736</v>
      </c>
      <c r="H667" s="166" t="s">
        <v>7299</v>
      </c>
      <c r="I667" s="191">
        <v>18</v>
      </c>
      <c r="J667" s="170">
        <v>100</v>
      </c>
      <c r="K667" s="187">
        <f t="shared" si="40"/>
        <v>1800</v>
      </c>
      <c r="L667" s="41">
        <f t="shared" si="41"/>
        <v>0</v>
      </c>
      <c r="M667" s="188">
        <f t="shared" si="42"/>
        <v>1800</v>
      </c>
      <c r="N667" s="171" t="s">
        <v>1897</v>
      </c>
    </row>
    <row r="668" spans="1:14" ht="51">
      <c r="A668" s="179" t="e">
        <f t="shared" si="43"/>
        <v>#REF!</v>
      </c>
      <c r="B668" s="189" t="s">
        <v>7305</v>
      </c>
      <c r="C668" s="167" t="s">
        <v>1771</v>
      </c>
      <c r="D668" s="167" t="s">
        <v>7307</v>
      </c>
      <c r="E668" s="190" t="s">
        <v>7308</v>
      </c>
      <c r="F668" s="168" t="s">
        <v>736</v>
      </c>
      <c r="G668" s="166" t="s">
        <v>7309</v>
      </c>
      <c r="H668" s="166" t="s">
        <v>7306</v>
      </c>
      <c r="I668" s="191">
        <v>5</v>
      </c>
      <c r="J668" s="170">
        <v>100</v>
      </c>
      <c r="K668" s="187">
        <f t="shared" si="40"/>
        <v>500</v>
      </c>
      <c r="L668" s="41">
        <f t="shared" si="41"/>
        <v>0</v>
      </c>
      <c r="M668" s="188">
        <f t="shared" si="42"/>
        <v>500</v>
      </c>
      <c r="N668" s="171" t="s">
        <v>1897</v>
      </c>
    </row>
    <row r="669" spans="1:14" ht="38.25">
      <c r="A669" s="179" t="e">
        <f t="shared" si="43"/>
        <v>#REF!</v>
      </c>
      <c r="B669" s="189" t="s">
        <v>3040</v>
      </c>
      <c r="C669" s="167" t="s">
        <v>1771</v>
      </c>
      <c r="D669" s="167" t="s">
        <v>1878</v>
      </c>
      <c r="E669" s="190" t="s">
        <v>1879</v>
      </c>
      <c r="F669" s="168" t="s">
        <v>1841</v>
      </c>
      <c r="G669" s="166" t="s">
        <v>7312</v>
      </c>
      <c r="H669" s="166" t="s">
        <v>3041</v>
      </c>
      <c r="I669" s="191">
        <v>3560</v>
      </c>
      <c r="J669" s="170">
        <v>100</v>
      </c>
      <c r="K669" s="187">
        <f t="shared" si="40"/>
        <v>356000</v>
      </c>
      <c r="L669" s="41">
        <f t="shared" si="41"/>
        <v>0</v>
      </c>
      <c r="M669" s="188">
        <f t="shared" si="42"/>
        <v>356000</v>
      </c>
      <c r="N669" s="171" t="s">
        <v>1897</v>
      </c>
    </row>
    <row r="670" spans="1:14" ht="38.25">
      <c r="A670" s="179" t="e">
        <f t="shared" si="43"/>
        <v>#REF!</v>
      </c>
      <c r="B670" s="189" t="s">
        <v>7316</v>
      </c>
      <c r="C670" s="167" t="s">
        <v>1929</v>
      </c>
      <c r="D670" s="167" t="s">
        <v>7318</v>
      </c>
      <c r="E670" s="190" t="s">
        <v>7319</v>
      </c>
      <c r="F670" s="168" t="s">
        <v>736</v>
      </c>
      <c r="G670" s="166" t="s">
        <v>7320</v>
      </c>
      <c r="H670" s="166" t="s">
        <v>7317</v>
      </c>
      <c r="I670" s="191">
        <v>1</v>
      </c>
      <c r="J670" s="170">
        <v>100</v>
      </c>
      <c r="K670" s="187">
        <f t="shared" si="40"/>
        <v>100</v>
      </c>
      <c r="L670" s="41">
        <f t="shared" si="41"/>
        <v>0</v>
      </c>
      <c r="M670" s="188">
        <f t="shared" si="42"/>
        <v>100</v>
      </c>
      <c r="N670" s="171" t="s">
        <v>1897</v>
      </c>
    </row>
    <row r="671" spans="1:14" ht="51">
      <c r="A671" s="179" t="e">
        <f t="shared" si="43"/>
        <v>#REF!</v>
      </c>
      <c r="B671" s="189" t="s">
        <v>3042</v>
      </c>
      <c r="C671" s="167" t="s">
        <v>1929</v>
      </c>
      <c r="D671" s="167" t="s">
        <v>7328</v>
      </c>
      <c r="E671" s="190" t="s">
        <v>7329</v>
      </c>
      <c r="F671" s="168" t="s">
        <v>736</v>
      </c>
      <c r="G671" s="166" t="s">
        <v>7330</v>
      </c>
      <c r="H671" s="166" t="s">
        <v>3043</v>
      </c>
      <c r="I671" s="191">
        <v>3200</v>
      </c>
      <c r="J671" s="170">
        <v>100</v>
      </c>
      <c r="K671" s="187">
        <f t="shared" si="40"/>
        <v>320000</v>
      </c>
      <c r="L671" s="41">
        <f t="shared" si="41"/>
        <v>0</v>
      </c>
      <c r="M671" s="188">
        <f t="shared" si="42"/>
        <v>320000</v>
      </c>
      <c r="N671" s="171" t="s">
        <v>1897</v>
      </c>
    </row>
    <row r="672" spans="1:14" ht="51">
      <c r="A672" s="179" t="e">
        <f t="shared" si="43"/>
        <v>#REF!</v>
      </c>
      <c r="B672" s="189" t="s">
        <v>3045</v>
      </c>
      <c r="C672" s="167" t="s">
        <v>4099</v>
      </c>
      <c r="D672" s="167" t="s">
        <v>7332</v>
      </c>
      <c r="E672" s="190" t="s">
        <v>7333</v>
      </c>
      <c r="F672" s="168" t="s">
        <v>736</v>
      </c>
      <c r="G672" s="166" t="s">
        <v>7334</v>
      </c>
      <c r="H672" s="166" t="s">
        <v>3046</v>
      </c>
      <c r="I672" s="191">
        <v>2200</v>
      </c>
      <c r="J672" s="170">
        <v>100</v>
      </c>
      <c r="K672" s="187">
        <f t="shared" si="40"/>
        <v>220000</v>
      </c>
      <c r="L672" s="41">
        <f t="shared" si="41"/>
        <v>0</v>
      </c>
      <c r="M672" s="188">
        <f t="shared" si="42"/>
        <v>220000</v>
      </c>
      <c r="N672" s="171" t="s">
        <v>1897</v>
      </c>
    </row>
    <row r="673" spans="1:14" ht="38.25">
      <c r="A673" s="179" t="e">
        <f t="shared" si="43"/>
        <v>#REF!</v>
      </c>
      <c r="B673" s="189" t="s">
        <v>3051</v>
      </c>
      <c r="C673" s="167" t="s">
        <v>1929</v>
      </c>
      <c r="D673" s="167" t="s">
        <v>3924</v>
      </c>
      <c r="E673" s="190" t="s">
        <v>3618</v>
      </c>
      <c r="F673" s="168" t="s">
        <v>736</v>
      </c>
      <c r="G673" s="166" t="s">
        <v>3925</v>
      </c>
      <c r="H673" s="166" t="s">
        <v>3052</v>
      </c>
      <c r="I673" s="191">
        <v>3200</v>
      </c>
      <c r="J673" s="170">
        <v>100</v>
      </c>
      <c r="K673" s="187">
        <f t="shared" si="40"/>
        <v>320000</v>
      </c>
      <c r="L673" s="41">
        <f t="shared" si="41"/>
        <v>0</v>
      </c>
      <c r="M673" s="188">
        <f t="shared" si="42"/>
        <v>320000</v>
      </c>
      <c r="N673" s="171" t="s">
        <v>1897</v>
      </c>
    </row>
    <row r="674" spans="1:14" ht="38.25">
      <c r="A674" s="179" t="e">
        <f t="shared" si="43"/>
        <v>#REF!</v>
      </c>
      <c r="B674" s="189" t="s">
        <v>7338</v>
      </c>
      <c r="C674" s="167" t="s">
        <v>1929</v>
      </c>
      <c r="D674" s="167" t="s">
        <v>7340</v>
      </c>
      <c r="E674" s="190" t="s">
        <v>7341</v>
      </c>
      <c r="F674" s="168" t="s">
        <v>736</v>
      </c>
      <c r="G674" s="166" t="s">
        <v>7343</v>
      </c>
      <c r="H674" s="166" t="s">
        <v>7339</v>
      </c>
      <c r="I674" s="191">
        <v>50</v>
      </c>
      <c r="J674" s="170">
        <v>100</v>
      </c>
      <c r="K674" s="187">
        <f t="shared" si="40"/>
        <v>5000</v>
      </c>
      <c r="L674" s="41">
        <f t="shared" si="41"/>
        <v>0</v>
      </c>
      <c r="M674" s="188">
        <f t="shared" si="42"/>
        <v>5000</v>
      </c>
      <c r="N674" s="171" t="s">
        <v>1897</v>
      </c>
    </row>
    <row r="675" spans="1:14" ht="38.25">
      <c r="A675" s="179" t="e">
        <f t="shared" si="43"/>
        <v>#REF!</v>
      </c>
      <c r="B675" s="189" t="s">
        <v>7347</v>
      </c>
      <c r="C675" s="167" t="s">
        <v>1929</v>
      </c>
      <c r="D675" s="167" t="s">
        <v>7349</v>
      </c>
      <c r="E675" s="190" t="s">
        <v>4067</v>
      </c>
      <c r="F675" s="168" t="s">
        <v>736</v>
      </c>
      <c r="G675" s="166" t="s">
        <v>7350</v>
      </c>
      <c r="H675" s="166" t="s">
        <v>7348</v>
      </c>
      <c r="I675" s="191">
        <v>10</v>
      </c>
      <c r="J675" s="170">
        <v>100</v>
      </c>
      <c r="K675" s="187">
        <f t="shared" si="40"/>
        <v>1000</v>
      </c>
      <c r="L675" s="41">
        <f t="shared" si="41"/>
        <v>0</v>
      </c>
      <c r="M675" s="188">
        <f t="shared" si="42"/>
        <v>1000</v>
      </c>
      <c r="N675" s="171" t="s">
        <v>1897</v>
      </c>
    </row>
    <row r="676" spans="1:14" ht="38.25">
      <c r="A676" s="179" t="e">
        <f t="shared" si="43"/>
        <v>#REF!</v>
      </c>
      <c r="B676" s="189" t="s">
        <v>3053</v>
      </c>
      <c r="C676" s="167" t="s">
        <v>193</v>
      </c>
      <c r="D676" s="167" t="s">
        <v>993</v>
      </c>
      <c r="E676" s="190" t="s">
        <v>994</v>
      </c>
      <c r="F676" s="168" t="s">
        <v>405</v>
      </c>
      <c r="G676" s="166" t="s">
        <v>3055</v>
      </c>
      <c r="H676" s="166" t="s">
        <v>3054</v>
      </c>
      <c r="I676" s="191">
        <v>1600</v>
      </c>
      <c r="J676" s="170">
        <v>100</v>
      </c>
      <c r="K676" s="187">
        <f t="shared" si="40"/>
        <v>160000</v>
      </c>
      <c r="L676" s="41">
        <f t="shared" si="41"/>
        <v>0</v>
      </c>
      <c r="M676" s="188">
        <f t="shared" si="42"/>
        <v>160000</v>
      </c>
      <c r="N676" s="171" t="s">
        <v>1897</v>
      </c>
    </row>
    <row r="677" spans="1:14" ht="38.25">
      <c r="A677" s="179" t="e">
        <f t="shared" si="43"/>
        <v>#REF!</v>
      </c>
      <c r="B677" s="189" t="s">
        <v>7354</v>
      </c>
      <c r="C677" s="167" t="s">
        <v>361</v>
      </c>
      <c r="D677" s="167" t="s">
        <v>7356</v>
      </c>
      <c r="E677" s="190" t="s">
        <v>4513</v>
      </c>
      <c r="F677" s="168" t="s">
        <v>7357</v>
      </c>
      <c r="G677" s="166" t="s">
        <v>7359</v>
      </c>
      <c r="H677" s="166" t="s">
        <v>7355</v>
      </c>
      <c r="I677" s="191">
        <v>1</v>
      </c>
      <c r="J677" s="170">
        <v>100</v>
      </c>
      <c r="K677" s="187">
        <f t="shared" si="40"/>
        <v>100</v>
      </c>
      <c r="L677" s="41">
        <f t="shared" si="41"/>
        <v>0</v>
      </c>
      <c r="M677" s="188">
        <f t="shared" si="42"/>
        <v>100</v>
      </c>
      <c r="N677" s="171" t="s">
        <v>1897</v>
      </c>
    </row>
    <row r="678" spans="1:14" ht="38.25">
      <c r="A678" s="179" t="e">
        <f t="shared" si="43"/>
        <v>#REF!</v>
      </c>
      <c r="B678" s="189" t="s">
        <v>7363</v>
      </c>
      <c r="C678" s="167" t="s">
        <v>1929</v>
      </c>
      <c r="D678" s="167" t="s">
        <v>7365</v>
      </c>
      <c r="E678" s="190" t="s">
        <v>7366</v>
      </c>
      <c r="F678" s="168" t="s">
        <v>736</v>
      </c>
      <c r="G678" s="166" t="s">
        <v>7367</v>
      </c>
      <c r="H678" s="166" t="s">
        <v>7364</v>
      </c>
      <c r="I678" s="191">
        <v>15</v>
      </c>
      <c r="J678" s="170">
        <v>100</v>
      </c>
      <c r="K678" s="187">
        <f t="shared" si="40"/>
        <v>1500</v>
      </c>
      <c r="L678" s="41">
        <f t="shared" si="41"/>
        <v>0</v>
      </c>
      <c r="M678" s="188">
        <f t="shared" si="42"/>
        <v>1500</v>
      </c>
      <c r="N678" s="171" t="s">
        <v>1897</v>
      </c>
    </row>
    <row r="679" spans="1:14" ht="38.25">
      <c r="A679" s="179" t="e">
        <f t="shared" si="43"/>
        <v>#REF!</v>
      </c>
      <c r="B679" s="189" t="s">
        <v>4633</v>
      </c>
      <c r="C679" s="167" t="s">
        <v>1929</v>
      </c>
      <c r="D679" s="167" t="s">
        <v>4635</v>
      </c>
      <c r="E679" s="190" t="s">
        <v>4636</v>
      </c>
      <c r="F679" s="168" t="s">
        <v>736</v>
      </c>
      <c r="G679" s="166" t="s">
        <v>7370</v>
      </c>
      <c r="H679" s="166" t="s">
        <v>4634</v>
      </c>
      <c r="I679" s="191">
        <v>595</v>
      </c>
      <c r="J679" s="170">
        <v>100</v>
      </c>
      <c r="K679" s="187">
        <f t="shared" si="40"/>
        <v>59500</v>
      </c>
      <c r="L679" s="41">
        <f t="shared" si="41"/>
        <v>0</v>
      </c>
      <c r="M679" s="188">
        <f t="shared" si="42"/>
        <v>59500</v>
      </c>
      <c r="N679" s="171" t="s">
        <v>1897</v>
      </c>
    </row>
    <row r="680" spans="1:14" ht="25.5">
      <c r="A680" s="179" t="e">
        <f t="shared" si="43"/>
        <v>#REF!</v>
      </c>
      <c r="B680" s="189" t="s">
        <v>4642</v>
      </c>
      <c r="C680" s="167" t="s">
        <v>361</v>
      </c>
      <c r="D680" s="167" t="s">
        <v>4644</v>
      </c>
      <c r="E680" s="190" t="s">
        <v>4645</v>
      </c>
      <c r="F680" s="168" t="s">
        <v>736</v>
      </c>
      <c r="G680" s="166" t="s">
        <v>4052</v>
      </c>
      <c r="H680" s="166" t="s">
        <v>4643</v>
      </c>
      <c r="I680" s="191">
        <v>26</v>
      </c>
      <c r="J680" s="170">
        <v>100</v>
      </c>
      <c r="K680" s="187">
        <f t="shared" si="40"/>
        <v>2600</v>
      </c>
      <c r="L680" s="41">
        <f t="shared" si="41"/>
        <v>0</v>
      </c>
      <c r="M680" s="188">
        <f t="shared" si="42"/>
        <v>2600</v>
      </c>
      <c r="N680" s="171" t="s">
        <v>1897</v>
      </c>
    </row>
    <row r="681" spans="1:14" ht="38.25">
      <c r="A681" s="179" t="e">
        <f t="shared" si="43"/>
        <v>#REF!</v>
      </c>
      <c r="B681" s="189" t="s">
        <v>3056</v>
      </c>
      <c r="C681" s="167" t="s">
        <v>361</v>
      </c>
      <c r="D681" s="167" t="s">
        <v>1717</v>
      </c>
      <c r="E681" s="190" t="s">
        <v>1718</v>
      </c>
      <c r="F681" s="168" t="s">
        <v>405</v>
      </c>
      <c r="G681" s="166" t="s">
        <v>3058</v>
      </c>
      <c r="H681" s="166" t="s">
        <v>3057</v>
      </c>
      <c r="I681" s="191">
        <v>1920</v>
      </c>
      <c r="J681" s="170">
        <v>100</v>
      </c>
      <c r="K681" s="187">
        <f t="shared" si="40"/>
        <v>192000</v>
      </c>
      <c r="L681" s="41">
        <f t="shared" si="41"/>
        <v>0</v>
      </c>
      <c r="M681" s="188">
        <f t="shared" si="42"/>
        <v>192000</v>
      </c>
      <c r="N681" s="171" t="s">
        <v>1897</v>
      </c>
    </row>
    <row r="682" spans="1:14" ht="51">
      <c r="A682" s="179" t="e">
        <f t="shared" si="43"/>
        <v>#REF!</v>
      </c>
      <c r="B682" s="189" t="s">
        <v>7374</v>
      </c>
      <c r="C682" s="167" t="s">
        <v>4099</v>
      </c>
      <c r="D682" s="167" t="s">
        <v>7376</v>
      </c>
      <c r="E682" s="190" t="s">
        <v>7377</v>
      </c>
      <c r="F682" s="168" t="s">
        <v>736</v>
      </c>
      <c r="G682" s="166" t="s">
        <v>7378</v>
      </c>
      <c r="H682" s="166" t="s">
        <v>7375</v>
      </c>
      <c r="I682" s="191">
        <v>1</v>
      </c>
      <c r="J682" s="170">
        <v>100</v>
      </c>
      <c r="K682" s="187">
        <f t="shared" si="40"/>
        <v>100</v>
      </c>
      <c r="L682" s="41">
        <f t="shared" si="41"/>
        <v>0</v>
      </c>
      <c r="M682" s="188">
        <f t="shared" si="42"/>
        <v>100</v>
      </c>
      <c r="N682" s="171" t="s">
        <v>1897</v>
      </c>
    </row>
    <row r="683" spans="1:14" ht="38.25">
      <c r="A683" s="179" t="e">
        <f t="shared" si="43"/>
        <v>#REF!</v>
      </c>
      <c r="B683" s="189" t="s">
        <v>7382</v>
      </c>
      <c r="C683" s="167" t="s">
        <v>361</v>
      </c>
      <c r="D683" s="167" t="s">
        <v>7384</v>
      </c>
      <c r="E683" s="190" t="s">
        <v>933</v>
      </c>
      <c r="F683" s="168" t="s">
        <v>736</v>
      </c>
      <c r="G683" s="166" t="s">
        <v>7386</v>
      </c>
      <c r="H683" s="166" t="s">
        <v>7383</v>
      </c>
      <c r="I683" s="191">
        <v>2</v>
      </c>
      <c r="J683" s="170">
        <v>100</v>
      </c>
      <c r="K683" s="187">
        <f t="shared" si="40"/>
        <v>200</v>
      </c>
      <c r="L683" s="41">
        <f t="shared" si="41"/>
        <v>0</v>
      </c>
      <c r="M683" s="188">
        <f t="shared" si="42"/>
        <v>200</v>
      </c>
      <c r="N683" s="171" t="s">
        <v>1897</v>
      </c>
    </row>
    <row r="684" spans="1:14" ht="38.25">
      <c r="A684" s="179" t="e">
        <f t="shared" si="43"/>
        <v>#REF!</v>
      </c>
      <c r="B684" s="189" t="s">
        <v>3927</v>
      </c>
      <c r="C684" s="167" t="s">
        <v>1929</v>
      </c>
      <c r="D684" s="167" t="s">
        <v>3929</v>
      </c>
      <c r="E684" s="190" t="s">
        <v>3285</v>
      </c>
      <c r="F684" s="168" t="s">
        <v>736</v>
      </c>
      <c r="G684" s="166" t="s">
        <v>3930</v>
      </c>
      <c r="H684" s="166" t="s">
        <v>3928</v>
      </c>
      <c r="I684" s="191">
        <v>160</v>
      </c>
      <c r="J684" s="170">
        <v>100</v>
      </c>
      <c r="K684" s="187">
        <f t="shared" si="40"/>
        <v>16000</v>
      </c>
      <c r="L684" s="41">
        <f t="shared" si="41"/>
        <v>0</v>
      </c>
      <c r="M684" s="188">
        <f t="shared" si="42"/>
        <v>16000</v>
      </c>
      <c r="N684" s="171" t="s">
        <v>1897</v>
      </c>
    </row>
    <row r="685" spans="1:14" ht="38.25">
      <c r="A685" s="179" t="e">
        <f t="shared" si="43"/>
        <v>#REF!</v>
      </c>
      <c r="B685" s="189" t="s">
        <v>7390</v>
      </c>
      <c r="C685" s="167" t="s">
        <v>361</v>
      </c>
      <c r="D685" s="167" t="s">
        <v>7392</v>
      </c>
      <c r="E685" s="190" t="s">
        <v>1612</v>
      </c>
      <c r="F685" s="168" t="s">
        <v>736</v>
      </c>
      <c r="G685" s="166" t="s">
        <v>7393</v>
      </c>
      <c r="H685" s="166" t="s">
        <v>7391</v>
      </c>
      <c r="I685" s="191">
        <v>2240</v>
      </c>
      <c r="J685" s="170">
        <v>100</v>
      </c>
      <c r="K685" s="187">
        <f t="shared" si="40"/>
        <v>224000</v>
      </c>
      <c r="L685" s="41">
        <f t="shared" si="41"/>
        <v>0</v>
      </c>
      <c r="M685" s="188">
        <f t="shared" si="42"/>
        <v>224000</v>
      </c>
      <c r="N685" s="171" t="s">
        <v>1897</v>
      </c>
    </row>
    <row r="686" spans="1:14" ht="38.25">
      <c r="A686" s="179" t="e">
        <f t="shared" si="43"/>
        <v>#REF!</v>
      </c>
      <c r="B686" s="189" t="s">
        <v>4649</v>
      </c>
      <c r="C686" s="167" t="s">
        <v>1929</v>
      </c>
      <c r="D686" s="167" t="s">
        <v>4651</v>
      </c>
      <c r="E686" s="190" t="s">
        <v>4652</v>
      </c>
      <c r="F686" s="168" t="s">
        <v>736</v>
      </c>
      <c r="G686" s="166" t="s">
        <v>4653</v>
      </c>
      <c r="H686" s="166" t="s">
        <v>4650</v>
      </c>
      <c r="I686" s="191">
        <v>1</v>
      </c>
      <c r="J686" s="170">
        <v>100</v>
      </c>
      <c r="K686" s="187">
        <f t="shared" si="40"/>
        <v>100</v>
      </c>
      <c r="L686" s="41">
        <f t="shared" si="41"/>
        <v>0</v>
      </c>
      <c r="M686" s="188">
        <f t="shared" si="42"/>
        <v>100</v>
      </c>
      <c r="N686" s="171" t="s">
        <v>1897</v>
      </c>
    </row>
    <row r="687" spans="1:14" ht="51">
      <c r="A687" s="179" t="e">
        <f t="shared" si="43"/>
        <v>#REF!</v>
      </c>
      <c r="B687" s="189" t="s">
        <v>4658</v>
      </c>
      <c r="C687" s="167" t="s">
        <v>1929</v>
      </c>
      <c r="D687" s="167" t="s">
        <v>4660</v>
      </c>
      <c r="E687" s="190" t="s">
        <v>4661</v>
      </c>
      <c r="F687" s="168" t="s">
        <v>736</v>
      </c>
      <c r="G687" s="166" t="s">
        <v>4663</v>
      </c>
      <c r="H687" s="166" t="s">
        <v>4659</v>
      </c>
      <c r="I687" s="191">
        <v>39</v>
      </c>
      <c r="J687" s="170">
        <v>100</v>
      </c>
      <c r="K687" s="187">
        <f t="shared" si="40"/>
        <v>3900</v>
      </c>
      <c r="L687" s="41">
        <f t="shared" si="41"/>
        <v>0</v>
      </c>
      <c r="M687" s="188">
        <f t="shared" si="42"/>
        <v>3900</v>
      </c>
      <c r="N687" s="171" t="s">
        <v>1897</v>
      </c>
    </row>
    <row r="688" spans="1:14" ht="51">
      <c r="A688" s="179" t="e">
        <f t="shared" si="43"/>
        <v>#REF!</v>
      </c>
      <c r="B688" s="189" t="s">
        <v>2109</v>
      </c>
      <c r="C688" s="167" t="s">
        <v>1929</v>
      </c>
      <c r="D688" s="167" t="s">
        <v>7396</v>
      </c>
      <c r="E688" s="190" t="s">
        <v>3446</v>
      </c>
      <c r="F688" s="168" t="s">
        <v>7397</v>
      </c>
      <c r="G688" s="166" t="s">
        <v>3059</v>
      </c>
      <c r="H688" s="166" t="s">
        <v>2110</v>
      </c>
      <c r="I688" s="191">
        <v>2400</v>
      </c>
      <c r="J688" s="170">
        <v>100</v>
      </c>
      <c r="K688" s="187">
        <f t="shared" si="40"/>
        <v>240000</v>
      </c>
      <c r="L688" s="41">
        <f t="shared" si="41"/>
        <v>0</v>
      </c>
      <c r="M688" s="188">
        <f t="shared" si="42"/>
        <v>240000</v>
      </c>
      <c r="N688" s="171" t="s">
        <v>1897</v>
      </c>
    </row>
    <row r="689" spans="1:14" ht="51">
      <c r="A689" s="179" t="e">
        <f t="shared" si="43"/>
        <v>#REF!</v>
      </c>
      <c r="B689" s="189" t="s">
        <v>7401</v>
      </c>
      <c r="C689" s="167" t="s">
        <v>361</v>
      </c>
      <c r="D689" s="167" t="s">
        <v>7403</v>
      </c>
      <c r="E689" s="190" t="s">
        <v>7404</v>
      </c>
      <c r="F689" s="168" t="s">
        <v>736</v>
      </c>
      <c r="G689" s="166" t="s">
        <v>7405</v>
      </c>
      <c r="H689" s="166" t="s">
        <v>7402</v>
      </c>
      <c r="I689" s="191">
        <v>2</v>
      </c>
      <c r="J689" s="170">
        <v>100</v>
      </c>
      <c r="K689" s="187">
        <f t="shared" si="40"/>
        <v>200</v>
      </c>
      <c r="L689" s="41">
        <f t="shared" si="41"/>
        <v>0</v>
      </c>
      <c r="M689" s="188">
        <f t="shared" si="42"/>
        <v>200</v>
      </c>
      <c r="N689" s="171" t="s">
        <v>1897</v>
      </c>
    </row>
    <row r="690" spans="1:14" ht="38.25">
      <c r="A690" s="179" t="e">
        <f t="shared" si="43"/>
        <v>#REF!</v>
      </c>
      <c r="B690" s="189" t="s">
        <v>7409</v>
      </c>
      <c r="C690" s="167" t="s">
        <v>1929</v>
      </c>
      <c r="D690" s="167" t="s">
        <v>7411</v>
      </c>
      <c r="E690" s="190" t="s">
        <v>3574</v>
      </c>
      <c r="F690" s="168" t="s">
        <v>736</v>
      </c>
      <c r="G690" s="166" t="s">
        <v>7412</v>
      </c>
      <c r="H690" s="166" t="s">
        <v>7410</v>
      </c>
      <c r="I690" s="191">
        <v>125</v>
      </c>
      <c r="J690" s="170">
        <v>100</v>
      </c>
      <c r="K690" s="187">
        <f t="shared" si="40"/>
        <v>12500</v>
      </c>
      <c r="L690" s="41">
        <f t="shared" si="41"/>
        <v>0</v>
      </c>
      <c r="M690" s="188">
        <f t="shared" si="42"/>
        <v>12500</v>
      </c>
      <c r="N690" s="171" t="s">
        <v>1897</v>
      </c>
    </row>
    <row r="691" spans="1:14" ht="51">
      <c r="A691" s="179" t="e">
        <f t="shared" si="43"/>
        <v>#REF!</v>
      </c>
      <c r="B691" s="189" t="s">
        <v>2111</v>
      </c>
      <c r="C691" s="167" t="s">
        <v>193</v>
      </c>
      <c r="D691" s="167" t="s">
        <v>999</v>
      </c>
      <c r="E691" s="190" t="s">
        <v>1000</v>
      </c>
      <c r="F691" s="168" t="s">
        <v>937</v>
      </c>
      <c r="G691" s="166" t="s">
        <v>3061</v>
      </c>
      <c r="H691" s="166" t="s">
        <v>3060</v>
      </c>
      <c r="I691" s="191">
        <v>3200</v>
      </c>
      <c r="J691" s="170">
        <v>100</v>
      </c>
      <c r="K691" s="187">
        <f t="shared" si="40"/>
        <v>320000</v>
      </c>
      <c r="L691" s="41">
        <f t="shared" si="41"/>
        <v>0</v>
      </c>
      <c r="M691" s="188">
        <f t="shared" si="42"/>
        <v>320000</v>
      </c>
      <c r="N691" s="171" t="s">
        <v>1897</v>
      </c>
    </row>
    <row r="692" spans="1:14" ht="51">
      <c r="A692" s="179" t="e">
        <f t="shared" si="43"/>
        <v>#REF!</v>
      </c>
      <c r="B692" s="189" t="s">
        <v>7418</v>
      </c>
      <c r="C692" s="167" t="s">
        <v>1929</v>
      </c>
      <c r="D692" s="167" t="s">
        <v>7420</v>
      </c>
      <c r="E692" s="190" t="s">
        <v>7421</v>
      </c>
      <c r="F692" s="168" t="s">
        <v>736</v>
      </c>
      <c r="G692" s="166" t="s">
        <v>7422</v>
      </c>
      <c r="H692" s="166" t="s">
        <v>7419</v>
      </c>
      <c r="I692" s="191">
        <v>42</v>
      </c>
      <c r="J692" s="170">
        <v>100</v>
      </c>
      <c r="K692" s="187">
        <f t="shared" si="40"/>
        <v>4200</v>
      </c>
      <c r="L692" s="41">
        <f t="shared" si="41"/>
        <v>0</v>
      </c>
      <c r="M692" s="188">
        <f t="shared" si="42"/>
        <v>4200</v>
      </c>
      <c r="N692" s="171" t="s">
        <v>1897</v>
      </c>
    </row>
    <row r="693" spans="1:14" ht="38.25">
      <c r="A693" s="179" t="e">
        <f t="shared" si="43"/>
        <v>#REF!</v>
      </c>
      <c r="B693" s="189" t="s">
        <v>7425</v>
      </c>
      <c r="C693" s="167" t="s">
        <v>1929</v>
      </c>
      <c r="D693" s="167" t="s">
        <v>4668</v>
      </c>
      <c r="E693" s="190" t="s">
        <v>3647</v>
      </c>
      <c r="F693" s="168" t="s">
        <v>736</v>
      </c>
      <c r="G693" s="166" t="s">
        <v>7426</v>
      </c>
      <c r="H693" s="166" t="s">
        <v>4667</v>
      </c>
      <c r="I693" s="191">
        <v>319</v>
      </c>
      <c r="J693" s="170">
        <v>100</v>
      </c>
      <c r="K693" s="187">
        <f t="shared" si="40"/>
        <v>31900</v>
      </c>
      <c r="L693" s="41">
        <f t="shared" si="41"/>
        <v>0</v>
      </c>
      <c r="M693" s="188">
        <f t="shared" si="42"/>
        <v>31900</v>
      </c>
      <c r="N693" s="171" t="s">
        <v>1897</v>
      </c>
    </row>
    <row r="694" spans="1:14" ht="63.75">
      <c r="A694" s="179" t="e">
        <f t="shared" si="43"/>
        <v>#REF!</v>
      </c>
      <c r="B694" s="189" t="s">
        <v>3062</v>
      </c>
      <c r="C694" s="167" t="s">
        <v>361</v>
      </c>
      <c r="D694" s="167" t="s">
        <v>7430</v>
      </c>
      <c r="E694" s="190" t="s">
        <v>1882</v>
      </c>
      <c r="F694" s="168" t="s">
        <v>4845</v>
      </c>
      <c r="G694" s="166" t="s">
        <v>3064</v>
      </c>
      <c r="H694" s="166" t="s">
        <v>3063</v>
      </c>
      <c r="I694" s="191">
        <v>13280</v>
      </c>
      <c r="J694" s="170">
        <v>100</v>
      </c>
      <c r="K694" s="187">
        <f t="shared" si="40"/>
        <v>1328000</v>
      </c>
      <c r="L694" s="41">
        <f t="shared" si="41"/>
        <v>0</v>
      </c>
      <c r="M694" s="188">
        <f t="shared" si="42"/>
        <v>1328000</v>
      </c>
      <c r="N694" s="171" t="s">
        <v>1897</v>
      </c>
    </row>
    <row r="695" spans="1:14" ht="51">
      <c r="A695" s="179" t="e">
        <f t="shared" si="43"/>
        <v>#REF!</v>
      </c>
      <c r="B695" s="189" t="s">
        <v>3065</v>
      </c>
      <c r="C695" s="167" t="s">
        <v>206</v>
      </c>
      <c r="D695" s="167" t="s">
        <v>168</v>
      </c>
      <c r="E695" s="190" t="s">
        <v>1427</v>
      </c>
      <c r="F695" s="168" t="s">
        <v>218</v>
      </c>
      <c r="G695" s="166" t="s">
        <v>3067</v>
      </c>
      <c r="H695" s="166" t="s">
        <v>3066</v>
      </c>
      <c r="I695" s="191">
        <v>480</v>
      </c>
      <c r="J695" s="170">
        <v>100</v>
      </c>
      <c r="K695" s="187">
        <f t="shared" si="40"/>
        <v>48000</v>
      </c>
      <c r="L695" s="41">
        <f t="shared" si="41"/>
        <v>0</v>
      </c>
      <c r="M695" s="188">
        <f t="shared" si="42"/>
        <v>48000</v>
      </c>
      <c r="N695" s="171" t="s">
        <v>1897</v>
      </c>
    </row>
    <row r="696" spans="1:14" ht="38.25">
      <c r="A696" s="179" t="e">
        <f t="shared" si="43"/>
        <v>#REF!</v>
      </c>
      <c r="B696" s="189" t="s">
        <v>2113</v>
      </c>
      <c r="C696" s="167" t="s">
        <v>4099</v>
      </c>
      <c r="D696" s="167" t="s">
        <v>7432</v>
      </c>
      <c r="E696" s="190" t="s">
        <v>7433</v>
      </c>
      <c r="F696" s="168" t="s">
        <v>736</v>
      </c>
      <c r="G696" s="166" t="s">
        <v>2115</v>
      </c>
      <c r="H696" s="166" t="s">
        <v>2114</v>
      </c>
      <c r="I696" s="191">
        <v>7163</v>
      </c>
      <c r="J696" s="170">
        <v>100</v>
      </c>
      <c r="K696" s="187">
        <f t="shared" si="40"/>
        <v>716300</v>
      </c>
      <c r="L696" s="41">
        <f t="shared" si="41"/>
        <v>0</v>
      </c>
      <c r="M696" s="188">
        <f t="shared" si="42"/>
        <v>716300</v>
      </c>
      <c r="N696" s="171" t="s">
        <v>1897</v>
      </c>
    </row>
    <row r="697" spans="1:14" ht="38.25">
      <c r="A697" s="179" t="e">
        <f t="shared" si="43"/>
        <v>#REF!</v>
      </c>
      <c r="B697" s="189" t="s">
        <v>7437</v>
      </c>
      <c r="C697" s="167" t="s">
        <v>1929</v>
      </c>
      <c r="D697" s="167" t="s">
        <v>7439</v>
      </c>
      <c r="E697" s="190" t="s">
        <v>7440</v>
      </c>
      <c r="F697" s="168" t="s">
        <v>736</v>
      </c>
      <c r="G697" s="166" t="s">
        <v>7441</v>
      </c>
      <c r="H697" s="166" t="s">
        <v>7438</v>
      </c>
      <c r="I697" s="191">
        <v>320</v>
      </c>
      <c r="J697" s="170">
        <v>100</v>
      </c>
      <c r="K697" s="187">
        <f t="shared" si="40"/>
        <v>32000</v>
      </c>
      <c r="L697" s="41">
        <f t="shared" si="41"/>
        <v>0</v>
      </c>
      <c r="M697" s="188">
        <f t="shared" si="42"/>
        <v>32000</v>
      </c>
      <c r="N697" s="171" t="s">
        <v>1897</v>
      </c>
    </row>
    <row r="698" spans="1:14" ht="38.25">
      <c r="A698" s="179" t="e">
        <f t="shared" si="43"/>
        <v>#REF!</v>
      </c>
      <c r="B698" s="189" t="s">
        <v>7443</v>
      </c>
      <c r="C698" s="167" t="s">
        <v>1929</v>
      </c>
      <c r="D698" s="167" t="s">
        <v>7445</v>
      </c>
      <c r="E698" s="190" t="s">
        <v>7446</v>
      </c>
      <c r="F698" s="168" t="s">
        <v>736</v>
      </c>
      <c r="G698" s="166" t="s">
        <v>7447</v>
      </c>
      <c r="H698" s="166" t="s">
        <v>7444</v>
      </c>
      <c r="I698" s="191">
        <v>160</v>
      </c>
      <c r="J698" s="170">
        <v>100</v>
      </c>
      <c r="K698" s="187">
        <f t="shared" ref="K698:K761" si="44">I698*J698</f>
        <v>16000</v>
      </c>
      <c r="L698" s="41">
        <f t="shared" ref="L698:L761" si="45">K698*0</f>
        <v>0</v>
      </c>
      <c r="M698" s="188">
        <f t="shared" ref="M698:M761" si="46">K698-L698</f>
        <v>16000</v>
      </c>
      <c r="N698" s="171" t="s">
        <v>1897</v>
      </c>
    </row>
    <row r="699" spans="1:14" ht="38.25">
      <c r="A699" s="179" t="e">
        <f t="shared" ref="A699:A762" si="47">A698+1</f>
        <v>#REF!</v>
      </c>
      <c r="B699" s="189" t="s">
        <v>3070</v>
      </c>
      <c r="C699" s="167" t="s">
        <v>736</v>
      </c>
      <c r="D699" s="167" t="s">
        <v>7449</v>
      </c>
      <c r="E699" s="190" t="s">
        <v>6342</v>
      </c>
      <c r="F699" s="168" t="s">
        <v>4798</v>
      </c>
      <c r="G699" s="166" t="s">
        <v>7450</v>
      </c>
      <c r="H699" s="166" t="s">
        <v>3071</v>
      </c>
      <c r="I699" s="191">
        <v>1600</v>
      </c>
      <c r="J699" s="170">
        <v>100</v>
      </c>
      <c r="K699" s="187">
        <f t="shared" si="44"/>
        <v>160000</v>
      </c>
      <c r="L699" s="41">
        <f t="shared" si="45"/>
        <v>0</v>
      </c>
      <c r="M699" s="188">
        <f t="shared" si="46"/>
        <v>160000</v>
      </c>
      <c r="N699" s="171" t="s">
        <v>1897</v>
      </c>
    </row>
    <row r="700" spans="1:14" ht="38.25">
      <c r="A700" s="179" t="e">
        <f t="shared" si="47"/>
        <v>#REF!</v>
      </c>
      <c r="B700" s="189" t="s">
        <v>7454</v>
      </c>
      <c r="C700" s="167" t="s">
        <v>193</v>
      </c>
      <c r="D700" s="167" t="s">
        <v>7456</v>
      </c>
      <c r="E700" s="190" t="s">
        <v>5474</v>
      </c>
      <c r="F700" s="168" t="s">
        <v>736</v>
      </c>
      <c r="G700" s="166" t="s">
        <v>7457</v>
      </c>
      <c r="H700" s="166" t="s">
        <v>7455</v>
      </c>
      <c r="I700" s="191">
        <v>5</v>
      </c>
      <c r="J700" s="170">
        <v>100</v>
      </c>
      <c r="K700" s="187">
        <f t="shared" si="44"/>
        <v>500</v>
      </c>
      <c r="L700" s="41">
        <f t="shared" si="45"/>
        <v>0</v>
      </c>
      <c r="M700" s="188">
        <f t="shared" si="46"/>
        <v>500</v>
      </c>
      <c r="N700" s="171" t="s">
        <v>1897</v>
      </c>
    </row>
    <row r="701" spans="1:14" ht="38.25">
      <c r="A701" s="179" t="e">
        <f t="shared" si="47"/>
        <v>#REF!</v>
      </c>
      <c r="B701" s="189" t="s">
        <v>3072</v>
      </c>
      <c r="C701" s="167" t="s">
        <v>1929</v>
      </c>
      <c r="D701" s="167" t="s">
        <v>3931</v>
      </c>
      <c r="E701" s="190" t="s">
        <v>3932</v>
      </c>
      <c r="F701" s="168" t="s">
        <v>736</v>
      </c>
      <c r="G701" s="166" t="s">
        <v>3933</v>
      </c>
      <c r="H701" s="166" t="s">
        <v>3073</v>
      </c>
      <c r="I701" s="191">
        <v>2240</v>
      </c>
      <c r="J701" s="170">
        <v>100</v>
      </c>
      <c r="K701" s="187">
        <f t="shared" si="44"/>
        <v>224000</v>
      </c>
      <c r="L701" s="41">
        <f t="shared" si="45"/>
        <v>0</v>
      </c>
      <c r="M701" s="188">
        <f t="shared" si="46"/>
        <v>224000</v>
      </c>
      <c r="N701" s="171" t="s">
        <v>1897</v>
      </c>
    </row>
    <row r="702" spans="1:14" ht="38.25">
      <c r="A702" s="179" t="e">
        <f t="shared" si="47"/>
        <v>#REF!</v>
      </c>
      <c r="B702" s="189" t="s">
        <v>3074</v>
      </c>
      <c r="C702" s="167" t="s">
        <v>1929</v>
      </c>
      <c r="D702" s="167" t="s">
        <v>7460</v>
      </c>
      <c r="E702" s="190" t="s">
        <v>7461</v>
      </c>
      <c r="F702" s="168" t="s">
        <v>4798</v>
      </c>
      <c r="G702" s="166" t="s">
        <v>7462</v>
      </c>
      <c r="H702" s="166" t="s">
        <v>3075</v>
      </c>
      <c r="I702" s="191">
        <v>1120</v>
      </c>
      <c r="J702" s="170">
        <v>100</v>
      </c>
      <c r="K702" s="187">
        <f t="shared" si="44"/>
        <v>112000</v>
      </c>
      <c r="L702" s="41">
        <f t="shared" si="45"/>
        <v>0</v>
      </c>
      <c r="M702" s="188">
        <f t="shared" si="46"/>
        <v>112000</v>
      </c>
      <c r="N702" s="171" t="s">
        <v>1897</v>
      </c>
    </row>
    <row r="703" spans="1:14" ht="38.25">
      <c r="A703" s="179" t="e">
        <f t="shared" si="47"/>
        <v>#REF!</v>
      </c>
      <c r="B703" s="189" t="s">
        <v>3076</v>
      </c>
      <c r="C703" s="167" t="s">
        <v>361</v>
      </c>
      <c r="D703" s="167" t="s">
        <v>1003</v>
      </c>
      <c r="E703" s="190" t="s">
        <v>1004</v>
      </c>
      <c r="F703" s="168" t="s">
        <v>405</v>
      </c>
      <c r="G703" s="166" t="s">
        <v>7464</v>
      </c>
      <c r="H703" s="166" t="s">
        <v>3077</v>
      </c>
      <c r="I703" s="191">
        <v>800</v>
      </c>
      <c r="J703" s="170">
        <v>100</v>
      </c>
      <c r="K703" s="187">
        <f t="shared" si="44"/>
        <v>80000</v>
      </c>
      <c r="L703" s="41">
        <f t="shared" si="45"/>
        <v>0</v>
      </c>
      <c r="M703" s="188">
        <f t="shared" si="46"/>
        <v>80000</v>
      </c>
      <c r="N703" s="171" t="s">
        <v>1897</v>
      </c>
    </row>
    <row r="704" spans="1:14" ht="51">
      <c r="A704" s="179" t="e">
        <f t="shared" si="47"/>
        <v>#REF!</v>
      </c>
      <c r="B704" s="189" t="s">
        <v>7466</v>
      </c>
      <c r="C704" s="167" t="s">
        <v>4099</v>
      </c>
      <c r="D704" s="167" t="s">
        <v>7468</v>
      </c>
      <c r="E704" s="190" t="s">
        <v>7469</v>
      </c>
      <c r="F704" s="168" t="s">
        <v>736</v>
      </c>
      <c r="G704" s="166" t="s">
        <v>7470</v>
      </c>
      <c r="H704" s="166" t="s">
        <v>7467</v>
      </c>
      <c r="I704" s="191">
        <v>4160</v>
      </c>
      <c r="J704" s="170">
        <v>100</v>
      </c>
      <c r="K704" s="187">
        <f t="shared" si="44"/>
        <v>416000</v>
      </c>
      <c r="L704" s="41">
        <f t="shared" si="45"/>
        <v>0</v>
      </c>
      <c r="M704" s="188">
        <f t="shared" si="46"/>
        <v>416000</v>
      </c>
      <c r="N704" s="171" t="s">
        <v>1897</v>
      </c>
    </row>
    <row r="705" spans="1:14" ht="51">
      <c r="A705" s="179" t="e">
        <f t="shared" si="47"/>
        <v>#REF!</v>
      </c>
      <c r="B705" s="189" t="s">
        <v>7473</v>
      </c>
      <c r="C705" s="167" t="s">
        <v>193</v>
      </c>
      <c r="D705" s="167" t="s">
        <v>7475</v>
      </c>
      <c r="E705" s="190" t="s">
        <v>7476</v>
      </c>
      <c r="F705" s="168" t="s">
        <v>736</v>
      </c>
      <c r="G705" s="166" t="s">
        <v>7477</v>
      </c>
      <c r="H705" s="166" t="s">
        <v>7474</v>
      </c>
      <c r="I705" s="191">
        <v>49</v>
      </c>
      <c r="J705" s="170">
        <v>100</v>
      </c>
      <c r="K705" s="187">
        <f t="shared" si="44"/>
        <v>4900</v>
      </c>
      <c r="L705" s="41">
        <f t="shared" si="45"/>
        <v>0</v>
      </c>
      <c r="M705" s="188">
        <f t="shared" si="46"/>
        <v>4900</v>
      </c>
      <c r="N705" s="171" t="s">
        <v>1897</v>
      </c>
    </row>
    <row r="706" spans="1:14" ht="51">
      <c r="A706" s="179" t="e">
        <f t="shared" si="47"/>
        <v>#REF!</v>
      </c>
      <c r="B706" s="189" t="s">
        <v>3078</v>
      </c>
      <c r="C706" s="167" t="s">
        <v>361</v>
      </c>
      <c r="D706" s="167" t="s">
        <v>1006</v>
      </c>
      <c r="E706" s="190" t="s">
        <v>1007</v>
      </c>
      <c r="F706" s="168" t="s">
        <v>405</v>
      </c>
      <c r="G706" s="166" t="s">
        <v>3080</v>
      </c>
      <c r="H706" s="166" t="s">
        <v>3079</v>
      </c>
      <c r="I706" s="191">
        <v>960</v>
      </c>
      <c r="J706" s="170">
        <v>100</v>
      </c>
      <c r="K706" s="187">
        <f t="shared" si="44"/>
        <v>96000</v>
      </c>
      <c r="L706" s="41">
        <f t="shared" si="45"/>
        <v>0</v>
      </c>
      <c r="M706" s="188">
        <f t="shared" si="46"/>
        <v>96000</v>
      </c>
      <c r="N706" s="171" t="s">
        <v>1897</v>
      </c>
    </row>
    <row r="707" spans="1:14" ht="38.25">
      <c r="A707" s="179" t="e">
        <f t="shared" si="47"/>
        <v>#REF!</v>
      </c>
      <c r="B707" s="189" t="s">
        <v>3081</v>
      </c>
      <c r="C707" s="167" t="s">
        <v>1929</v>
      </c>
      <c r="D707" s="167" t="s">
        <v>3935</v>
      </c>
      <c r="E707" s="190" t="s">
        <v>3936</v>
      </c>
      <c r="F707" s="168" t="s">
        <v>736</v>
      </c>
      <c r="G707" s="166" t="s">
        <v>3937</v>
      </c>
      <c r="H707" s="166" t="s">
        <v>3082</v>
      </c>
      <c r="I707" s="191">
        <v>3200</v>
      </c>
      <c r="J707" s="170">
        <v>100</v>
      </c>
      <c r="K707" s="187">
        <f t="shared" si="44"/>
        <v>320000</v>
      </c>
      <c r="L707" s="41">
        <f t="shared" si="45"/>
        <v>0</v>
      </c>
      <c r="M707" s="188">
        <f t="shared" si="46"/>
        <v>320000</v>
      </c>
      <c r="N707" s="171" t="s">
        <v>1897</v>
      </c>
    </row>
    <row r="708" spans="1:14" ht="38.25">
      <c r="A708" s="179" t="e">
        <f t="shared" si="47"/>
        <v>#REF!</v>
      </c>
      <c r="B708" s="189" t="s">
        <v>3083</v>
      </c>
      <c r="C708" s="167" t="s">
        <v>1929</v>
      </c>
      <c r="D708" s="167" t="s">
        <v>7483</v>
      </c>
      <c r="E708" s="190" t="s">
        <v>7484</v>
      </c>
      <c r="F708" s="168" t="s">
        <v>4798</v>
      </c>
      <c r="G708" s="166" t="s">
        <v>1433</v>
      </c>
      <c r="H708" s="166" t="s">
        <v>3084</v>
      </c>
      <c r="I708" s="191">
        <v>800</v>
      </c>
      <c r="J708" s="170">
        <v>100</v>
      </c>
      <c r="K708" s="187">
        <f t="shared" si="44"/>
        <v>80000</v>
      </c>
      <c r="L708" s="41">
        <f t="shared" si="45"/>
        <v>0</v>
      </c>
      <c r="M708" s="188">
        <f t="shared" si="46"/>
        <v>80000</v>
      </c>
      <c r="N708" s="171" t="s">
        <v>1897</v>
      </c>
    </row>
    <row r="709" spans="1:14" ht="51">
      <c r="A709" s="179" t="e">
        <f t="shared" si="47"/>
        <v>#REF!</v>
      </c>
      <c r="B709" s="189" t="s">
        <v>7486</v>
      </c>
      <c r="C709" s="167" t="s">
        <v>1929</v>
      </c>
      <c r="D709" s="167" t="s">
        <v>7488</v>
      </c>
      <c r="E709" s="190" t="s">
        <v>7489</v>
      </c>
      <c r="F709" s="168" t="s">
        <v>736</v>
      </c>
      <c r="G709" s="166" t="s">
        <v>7490</v>
      </c>
      <c r="H709" s="166" t="s">
        <v>7487</v>
      </c>
      <c r="I709" s="191">
        <v>6</v>
      </c>
      <c r="J709" s="170">
        <v>100</v>
      </c>
      <c r="K709" s="187">
        <f t="shared" si="44"/>
        <v>600</v>
      </c>
      <c r="L709" s="41">
        <f t="shared" si="45"/>
        <v>0</v>
      </c>
      <c r="M709" s="188">
        <f t="shared" si="46"/>
        <v>600</v>
      </c>
      <c r="N709" s="171" t="s">
        <v>1897</v>
      </c>
    </row>
    <row r="710" spans="1:14" ht="51">
      <c r="A710" s="179" t="e">
        <f t="shared" si="47"/>
        <v>#REF!</v>
      </c>
      <c r="B710" s="189" t="s">
        <v>7494</v>
      </c>
      <c r="C710" s="167" t="s">
        <v>736</v>
      </c>
      <c r="D710" s="167" t="s">
        <v>7496</v>
      </c>
      <c r="E710" s="190" t="s">
        <v>7497</v>
      </c>
      <c r="F710" s="168" t="s">
        <v>7498</v>
      </c>
      <c r="G710" s="166" t="s">
        <v>7500</v>
      </c>
      <c r="H710" s="166" t="s">
        <v>7495</v>
      </c>
      <c r="I710" s="191">
        <v>1</v>
      </c>
      <c r="J710" s="170">
        <v>100</v>
      </c>
      <c r="K710" s="187">
        <f t="shared" si="44"/>
        <v>100</v>
      </c>
      <c r="L710" s="41">
        <f t="shared" si="45"/>
        <v>0</v>
      </c>
      <c r="M710" s="188">
        <f t="shared" si="46"/>
        <v>100</v>
      </c>
      <c r="N710" s="171" t="s">
        <v>1897</v>
      </c>
    </row>
    <row r="711" spans="1:14" ht="51">
      <c r="A711" s="179" t="e">
        <f t="shared" si="47"/>
        <v>#REF!</v>
      </c>
      <c r="B711" s="189" t="s">
        <v>7504</v>
      </c>
      <c r="C711" s="167" t="s">
        <v>7506</v>
      </c>
      <c r="D711" s="167" t="s">
        <v>7507</v>
      </c>
      <c r="E711" s="190" t="s">
        <v>7508</v>
      </c>
      <c r="F711" s="168" t="s">
        <v>736</v>
      </c>
      <c r="G711" s="166" t="s">
        <v>7509</v>
      </c>
      <c r="H711" s="166" t="s">
        <v>7505</v>
      </c>
      <c r="I711" s="191">
        <v>10</v>
      </c>
      <c r="J711" s="170">
        <v>100</v>
      </c>
      <c r="K711" s="187">
        <f t="shared" si="44"/>
        <v>1000</v>
      </c>
      <c r="L711" s="41">
        <f t="shared" si="45"/>
        <v>0</v>
      </c>
      <c r="M711" s="188">
        <f t="shared" si="46"/>
        <v>1000</v>
      </c>
      <c r="N711" s="171" t="s">
        <v>1897</v>
      </c>
    </row>
    <row r="712" spans="1:14" ht="38.25">
      <c r="A712" s="179" t="e">
        <f t="shared" si="47"/>
        <v>#REF!</v>
      </c>
      <c r="B712" s="189" t="s">
        <v>7513</v>
      </c>
      <c r="C712" s="167" t="s">
        <v>1929</v>
      </c>
      <c r="D712" s="167" t="s">
        <v>7515</v>
      </c>
      <c r="E712" s="190" t="s">
        <v>7516</v>
      </c>
      <c r="F712" s="168" t="s">
        <v>736</v>
      </c>
      <c r="G712" s="166" t="s">
        <v>7517</v>
      </c>
      <c r="H712" s="166" t="s">
        <v>7514</v>
      </c>
      <c r="I712" s="191">
        <v>5</v>
      </c>
      <c r="J712" s="170">
        <v>100</v>
      </c>
      <c r="K712" s="187">
        <f t="shared" si="44"/>
        <v>500</v>
      </c>
      <c r="L712" s="41">
        <f t="shared" si="45"/>
        <v>0</v>
      </c>
      <c r="M712" s="188">
        <f t="shared" si="46"/>
        <v>500</v>
      </c>
      <c r="N712" s="171" t="s">
        <v>1897</v>
      </c>
    </row>
    <row r="713" spans="1:14" ht="38.25">
      <c r="A713" s="179" t="e">
        <f t="shared" si="47"/>
        <v>#REF!</v>
      </c>
      <c r="B713" s="189" t="s">
        <v>7521</v>
      </c>
      <c r="C713" s="167" t="s">
        <v>1929</v>
      </c>
      <c r="D713" s="167" t="s">
        <v>7523</v>
      </c>
      <c r="E713" s="190" t="s">
        <v>3810</v>
      </c>
      <c r="F713" s="168" t="s">
        <v>736</v>
      </c>
      <c r="G713" s="166" t="s">
        <v>7524</v>
      </c>
      <c r="H713" s="166" t="s">
        <v>7522</v>
      </c>
      <c r="I713" s="191">
        <v>1</v>
      </c>
      <c r="J713" s="170">
        <v>100</v>
      </c>
      <c r="K713" s="187">
        <f t="shared" si="44"/>
        <v>100</v>
      </c>
      <c r="L713" s="41">
        <f t="shared" si="45"/>
        <v>0</v>
      </c>
      <c r="M713" s="188">
        <f t="shared" si="46"/>
        <v>100</v>
      </c>
      <c r="N713" s="171" t="s">
        <v>1897</v>
      </c>
    </row>
    <row r="714" spans="1:14" ht="38.25">
      <c r="A714" s="179" t="e">
        <f t="shared" si="47"/>
        <v>#REF!</v>
      </c>
      <c r="B714" s="189" t="s">
        <v>3086</v>
      </c>
      <c r="C714" s="167" t="s">
        <v>206</v>
      </c>
      <c r="D714" s="167" t="s">
        <v>84</v>
      </c>
      <c r="E714" s="190" t="s">
        <v>1285</v>
      </c>
      <c r="F714" s="168" t="s">
        <v>208</v>
      </c>
      <c r="G714" s="166" t="s">
        <v>1286</v>
      </c>
      <c r="H714" s="166" t="s">
        <v>3087</v>
      </c>
      <c r="I714" s="191">
        <v>640</v>
      </c>
      <c r="J714" s="170">
        <v>100</v>
      </c>
      <c r="K714" s="187">
        <f t="shared" si="44"/>
        <v>64000</v>
      </c>
      <c r="L714" s="41">
        <f t="shared" si="45"/>
        <v>0</v>
      </c>
      <c r="M714" s="188">
        <f t="shared" si="46"/>
        <v>64000</v>
      </c>
      <c r="N714" s="171" t="s">
        <v>1897</v>
      </c>
    </row>
    <row r="715" spans="1:14" ht="51">
      <c r="A715" s="179" t="e">
        <f t="shared" si="47"/>
        <v>#REF!</v>
      </c>
      <c r="B715" s="189" t="s">
        <v>3088</v>
      </c>
      <c r="C715" s="167" t="s">
        <v>206</v>
      </c>
      <c r="D715" s="167" t="s">
        <v>284</v>
      </c>
      <c r="E715" s="190" t="s">
        <v>1127</v>
      </c>
      <c r="F715" s="168" t="s">
        <v>208</v>
      </c>
      <c r="G715" s="166" t="s">
        <v>3090</v>
      </c>
      <c r="H715" s="166" t="s">
        <v>3089</v>
      </c>
      <c r="I715" s="191">
        <v>640</v>
      </c>
      <c r="J715" s="170">
        <v>100</v>
      </c>
      <c r="K715" s="187">
        <f t="shared" si="44"/>
        <v>64000</v>
      </c>
      <c r="L715" s="41">
        <f t="shared" si="45"/>
        <v>0</v>
      </c>
      <c r="M715" s="188">
        <f t="shared" si="46"/>
        <v>64000</v>
      </c>
      <c r="N715" s="171" t="s">
        <v>1897</v>
      </c>
    </row>
    <row r="716" spans="1:14" ht="51">
      <c r="A716" s="179" t="e">
        <f t="shared" si="47"/>
        <v>#REF!</v>
      </c>
      <c r="B716" s="189" t="s">
        <v>3091</v>
      </c>
      <c r="C716" s="167" t="s">
        <v>193</v>
      </c>
      <c r="D716" s="167" t="s">
        <v>201</v>
      </c>
      <c r="E716" s="190" t="s">
        <v>1011</v>
      </c>
      <c r="F716" s="168" t="s">
        <v>194</v>
      </c>
      <c r="G716" s="166" t="s">
        <v>3093</v>
      </c>
      <c r="H716" s="166" t="s">
        <v>3092</v>
      </c>
      <c r="I716" s="191">
        <v>1600</v>
      </c>
      <c r="J716" s="170">
        <v>100</v>
      </c>
      <c r="K716" s="187">
        <f t="shared" si="44"/>
        <v>160000</v>
      </c>
      <c r="L716" s="41">
        <f t="shared" si="45"/>
        <v>0</v>
      </c>
      <c r="M716" s="188">
        <f t="shared" si="46"/>
        <v>160000</v>
      </c>
      <c r="N716" s="171" t="s">
        <v>1897</v>
      </c>
    </row>
    <row r="717" spans="1:14" ht="38.25">
      <c r="A717" s="179" t="e">
        <f t="shared" si="47"/>
        <v>#REF!</v>
      </c>
      <c r="B717" s="189" t="s">
        <v>4671</v>
      </c>
      <c r="C717" s="167" t="s">
        <v>1929</v>
      </c>
      <c r="D717" s="167" t="s">
        <v>7527</v>
      </c>
      <c r="E717" s="190" t="s">
        <v>7528</v>
      </c>
      <c r="F717" s="168" t="s">
        <v>736</v>
      </c>
      <c r="G717" s="166" t="s">
        <v>4673</v>
      </c>
      <c r="H717" s="166" t="s">
        <v>4672</v>
      </c>
      <c r="I717" s="191">
        <v>17</v>
      </c>
      <c r="J717" s="170">
        <v>100</v>
      </c>
      <c r="K717" s="187">
        <f t="shared" si="44"/>
        <v>1700</v>
      </c>
      <c r="L717" s="41">
        <f t="shared" si="45"/>
        <v>0</v>
      </c>
      <c r="M717" s="188">
        <f t="shared" si="46"/>
        <v>1700</v>
      </c>
      <c r="N717" s="171" t="s">
        <v>1897</v>
      </c>
    </row>
    <row r="718" spans="1:14" ht="51">
      <c r="A718" s="179" t="e">
        <f t="shared" si="47"/>
        <v>#REF!</v>
      </c>
      <c r="B718" s="189" t="s">
        <v>3094</v>
      </c>
      <c r="C718" s="167" t="s">
        <v>206</v>
      </c>
      <c r="D718" s="167" t="s">
        <v>291</v>
      </c>
      <c r="E718" s="190" t="s">
        <v>1135</v>
      </c>
      <c r="F718" s="168" t="s">
        <v>208</v>
      </c>
      <c r="G718" s="166" t="s">
        <v>3096</v>
      </c>
      <c r="H718" s="166" t="s">
        <v>3095</v>
      </c>
      <c r="I718" s="191">
        <v>320</v>
      </c>
      <c r="J718" s="170">
        <v>100</v>
      </c>
      <c r="K718" s="187">
        <f t="shared" si="44"/>
        <v>32000</v>
      </c>
      <c r="L718" s="41">
        <f t="shared" si="45"/>
        <v>0</v>
      </c>
      <c r="M718" s="188">
        <f t="shared" si="46"/>
        <v>32000</v>
      </c>
      <c r="N718" s="171" t="s">
        <v>1897</v>
      </c>
    </row>
    <row r="719" spans="1:14" ht="38.25">
      <c r="A719" s="179" t="e">
        <f t="shared" si="47"/>
        <v>#REF!</v>
      </c>
      <c r="B719" s="189" t="s">
        <v>7531</v>
      </c>
      <c r="C719" s="167" t="s">
        <v>736</v>
      </c>
      <c r="D719" s="167" t="s">
        <v>7533</v>
      </c>
      <c r="E719" s="190" t="s">
        <v>7534</v>
      </c>
      <c r="F719" s="168" t="s">
        <v>6834</v>
      </c>
      <c r="G719" s="166" t="s">
        <v>7535</v>
      </c>
      <c r="H719" s="166" t="s">
        <v>7532</v>
      </c>
      <c r="I719" s="191">
        <v>19</v>
      </c>
      <c r="J719" s="170">
        <v>100</v>
      </c>
      <c r="K719" s="187">
        <f t="shared" si="44"/>
        <v>1900</v>
      </c>
      <c r="L719" s="41">
        <f t="shared" si="45"/>
        <v>0</v>
      </c>
      <c r="M719" s="188">
        <f t="shared" si="46"/>
        <v>1900</v>
      </c>
      <c r="N719" s="171" t="s">
        <v>1897</v>
      </c>
    </row>
    <row r="720" spans="1:14" ht="38.25">
      <c r="A720" s="179" t="e">
        <f t="shared" si="47"/>
        <v>#REF!</v>
      </c>
      <c r="B720" s="189" t="s">
        <v>3097</v>
      </c>
      <c r="C720" s="167" t="s">
        <v>206</v>
      </c>
      <c r="D720" s="167" t="s">
        <v>292</v>
      </c>
      <c r="E720" s="190" t="s">
        <v>1137</v>
      </c>
      <c r="F720" s="168" t="s">
        <v>218</v>
      </c>
      <c r="G720" s="166" t="s">
        <v>1138</v>
      </c>
      <c r="H720" s="166" t="s">
        <v>3098</v>
      </c>
      <c r="I720" s="191">
        <v>320</v>
      </c>
      <c r="J720" s="170">
        <v>100</v>
      </c>
      <c r="K720" s="187">
        <f t="shared" si="44"/>
        <v>32000</v>
      </c>
      <c r="L720" s="41">
        <f t="shared" si="45"/>
        <v>0</v>
      </c>
      <c r="M720" s="188">
        <f t="shared" si="46"/>
        <v>32000</v>
      </c>
      <c r="N720" s="171" t="s">
        <v>1897</v>
      </c>
    </row>
    <row r="721" spans="1:14" ht="63.75">
      <c r="A721" s="179" t="e">
        <f t="shared" si="47"/>
        <v>#REF!</v>
      </c>
      <c r="B721" s="189" t="s">
        <v>3099</v>
      </c>
      <c r="C721" s="167" t="s">
        <v>193</v>
      </c>
      <c r="D721" s="167" t="s">
        <v>440</v>
      </c>
      <c r="E721" s="190" t="s">
        <v>1013</v>
      </c>
      <c r="F721" s="168" t="s">
        <v>348</v>
      </c>
      <c r="G721" s="166" t="s">
        <v>3101</v>
      </c>
      <c r="H721" s="166" t="s">
        <v>3100</v>
      </c>
      <c r="I721" s="191">
        <v>3200</v>
      </c>
      <c r="J721" s="170">
        <v>100</v>
      </c>
      <c r="K721" s="187">
        <f t="shared" si="44"/>
        <v>320000</v>
      </c>
      <c r="L721" s="41">
        <f t="shared" si="45"/>
        <v>0</v>
      </c>
      <c r="M721" s="188">
        <f t="shared" si="46"/>
        <v>320000</v>
      </c>
      <c r="N721" s="171" t="s">
        <v>1897</v>
      </c>
    </row>
    <row r="722" spans="1:14" ht="38.25">
      <c r="A722" s="179" t="e">
        <f t="shared" si="47"/>
        <v>#REF!</v>
      </c>
      <c r="B722" s="189" t="s">
        <v>3939</v>
      </c>
      <c r="C722" s="167" t="s">
        <v>1929</v>
      </c>
      <c r="D722" s="167" t="s">
        <v>3941</v>
      </c>
      <c r="E722" s="190" t="s">
        <v>3695</v>
      </c>
      <c r="F722" s="168" t="s">
        <v>1932</v>
      </c>
      <c r="G722" s="166" t="s">
        <v>3942</v>
      </c>
      <c r="H722" s="166" t="s">
        <v>3940</v>
      </c>
      <c r="I722" s="191">
        <v>80</v>
      </c>
      <c r="J722" s="170">
        <v>100</v>
      </c>
      <c r="K722" s="187">
        <f t="shared" si="44"/>
        <v>8000</v>
      </c>
      <c r="L722" s="41">
        <f t="shared" si="45"/>
        <v>0</v>
      </c>
      <c r="M722" s="188">
        <f t="shared" si="46"/>
        <v>8000</v>
      </c>
      <c r="N722" s="171" t="s">
        <v>1897</v>
      </c>
    </row>
    <row r="723" spans="1:14" ht="38.25">
      <c r="A723" s="179" t="e">
        <f t="shared" si="47"/>
        <v>#REF!</v>
      </c>
      <c r="B723" s="189" t="s">
        <v>3949</v>
      </c>
      <c r="C723" s="167" t="s">
        <v>736</v>
      </c>
      <c r="D723" s="167" t="s">
        <v>7540</v>
      </c>
      <c r="E723" s="190" t="s">
        <v>7541</v>
      </c>
      <c r="F723" s="168" t="s">
        <v>900</v>
      </c>
      <c r="G723" s="166" t="s">
        <v>7542</v>
      </c>
      <c r="H723" s="166" t="s">
        <v>3950</v>
      </c>
      <c r="I723" s="191">
        <v>160</v>
      </c>
      <c r="J723" s="170">
        <v>100</v>
      </c>
      <c r="K723" s="187">
        <f t="shared" si="44"/>
        <v>16000</v>
      </c>
      <c r="L723" s="41">
        <f t="shared" si="45"/>
        <v>0</v>
      </c>
      <c r="M723" s="188">
        <f t="shared" si="46"/>
        <v>16000</v>
      </c>
      <c r="N723" s="171" t="s">
        <v>1897</v>
      </c>
    </row>
    <row r="724" spans="1:14" ht="63.75">
      <c r="A724" s="179" t="e">
        <f t="shared" si="47"/>
        <v>#REF!</v>
      </c>
      <c r="B724" s="189" t="s">
        <v>7545</v>
      </c>
      <c r="C724" s="167" t="s">
        <v>1929</v>
      </c>
      <c r="D724" s="167" t="s">
        <v>7547</v>
      </c>
      <c r="E724" s="190" t="s">
        <v>7548</v>
      </c>
      <c r="F724" s="168" t="s">
        <v>736</v>
      </c>
      <c r="G724" s="166" t="s">
        <v>7549</v>
      </c>
      <c r="H724" s="166" t="s">
        <v>7546</v>
      </c>
      <c r="I724" s="191">
        <v>2</v>
      </c>
      <c r="J724" s="170">
        <v>100</v>
      </c>
      <c r="K724" s="187">
        <f t="shared" si="44"/>
        <v>200</v>
      </c>
      <c r="L724" s="41">
        <f t="shared" si="45"/>
        <v>0</v>
      </c>
      <c r="M724" s="188">
        <f t="shared" si="46"/>
        <v>200</v>
      </c>
      <c r="N724" s="171" t="s">
        <v>1897</v>
      </c>
    </row>
    <row r="725" spans="1:14" ht="38.25">
      <c r="A725" s="179" t="e">
        <f t="shared" si="47"/>
        <v>#REF!</v>
      </c>
      <c r="B725" s="189" t="s">
        <v>7553</v>
      </c>
      <c r="C725" s="167" t="s">
        <v>4099</v>
      </c>
      <c r="D725" s="167" t="s">
        <v>7555</v>
      </c>
      <c r="E725" s="190" t="s">
        <v>7556</v>
      </c>
      <c r="F725" s="168" t="s">
        <v>7557</v>
      </c>
      <c r="G725" s="166" t="s">
        <v>7558</v>
      </c>
      <c r="H725" s="166" t="s">
        <v>7554</v>
      </c>
      <c r="I725" s="191">
        <v>5</v>
      </c>
      <c r="J725" s="170">
        <v>100</v>
      </c>
      <c r="K725" s="187">
        <f t="shared" si="44"/>
        <v>500</v>
      </c>
      <c r="L725" s="41">
        <f t="shared" si="45"/>
        <v>0</v>
      </c>
      <c r="M725" s="188">
        <f t="shared" si="46"/>
        <v>500</v>
      </c>
      <c r="N725" s="171" t="s">
        <v>1897</v>
      </c>
    </row>
    <row r="726" spans="1:14" ht="38.25">
      <c r="A726" s="179" t="e">
        <f t="shared" si="47"/>
        <v>#REF!</v>
      </c>
      <c r="B726" s="189" t="s">
        <v>3102</v>
      </c>
      <c r="C726" s="167" t="s">
        <v>736</v>
      </c>
      <c r="D726" s="167" t="s">
        <v>7561</v>
      </c>
      <c r="E726" s="190" t="s">
        <v>7562</v>
      </c>
      <c r="F726" s="168" t="s">
        <v>4798</v>
      </c>
      <c r="G726" s="166" t="s">
        <v>7563</v>
      </c>
      <c r="H726" s="166" t="s">
        <v>3103</v>
      </c>
      <c r="I726" s="191">
        <v>960</v>
      </c>
      <c r="J726" s="170">
        <v>100</v>
      </c>
      <c r="K726" s="187">
        <f t="shared" si="44"/>
        <v>96000</v>
      </c>
      <c r="L726" s="41">
        <f t="shared" si="45"/>
        <v>0</v>
      </c>
      <c r="M726" s="188">
        <f t="shared" si="46"/>
        <v>96000</v>
      </c>
      <c r="N726" s="171" t="s">
        <v>1897</v>
      </c>
    </row>
    <row r="727" spans="1:14" ht="38.25">
      <c r="A727" s="179" t="e">
        <f t="shared" si="47"/>
        <v>#REF!</v>
      </c>
      <c r="B727" s="189" t="s">
        <v>3953</v>
      </c>
      <c r="C727" s="167" t="s">
        <v>361</v>
      </c>
      <c r="D727" s="167" t="s">
        <v>3955</v>
      </c>
      <c r="E727" s="190" t="s">
        <v>3956</v>
      </c>
      <c r="F727" s="168" t="s">
        <v>1841</v>
      </c>
      <c r="G727" s="166" t="s">
        <v>3957</v>
      </c>
      <c r="H727" s="166" t="s">
        <v>3954</v>
      </c>
      <c r="I727" s="191">
        <v>100</v>
      </c>
      <c r="J727" s="170">
        <v>100</v>
      </c>
      <c r="K727" s="187">
        <f t="shared" si="44"/>
        <v>10000</v>
      </c>
      <c r="L727" s="41">
        <f t="shared" si="45"/>
        <v>0</v>
      </c>
      <c r="M727" s="188">
        <f t="shared" si="46"/>
        <v>10000</v>
      </c>
      <c r="N727" s="171" t="s">
        <v>1897</v>
      </c>
    </row>
    <row r="728" spans="1:14" ht="51">
      <c r="A728" s="179" t="e">
        <f t="shared" si="47"/>
        <v>#REF!</v>
      </c>
      <c r="B728" s="189" t="s">
        <v>7567</v>
      </c>
      <c r="C728" s="167" t="s">
        <v>1771</v>
      </c>
      <c r="D728" s="167" t="s">
        <v>7569</v>
      </c>
      <c r="E728" s="190" t="s">
        <v>7570</v>
      </c>
      <c r="F728" s="168" t="s">
        <v>736</v>
      </c>
      <c r="G728" s="166" t="s">
        <v>7571</v>
      </c>
      <c r="H728" s="166" t="s">
        <v>7568</v>
      </c>
      <c r="I728" s="191">
        <v>1</v>
      </c>
      <c r="J728" s="170">
        <v>100</v>
      </c>
      <c r="K728" s="187">
        <f t="shared" si="44"/>
        <v>100</v>
      </c>
      <c r="L728" s="41">
        <f t="shared" si="45"/>
        <v>0</v>
      </c>
      <c r="M728" s="188">
        <f t="shared" si="46"/>
        <v>100</v>
      </c>
      <c r="N728" s="171" t="s">
        <v>1897</v>
      </c>
    </row>
    <row r="729" spans="1:14" ht="38.25">
      <c r="A729" s="179" t="e">
        <f t="shared" si="47"/>
        <v>#REF!</v>
      </c>
      <c r="B729" s="189" t="s">
        <v>3104</v>
      </c>
      <c r="C729" s="167" t="s">
        <v>361</v>
      </c>
      <c r="D729" s="167" t="s">
        <v>1611</v>
      </c>
      <c r="E729" s="190" t="s">
        <v>1612</v>
      </c>
      <c r="F729" s="168" t="s">
        <v>405</v>
      </c>
      <c r="G729" s="166" t="s">
        <v>7574</v>
      </c>
      <c r="H729" s="166" t="s">
        <v>3105</v>
      </c>
      <c r="I729" s="191">
        <v>640</v>
      </c>
      <c r="J729" s="170">
        <v>100</v>
      </c>
      <c r="K729" s="187">
        <f t="shared" si="44"/>
        <v>64000</v>
      </c>
      <c r="L729" s="41">
        <f t="shared" si="45"/>
        <v>0</v>
      </c>
      <c r="M729" s="188">
        <f t="shared" si="46"/>
        <v>64000</v>
      </c>
      <c r="N729" s="171" t="s">
        <v>1897</v>
      </c>
    </row>
    <row r="730" spans="1:14" ht="38.25">
      <c r="A730" s="179" t="e">
        <f t="shared" si="47"/>
        <v>#REF!</v>
      </c>
      <c r="B730" s="189" t="s">
        <v>3106</v>
      </c>
      <c r="C730" s="167" t="s">
        <v>193</v>
      </c>
      <c r="D730" s="167" t="s">
        <v>334</v>
      </c>
      <c r="E730" s="190" t="s">
        <v>1016</v>
      </c>
      <c r="F730" s="168" t="s">
        <v>317</v>
      </c>
      <c r="G730" s="166" t="s">
        <v>3108</v>
      </c>
      <c r="H730" s="166" t="s">
        <v>3107</v>
      </c>
      <c r="I730" s="191">
        <v>7040</v>
      </c>
      <c r="J730" s="170">
        <v>100</v>
      </c>
      <c r="K730" s="187">
        <f t="shared" si="44"/>
        <v>704000</v>
      </c>
      <c r="L730" s="41">
        <f t="shared" si="45"/>
        <v>0</v>
      </c>
      <c r="M730" s="188">
        <f t="shared" si="46"/>
        <v>704000</v>
      </c>
      <c r="N730" s="171" t="s">
        <v>1897</v>
      </c>
    </row>
    <row r="731" spans="1:14" ht="51">
      <c r="A731" s="179" t="e">
        <f t="shared" si="47"/>
        <v>#REF!</v>
      </c>
      <c r="B731" s="189" t="s">
        <v>3109</v>
      </c>
      <c r="C731" s="167" t="s">
        <v>4099</v>
      </c>
      <c r="D731" s="167" t="s">
        <v>7577</v>
      </c>
      <c r="E731" s="190" t="s">
        <v>7578</v>
      </c>
      <c r="F731" s="168" t="s">
        <v>736</v>
      </c>
      <c r="G731" s="166" t="s">
        <v>3111</v>
      </c>
      <c r="H731" s="166" t="s">
        <v>3110</v>
      </c>
      <c r="I731" s="191">
        <v>960</v>
      </c>
      <c r="J731" s="170">
        <v>100</v>
      </c>
      <c r="K731" s="187">
        <f t="shared" si="44"/>
        <v>96000</v>
      </c>
      <c r="L731" s="41">
        <f t="shared" si="45"/>
        <v>0</v>
      </c>
      <c r="M731" s="188">
        <f t="shared" si="46"/>
        <v>96000</v>
      </c>
      <c r="N731" s="171" t="s">
        <v>1897</v>
      </c>
    </row>
    <row r="732" spans="1:14">
      <c r="A732" s="179" t="e">
        <f t="shared" si="47"/>
        <v>#REF!</v>
      </c>
      <c r="B732" s="189" t="s">
        <v>7582</v>
      </c>
      <c r="C732" s="167" t="s">
        <v>1929</v>
      </c>
      <c r="D732" s="167" t="s">
        <v>7584</v>
      </c>
      <c r="E732" s="190" t="s">
        <v>7585</v>
      </c>
      <c r="F732" s="168" t="s">
        <v>736</v>
      </c>
      <c r="G732" s="166" t="s">
        <v>736</v>
      </c>
      <c r="H732" s="166" t="s">
        <v>7583</v>
      </c>
      <c r="I732" s="191">
        <v>15</v>
      </c>
      <c r="J732" s="170">
        <v>100</v>
      </c>
      <c r="K732" s="187">
        <f t="shared" si="44"/>
        <v>1500</v>
      </c>
      <c r="L732" s="41">
        <f t="shared" si="45"/>
        <v>0</v>
      </c>
      <c r="M732" s="188">
        <f t="shared" si="46"/>
        <v>1500</v>
      </c>
      <c r="N732" s="171" t="s">
        <v>1897</v>
      </c>
    </row>
    <row r="733" spans="1:14" ht="38.25">
      <c r="A733" s="179" t="e">
        <f t="shared" si="47"/>
        <v>#REF!</v>
      </c>
      <c r="B733" s="189" t="s">
        <v>3113</v>
      </c>
      <c r="C733" s="167" t="s">
        <v>193</v>
      </c>
      <c r="D733" s="167" t="s">
        <v>3115</v>
      </c>
      <c r="E733" s="190" t="s">
        <v>3116</v>
      </c>
      <c r="F733" s="168" t="s">
        <v>736</v>
      </c>
      <c r="G733" s="166" t="s">
        <v>3117</v>
      </c>
      <c r="H733" s="166" t="s">
        <v>3114</v>
      </c>
      <c r="I733" s="191">
        <v>2</v>
      </c>
      <c r="J733" s="170">
        <v>100</v>
      </c>
      <c r="K733" s="187">
        <f t="shared" si="44"/>
        <v>200</v>
      </c>
      <c r="L733" s="41">
        <f t="shared" si="45"/>
        <v>0</v>
      </c>
      <c r="M733" s="188">
        <f t="shared" si="46"/>
        <v>200</v>
      </c>
      <c r="N733" s="171" t="s">
        <v>1897</v>
      </c>
    </row>
    <row r="734" spans="1:14" ht="38.25">
      <c r="A734" s="179" t="e">
        <f t="shared" si="47"/>
        <v>#REF!</v>
      </c>
      <c r="B734" s="189" t="s">
        <v>3120</v>
      </c>
      <c r="C734" s="167" t="s">
        <v>193</v>
      </c>
      <c r="D734" s="167" t="s">
        <v>1018</v>
      </c>
      <c r="E734" s="190" t="s">
        <v>783</v>
      </c>
      <c r="F734" s="168" t="s">
        <v>405</v>
      </c>
      <c r="G734" s="166" t="s">
        <v>3122</v>
      </c>
      <c r="H734" s="166" t="s">
        <v>3121</v>
      </c>
      <c r="I734" s="191">
        <v>6400</v>
      </c>
      <c r="J734" s="170">
        <v>100</v>
      </c>
      <c r="K734" s="187">
        <f t="shared" si="44"/>
        <v>640000</v>
      </c>
      <c r="L734" s="41">
        <f t="shared" si="45"/>
        <v>0</v>
      </c>
      <c r="M734" s="188">
        <f t="shared" si="46"/>
        <v>640000</v>
      </c>
      <c r="N734" s="171" t="s">
        <v>1897</v>
      </c>
    </row>
    <row r="735" spans="1:14" ht="38.25">
      <c r="A735" s="179" t="e">
        <f t="shared" si="47"/>
        <v>#REF!</v>
      </c>
      <c r="B735" s="189" t="s">
        <v>3123</v>
      </c>
      <c r="C735" s="167" t="s">
        <v>1929</v>
      </c>
      <c r="D735" s="167" t="s">
        <v>3961</v>
      </c>
      <c r="E735" s="190" t="s">
        <v>3962</v>
      </c>
      <c r="F735" s="168" t="s">
        <v>736</v>
      </c>
      <c r="G735" s="166" t="s">
        <v>3963</v>
      </c>
      <c r="H735" s="166" t="s">
        <v>3124</v>
      </c>
      <c r="I735" s="191">
        <v>20</v>
      </c>
      <c r="J735" s="170">
        <v>100</v>
      </c>
      <c r="K735" s="187">
        <f t="shared" si="44"/>
        <v>2000</v>
      </c>
      <c r="L735" s="41">
        <f t="shared" si="45"/>
        <v>0</v>
      </c>
      <c r="M735" s="188">
        <f t="shared" si="46"/>
        <v>2000</v>
      </c>
      <c r="N735" s="171" t="s">
        <v>1897</v>
      </c>
    </row>
    <row r="736" spans="1:14" ht="38.25">
      <c r="A736" s="179" t="e">
        <f t="shared" si="47"/>
        <v>#REF!</v>
      </c>
      <c r="B736" s="189" t="s">
        <v>2117</v>
      </c>
      <c r="C736" s="167" t="s">
        <v>4099</v>
      </c>
      <c r="D736" s="167" t="s">
        <v>7589</v>
      </c>
      <c r="E736" s="190" t="s">
        <v>7590</v>
      </c>
      <c r="F736" s="168" t="s">
        <v>736</v>
      </c>
      <c r="G736" s="166" t="s">
        <v>7591</v>
      </c>
      <c r="H736" s="166" t="s">
        <v>2118</v>
      </c>
      <c r="I736" s="191">
        <v>6880</v>
      </c>
      <c r="J736" s="170">
        <v>100</v>
      </c>
      <c r="K736" s="187">
        <f t="shared" si="44"/>
        <v>688000</v>
      </c>
      <c r="L736" s="41">
        <f t="shared" si="45"/>
        <v>0</v>
      </c>
      <c r="M736" s="188">
        <f t="shared" si="46"/>
        <v>688000</v>
      </c>
      <c r="N736" s="171" t="s">
        <v>1897</v>
      </c>
    </row>
    <row r="737" spans="1:14" ht="25.5">
      <c r="A737" s="179" t="e">
        <f t="shared" si="47"/>
        <v>#REF!</v>
      </c>
      <c r="B737" s="189" t="s">
        <v>3126</v>
      </c>
      <c r="C737" s="167" t="s">
        <v>4099</v>
      </c>
      <c r="D737" s="167" t="s">
        <v>7593</v>
      </c>
      <c r="E737" s="190" t="s">
        <v>7594</v>
      </c>
      <c r="F737" s="168" t="s">
        <v>736</v>
      </c>
      <c r="G737" s="166" t="s">
        <v>7595</v>
      </c>
      <c r="H737" s="166" t="s">
        <v>7592</v>
      </c>
      <c r="I737" s="191">
        <v>1600</v>
      </c>
      <c r="J737" s="170">
        <v>100</v>
      </c>
      <c r="K737" s="187">
        <f t="shared" si="44"/>
        <v>160000</v>
      </c>
      <c r="L737" s="41">
        <f t="shared" si="45"/>
        <v>0</v>
      </c>
      <c r="M737" s="188">
        <f t="shared" si="46"/>
        <v>160000</v>
      </c>
      <c r="N737" s="171" t="s">
        <v>1897</v>
      </c>
    </row>
    <row r="738" spans="1:14" ht="38.25">
      <c r="A738" s="179" t="e">
        <f t="shared" si="47"/>
        <v>#REF!</v>
      </c>
      <c r="B738" s="189" t="s">
        <v>4676</v>
      </c>
      <c r="C738" s="167" t="s">
        <v>736</v>
      </c>
      <c r="D738" s="167" t="s">
        <v>7597</v>
      </c>
      <c r="E738" s="190" t="s">
        <v>7598</v>
      </c>
      <c r="F738" s="168" t="s">
        <v>6343</v>
      </c>
      <c r="G738" s="166" t="s">
        <v>7599</v>
      </c>
      <c r="H738" s="166" t="s">
        <v>4677</v>
      </c>
      <c r="I738" s="191">
        <v>2</v>
      </c>
      <c r="J738" s="170">
        <v>100</v>
      </c>
      <c r="K738" s="187">
        <f t="shared" si="44"/>
        <v>200</v>
      </c>
      <c r="L738" s="41">
        <f t="shared" si="45"/>
        <v>0</v>
      </c>
      <c r="M738" s="188">
        <f t="shared" si="46"/>
        <v>200</v>
      </c>
      <c r="N738" s="171" t="s">
        <v>1897</v>
      </c>
    </row>
    <row r="739" spans="1:14" ht="38.25">
      <c r="A739" s="179" t="e">
        <f t="shared" si="47"/>
        <v>#REF!</v>
      </c>
      <c r="B739" s="189" t="s">
        <v>7601</v>
      </c>
      <c r="C739" s="167" t="s">
        <v>1929</v>
      </c>
      <c r="D739" s="167" t="s">
        <v>7603</v>
      </c>
      <c r="E739" s="190" t="s">
        <v>6087</v>
      </c>
      <c r="F739" s="168" t="s">
        <v>736</v>
      </c>
      <c r="G739" s="166" t="s">
        <v>7604</v>
      </c>
      <c r="H739" s="166" t="s">
        <v>7602</v>
      </c>
      <c r="I739" s="191">
        <v>7</v>
      </c>
      <c r="J739" s="170">
        <v>100</v>
      </c>
      <c r="K739" s="187">
        <f t="shared" si="44"/>
        <v>700</v>
      </c>
      <c r="L739" s="41">
        <f t="shared" si="45"/>
        <v>0</v>
      </c>
      <c r="M739" s="188">
        <f t="shared" si="46"/>
        <v>700</v>
      </c>
      <c r="N739" s="171" t="s">
        <v>1897</v>
      </c>
    </row>
    <row r="740" spans="1:14" ht="63.75">
      <c r="A740" s="179" t="e">
        <f t="shared" si="47"/>
        <v>#REF!</v>
      </c>
      <c r="B740" s="189" t="s">
        <v>3967</v>
      </c>
      <c r="C740" s="167" t="s">
        <v>193</v>
      </c>
      <c r="D740" s="167" t="s">
        <v>1613</v>
      </c>
      <c r="E740" s="190" t="s">
        <v>991</v>
      </c>
      <c r="F740" s="168" t="s">
        <v>405</v>
      </c>
      <c r="G740" s="166" t="s">
        <v>3969</v>
      </c>
      <c r="H740" s="166" t="s">
        <v>3968</v>
      </c>
      <c r="I740" s="191">
        <v>800</v>
      </c>
      <c r="J740" s="170">
        <v>100</v>
      </c>
      <c r="K740" s="187">
        <f t="shared" si="44"/>
        <v>80000</v>
      </c>
      <c r="L740" s="41">
        <f t="shared" si="45"/>
        <v>0</v>
      </c>
      <c r="M740" s="188">
        <f t="shared" si="46"/>
        <v>80000</v>
      </c>
      <c r="N740" s="171" t="s">
        <v>1897</v>
      </c>
    </row>
    <row r="741" spans="1:14" ht="51">
      <c r="A741" s="179" t="e">
        <f t="shared" si="47"/>
        <v>#REF!</v>
      </c>
      <c r="B741" s="189" t="s">
        <v>3127</v>
      </c>
      <c r="C741" s="167" t="s">
        <v>206</v>
      </c>
      <c r="D741" s="167" t="s">
        <v>342</v>
      </c>
      <c r="E741" s="190" t="s">
        <v>1127</v>
      </c>
      <c r="F741" s="168" t="s">
        <v>336</v>
      </c>
      <c r="G741" s="166" t="s">
        <v>3129</v>
      </c>
      <c r="H741" s="166" t="s">
        <v>3128</v>
      </c>
      <c r="I741" s="191">
        <v>320</v>
      </c>
      <c r="J741" s="170">
        <v>100</v>
      </c>
      <c r="K741" s="187">
        <f t="shared" si="44"/>
        <v>32000</v>
      </c>
      <c r="L741" s="41">
        <f t="shared" si="45"/>
        <v>0</v>
      </c>
      <c r="M741" s="188">
        <f t="shared" si="46"/>
        <v>32000</v>
      </c>
      <c r="N741" s="171" t="s">
        <v>1897</v>
      </c>
    </row>
    <row r="742" spans="1:14" ht="51">
      <c r="A742" s="179" t="e">
        <f t="shared" si="47"/>
        <v>#REF!</v>
      </c>
      <c r="B742" s="189" t="s">
        <v>3130</v>
      </c>
      <c r="C742" s="167" t="s">
        <v>1929</v>
      </c>
      <c r="D742" s="167" t="s">
        <v>4682</v>
      </c>
      <c r="E742" s="190" t="s">
        <v>4683</v>
      </c>
      <c r="F742" s="168" t="s">
        <v>736</v>
      </c>
      <c r="G742" s="166" t="s">
        <v>3132</v>
      </c>
      <c r="H742" s="166" t="s">
        <v>3131</v>
      </c>
      <c r="I742" s="191">
        <v>1920</v>
      </c>
      <c r="J742" s="170">
        <v>100</v>
      </c>
      <c r="K742" s="187">
        <f t="shared" si="44"/>
        <v>192000</v>
      </c>
      <c r="L742" s="41">
        <f t="shared" si="45"/>
        <v>0</v>
      </c>
      <c r="M742" s="188">
        <f t="shared" si="46"/>
        <v>192000</v>
      </c>
      <c r="N742" s="171" t="s">
        <v>1897</v>
      </c>
    </row>
    <row r="743" spans="1:14" ht="51">
      <c r="A743" s="179" t="e">
        <f t="shared" si="47"/>
        <v>#REF!</v>
      </c>
      <c r="B743" s="189" t="s">
        <v>4686</v>
      </c>
      <c r="C743" s="167" t="s">
        <v>193</v>
      </c>
      <c r="D743" s="167" t="s">
        <v>4688</v>
      </c>
      <c r="E743" s="190" t="s">
        <v>750</v>
      </c>
      <c r="F743" s="168" t="s">
        <v>736</v>
      </c>
      <c r="G743" s="166" t="s">
        <v>4690</v>
      </c>
      <c r="H743" s="166" t="s">
        <v>4687</v>
      </c>
      <c r="I743" s="191">
        <v>2</v>
      </c>
      <c r="J743" s="170">
        <v>100</v>
      </c>
      <c r="K743" s="187">
        <f t="shared" si="44"/>
        <v>200</v>
      </c>
      <c r="L743" s="41">
        <f t="shared" si="45"/>
        <v>0</v>
      </c>
      <c r="M743" s="188">
        <f t="shared" si="46"/>
        <v>200</v>
      </c>
      <c r="N743" s="171" t="s">
        <v>1897</v>
      </c>
    </row>
    <row r="744" spans="1:14" ht="38.25">
      <c r="A744" s="179" t="e">
        <f t="shared" si="47"/>
        <v>#REF!</v>
      </c>
      <c r="B744" s="189" t="s">
        <v>3971</v>
      </c>
      <c r="C744" s="167" t="s">
        <v>1929</v>
      </c>
      <c r="D744" s="167" t="s">
        <v>3973</v>
      </c>
      <c r="E744" s="190" t="s">
        <v>3974</v>
      </c>
      <c r="F744" s="168" t="s">
        <v>736</v>
      </c>
      <c r="G744" s="166" t="s">
        <v>3975</v>
      </c>
      <c r="H744" s="166" t="s">
        <v>3972</v>
      </c>
      <c r="I744" s="191">
        <v>1</v>
      </c>
      <c r="J744" s="170">
        <v>100</v>
      </c>
      <c r="K744" s="187">
        <f t="shared" si="44"/>
        <v>100</v>
      </c>
      <c r="L744" s="41">
        <f t="shared" si="45"/>
        <v>0</v>
      </c>
      <c r="M744" s="188">
        <f t="shared" si="46"/>
        <v>100</v>
      </c>
      <c r="N744" s="171" t="s">
        <v>1897</v>
      </c>
    </row>
    <row r="745" spans="1:14" ht="38.25">
      <c r="A745" s="179" t="e">
        <f t="shared" si="47"/>
        <v>#REF!</v>
      </c>
      <c r="B745" s="189" t="s">
        <v>3134</v>
      </c>
      <c r="C745" s="167" t="s">
        <v>1929</v>
      </c>
      <c r="D745" s="167" t="s">
        <v>4693</v>
      </c>
      <c r="E745" s="190" t="s">
        <v>4694</v>
      </c>
      <c r="F745" s="168" t="s">
        <v>736</v>
      </c>
      <c r="G745" s="166" t="s">
        <v>7607</v>
      </c>
      <c r="H745" s="166" t="s">
        <v>3135</v>
      </c>
      <c r="I745" s="191">
        <v>61</v>
      </c>
      <c r="J745" s="170">
        <v>100</v>
      </c>
      <c r="K745" s="187">
        <f t="shared" si="44"/>
        <v>6100</v>
      </c>
      <c r="L745" s="41">
        <f t="shared" si="45"/>
        <v>0</v>
      </c>
      <c r="M745" s="188">
        <f t="shared" si="46"/>
        <v>6100</v>
      </c>
      <c r="N745" s="171" t="s">
        <v>1897</v>
      </c>
    </row>
    <row r="746" spans="1:14" ht="38.25">
      <c r="A746" s="179" t="e">
        <f t="shared" si="47"/>
        <v>#REF!</v>
      </c>
      <c r="B746" s="189" t="s">
        <v>3139</v>
      </c>
      <c r="C746" s="167" t="s">
        <v>1929</v>
      </c>
      <c r="D746" s="167" t="s">
        <v>7610</v>
      </c>
      <c r="E746" s="190" t="s">
        <v>6255</v>
      </c>
      <c r="F746" s="168" t="s">
        <v>4798</v>
      </c>
      <c r="G746" s="166" t="s">
        <v>3141</v>
      </c>
      <c r="H746" s="166" t="s">
        <v>3140</v>
      </c>
      <c r="I746" s="191">
        <v>320</v>
      </c>
      <c r="J746" s="170">
        <v>100</v>
      </c>
      <c r="K746" s="187">
        <f t="shared" si="44"/>
        <v>32000</v>
      </c>
      <c r="L746" s="41">
        <f t="shared" si="45"/>
        <v>0</v>
      </c>
      <c r="M746" s="188">
        <f t="shared" si="46"/>
        <v>32000</v>
      </c>
      <c r="N746" s="171" t="s">
        <v>1897</v>
      </c>
    </row>
    <row r="747" spans="1:14" ht="38.25">
      <c r="A747" s="179" t="e">
        <f t="shared" si="47"/>
        <v>#REF!</v>
      </c>
      <c r="B747" s="189" t="s">
        <v>3978</v>
      </c>
      <c r="C747" s="167" t="s">
        <v>1929</v>
      </c>
      <c r="D747" s="167" t="s">
        <v>3980</v>
      </c>
      <c r="E747" s="190" t="s">
        <v>3460</v>
      </c>
      <c r="F747" s="168" t="s">
        <v>736</v>
      </c>
      <c r="G747" s="166" t="s">
        <v>3981</v>
      </c>
      <c r="H747" s="166" t="s">
        <v>3979</v>
      </c>
      <c r="I747" s="191">
        <v>960</v>
      </c>
      <c r="J747" s="170">
        <v>100</v>
      </c>
      <c r="K747" s="187">
        <f t="shared" si="44"/>
        <v>96000</v>
      </c>
      <c r="L747" s="41">
        <f t="shared" si="45"/>
        <v>0</v>
      </c>
      <c r="M747" s="188">
        <f t="shared" si="46"/>
        <v>96000</v>
      </c>
      <c r="N747" s="171" t="s">
        <v>1897</v>
      </c>
    </row>
    <row r="748" spans="1:14" ht="38.25">
      <c r="A748" s="179" t="e">
        <f t="shared" si="47"/>
        <v>#REF!</v>
      </c>
      <c r="B748" s="189" t="s">
        <v>7612</v>
      </c>
      <c r="C748" s="167" t="s">
        <v>1929</v>
      </c>
      <c r="D748" s="167" t="s">
        <v>7614</v>
      </c>
      <c r="E748" s="190" t="s">
        <v>7615</v>
      </c>
      <c r="F748" s="168" t="s">
        <v>736</v>
      </c>
      <c r="G748" s="166" t="s">
        <v>7616</v>
      </c>
      <c r="H748" s="166" t="s">
        <v>7613</v>
      </c>
      <c r="I748" s="191">
        <v>800</v>
      </c>
      <c r="J748" s="170">
        <v>100</v>
      </c>
      <c r="K748" s="187">
        <f t="shared" si="44"/>
        <v>80000</v>
      </c>
      <c r="L748" s="41">
        <f t="shared" si="45"/>
        <v>0</v>
      </c>
      <c r="M748" s="188">
        <f t="shared" si="46"/>
        <v>80000</v>
      </c>
      <c r="N748" s="171" t="s">
        <v>1897</v>
      </c>
    </row>
    <row r="749" spans="1:14" ht="51">
      <c r="A749" s="179" t="e">
        <f t="shared" si="47"/>
        <v>#REF!</v>
      </c>
      <c r="B749" s="189" t="s">
        <v>3142</v>
      </c>
      <c r="C749" s="167" t="s">
        <v>361</v>
      </c>
      <c r="D749" s="167" t="s">
        <v>2130</v>
      </c>
      <c r="E749" s="190" t="s">
        <v>2131</v>
      </c>
      <c r="F749" s="168" t="s">
        <v>405</v>
      </c>
      <c r="G749" s="166" t="s">
        <v>3144</v>
      </c>
      <c r="H749" s="166" t="s">
        <v>3143</v>
      </c>
      <c r="I749" s="191">
        <v>1280</v>
      </c>
      <c r="J749" s="170">
        <v>100</v>
      </c>
      <c r="K749" s="187">
        <f t="shared" si="44"/>
        <v>128000</v>
      </c>
      <c r="L749" s="41">
        <f t="shared" si="45"/>
        <v>0</v>
      </c>
      <c r="M749" s="188">
        <f t="shared" si="46"/>
        <v>128000</v>
      </c>
      <c r="N749" s="171" t="s">
        <v>1897</v>
      </c>
    </row>
    <row r="750" spans="1:14" ht="38.25">
      <c r="A750" s="179" t="e">
        <f t="shared" si="47"/>
        <v>#REF!</v>
      </c>
      <c r="B750" s="189" t="s">
        <v>7619</v>
      </c>
      <c r="C750" s="167" t="s">
        <v>1929</v>
      </c>
      <c r="D750" s="167" t="s">
        <v>7621</v>
      </c>
      <c r="E750" s="190" t="s">
        <v>7622</v>
      </c>
      <c r="F750" s="168" t="s">
        <v>736</v>
      </c>
      <c r="G750" s="166" t="s">
        <v>7623</v>
      </c>
      <c r="H750" s="166" t="s">
        <v>7620</v>
      </c>
      <c r="I750" s="191">
        <v>10</v>
      </c>
      <c r="J750" s="170">
        <v>100</v>
      </c>
      <c r="K750" s="187">
        <f t="shared" si="44"/>
        <v>1000</v>
      </c>
      <c r="L750" s="41">
        <f t="shared" si="45"/>
        <v>0</v>
      </c>
      <c r="M750" s="188">
        <f t="shared" si="46"/>
        <v>1000</v>
      </c>
      <c r="N750" s="171" t="s">
        <v>1897</v>
      </c>
    </row>
    <row r="751" spans="1:14" ht="51">
      <c r="A751" s="179" t="e">
        <f t="shared" si="47"/>
        <v>#REF!</v>
      </c>
      <c r="B751" s="189" t="s">
        <v>7627</v>
      </c>
      <c r="C751" s="167" t="s">
        <v>736</v>
      </c>
      <c r="D751" s="167" t="s">
        <v>7629</v>
      </c>
      <c r="E751" s="190" t="s">
        <v>7630</v>
      </c>
      <c r="F751" s="168" t="s">
        <v>4432</v>
      </c>
      <c r="G751" s="166" t="s">
        <v>7631</v>
      </c>
      <c r="H751" s="166" t="s">
        <v>7628</v>
      </c>
      <c r="I751" s="191">
        <v>1</v>
      </c>
      <c r="J751" s="170">
        <v>100</v>
      </c>
      <c r="K751" s="187">
        <f t="shared" si="44"/>
        <v>100</v>
      </c>
      <c r="L751" s="41">
        <f t="shared" si="45"/>
        <v>0</v>
      </c>
      <c r="M751" s="188">
        <f t="shared" si="46"/>
        <v>100</v>
      </c>
      <c r="N751" s="171" t="s">
        <v>1897</v>
      </c>
    </row>
    <row r="752" spans="1:14" ht="38.25">
      <c r="A752" s="179" t="e">
        <f t="shared" si="47"/>
        <v>#REF!</v>
      </c>
      <c r="B752" s="189" t="s">
        <v>7635</v>
      </c>
      <c r="C752" s="167" t="s">
        <v>1929</v>
      </c>
      <c r="D752" s="167" t="s">
        <v>7637</v>
      </c>
      <c r="E752" s="190" t="s">
        <v>5512</v>
      </c>
      <c r="F752" s="168" t="s">
        <v>736</v>
      </c>
      <c r="G752" s="166" t="s">
        <v>7638</v>
      </c>
      <c r="H752" s="166" t="s">
        <v>7636</v>
      </c>
      <c r="I752" s="191">
        <v>21</v>
      </c>
      <c r="J752" s="170">
        <v>100</v>
      </c>
      <c r="K752" s="187">
        <f t="shared" si="44"/>
        <v>2100</v>
      </c>
      <c r="L752" s="41">
        <f t="shared" si="45"/>
        <v>0</v>
      </c>
      <c r="M752" s="188">
        <f t="shared" si="46"/>
        <v>2100</v>
      </c>
      <c r="N752" s="171" t="s">
        <v>1897</v>
      </c>
    </row>
    <row r="753" spans="1:14" ht="38.25">
      <c r="A753" s="179" t="e">
        <f t="shared" si="47"/>
        <v>#REF!</v>
      </c>
      <c r="B753" s="189" t="s">
        <v>3145</v>
      </c>
      <c r="C753" s="167" t="s">
        <v>1929</v>
      </c>
      <c r="D753" s="167" t="s">
        <v>7641</v>
      </c>
      <c r="E753" s="190" t="s">
        <v>7642</v>
      </c>
      <c r="F753" s="168" t="s">
        <v>7643</v>
      </c>
      <c r="G753" s="166" t="s">
        <v>7644</v>
      </c>
      <c r="H753" s="166" t="s">
        <v>3146</v>
      </c>
      <c r="I753" s="191">
        <v>320</v>
      </c>
      <c r="J753" s="170">
        <v>100</v>
      </c>
      <c r="K753" s="187">
        <f t="shared" si="44"/>
        <v>32000</v>
      </c>
      <c r="L753" s="41">
        <f t="shared" si="45"/>
        <v>0</v>
      </c>
      <c r="M753" s="188">
        <f t="shared" si="46"/>
        <v>32000</v>
      </c>
      <c r="N753" s="171" t="s">
        <v>1897</v>
      </c>
    </row>
    <row r="754" spans="1:14" ht="51">
      <c r="A754" s="179" t="e">
        <f t="shared" si="47"/>
        <v>#REF!</v>
      </c>
      <c r="B754" s="189" t="s">
        <v>7647</v>
      </c>
      <c r="C754" s="167" t="s">
        <v>1929</v>
      </c>
      <c r="D754" s="167" t="s">
        <v>7649</v>
      </c>
      <c r="E754" s="190" t="s">
        <v>7650</v>
      </c>
      <c r="F754" s="168" t="s">
        <v>736</v>
      </c>
      <c r="G754" s="166" t="s">
        <v>7651</v>
      </c>
      <c r="H754" s="166" t="s">
        <v>7648</v>
      </c>
      <c r="I754" s="191">
        <v>30</v>
      </c>
      <c r="J754" s="170">
        <v>100</v>
      </c>
      <c r="K754" s="187">
        <f t="shared" si="44"/>
        <v>3000</v>
      </c>
      <c r="L754" s="41">
        <f t="shared" si="45"/>
        <v>0</v>
      </c>
      <c r="M754" s="188">
        <f t="shared" si="46"/>
        <v>3000</v>
      </c>
      <c r="N754" s="171" t="s">
        <v>1897</v>
      </c>
    </row>
    <row r="755" spans="1:14" ht="51">
      <c r="A755" s="179" t="e">
        <f t="shared" si="47"/>
        <v>#REF!</v>
      </c>
      <c r="B755" s="189" t="s">
        <v>3147</v>
      </c>
      <c r="C755" s="167" t="s">
        <v>193</v>
      </c>
      <c r="D755" s="167" t="s">
        <v>1025</v>
      </c>
      <c r="E755" s="190" t="s">
        <v>1026</v>
      </c>
      <c r="F755" s="168" t="s">
        <v>866</v>
      </c>
      <c r="G755" s="166" t="s">
        <v>3149</v>
      </c>
      <c r="H755" s="166" t="s">
        <v>3148</v>
      </c>
      <c r="I755" s="191">
        <v>160</v>
      </c>
      <c r="J755" s="170">
        <v>100</v>
      </c>
      <c r="K755" s="187">
        <f t="shared" si="44"/>
        <v>16000</v>
      </c>
      <c r="L755" s="41">
        <f t="shared" si="45"/>
        <v>0</v>
      </c>
      <c r="M755" s="188">
        <f t="shared" si="46"/>
        <v>16000</v>
      </c>
      <c r="N755" s="171" t="s">
        <v>1897</v>
      </c>
    </row>
    <row r="756" spans="1:14" ht="38.25">
      <c r="A756" s="179" t="e">
        <f t="shared" si="47"/>
        <v>#REF!</v>
      </c>
      <c r="B756" s="189" t="s">
        <v>3151</v>
      </c>
      <c r="C756" s="167" t="s">
        <v>1929</v>
      </c>
      <c r="D756" s="167" t="s">
        <v>7654</v>
      </c>
      <c r="E756" s="190" t="s">
        <v>7655</v>
      </c>
      <c r="F756" s="168" t="s">
        <v>736</v>
      </c>
      <c r="G756" s="166" t="s">
        <v>7656</v>
      </c>
      <c r="H756" s="166" t="s">
        <v>3152</v>
      </c>
      <c r="I756" s="191">
        <v>128000</v>
      </c>
      <c r="J756" s="170">
        <v>100</v>
      </c>
      <c r="K756" s="187">
        <f t="shared" si="44"/>
        <v>12800000</v>
      </c>
      <c r="L756" s="41">
        <f t="shared" si="45"/>
        <v>0</v>
      </c>
      <c r="M756" s="188">
        <f t="shared" si="46"/>
        <v>12800000</v>
      </c>
      <c r="N756" s="171" t="s">
        <v>1897</v>
      </c>
    </row>
    <row r="757" spans="1:14" ht="51">
      <c r="A757" s="179" t="e">
        <f t="shared" si="47"/>
        <v>#REF!</v>
      </c>
      <c r="B757" s="189" t="s">
        <v>3153</v>
      </c>
      <c r="C757" s="167" t="s">
        <v>1929</v>
      </c>
      <c r="D757" s="167" t="s">
        <v>3983</v>
      </c>
      <c r="E757" s="190" t="s">
        <v>2750</v>
      </c>
      <c r="F757" s="168" t="s">
        <v>736</v>
      </c>
      <c r="G757" s="166" t="s">
        <v>3155</v>
      </c>
      <c r="H757" s="166" t="s">
        <v>3154</v>
      </c>
      <c r="I757" s="191">
        <v>1920</v>
      </c>
      <c r="J757" s="170">
        <v>100</v>
      </c>
      <c r="K757" s="187">
        <f t="shared" si="44"/>
        <v>192000</v>
      </c>
      <c r="L757" s="41">
        <f t="shared" si="45"/>
        <v>0</v>
      </c>
      <c r="M757" s="188">
        <f t="shared" si="46"/>
        <v>192000</v>
      </c>
      <c r="N757" s="171" t="s">
        <v>1897</v>
      </c>
    </row>
    <row r="758" spans="1:14" ht="51">
      <c r="A758" s="179" t="e">
        <f t="shared" si="47"/>
        <v>#REF!</v>
      </c>
      <c r="B758" s="189" t="s">
        <v>3156</v>
      </c>
      <c r="C758" s="167" t="s">
        <v>1929</v>
      </c>
      <c r="D758" s="167" t="s">
        <v>7658</v>
      </c>
      <c r="E758" s="190" t="s">
        <v>4554</v>
      </c>
      <c r="F758" s="168" t="s">
        <v>4798</v>
      </c>
      <c r="G758" s="166" t="s">
        <v>3158</v>
      </c>
      <c r="H758" s="166" t="s">
        <v>3157</v>
      </c>
      <c r="I758" s="191">
        <v>160</v>
      </c>
      <c r="J758" s="170">
        <v>100</v>
      </c>
      <c r="K758" s="187">
        <f t="shared" si="44"/>
        <v>16000</v>
      </c>
      <c r="L758" s="41">
        <f t="shared" si="45"/>
        <v>0</v>
      </c>
      <c r="M758" s="188">
        <f t="shared" si="46"/>
        <v>16000</v>
      </c>
      <c r="N758" s="171" t="s">
        <v>1897</v>
      </c>
    </row>
    <row r="759" spans="1:14" ht="38.25">
      <c r="A759" s="179" t="e">
        <f t="shared" si="47"/>
        <v>#REF!</v>
      </c>
      <c r="B759" s="189" t="s">
        <v>3159</v>
      </c>
      <c r="C759" s="167" t="s">
        <v>1929</v>
      </c>
      <c r="D759" s="167" t="s">
        <v>3984</v>
      </c>
      <c r="E759" s="190" t="s">
        <v>1031</v>
      </c>
      <c r="F759" s="168" t="s">
        <v>736</v>
      </c>
      <c r="G759" s="166" t="s">
        <v>3985</v>
      </c>
      <c r="H759" s="166" t="s">
        <v>3160</v>
      </c>
      <c r="I759" s="191">
        <v>10400</v>
      </c>
      <c r="J759" s="170">
        <v>100</v>
      </c>
      <c r="K759" s="187">
        <f t="shared" si="44"/>
        <v>1040000</v>
      </c>
      <c r="L759" s="41">
        <f t="shared" si="45"/>
        <v>0</v>
      </c>
      <c r="M759" s="188">
        <f t="shared" si="46"/>
        <v>1040000</v>
      </c>
      <c r="N759" s="171" t="s">
        <v>1897</v>
      </c>
    </row>
    <row r="760" spans="1:14" ht="51">
      <c r="A760" s="179" t="e">
        <f t="shared" si="47"/>
        <v>#REF!</v>
      </c>
      <c r="B760" s="189" t="s">
        <v>3161</v>
      </c>
      <c r="C760" s="167" t="s">
        <v>193</v>
      </c>
      <c r="D760" s="167" t="s">
        <v>2135</v>
      </c>
      <c r="E760" s="190" t="s">
        <v>2136</v>
      </c>
      <c r="F760" s="168" t="s">
        <v>405</v>
      </c>
      <c r="G760" s="166" t="s">
        <v>3163</v>
      </c>
      <c r="H760" s="166" t="s">
        <v>3162</v>
      </c>
      <c r="I760" s="191">
        <v>960</v>
      </c>
      <c r="J760" s="170">
        <v>100</v>
      </c>
      <c r="K760" s="187">
        <f t="shared" si="44"/>
        <v>96000</v>
      </c>
      <c r="L760" s="41">
        <f t="shared" si="45"/>
        <v>0</v>
      </c>
      <c r="M760" s="188">
        <f t="shared" si="46"/>
        <v>96000</v>
      </c>
      <c r="N760" s="171" t="s">
        <v>1897</v>
      </c>
    </row>
    <row r="761" spans="1:14" ht="51">
      <c r="A761" s="179" t="e">
        <f t="shared" si="47"/>
        <v>#REF!</v>
      </c>
      <c r="B761" s="189" t="s">
        <v>7660</v>
      </c>
      <c r="C761" s="167" t="s">
        <v>361</v>
      </c>
      <c r="D761" s="167" t="s">
        <v>7662</v>
      </c>
      <c r="E761" s="190" t="s">
        <v>7663</v>
      </c>
      <c r="F761" s="168" t="s">
        <v>1554</v>
      </c>
      <c r="G761" s="166" t="s">
        <v>7664</v>
      </c>
      <c r="H761" s="166" t="s">
        <v>7661</v>
      </c>
      <c r="I761" s="191">
        <v>100</v>
      </c>
      <c r="J761" s="170">
        <v>100</v>
      </c>
      <c r="K761" s="187">
        <f t="shared" si="44"/>
        <v>10000</v>
      </c>
      <c r="L761" s="41">
        <f t="shared" si="45"/>
        <v>0</v>
      </c>
      <c r="M761" s="188">
        <f t="shared" si="46"/>
        <v>10000</v>
      </c>
      <c r="N761" s="171" t="s">
        <v>1897</v>
      </c>
    </row>
    <row r="762" spans="1:14" ht="51">
      <c r="A762" s="179" t="e">
        <f t="shared" si="47"/>
        <v>#REF!</v>
      </c>
      <c r="B762" s="189" t="s">
        <v>2121</v>
      </c>
      <c r="C762" s="167" t="s">
        <v>193</v>
      </c>
      <c r="D762" s="167" t="s">
        <v>2123</v>
      </c>
      <c r="E762" s="190" t="s">
        <v>2007</v>
      </c>
      <c r="F762" s="168" t="s">
        <v>405</v>
      </c>
      <c r="G762" s="166" t="s">
        <v>3164</v>
      </c>
      <c r="H762" s="166" t="s">
        <v>2122</v>
      </c>
      <c r="I762" s="191">
        <v>800</v>
      </c>
      <c r="J762" s="170">
        <v>100</v>
      </c>
      <c r="K762" s="187">
        <f t="shared" ref="K762:K824" si="48">I762*J762</f>
        <v>80000</v>
      </c>
      <c r="L762" s="41">
        <f t="shared" ref="L762:L824" si="49">K762*0</f>
        <v>0</v>
      </c>
      <c r="M762" s="188">
        <f t="shared" ref="M762:M824" si="50">K762-L762</f>
        <v>80000</v>
      </c>
      <c r="N762" s="171" t="s">
        <v>1897</v>
      </c>
    </row>
    <row r="763" spans="1:14" ht="38.25">
      <c r="A763" s="179" t="e">
        <f t="shared" ref="A763:A825" si="51">A762+1</f>
        <v>#REF!</v>
      </c>
      <c r="B763" s="189" t="s">
        <v>3166</v>
      </c>
      <c r="C763" s="167" t="s">
        <v>1929</v>
      </c>
      <c r="D763" s="167" t="s">
        <v>7667</v>
      </c>
      <c r="E763" s="190" t="s">
        <v>7668</v>
      </c>
      <c r="F763" s="168" t="s">
        <v>736</v>
      </c>
      <c r="G763" s="166" t="s">
        <v>7669</v>
      </c>
      <c r="H763" s="166" t="s">
        <v>3167</v>
      </c>
      <c r="I763" s="191">
        <v>3200</v>
      </c>
      <c r="J763" s="170">
        <v>100</v>
      </c>
      <c r="K763" s="187">
        <f t="shared" si="48"/>
        <v>320000</v>
      </c>
      <c r="L763" s="41">
        <f t="shared" si="49"/>
        <v>0</v>
      </c>
      <c r="M763" s="188">
        <f t="shared" si="50"/>
        <v>320000</v>
      </c>
      <c r="N763" s="171" t="s">
        <v>1897</v>
      </c>
    </row>
    <row r="764" spans="1:14" ht="38.25">
      <c r="A764" s="179" t="e">
        <f t="shared" si="51"/>
        <v>#REF!</v>
      </c>
      <c r="B764" s="189" t="s">
        <v>7672</v>
      </c>
      <c r="C764" s="167" t="s">
        <v>1929</v>
      </c>
      <c r="D764" s="167" t="s">
        <v>7674</v>
      </c>
      <c r="E764" s="190" t="s">
        <v>3695</v>
      </c>
      <c r="F764" s="168" t="s">
        <v>736</v>
      </c>
      <c r="G764" s="166" t="s">
        <v>7675</v>
      </c>
      <c r="H764" s="166" t="s">
        <v>7673</v>
      </c>
      <c r="I764" s="191">
        <v>4</v>
      </c>
      <c r="J764" s="170">
        <v>100</v>
      </c>
      <c r="K764" s="187">
        <f t="shared" si="48"/>
        <v>400</v>
      </c>
      <c r="L764" s="41">
        <f t="shared" si="49"/>
        <v>0</v>
      </c>
      <c r="M764" s="188">
        <f t="shared" si="50"/>
        <v>400</v>
      </c>
      <c r="N764" s="171" t="s">
        <v>1897</v>
      </c>
    </row>
    <row r="765" spans="1:14" ht="51">
      <c r="A765" s="179" t="e">
        <f t="shared" si="51"/>
        <v>#REF!</v>
      </c>
      <c r="B765" s="189" t="s">
        <v>4696</v>
      </c>
      <c r="C765" s="167" t="s">
        <v>1771</v>
      </c>
      <c r="D765" s="167" t="s">
        <v>4698</v>
      </c>
      <c r="E765" s="190" t="s">
        <v>4699</v>
      </c>
      <c r="F765" s="168" t="s">
        <v>736</v>
      </c>
      <c r="G765" s="166" t="s">
        <v>4701</v>
      </c>
      <c r="H765" s="166" t="s">
        <v>4697</v>
      </c>
      <c r="I765" s="191">
        <v>1</v>
      </c>
      <c r="J765" s="170">
        <v>100</v>
      </c>
      <c r="K765" s="187">
        <f t="shared" si="48"/>
        <v>100</v>
      </c>
      <c r="L765" s="41">
        <f t="shared" si="49"/>
        <v>0</v>
      </c>
      <c r="M765" s="188">
        <f t="shared" si="50"/>
        <v>100</v>
      </c>
      <c r="N765" s="171" t="s">
        <v>1897</v>
      </c>
    </row>
    <row r="766" spans="1:14" ht="51">
      <c r="A766" s="179" t="e">
        <f t="shared" si="51"/>
        <v>#REF!</v>
      </c>
      <c r="B766" s="189" t="s">
        <v>3168</v>
      </c>
      <c r="C766" s="167" t="s">
        <v>1929</v>
      </c>
      <c r="D766" s="167" t="s">
        <v>7678</v>
      </c>
      <c r="E766" s="190" t="s">
        <v>3989</v>
      </c>
      <c r="F766" s="168" t="s">
        <v>736</v>
      </c>
      <c r="G766" s="166" t="s">
        <v>7679</v>
      </c>
      <c r="H766" s="166" t="s">
        <v>3169</v>
      </c>
      <c r="I766" s="191">
        <v>1920</v>
      </c>
      <c r="J766" s="170">
        <v>100</v>
      </c>
      <c r="K766" s="187">
        <f t="shared" si="48"/>
        <v>192000</v>
      </c>
      <c r="L766" s="41">
        <f t="shared" si="49"/>
        <v>0</v>
      </c>
      <c r="M766" s="188">
        <f t="shared" si="50"/>
        <v>192000</v>
      </c>
      <c r="N766" s="171" t="s">
        <v>1897</v>
      </c>
    </row>
    <row r="767" spans="1:14" ht="38.25">
      <c r="A767" s="179" t="e">
        <f t="shared" si="51"/>
        <v>#REF!</v>
      </c>
      <c r="B767" s="189" t="s">
        <v>3170</v>
      </c>
      <c r="C767" s="167" t="s">
        <v>193</v>
      </c>
      <c r="D767" s="167" t="s">
        <v>1034</v>
      </c>
      <c r="E767" s="190" t="s">
        <v>1035</v>
      </c>
      <c r="F767" s="168" t="s">
        <v>405</v>
      </c>
      <c r="G767" s="166" t="s">
        <v>3172</v>
      </c>
      <c r="H767" s="166" t="s">
        <v>3171</v>
      </c>
      <c r="I767" s="191">
        <v>2560</v>
      </c>
      <c r="J767" s="170">
        <v>100</v>
      </c>
      <c r="K767" s="187">
        <f t="shared" si="48"/>
        <v>256000</v>
      </c>
      <c r="L767" s="41">
        <f t="shared" si="49"/>
        <v>0</v>
      </c>
      <c r="M767" s="188">
        <f t="shared" si="50"/>
        <v>256000</v>
      </c>
      <c r="N767" s="171" t="s">
        <v>1897</v>
      </c>
    </row>
    <row r="768" spans="1:14" ht="51">
      <c r="A768" s="179" t="e">
        <f t="shared" si="51"/>
        <v>#REF!</v>
      </c>
      <c r="B768" s="189" t="s">
        <v>3173</v>
      </c>
      <c r="C768" s="167" t="s">
        <v>1929</v>
      </c>
      <c r="D768" s="167" t="s">
        <v>4704</v>
      </c>
      <c r="E768" s="190" t="s">
        <v>4683</v>
      </c>
      <c r="F768" s="168" t="s">
        <v>736</v>
      </c>
      <c r="G768" s="166" t="s">
        <v>7681</v>
      </c>
      <c r="H768" s="166" t="s">
        <v>3174</v>
      </c>
      <c r="I768" s="191">
        <v>160</v>
      </c>
      <c r="J768" s="170">
        <v>100</v>
      </c>
      <c r="K768" s="187">
        <f t="shared" si="48"/>
        <v>16000</v>
      </c>
      <c r="L768" s="41">
        <f t="shared" si="49"/>
        <v>0</v>
      </c>
      <c r="M768" s="188">
        <f t="shared" si="50"/>
        <v>16000</v>
      </c>
      <c r="N768" s="171" t="s">
        <v>1897</v>
      </c>
    </row>
    <row r="769" spans="1:14" ht="63.75">
      <c r="A769" s="179" t="e">
        <f t="shared" si="51"/>
        <v>#REF!</v>
      </c>
      <c r="B769" s="189" t="s">
        <v>4705</v>
      </c>
      <c r="C769" s="167" t="s">
        <v>1929</v>
      </c>
      <c r="D769" s="167" t="s">
        <v>4707</v>
      </c>
      <c r="E769" s="190" t="s">
        <v>1464</v>
      </c>
      <c r="F769" s="168" t="s">
        <v>736</v>
      </c>
      <c r="G769" s="166" t="s">
        <v>4708</v>
      </c>
      <c r="H769" s="166" t="s">
        <v>4706</v>
      </c>
      <c r="I769" s="191">
        <v>1600</v>
      </c>
      <c r="J769" s="170">
        <v>100</v>
      </c>
      <c r="K769" s="187">
        <f t="shared" si="48"/>
        <v>160000</v>
      </c>
      <c r="L769" s="41">
        <f t="shared" si="49"/>
        <v>0</v>
      </c>
      <c r="M769" s="188">
        <f t="shared" si="50"/>
        <v>160000</v>
      </c>
      <c r="N769" s="171" t="s">
        <v>1897</v>
      </c>
    </row>
    <row r="770" spans="1:14" ht="38.25">
      <c r="A770" s="179" t="e">
        <f t="shared" si="51"/>
        <v>#REF!</v>
      </c>
      <c r="B770" s="189" t="s">
        <v>4710</v>
      </c>
      <c r="C770" s="167" t="s">
        <v>1929</v>
      </c>
      <c r="D770" s="167" t="s">
        <v>4712</v>
      </c>
      <c r="E770" s="190" t="s">
        <v>4713</v>
      </c>
      <c r="F770" s="168" t="s">
        <v>736</v>
      </c>
      <c r="G770" s="166" t="s">
        <v>4714</v>
      </c>
      <c r="H770" s="166" t="s">
        <v>4711</v>
      </c>
      <c r="I770" s="191">
        <v>2560</v>
      </c>
      <c r="J770" s="170">
        <v>100</v>
      </c>
      <c r="K770" s="187">
        <f t="shared" si="48"/>
        <v>256000</v>
      </c>
      <c r="L770" s="41">
        <f t="shared" si="49"/>
        <v>0</v>
      </c>
      <c r="M770" s="188">
        <f t="shared" si="50"/>
        <v>256000</v>
      </c>
      <c r="N770" s="171" t="s">
        <v>1897</v>
      </c>
    </row>
    <row r="771" spans="1:14" ht="51">
      <c r="A771" s="179" t="e">
        <f t="shared" si="51"/>
        <v>#REF!</v>
      </c>
      <c r="B771" s="189" t="s">
        <v>4717</v>
      </c>
      <c r="C771" s="167" t="s">
        <v>361</v>
      </c>
      <c r="D771" s="167" t="s">
        <v>4719</v>
      </c>
      <c r="E771" s="190" t="s">
        <v>3302</v>
      </c>
      <c r="F771" s="168" t="s">
        <v>736</v>
      </c>
      <c r="G771" s="166" t="s">
        <v>4721</v>
      </c>
      <c r="H771" s="166" t="s">
        <v>4718</v>
      </c>
      <c r="I771" s="191">
        <v>10</v>
      </c>
      <c r="J771" s="170">
        <v>100</v>
      </c>
      <c r="K771" s="187">
        <f t="shared" si="48"/>
        <v>1000</v>
      </c>
      <c r="L771" s="41">
        <f t="shared" si="49"/>
        <v>0</v>
      </c>
      <c r="M771" s="188">
        <f t="shared" si="50"/>
        <v>1000</v>
      </c>
      <c r="N771" s="171" t="s">
        <v>1897</v>
      </c>
    </row>
    <row r="772" spans="1:14" ht="38.25">
      <c r="A772" s="179" t="e">
        <f t="shared" si="51"/>
        <v>#REF!</v>
      </c>
      <c r="B772" s="189" t="s">
        <v>3175</v>
      </c>
      <c r="C772" s="167" t="s">
        <v>1929</v>
      </c>
      <c r="D772" s="167" t="s">
        <v>3987</v>
      </c>
      <c r="E772" s="190" t="s">
        <v>2509</v>
      </c>
      <c r="F772" s="168" t="s">
        <v>736</v>
      </c>
      <c r="G772" s="166" t="s">
        <v>3988</v>
      </c>
      <c r="H772" s="166" t="s">
        <v>3176</v>
      </c>
      <c r="I772" s="191">
        <v>160</v>
      </c>
      <c r="J772" s="170">
        <v>100</v>
      </c>
      <c r="K772" s="187">
        <f t="shared" si="48"/>
        <v>16000</v>
      </c>
      <c r="L772" s="41">
        <f t="shared" si="49"/>
        <v>0</v>
      </c>
      <c r="M772" s="188">
        <f t="shared" si="50"/>
        <v>16000</v>
      </c>
      <c r="N772" s="171" t="s">
        <v>1897</v>
      </c>
    </row>
    <row r="773" spans="1:14" ht="51">
      <c r="A773" s="179" t="e">
        <f t="shared" si="51"/>
        <v>#REF!</v>
      </c>
      <c r="B773" s="189" t="s">
        <v>7685</v>
      </c>
      <c r="C773" s="167" t="s">
        <v>1929</v>
      </c>
      <c r="D773" s="167" t="s">
        <v>7687</v>
      </c>
      <c r="E773" s="190" t="s">
        <v>6501</v>
      </c>
      <c r="F773" s="168" t="s">
        <v>736</v>
      </c>
      <c r="G773" s="166" t="s">
        <v>7688</v>
      </c>
      <c r="H773" s="166" t="s">
        <v>7686</v>
      </c>
      <c r="I773" s="191">
        <v>5</v>
      </c>
      <c r="J773" s="170">
        <v>100</v>
      </c>
      <c r="K773" s="187">
        <f t="shared" si="48"/>
        <v>500</v>
      </c>
      <c r="L773" s="41">
        <f t="shared" si="49"/>
        <v>0</v>
      </c>
      <c r="M773" s="188">
        <f t="shared" si="50"/>
        <v>500</v>
      </c>
      <c r="N773" s="171" t="s">
        <v>1897</v>
      </c>
    </row>
    <row r="774" spans="1:14" ht="38.25">
      <c r="A774" s="179" t="e">
        <f t="shared" si="51"/>
        <v>#REF!</v>
      </c>
      <c r="B774" s="189" t="s">
        <v>7692</v>
      </c>
      <c r="C774" s="167" t="s">
        <v>361</v>
      </c>
      <c r="D774" s="167" t="s">
        <v>7694</v>
      </c>
      <c r="E774" s="190" t="s">
        <v>7695</v>
      </c>
      <c r="F774" s="168" t="s">
        <v>7696</v>
      </c>
      <c r="G774" s="166" t="s">
        <v>7697</v>
      </c>
      <c r="H774" s="166" t="s">
        <v>7693</v>
      </c>
      <c r="I774" s="191">
        <v>16</v>
      </c>
      <c r="J774" s="170">
        <v>100</v>
      </c>
      <c r="K774" s="187">
        <f t="shared" si="48"/>
        <v>1600</v>
      </c>
      <c r="L774" s="41">
        <f t="shared" si="49"/>
        <v>0</v>
      </c>
      <c r="M774" s="188">
        <f t="shared" si="50"/>
        <v>1600</v>
      </c>
      <c r="N774" s="171" t="s">
        <v>1897</v>
      </c>
    </row>
    <row r="775" spans="1:14" ht="38.25">
      <c r="A775" s="179" t="e">
        <f t="shared" si="51"/>
        <v>#REF!</v>
      </c>
      <c r="B775" s="189" t="s">
        <v>7701</v>
      </c>
      <c r="C775" s="167" t="s">
        <v>4099</v>
      </c>
      <c r="D775" s="167" t="s">
        <v>7703</v>
      </c>
      <c r="E775" s="190" t="s">
        <v>7704</v>
      </c>
      <c r="F775" s="168" t="s">
        <v>736</v>
      </c>
      <c r="G775" s="166" t="s">
        <v>7706</v>
      </c>
      <c r="H775" s="166" t="s">
        <v>7702</v>
      </c>
      <c r="I775" s="191">
        <v>3</v>
      </c>
      <c r="J775" s="170">
        <v>100</v>
      </c>
      <c r="K775" s="187">
        <f t="shared" si="48"/>
        <v>300</v>
      </c>
      <c r="L775" s="41">
        <f t="shared" si="49"/>
        <v>0</v>
      </c>
      <c r="M775" s="188">
        <f t="shared" si="50"/>
        <v>300</v>
      </c>
      <c r="N775" s="171" t="s">
        <v>1897</v>
      </c>
    </row>
    <row r="776" spans="1:14" ht="38.25">
      <c r="A776" s="179" t="e">
        <f t="shared" si="51"/>
        <v>#REF!</v>
      </c>
      <c r="B776" s="189" t="s">
        <v>7710</v>
      </c>
      <c r="C776" s="167" t="s">
        <v>1929</v>
      </c>
      <c r="D776" s="167" t="s">
        <v>7712</v>
      </c>
      <c r="E776" s="190" t="s">
        <v>7713</v>
      </c>
      <c r="F776" s="168" t="s">
        <v>736</v>
      </c>
      <c r="G776" s="166" t="s">
        <v>7714</v>
      </c>
      <c r="H776" s="166" t="s">
        <v>7711</v>
      </c>
      <c r="I776" s="191">
        <v>1</v>
      </c>
      <c r="J776" s="170">
        <v>100</v>
      </c>
      <c r="K776" s="187">
        <f t="shared" si="48"/>
        <v>100</v>
      </c>
      <c r="L776" s="41">
        <f t="shared" si="49"/>
        <v>0</v>
      </c>
      <c r="M776" s="188">
        <f t="shared" si="50"/>
        <v>100</v>
      </c>
      <c r="N776" s="171" t="s">
        <v>1897</v>
      </c>
    </row>
    <row r="777" spans="1:14" ht="38.25">
      <c r="A777" s="179" t="e">
        <f t="shared" si="51"/>
        <v>#REF!</v>
      </c>
      <c r="B777" s="189" t="s">
        <v>3177</v>
      </c>
      <c r="C777" s="167" t="s">
        <v>1929</v>
      </c>
      <c r="D777" s="167" t="s">
        <v>3990</v>
      </c>
      <c r="E777" s="190" t="s">
        <v>3991</v>
      </c>
      <c r="F777" s="168" t="s">
        <v>736</v>
      </c>
      <c r="G777" s="166" t="s">
        <v>3992</v>
      </c>
      <c r="H777" s="166" t="s">
        <v>3178</v>
      </c>
      <c r="I777" s="191">
        <v>960</v>
      </c>
      <c r="J777" s="170">
        <v>100</v>
      </c>
      <c r="K777" s="187">
        <f t="shared" si="48"/>
        <v>96000</v>
      </c>
      <c r="L777" s="41">
        <f t="shared" si="49"/>
        <v>0</v>
      </c>
      <c r="M777" s="188">
        <f t="shared" si="50"/>
        <v>96000</v>
      </c>
      <c r="N777" s="171" t="s">
        <v>1897</v>
      </c>
    </row>
    <row r="778" spans="1:14" ht="51">
      <c r="A778" s="179" t="e">
        <f t="shared" si="51"/>
        <v>#REF!</v>
      </c>
      <c r="B778" s="189" t="s">
        <v>4725</v>
      </c>
      <c r="C778" s="167" t="s">
        <v>4099</v>
      </c>
      <c r="D778" s="167" t="s">
        <v>4727</v>
      </c>
      <c r="E778" s="190" t="s">
        <v>4728</v>
      </c>
      <c r="F778" s="168" t="s">
        <v>736</v>
      </c>
      <c r="G778" s="166" t="s">
        <v>4730</v>
      </c>
      <c r="H778" s="166" t="s">
        <v>4726</v>
      </c>
      <c r="I778" s="191">
        <v>2</v>
      </c>
      <c r="J778" s="170">
        <v>100</v>
      </c>
      <c r="K778" s="187">
        <f t="shared" si="48"/>
        <v>200</v>
      </c>
      <c r="L778" s="41">
        <f t="shared" si="49"/>
        <v>0</v>
      </c>
      <c r="M778" s="188">
        <f t="shared" si="50"/>
        <v>200</v>
      </c>
      <c r="N778" s="171" t="s">
        <v>1897</v>
      </c>
    </row>
    <row r="779" spans="1:14" ht="38.25">
      <c r="A779" s="179" t="e">
        <f t="shared" si="51"/>
        <v>#REF!</v>
      </c>
      <c r="B779" s="189" t="s">
        <v>7718</v>
      </c>
      <c r="C779" s="167" t="s">
        <v>1929</v>
      </c>
      <c r="D779" s="167" t="s">
        <v>7720</v>
      </c>
      <c r="E779" s="190" t="s">
        <v>7721</v>
      </c>
      <c r="F779" s="168" t="s">
        <v>736</v>
      </c>
      <c r="G779" s="166" t="s">
        <v>7722</v>
      </c>
      <c r="H779" s="166" t="s">
        <v>7719</v>
      </c>
      <c r="I779" s="191">
        <v>2</v>
      </c>
      <c r="J779" s="170">
        <v>100</v>
      </c>
      <c r="K779" s="187">
        <f t="shared" si="48"/>
        <v>200</v>
      </c>
      <c r="L779" s="41">
        <f t="shared" si="49"/>
        <v>0</v>
      </c>
      <c r="M779" s="188">
        <f t="shared" si="50"/>
        <v>200</v>
      </c>
      <c r="N779" s="171" t="s">
        <v>1897</v>
      </c>
    </row>
    <row r="780" spans="1:14" ht="38.25">
      <c r="A780" s="179" t="e">
        <f t="shared" si="51"/>
        <v>#REF!</v>
      </c>
      <c r="B780" s="189" t="s">
        <v>7726</v>
      </c>
      <c r="C780" s="167" t="s">
        <v>1929</v>
      </c>
      <c r="D780" s="167" t="s">
        <v>7728</v>
      </c>
      <c r="E780" s="190" t="s">
        <v>7729</v>
      </c>
      <c r="F780" s="168" t="s">
        <v>736</v>
      </c>
      <c r="G780" s="166" t="s">
        <v>7730</v>
      </c>
      <c r="H780" s="166" t="s">
        <v>7727</v>
      </c>
      <c r="I780" s="191">
        <v>1</v>
      </c>
      <c r="J780" s="170">
        <v>100</v>
      </c>
      <c r="K780" s="187">
        <f t="shared" si="48"/>
        <v>100</v>
      </c>
      <c r="L780" s="41">
        <f t="shared" si="49"/>
        <v>0</v>
      </c>
      <c r="M780" s="188">
        <f t="shared" si="50"/>
        <v>100</v>
      </c>
      <c r="N780" s="171" t="s">
        <v>1897</v>
      </c>
    </row>
    <row r="781" spans="1:14" ht="38.25">
      <c r="A781" s="179" t="e">
        <f t="shared" si="51"/>
        <v>#REF!</v>
      </c>
      <c r="B781" s="189" t="s">
        <v>3994</v>
      </c>
      <c r="C781" s="167" t="s">
        <v>361</v>
      </c>
      <c r="D781" s="167" t="s">
        <v>3996</v>
      </c>
      <c r="E781" s="190" t="s">
        <v>3997</v>
      </c>
      <c r="F781" s="168" t="s">
        <v>736</v>
      </c>
      <c r="G781" s="166" t="s">
        <v>3998</v>
      </c>
      <c r="H781" s="166" t="s">
        <v>3995</v>
      </c>
      <c r="I781" s="191">
        <v>100</v>
      </c>
      <c r="J781" s="170">
        <v>100</v>
      </c>
      <c r="K781" s="187">
        <f t="shared" si="48"/>
        <v>10000</v>
      </c>
      <c r="L781" s="41">
        <f t="shared" si="49"/>
        <v>0</v>
      </c>
      <c r="M781" s="188">
        <f t="shared" si="50"/>
        <v>10000</v>
      </c>
      <c r="N781" s="171" t="s">
        <v>1897</v>
      </c>
    </row>
    <row r="782" spans="1:14" ht="51">
      <c r="A782" s="179" t="e">
        <f t="shared" si="51"/>
        <v>#REF!</v>
      </c>
      <c r="B782" s="189" t="s">
        <v>3179</v>
      </c>
      <c r="C782" s="167" t="s">
        <v>206</v>
      </c>
      <c r="D782" s="167" t="s">
        <v>98</v>
      </c>
      <c r="E782" s="190" t="s">
        <v>1473</v>
      </c>
      <c r="F782" s="168" t="s">
        <v>209</v>
      </c>
      <c r="G782" s="166" t="s">
        <v>3181</v>
      </c>
      <c r="H782" s="166" t="s">
        <v>3180</v>
      </c>
      <c r="I782" s="191">
        <v>8000</v>
      </c>
      <c r="J782" s="170">
        <v>100</v>
      </c>
      <c r="K782" s="187">
        <f t="shared" si="48"/>
        <v>800000</v>
      </c>
      <c r="L782" s="41">
        <f t="shared" si="49"/>
        <v>0</v>
      </c>
      <c r="M782" s="188">
        <f t="shared" si="50"/>
        <v>800000</v>
      </c>
      <c r="N782" s="171" t="s">
        <v>1897</v>
      </c>
    </row>
    <row r="783" spans="1:14" ht="63.75">
      <c r="A783" s="179" t="e">
        <f t="shared" si="51"/>
        <v>#REF!</v>
      </c>
      <c r="B783" s="189" t="s">
        <v>3182</v>
      </c>
      <c r="C783" s="167" t="s">
        <v>4099</v>
      </c>
      <c r="D783" s="167" t="s">
        <v>7733</v>
      </c>
      <c r="E783" s="190" t="s">
        <v>4728</v>
      </c>
      <c r="F783" s="168" t="s">
        <v>736</v>
      </c>
      <c r="G783" s="166" t="s">
        <v>7734</v>
      </c>
      <c r="H783" s="166" t="s">
        <v>3183</v>
      </c>
      <c r="I783" s="191">
        <v>1600</v>
      </c>
      <c r="J783" s="170">
        <v>100</v>
      </c>
      <c r="K783" s="187">
        <f t="shared" si="48"/>
        <v>160000</v>
      </c>
      <c r="L783" s="41">
        <f t="shared" si="49"/>
        <v>0</v>
      </c>
      <c r="M783" s="188">
        <f t="shared" si="50"/>
        <v>160000</v>
      </c>
      <c r="N783" s="171" t="s">
        <v>1897</v>
      </c>
    </row>
    <row r="784" spans="1:14" ht="38.25">
      <c r="A784" s="179" t="e">
        <f t="shared" si="51"/>
        <v>#REF!</v>
      </c>
      <c r="B784" s="189" t="s">
        <v>4734</v>
      </c>
      <c r="C784" s="167" t="s">
        <v>1929</v>
      </c>
      <c r="D784" s="167" t="s">
        <v>4736</v>
      </c>
      <c r="E784" s="190" t="s">
        <v>3392</v>
      </c>
      <c r="F784" s="168" t="s">
        <v>736</v>
      </c>
      <c r="G784" s="166" t="s">
        <v>4737</v>
      </c>
      <c r="H784" s="166" t="s">
        <v>4735</v>
      </c>
      <c r="I784" s="191">
        <v>18</v>
      </c>
      <c r="J784" s="170">
        <v>100</v>
      </c>
      <c r="K784" s="187">
        <f t="shared" si="48"/>
        <v>1800</v>
      </c>
      <c r="L784" s="41">
        <f t="shared" si="49"/>
        <v>0</v>
      </c>
      <c r="M784" s="188">
        <f t="shared" si="50"/>
        <v>1800</v>
      </c>
      <c r="N784" s="171" t="s">
        <v>1897</v>
      </c>
    </row>
    <row r="785" spans="1:14" ht="38.25">
      <c r="A785" s="179" t="e">
        <f t="shared" si="51"/>
        <v>#REF!</v>
      </c>
      <c r="B785" s="189" t="s">
        <v>2125</v>
      </c>
      <c r="C785" s="167" t="s">
        <v>1929</v>
      </c>
      <c r="D785" s="167" t="s">
        <v>4739</v>
      </c>
      <c r="E785" s="190" t="s">
        <v>4740</v>
      </c>
      <c r="F785" s="168" t="s">
        <v>736</v>
      </c>
      <c r="G785" s="166" t="s">
        <v>4741</v>
      </c>
      <c r="H785" s="166" t="s">
        <v>2126</v>
      </c>
      <c r="I785" s="191">
        <v>6400</v>
      </c>
      <c r="J785" s="170">
        <v>100</v>
      </c>
      <c r="K785" s="187">
        <f t="shared" si="48"/>
        <v>640000</v>
      </c>
      <c r="L785" s="41">
        <f t="shared" si="49"/>
        <v>0</v>
      </c>
      <c r="M785" s="188">
        <f t="shared" si="50"/>
        <v>640000</v>
      </c>
      <c r="N785" s="171" t="s">
        <v>1897</v>
      </c>
    </row>
    <row r="786" spans="1:14" ht="38.25">
      <c r="A786" s="179" t="e">
        <f t="shared" si="51"/>
        <v>#REF!</v>
      </c>
      <c r="B786" s="189" t="s">
        <v>4001</v>
      </c>
      <c r="C786" s="167" t="s">
        <v>361</v>
      </c>
      <c r="D786" s="167" t="s">
        <v>4003</v>
      </c>
      <c r="E786" s="190" t="s">
        <v>4004</v>
      </c>
      <c r="F786" s="168" t="s">
        <v>736</v>
      </c>
      <c r="G786" s="166" t="s">
        <v>4005</v>
      </c>
      <c r="H786" s="166" t="s">
        <v>4002</v>
      </c>
      <c r="I786" s="191">
        <v>6</v>
      </c>
      <c r="J786" s="170">
        <v>100</v>
      </c>
      <c r="K786" s="187">
        <f t="shared" si="48"/>
        <v>600</v>
      </c>
      <c r="L786" s="41">
        <f t="shared" si="49"/>
        <v>0</v>
      </c>
      <c r="M786" s="188">
        <f t="shared" si="50"/>
        <v>600</v>
      </c>
      <c r="N786" s="171" t="s">
        <v>1897</v>
      </c>
    </row>
    <row r="787" spans="1:14" ht="63.75">
      <c r="A787" s="179" t="e">
        <f t="shared" si="51"/>
        <v>#REF!</v>
      </c>
      <c r="B787" s="189" t="s">
        <v>3184</v>
      </c>
      <c r="C787" s="167" t="s">
        <v>736</v>
      </c>
      <c r="D787" s="167" t="s">
        <v>7741</v>
      </c>
      <c r="E787" s="190" t="s">
        <v>6359</v>
      </c>
      <c r="F787" s="168" t="s">
        <v>7198</v>
      </c>
      <c r="G787" s="166" t="s">
        <v>3186</v>
      </c>
      <c r="H787" s="166" t="s">
        <v>3185</v>
      </c>
      <c r="I787" s="191">
        <v>800</v>
      </c>
      <c r="J787" s="170">
        <v>100</v>
      </c>
      <c r="K787" s="187">
        <f t="shared" si="48"/>
        <v>80000</v>
      </c>
      <c r="L787" s="41">
        <f t="shared" si="49"/>
        <v>0</v>
      </c>
      <c r="M787" s="188">
        <f t="shared" si="50"/>
        <v>80000</v>
      </c>
      <c r="N787" s="171" t="s">
        <v>1897</v>
      </c>
    </row>
    <row r="788" spans="1:14" ht="63.75">
      <c r="A788" s="179" t="e">
        <f t="shared" si="51"/>
        <v>#REF!</v>
      </c>
      <c r="B788" s="189" t="s">
        <v>3187</v>
      </c>
      <c r="C788" s="167" t="s">
        <v>736</v>
      </c>
      <c r="D788" s="167" t="s">
        <v>7744</v>
      </c>
      <c r="E788" s="190" t="s">
        <v>7745</v>
      </c>
      <c r="F788" s="168" t="s">
        <v>7198</v>
      </c>
      <c r="G788" s="166" t="s">
        <v>7746</v>
      </c>
      <c r="H788" s="166" t="s">
        <v>3188</v>
      </c>
      <c r="I788" s="191">
        <v>800</v>
      </c>
      <c r="J788" s="170">
        <v>100</v>
      </c>
      <c r="K788" s="187">
        <f t="shared" si="48"/>
        <v>80000</v>
      </c>
      <c r="L788" s="41">
        <f t="shared" si="49"/>
        <v>0</v>
      </c>
      <c r="M788" s="188">
        <f t="shared" si="50"/>
        <v>80000</v>
      </c>
      <c r="N788" s="171" t="s">
        <v>1897</v>
      </c>
    </row>
    <row r="789" spans="1:14" ht="38.25">
      <c r="A789" s="179" t="e">
        <f t="shared" si="51"/>
        <v>#REF!</v>
      </c>
      <c r="B789" s="189" t="s">
        <v>4009</v>
      </c>
      <c r="C789" s="167" t="s">
        <v>361</v>
      </c>
      <c r="D789" s="167" t="s">
        <v>4011</v>
      </c>
      <c r="E789" s="190" t="s">
        <v>4012</v>
      </c>
      <c r="F789" s="168" t="s">
        <v>736</v>
      </c>
      <c r="G789" s="166" t="s">
        <v>4013</v>
      </c>
      <c r="H789" s="166" t="s">
        <v>4010</v>
      </c>
      <c r="I789" s="191">
        <v>1600</v>
      </c>
      <c r="J789" s="170">
        <v>100</v>
      </c>
      <c r="K789" s="187">
        <f t="shared" si="48"/>
        <v>160000</v>
      </c>
      <c r="L789" s="41">
        <f t="shared" si="49"/>
        <v>0</v>
      </c>
      <c r="M789" s="188">
        <f t="shared" si="50"/>
        <v>160000</v>
      </c>
      <c r="N789" s="171" t="s">
        <v>1897</v>
      </c>
    </row>
    <row r="790" spans="1:14" ht="38.25">
      <c r="A790" s="179" t="e">
        <f t="shared" si="51"/>
        <v>#REF!</v>
      </c>
      <c r="B790" s="189" t="s">
        <v>7749</v>
      </c>
      <c r="C790" s="167" t="s">
        <v>1929</v>
      </c>
      <c r="D790" s="167" t="s">
        <v>7751</v>
      </c>
      <c r="E790" s="190" t="s">
        <v>7752</v>
      </c>
      <c r="F790" s="168" t="s">
        <v>736</v>
      </c>
      <c r="G790" s="166" t="s">
        <v>7754</v>
      </c>
      <c r="H790" s="166" t="s">
        <v>7750</v>
      </c>
      <c r="I790" s="191">
        <v>4</v>
      </c>
      <c r="J790" s="170">
        <v>100</v>
      </c>
      <c r="K790" s="187">
        <f t="shared" si="48"/>
        <v>400</v>
      </c>
      <c r="L790" s="41">
        <f t="shared" si="49"/>
        <v>0</v>
      </c>
      <c r="M790" s="188">
        <f t="shared" si="50"/>
        <v>400</v>
      </c>
      <c r="N790" s="171" t="s">
        <v>1897</v>
      </c>
    </row>
    <row r="791" spans="1:14" ht="51">
      <c r="A791" s="179" t="e">
        <f t="shared" si="51"/>
        <v>#REF!</v>
      </c>
      <c r="B791" s="189" t="s">
        <v>7758</v>
      </c>
      <c r="C791" s="167" t="s">
        <v>1929</v>
      </c>
      <c r="D791" s="167" t="s">
        <v>7760</v>
      </c>
      <c r="E791" s="190" t="s">
        <v>7761</v>
      </c>
      <c r="F791" s="168" t="s">
        <v>736</v>
      </c>
      <c r="G791" s="166" t="s">
        <v>7763</v>
      </c>
      <c r="H791" s="166" t="s">
        <v>7759</v>
      </c>
      <c r="I791" s="191">
        <v>1</v>
      </c>
      <c r="J791" s="170">
        <v>100</v>
      </c>
      <c r="K791" s="187">
        <f t="shared" si="48"/>
        <v>100</v>
      </c>
      <c r="L791" s="41">
        <f t="shared" si="49"/>
        <v>0</v>
      </c>
      <c r="M791" s="188">
        <f t="shared" si="50"/>
        <v>100</v>
      </c>
      <c r="N791" s="171" t="s">
        <v>1897</v>
      </c>
    </row>
    <row r="792" spans="1:14" ht="38.25">
      <c r="A792" s="179" t="e">
        <f t="shared" si="51"/>
        <v>#REF!</v>
      </c>
      <c r="B792" s="189" t="s">
        <v>3189</v>
      </c>
      <c r="C792" s="167" t="s">
        <v>193</v>
      </c>
      <c r="D792" s="167" t="s">
        <v>1042</v>
      </c>
      <c r="E792" s="190" t="s">
        <v>1043</v>
      </c>
      <c r="F792" s="168" t="s">
        <v>405</v>
      </c>
      <c r="G792" s="166" t="s">
        <v>3191</v>
      </c>
      <c r="H792" s="166" t="s">
        <v>3190</v>
      </c>
      <c r="I792" s="191">
        <v>960</v>
      </c>
      <c r="J792" s="170">
        <v>100</v>
      </c>
      <c r="K792" s="187">
        <f t="shared" si="48"/>
        <v>96000</v>
      </c>
      <c r="L792" s="41">
        <f t="shared" si="49"/>
        <v>0</v>
      </c>
      <c r="M792" s="188">
        <f t="shared" si="50"/>
        <v>96000</v>
      </c>
      <c r="N792" s="171" t="s">
        <v>1897</v>
      </c>
    </row>
    <row r="793" spans="1:14" ht="51">
      <c r="A793" s="179" t="e">
        <f t="shared" si="51"/>
        <v>#REF!</v>
      </c>
      <c r="B793" s="189" t="s">
        <v>2139</v>
      </c>
      <c r="C793" s="167" t="s">
        <v>1929</v>
      </c>
      <c r="D793" s="167" t="s">
        <v>7766</v>
      </c>
      <c r="E793" s="190" t="s">
        <v>7767</v>
      </c>
      <c r="F793" s="168" t="s">
        <v>736</v>
      </c>
      <c r="G793" s="166" t="s">
        <v>7768</v>
      </c>
      <c r="H793" s="166" t="s">
        <v>3192</v>
      </c>
      <c r="I793" s="191">
        <v>8640</v>
      </c>
      <c r="J793" s="170">
        <v>100</v>
      </c>
      <c r="K793" s="187">
        <f t="shared" si="48"/>
        <v>864000</v>
      </c>
      <c r="L793" s="41">
        <f t="shared" si="49"/>
        <v>0</v>
      </c>
      <c r="M793" s="188">
        <f t="shared" si="50"/>
        <v>864000</v>
      </c>
      <c r="N793" s="171" t="s">
        <v>1897</v>
      </c>
    </row>
    <row r="794" spans="1:14" ht="38.25">
      <c r="A794" s="179" t="e">
        <f t="shared" si="51"/>
        <v>#REF!</v>
      </c>
      <c r="B794" s="189" t="s">
        <v>2139</v>
      </c>
      <c r="C794" s="167" t="s">
        <v>1771</v>
      </c>
      <c r="D794" s="167" t="s">
        <v>7773</v>
      </c>
      <c r="E794" s="190" t="s">
        <v>7774</v>
      </c>
      <c r="F794" s="168" t="s">
        <v>736</v>
      </c>
      <c r="G794" s="166" t="s">
        <v>7775</v>
      </c>
      <c r="H794" s="166" t="s">
        <v>7772</v>
      </c>
      <c r="I794" s="191">
        <v>74</v>
      </c>
      <c r="J794" s="170">
        <v>100</v>
      </c>
      <c r="K794" s="187">
        <f t="shared" si="48"/>
        <v>7400</v>
      </c>
      <c r="L794" s="41">
        <f t="shared" si="49"/>
        <v>0</v>
      </c>
      <c r="M794" s="188">
        <f t="shared" si="50"/>
        <v>7400</v>
      </c>
      <c r="N794" s="171" t="s">
        <v>1897</v>
      </c>
    </row>
    <row r="795" spans="1:14" ht="51">
      <c r="A795" s="179" t="e">
        <f t="shared" si="51"/>
        <v>#REF!</v>
      </c>
      <c r="B795" s="189" t="s">
        <v>7780</v>
      </c>
      <c r="C795" s="167" t="s">
        <v>361</v>
      </c>
      <c r="D795" s="167" t="s">
        <v>7782</v>
      </c>
      <c r="E795" s="190" t="s">
        <v>864</v>
      </c>
      <c r="F795" s="168" t="s">
        <v>736</v>
      </c>
      <c r="G795" s="166" t="s">
        <v>7783</v>
      </c>
      <c r="H795" s="166" t="s">
        <v>7781</v>
      </c>
      <c r="I795" s="191">
        <v>8</v>
      </c>
      <c r="J795" s="170">
        <v>100</v>
      </c>
      <c r="K795" s="187">
        <f t="shared" si="48"/>
        <v>800</v>
      </c>
      <c r="L795" s="41">
        <f t="shared" si="49"/>
        <v>0</v>
      </c>
      <c r="M795" s="188">
        <f t="shared" si="50"/>
        <v>800</v>
      </c>
      <c r="N795" s="171" t="s">
        <v>1897</v>
      </c>
    </row>
    <row r="796" spans="1:14" ht="51">
      <c r="A796" s="179" t="e">
        <f t="shared" si="51"/>
        <v>#REF!</v>
      </c>
      <c r="B796" s="189" t="s">
        <v>7787</v>
      </c>
      <c r="C796" s="167" t="s">
        <v>1929</v>
      </c>
      <c r="D796" s="167" t="s">
        <v>7789</v>
      </c>
      <c r="E796" s="190" t="s">
        <v>7790</v>
      </c>
      <c r="F796" s="168" t="s">
        <v>736</v>
      </c>
      <c r="G796" s="166" t="s">
        <v>7791</v>
      </c>
      <c r="H796" s="166" t="s">
        <v>7788</v>
      </c>
      <c r="I796" s="191">
        <v>20</v>
      </c>
      <c r="J796" s="170">
        <v>100</v>
      </c>
      <c r="K796" s="187">
        <f t="shared" si="48"/>
        <v>2000</v>
      </c>
      <c r="L796" s="41">
        <f t="shared" si="49"/>
        <v>0</v>
      </c>
      <c r="M796" s="188">
        <f t="shared" si="50"/>
        <v>2000</v>
      </c>
      <c r="N796" s="171" t="s">
        <v>1897</v>
      </c>
    </row>
    <row r="797" spans="1:14" ht="38.25">
      <c r="A797" s="179" t="e">
        <f t="shared" si="51"/>
        <v>#REF!</v>
      </c>
      <c r="B797" s="189" t="s">
        <v>4016</v>
      </c>
      <c r="C797" s="167" t="s">
        <v>1771</v>
      </c>
      <c r="D797" s="167" t="s">
        <v>4018</v>
      </c>
      <c r="E797" s="190" t="s">
        <v>4019</v>
      </c>
      <c r="F797" s="168" t="s">
        <v>736</v>
      </c>
      <c r="G797" s="166" t="s">
        <v>4021</v>
      </c>
      <c r="H797" s="166" t="s">
        <v>4017</v>
      </c>
      <c r="I797" s="191">
        <v>1</v>
      </c>
      <c r="J797" s="170">
        <v>100</v>
      </c>
      <c r="K797" s="187">
        <f t="shared" si="48"/>
        <v>100</v>
      </c>
      <c r="L797" s="41">
        <f t="shared" si="49"/>
        <v>0</v>
      </c>
      <c r="M797" s="188">
        <f t="shared" si="50"/>
        <v>100</v>
      </c>
      <c r="N797" s="171" t="s">
        <v>1897</v>
      </c>
    </row>
    <row r="798" spans="1:14" ht="51">
      <c r="A798" s="179" t="e">
        <f t="shared" si="51"/>
        <v>#REF!</v>
      </c>
      <c r="B798" s="189" t="s">
        <v>3194</v>
      </c>
      <c r="C798" s="167" t="s">
        <v>361</v>
      </c>
      <c r="D798" s="167" t="s">
        <v>3196</v>
      </c>
      <c r="E798" s="190" t="s">
        <v>3197</v>
      </c>
      <c r="F798" s="168" t="s">
        <v>736</v>
      </c>
      <c r="G798" s="166" t="s">
        <v>3199</v>
      </c>
      <c r="H798" s="166" t="s">
        <v>3195</v>
      </c>
      <c r="I798" s="191">
        <v>1</v>
      </c>
      <c r="J798" s="170">
        <v>100</v>
      </c>
      <c r="K798" s="187">
        <f t="shared" si="48"/>
        <v>100</v>
      </c>
      <c r="L798" s="41">
        <f t="shared" si="49"/>
        <v>0</v>
      </c>
      <c r="M798" s="188">
        <f t="shared" si="50"/>
        <v>100</v>
      </c>
      <c r="N798" s="171" t="s">
        <v>1897</v>
      </c>
    </row>
    <row r="799" spans="1:14" ht="38.25">
      <c r="A799" s="179" t="e">
        <f t="shared" si="51"/>
        <v>#REF!</v>
      </c>
      <c r="B799" s="189" t="s">
        <v>7794</v>
      </c>
      <c r="C799" s="167" t="s">
        <v>1929</v>
      </c>
      <c r="D799" s="167" t="s">
        <v>7796</v>
      </c>
      <c r="E799" s="190" t="s">
        <v>5101</v>
      </c>
      <c r="F799" s="168" t="s">
        <v>4798</v>
      </c>
      <c r="G799" s="166" t="s">
        <v>1516</v>
      </c>
      <c r="H799" s="166" t="s">
        <v>7795</v>
      </c>
      <c r="I799" s="191">
        <v>960</v>
      </c>
      <c r="J799" s="170">
        <v>100</v>
      </c>
      <c r="K799" s="187">
        <f t="shared" si="48"/>
        <v>96000</v>
      </c>
      <c r="L799" s="41">
        <f t="shared" si="49"/>
        <v>0</v>
      </c>
      <c r="M799" s="188">
        <f t="shared" si="50"/>
        <v>96000</v>
      </c>
      <c r="N799" s="171" t="s">
        <v>1897</v>
      </c>
    </row>
    <row r="800" spans="1:14" ht="51">
      <c r="A800" s="179" t="e">
        <f t="shared" si="51"/>
        <v>#REF!</v>
      </c>
      <c r="B800" s="189" t="s">
        <v>3202</v>
      </c>
      <c r="C800" s="167" t="s">
        <v>1929</v>
      </c>
      <c r="D800" s="167" t="s">
        <v>7798</v>
      </c>
      <c r="E800" s="190" t="s">
        <v>6472</v>
      </c>
      <c r="F800" s="168" t="s">
        <v>736</v>
      </c>
      <c r="G800" s="166" t="s">
        <v>7799</v>
      </c>
      <c r="H800" s="166" t="s">
        <v>3203</v>
      </c>
      <c r="I800" s="191">
        <v>320</v>
      </c>
      <c r="J800" s="170">
        <v>100</v>
      </c>
      <c r="K800" s="187">
        <f t="shared" si="48"/>
        <v>32000</v>
      </c>
      <c r="L800" s="41">
        <f t="shared" si="49"/>
        <v>0</v>
      </c>
      <c r="M800" s="188">
        <f t="shared" si="50"/>
        <v>32000</v>
      </c>
      <c r="N800" s="171" t="s">
        <v>1897</v>
      </c>
    </row>
    <row r="801" spans="1:14" ht="51">
      <c r="A801" s="179" t="e">
        <f t="shared" si="51"/>
        <v>#REF!</v>
      </c>
      <c r="B801" s="189" t="s">
        <v>3205</v>
      </c>
      <c r="C801" s="167" t="s">
        <v>193</v>
      </c>
      <c r="D801" s="167" t="s">
        <v>3207</v>
      </c>
      <c r="E801" s="190" t="s">
        <v>3208</v>
      </c>
      <c r="F801" s="168" t="s">
        <v>736</v>
      </c>
      <c r="G801" s="166" t="s">
        <v>3209</v>
      </c>
      <c r="H801" s="166" t="s">
        <v>3206</v>
      </c>
      <c r="I801" s="191">
        <v>2</v>
      </c>
      <c r="J801" s="170">
        <v>100</v>
      </c>
      <c r="K801" s="187">
        <f t="shared" si="48"/>
        <v>200</v>
      </c>
      <c r="L801" s="41">
        <f t="shared" si="49"/>
        <v>0</v>
      </c>
      <c r="M801" s="188">
        <f t="shared" si="50"/>
        <v>200</v>
      </c>
      <c r="N801" s="171" t="s">
        <v>1897</v>
      </c>
    </row>
    <row r="802" spans="1:14" ht="38.25">
      <c r="A802" s="179" t="e">
        <f t="shared" si="51"/>
        <v>#REF!</v>
      </c>
      <c r="B802" s="189" t="s">
        <v>3212</v>
      </c>
      <c r="C802" s="167" t="s">
        <v>4099</v>
      </c>
      <c r="D802" s="167" t="s">
        <v>7802</v>
      </c>
      <c r="E802" s="190" t="s">
        <v>7803</v>
      </c>
      <c r="F802" s="168" t="s">
        <v>736</v>
      </c>
      <c r="G802" s="166" t="s">
        <v>3214</v>
      </c>
      <c r="H802" s="166" t="s">
        <v>3213</v>
      </c>
      <c r="I802" s="191">
        <v>1920</v>
      </c>
      <c r="J802" s="170">
        <v>100</v>
      </c>
      <c r="K802" s="187">
        <f t="shared" si="48"/>
        <v>192000</v>
      </c>
      <c r="L802" s="41">
        <f t="shared" si="49"/>
        <v>0</v>
      </c>
      <c r="M802" s="188">
        <f t="shared" si="50"/>
        <v>192000</v>
      </c>
      <c r="N802" s="171" t="s">
        <v>1897</v>
      </c>
    </row>
    <row r="803" spans="1:14" ht="38.25">
      <c r="A803" s="179" t="e">
        <f t="shared" si="51"/>
        <v>#REF!</v>
      </c>
      <c r="B803" s="189" t="s">
        <v>7804</v>
      </c>
      <c r="C803" s="167" t="s">
        <v>4099</v>
      </c>
      <c r="D803" s="167" t="s">
        <v>7806</v>
      </c>
      <c r="E803" s="190" t="s">
        <v>7807</v>
      </c>
      <c r="F803" s="168" t="s">
        <v>736</v>
      </c>
      <c r="G803" s="166" t="s">
        <v>7808</v>
      </c>
      <c r="H803" s="166" t="s">
        <v>7805</v>
      </c>
      <c r="I803" s="191">
        <v>320</v>
      </c>
      <c r="J803" s="170">
        <v>100</v>
      </c>
      <c r="K803" s="187">
        <f t="shared" si="48"/>
        <v>32000</v>
      </c>
      <c r="L803" s="41">
        <f t="shared" si="49"/>
        <v>0</v>
      </c>
      <c r="M803" s="188">
        <f t="shared" si="50"/>
        <v>32000</v>
      </c>
      <c r="N803" s="171" t="s">
        <v>1897</v>
      </c>
    </row>
    <row r="804" spans="1:14" ht="51">
      <c r="A804" s="179" t="e">
        <f t="shared" si="51"/>
        <v>#REF!</v>
      </c>
      <c r="B804" s="189" t="s">
        <v>3216</v>
      </c>
      <c r="C804" s="167" t="s">
        <v>1929</v>
      </c>
      <c r="D804" s="167" t="s">
        <v>4024</v>
      </c>
      <c r="E804" s="190" t="s">
        <v>3282</v>
      </c>
      <c r="F804" s="168" t="s">
        <v>736</v>
      </c>
      <c r="G804" s="166" t="s">
        <v>4025</v>
      </c>
      <c r="H804" s="166" t="s">
        <v>3217</v>
      </c>
      <c r="I804" s="191">
        <v>480</v>
      </c>
      <c r="J804" s="170">
        <v>100</v>
      </c>
      <c r="K804" s="187">
        <f t="shared" si="48"/>
        <v>48000</v>
      </c>
      <c r="L804" s="41">
        <f t="shared" si="49"/>
        <v>0</v>
      </c>
      <c r="M804" s="188">
        <f t="shared" si="50"/>
        <v>48000</v>
      </c>
      <c r="N804" s="171" t="s">
        <v>1897</v>
      </c>
    </row>
    <row r="805" spans="1:14" ht="38.25">
      <c r="A805" s="179" t="e">
        <f t="shared" si="51"/>
        <v>#REF!</v>
      </c>
      <c r="B805" s="189" t="s">
        <v>3219</v>
      </c>
      <c r="C805" s="167" t="s">
        <v>361</v>
      </c>
      <c r="D805" s="167" t="s">
        <v>1881</v>
      </c>
      <c r="E805" s="190" t="s">
        <v>1882</v>
      </c>
      <c r="F805" s="168" t="s">
        <v>405</v>
      </c>
      <c r="G805" s="166" t="s">
        <v>3050</v>
      </c>
      <c r="H805" s="166" t="s">
        <v>3220</v>
      </c>
      <c r="I805" s="191">
        <v>2080</v>
      </c>
      <c r="J805" s="170">
        <v>100</v>
      </c>
      <c r="K805" s="187">
        <f t="shared" si="48"/>
        <v>208000</v>
      </c>
      <c r="L805" s="41">
        <f t="shared" si="49"/>
        <v>0</v>
      </c>
      <c r="M805" s="188">
        <f t="shared" si="50"/>
        <v>208000</v>
      </c>
      <c r="N805" s="171" t="s">
        <v>1897</v>
      </c>
    </row>
    <row r="806" spans="1:14" ht="51">
      <c r="A806" s="179" t="e">
        <f t="shared" si="51"/>
        <v>#REF!</v>
      </c>
      <c r="B806" s="189" t="s">
        <v>2142</v>
      </c>
      <c r="C806" s="167" t="s">
        <v>1929</v>
      </c>
      <c r="D806" s="167" t="s">
        <v>7810</v>
      </c>
      <c r="E806" s="190" t="s">
        <v>7811</v>
      </c>
      <c r="F806" s="168" t="s">
        <v>736</v>
      </c>
      <c r="G806" s="166" t="s">
        <v>3221</v>
      </c>
      <c r="H806" s="166" t="s">
        <v>2143</v>
      </c>
      <c r="I806" s="191">
        <v>3200</v>
      </c>
      <c r="J806" s="170">
        <v>100</v>
      </c>
      <c r="K806" s="187">
        <f t="shared" si="48"/>
        <v>320000</v>
      </c>
      <c r="L806" s="41">
        <f t="shared" si="49"/>
        <v>0</v>
      </c>
      <c r="M806" s="188">
        <f t="shared" si="50"/>
        <v>320000</v>
      </c>
      <c r="N806" s="171" t="s">
        <v>1897</v>
      </c>
    </row>
    <row r="807" spans="1:14" ht="38.25">
      <c r="A807" s="179" t="e">
        <f t="shared" si="51"/>
        <v>#REF!</v>
      </c>
      <c r="B807" s="189" t="s">
        <v>3222</v>
      </c>
      <c r="C807" s="167" t="s">
        <v>1771</v>
      </c>
      <c r="D807" s="167" t="s">
        <v>7812</v>
      </c>
      <c r="E807" s="190" t="s">
        <v>7813</v>
      </c>
      <c r="F807" s="168" t="s">
        <v>736</v>
      </c>
      <c r="G807" s="166" t="s">
        <v>3224</v>
      </c>
      <c r="H807" s="166" t="s">
        <v>3223</v>
      </c>
      <c r="I807" s="191">
        <v>48000</v>
      </c>
      <c r="J807" s="170">
        <v>100</v>
      </c>
      <c r="K807" s="187">
        <f t="shared" si="48"/>
        <v>4800000</v>
      </c>
      <c r="L807" s="41">
        <f t="shared" si="49"/>
        <v>0</v>
      </c>
      <c r="M807" s="188">
        <f t="shared" si="50"/>
        <v>4800000</v>
      </c>
      <c r="N807" s="171" t="s">
        <v>1897</v>
      </c>
    </row>
    <row r="808" spans="1:14" ht="51">
      <c r="A808" s="179" t="e">
        <f t="shared" si="51"/>
        <v>#REF!</v>
      </c>
      <c r="B808" s="189" t="s">
        <v>3225</v>
      </c>
      <c r="C808" s="167" t="s">
        <v>1929</v>
      </c>
      <c r="D808" s="167" t="s">
        <v>7816</v>
      </c>
      <c r="E808" s="190" t="s">
        <v>7817</v>
      </c>
      <c r="F808" s="168" t="s">
        <v>736</v>
      </c>
      <c r="G808" s="166" t="s">
        <v>3227</v>
      </c>
      <c r="H808" s="166" t="s">
        <v>3226</v>
      </c>
      <c r="I808" s="191">
        <v>4800</v>
      </c>
      <c r="J808" s="170">
        <v>100</v>
      </c>
      <c r="K808" s="187">
        <f t="shared" si="48"/>
        <v>480000</v>
      </c>
      <c r="L808" s="41">
        <f t="shared" si="49"/>
        <v>0</v>
      </c>
      <c r="M808" s="188">
        <f t="shared" si="50"/>
        <v>480000</v>
      </c>
      <c r="N808" s="171" t="s">
        <v>1897</v>
      </c>
    </row>
    <row r="809" spans="1:14" ht="51">
      <c r="A809" s="179" t="e">
        <f t="shared" si="51"/>
        <v>#REF!</v>
      </c>
      <c r="B809" s="189" t="s">
        <v>3228</v>
      </c>
      <c r="C809" s="167" t="s">
        <v>193</v>
      </c>
      <c r="D809" s="167" t="s">
        <v>1047</v>
      </c>
      <c r="E809" s="190" t="s">
        <v>851</v>
      </c>
      <c r="F809" s="168" t="s">
        <v>1048</v>
      </c>
      <c r="G809" s="166" t="s">
        <v>3230</v>
      </c>
      <c r="H809" s="166" t="s">
        <v>3229</v>
      </c>
      <c r="I809" s="191">
        <v>3360</v>
      </c>
      <c r="J809" s="170">
        <v>100</v>
      </c>
      <c r="K809" s="187">
        <f t="shared" si="48"/>
        <v>336000</v>
      </c>
      <c r="L809" s="41">
        <f t="shared" si="49"/>
        <v>0</v>
      </c>
      <c r="M809" s="188">
        <f t="shared" si="50"/>
        <v>336000</v>
      </c>
      <c r="N809" s="171" t="s">
        <v>1897</v>
      </c>
    </row>
    <row r="810" spans="1:14" ht="51">
      <c r="A810" s="179" t="e">
        <f t="shared" si="51"/>
        <v>#REF!</v>
      </c>
      <c r="B810" s="189" t="s">
        <v>3231</v>
      </c>
      <c r="C810" s="167" t="s">
        <v>361</v>
      </c>
      <c r="D810" s="167" t="s">
        <v>1617</v>
      </c>
      <c r="E810" s="190" t="s">
        <v>1618</v>
      </c>
      <c r="F810" s="168" t="s">
        <v>1619</v>
      </c>
      <c r="G810" s="166" t="s">
        <v>3233</v>
      </c>
      <c r="H810" s="166" t="s">
        <v>3232</v>
      </c>
      <c r="I810" s="191">
        <v>800</v>
      </c>
      <c r="J810" s="170">
        <v>100</v>
      </c>
      <c r="K810" s="187">
        <f t="shared" si="48"/>
        <v>80000</v>
      </c>
      <c r="L810" s="41">
        <f t="shared" si="49"/>
        <v>0</v>
      </c>
      <c r="M810" s="188">
        <f t="shared" si="50"/>
        <v>80000</v>
      </c>
      <c r="N810" s="171" t="s">
        <v>1897</v>
      </c>
    </row>
    <row r="811" spans="1:14" ht="51">
      <c r="A811" s="179" t="e">
        <f t="shared" si="51"/>
        <v>#REF!</v>
      </c>
      <c r="B811" s="189" t="s">
        <v>7820</v>
      </c>
      <c r="C811" s="167" t="s">
        <v>1929</v>
      </c>
      <c r="D811" s="167" t="s">
        <v>7822</v>
      </c>
      <c r="E811" s="190" t="s">
        <v>7823</v>
      </c>
      <c r="F811" s="168" t="s">
        <v>736</v>
      </c>
      <c r="G811" s="166" t="s">
        <v>7824</v>
      </c>
      <c r="H811" s="166" t="s">
        <v>7821</v>
      </c>
      <c r="I811" s="191">
        <v>61</v>
      </c>
      <c r="J811" s="170">
        <v>100</v>
      </c>
      <c r="K811" s="187">
        <f t="shared" si="48"/>
        <v>6100</v>
      </c>
      <c r="L811" s="41">
        <f t="shared" si="49"/>
        <v>0</v>
      </c>
      <c r="M811" s="188">
        <f t="shared" si="50"/>
        <v>6100</v>
      </c>
      <c r="N811" s="171" t="s">
        <v>1897</v>
      </c>
    </row>
    <row r="812" spans="1:14" ht="63.75">
      <c r="A812" s="179" t="e">
        <f t="shared" si="51"/>
        <v>#REF!</v>
      </c>
      <c r="B812" s="189" t="s">
        <v>3234</v>
      </c>
      <c r="C812" s="167" t="s">
        <v>193</v>
      </c>
      <c r="D812" s="167" t="s">
        <v>335</v>
      </c>
      <c r="E812" s="190" t="s">
        <v>789</v>
      </c>
      <c r="F812" s="168" t="s">
        <v>313</v>
      </c>
      <c r="G812" s="166" t="s">
        <v>3236</v>
      </c>
      <c r="H812" s="166" t="s">
        <v>3235</v>
      </c>
      <c r="I812" s="191">
        <v>1600</v>
      </c>
      <c r="J812" s="170">
        <v>100</v>
      </c>
      <c r="K812" s="187">
        <f t="shared" si="48"/>
        <v>160000</v>
      </c>
      <c r="L812" s="41">
        <f t="shared" si="49"/>
        <v>0</v>
      </c>
      <c r="M812" s="188">
        <f t="shared" si="50"/>
        <v>160000</v>
      </c>
      <c r="N812" s="171" t="s">
        <v>1897</v>
      </c>
    </row>
    <row r="813" spans="1:14" ht="38.25">
      <c r="A813" s="179" t="e">
        <f t="shared" si="51"/>
        <v>#REF!</v>
      </c>
      <c r="B813" s="189" t="s">
        <v>7828</v>
      </c>
      <c r="C813" s="167" t="s">
        <v>1929</v>
      </c>
      <c r="D813" s="167" t="s">
        <v>7830</v>
      </c>
      <c r="E813" s="190" t="s">
        <v>7831</v>
      </c>
      <c r="F813" s="168" t="s">
        <v>736</v>
      </c>
      <c r="G813" s="166" t="s">
        <v>7832</v>
      </c>
      <c r="H813" s="166" t="s">
        <v>7829</v>
      </c>
      <c r="I813" s="191">
        <v>140</v>
      </c>
      <c r="J813" s="170">
        <v>100</v>
      </c>
      <c r="K813" s="187">
        <f t="shared" si="48"/>
        <v>14000</v>
      </c>
      <c r="L813" s="41">
        <f t="shared" si="49"/>
        <v>0</v>
      </c>
      <c r="M813" s="188">
        <f t="shared" si="50"/>
        <v>14000</v>
      </c>
      <c r="N813" s="171" t="s">
        <v>1897</v>
      </c>
    </row>
    <row r="814" spans="1:14" ht="38.25">
      <c r="A814" s="179" t="e">
        <f t="shared" si="51"/>
        <v>#REF!</v>
      </c>
      <c r="B814" s="189" t="s">
        <v>7837</v>
      </c>
      <c r="C814" s="167" t="s">
        <v>1929</v>
      </c>
      <c r="D814" s="167" t="s">
        <v>7839</v>
      </c>
      <c r="E814" s="190" t="s">
        <v>3330</v>
      </c>
      <c r="F814" s="168" t="s">
        <v>736</v>
      </c>
      <c r="G814" s="166" t="s">
        <v>7840</v>
      </c>
      <c r="H814" s="166" t="s">
        <v>7838</v>
      </c>
      <c r="I814" s="191">
        <v>35</v>
      </c>
      <c r="J814" s="170">
        <v>100</v>
      </c>
      <c r="K814" s="187">
        <f t="shared" si="48"/>
        <v>3500</v>
      </c>
      <c r="L814" s="41">
        <f t="shared" si="49"/>
        <v>0</v>
      </c>
      <c r="M814" s="188">
        <f t="shared" si="50"/>
        <v>3500</v>
      </c>
      <c r="N814" s="171" t="s">
        <v>1897</v>
      </c>
    </row>
    <row r="815" spans="1:14" ht="38.25">
      <c r="A815" s="179" t="e">
        <f t="shared" si="51"/>
        <v>#REF!</v>
      </c>
      <c r="B815" s="189" t="s">
        <v>7844</v>
      </c>
      <c r="C815" s="167" t="s">
        <v>4099</v>
      </c>
      <c r="D815" s="167" t="s">
        <v>7846</v>
      </c>
      <c r="E815" s="190" t="s">
        <v>7847</v>
      </c>
      <c r="F815" s="168" t="s">
        <v>736</v>
      </c>
      <c r="G815" s="166" t="s">
        <v>7848</v>
      </c>
      <c r="H815" s="166" t="s">
        <v>7845</v>
      </c>
      <c r="I815" s="191">
        <v>1600</v>
      </c>
      <c r="J815" s="170">
        <v>100</v>
      </c>
      <c r="K815" s="187">
        <f t="shared" si="48"/>
        <v>160000</v>
      </c>
      <c r="L815" s="41">
        <f t="shared" si="49"/>
        <v>0</v>
      </c>
      <c r="M815" s="188">
        <f t="shared" si="50"/>
        <v>160000</v>
      </c>
      <c r="N815" s="171" t="s">
        <v>1897</v>
      </c>
    </row>
    <row r="816" spans="1:14" ht="51">
      <c r="A816" s="179" t="e">
        <f t="shared" si="51"/>
        <v>#REF!</v>
      </c>
      <c r="B816" s="189" t="s">
        <v>2146</v>
      </c>
      <c r="C816" s="167" t="s">
        <v>193</v>
      </c>
      <c r="D816" s="167" t="s">
        <v>1723</v>
      </c>
      <c r="E816" s="190" t="s">
        <v>1724</v>
      </c>
      <c r="F816" s="168" t="s">
        <v>424</v>
      </c>
      <c r="G816" s="166" t="s">
        <v>3237</v>
      </c>
      <c r="H816" s="166" t="s">
        <v>2147</v>
      </c>
      <c r="I816" s="191">
        <v>100</v>
      </c>
      <c r="J816" s="170">
        <v>100</v>
      </c>
      <c r="K816" s="187">
        <f t="shared" si="48"/>
        <v>10000</v>
      </c>
      <c r="L816" s="41">
        <f t="shared" si="49"/>
        <v>0</v>
      </c>
      <c r="M816" s="188">
        <f t="shared" si="50"/>
        <v>10000</v>
      </c>
      <c r="N816" s="171" t="s">
        <v>1897</v>
      </c>
    </row>
    <row r="817" spans="1:14" ht="51">
      <c r="A817" s="179" t="e">
        <f t="shared" si="51"/>
        <v>#REF!</v>
      </c>
      <c r="B817" s="189" t="s">
        <v>3239</v>
      </c>
      <c r="C817" s="167" t="s">
        <v>361</v>
      </c>
      <c r="D817" s="167" t="s">
        <v>1782</v>
      </c>
      <c r="E817" s="190" t="s">
        <v>1783</v>
      </c>
      <c r="F817" s="168" t="s">
        <v>405</v>
      </c>
      <c r="G817" s="166" t="s">
        <v>3241</v>
      </c>
      <c r="H817" s="166" t="s">
        <v>3240</v>
      </c>
      <c r="I817" s="191">
        <v>1920</v>
      </c>
      <c r="J817" s="170">
        <v>100</v>
      </c>
      <c r="K817" s="187">
        <f t="shared" si="48"/>
        <v>192000</v>
      </c>
      <c r="L817" s="41">
        <f t="shared" si="49"/>
        <v>0</v>
      </c>
      <c r="M817" s="188">
        <f t="shared" si="50"/>
        <v>192000</v>
      </c>
      <c r="N817" s="171" t="s">
        <v>1897</v>
      </c>
    </row>
    <row r="818" spans="1:14" ht="38.25">
      <c r="A818" s="179" t="e">
        <f t="shared" si="51"/>
        <v>#REF!</v>
      </c>
      <c r="B818" s="189" t="s">
        <v>7851</v>
      </c>
      <c r="C818" s="167" t="s">
        <v>1929</v>
      </c>
      <c r="D818" s="167" t="s">
        <v>7853</v>
      </c>
      <c r="E818" s="190" t="s">
        <v>7854</v>
      </c>
      <c r="F818" s="168" t="s">
        <v>736</v>
      </c>
      <c r="G818" s="166" t="s">
        <v>7855</v>
      </c>
      <c r="H818" s="166" t="s">
        <v>7852</v>
      </c>
      <c r="I818" s="191">
        <v>40</v>
      </c>
      <c r="J818" s="170">
        <v>100</v>
      </c>
      <c r="K818" s="187">
        <f t="shared" si="48"/>
        <v>4000</v>
      </c>
      <c r="L818" s="41">
        <f t="shared" si="49"/>
        <v>0</v>
      </c>
      <c r="M818" s="188">
        <f t="shared" si="50"/>
        <v>4000</v>
      </c>
      <c r="N818" s="171" t="s">
        <v>1897</v>
      </c>
    </row>
    <row r="819" spans="1:14" ht="51">
      <c r="A819" s="179" t="e">
        <f t="shared" si="51"/>
        <v>#REF!</v>
      </c>
      <c r="B819" s="189" t="s">
        <v>7859</v>
      </c>
      <c r="C819" s="167" t="s">
        <v>1929</v>
      </c>
      <c r="D819" s="167" t="s">
        <v>7861</v>
      </c>
      <c r="E819" s="190" t="s">
        <v>7862</v>
      </c>
      <c r="F819" s="168" t="s">
        <v>5746</v>
      </c>
      <c r="G819" s="166" t="s">
        <v>7863</v>
      </c>
      <c r="H819" s="166" t="s">
        <v>7860</v>
      </c>
      <c r="I819" s="191">
        <v>99</v>
      </c>
      <c r="J819" s="170">
        <v>100</v>
      </c>
      <c r="K819" s="187">
        <f t="shared" si="48"/>
        <v>9900</v>
      </c>
      <c r="L819" s="41">
        <f t="shared" si="49"/>
        <v>0</v>
      </c>
      <c r="M819" s="188">
        <f t="shared" si="50"/>
        <v>9900</v>
      </c>
      <c r="N819" s="171" t="s">
        <v>1897</v>
      </c>
    </row>
    <row r="820" spans="1:14" ht="38.25">
      <c r="A820" s="179" t="e">
        <f t="shared" si="51"/>
        <v>#REF!</v>
      </c>
      <c r="B820" s="189" t="s">
        <v>4743</v>
      </c>
      <c r="C820" s="167" t="s">
        <v>1929</v>
      </c>
      <c r="D820" s="167" t="s">
        <v>4745</v>
      </c>
      <c r="E820" s="190" t="s">
        <v>4746</v>
      </c>
      <c r="F820" s="168" t="s">
        <v>736</v>
      </c>
      <c r="G820" s="166" t="s">
        <v>4747</v>
      </c>
      <c r="H820" s="166" t="s">
        <v>4744</v>
      </c>
      <c r="I820" s="191">
        <v>1280</v>
      </c>
      <c r="J820" s="170">
        <v>100</v>
      </c>
      <c r="K820" s="187">
        <f t="shared" si="48"/>
        <v>128000</v>
      </c>
      <c r="L820" s="41">
        <f t="shared" si="49"/>
        <v>0</v>
      </c>
      <c r="M820" s="188">
        <f t="shared" si="50"/>
        <v>128000</v>
      </c>
      <c r="N820" s="171" t="s">
        <v>1897</v>
      </c>
    </row>
    <row r="821" spans="1:14" ht="38.25">
      <c r="A821" s="179" t="e">
        <f t="shared" si="51"/>
        <v>#REF!</v>
      </c>
      <c r="B821" s="189" t="s">
        <v>7868</v>
      </c>
      <c r="C821" s="167" t="s">
        <v>1929</v>
      </c>
      <c r="D821" s="167" t="s">
        <v>7870</v>
      </c>
      <c r="E821" s="190" t="s">
        <v>7871</v>
      </c>
      <c r="F821" s="168" t="s">
        <v>5076</v>
      </c>
      <c r="G821" s="166" t="s">
        <v>7872</v>
      </c>
      <c r="H821" s="166" t="s">
        <v>7869</v>
      </c>
      <c r="I821" s="191">
        <v>20</v>
      </c>
      <c r="J821" s="170">
        <v>100</v>
      </c>
      <c r="K821" s="187">
        <f t="shared" si="48"/>
        <v>2000</v>
      </c>
      <c r="L821" s="41">
        <f t="shared" si="49"/>
        <v>0</v>
      </c>
      <c r="M821" s="188">
        <f t="shared" si="50"/>
        <v>2000</v>
      </c>
      <c r="N821" s="171" t="s">
        <v>1897</v>
      </c>
    </row>
    <row r="822" spans="1:14" ht="38.25">
      <c r="A822" s="179" t="e">
        <f t="shared" si="51"/>
        <v>#REF!</v>
      </c>
      <c r="B822" s="189" t="s">
        <v>3242</v>
      </c>
      <c r="C822" s="167" t="s">
        <v>361</v>
      </c>
      <c r="D822" s="167" t="s">
        <v>1885</v>
      </c>
      <c r="E822" s="190" t="s">
        <v>1886</v>
      </c>
      <c r="F822" s="168" t="s">
        <v>405</v>
      </c>
      <c r="G822" s="166" t="s">
        <v>3244</v>
      </c>
      <c r="H822" s="166" t="s">
        <v>3243</v>
      </c>
      <c r="I822" s="191">
        <v>1600</v>
      </c>
      <c r="J822" s="170">
        <v>100</v>
      </c>
      <c r="K822" s="187">
        <f t="shared" si="48"/>
        <v>160000</v>
      </c>
      <c r="L822" s="41">
        <f t="shared" si="49"/>
        <v>0</v>
      </c>
      <c r="M822" s="188">
        <f t="shared" si="50"/>
        <v>160000</v>
      </c>
      <c r="N822" s="171" t="s">
        <v>1897</v>
      </c>
    </row>
    <row r="823" spans="1:14" ht="38.25">
      <c r="A823" s="179" t="e">
        <f>#REF!+1</f>
        <v>#REF!</v>
      </c>
      <c r="B823" s="189" t="s">
        <v>214</v>
      </c>
      <c r="C823" s="167" t="s">
        <v>215</v>
      </c>
      <c r="D823" s="167" t="s">
        <v>216</v>
      </c>
      <c r="E823" s="190" t="s">
        <v>1059</v>
      </c>
      <c r="F823" s="168" t="s">
        <v>1060</v>
      </c>
      <c r="G823" s="166" t="s">
        <v>1061</v>
      </c>
      <c r="H823" s="268" t="s">
        <v>7930</v>
      </c>
      <c r="I823" s="191">
        <v>320</v>
      </c>
      <c r="J823" s="170">
        <v>100</v>
      </c>
      <c r="K823" s="187">
        <f t="shared" si="48"/>
        <v>32000</v>
      </c>
      <c r="L823" s="41">
        <f t="shared" si="49"/>
        <v>0</v>
      </c>
      <c r="M823" s="188">
        <f t="shared" si="50"/>
        <v>32000</v>
      </c>
      <c r="N823" s="171" t="s">
        <v>1897</v>
      </c>
    </row>
    <row r="824" spans="1:14" ht="25.5">
      <c r="A824" s="179" t="e">
        <f t="shared" si="51"/>
        <v>#REF!</v>
      </c>
      <c r="B824" s="189" t="s">
        <v>219</v>
      </c>
      <c r="C824" s="167" t="s">
        <v>220</v>
      </c>
      <c r="D824" s="167" t="s">
        <v>221</v>
      </c>
      <c r="E824" s="190" t="s">
        <v>1064</v>
      </c>
      <c r="F824" s="168" t="s">
        <v>208</v>
      </c>
      <c r="G824" s="166" t="s">
        <v>1065</v>
      </c>
      <c r="H824" s="268" t="s">
        <v>7930</v>
      </c>
      <c r="I824" s="191">
        <v>160</v>
      </c>
      <c r="J824" s="170">
        <v>100</v>
      </c>
      <c r="K824" s="187">
        <f t="shared" si="48"/>
        <v>16000</v>
      </c>
      <c r="L824" s="41">
        <f t="shared" si="49"/>
        <v>0</v>
      </c>
      <c r="M824" s="188">
        <f t="shared" si="50"/>
        <v>16000</v>
      </c>
      <c r="N824" s="171" t="s">
        <v>1897</v>
      </c>
    </row>
    <row r="825" spans="1:14" ht="38.25">
      <c r="A825" s="179" t="e">
        <f t="shared" si="51"/>
        <v>#REF!</v>
      </c>
      <c r="B825" s="189" t="s">
        <v>222</v>
      </c>
      <c r="C825" s="167" t="s">
        <v>220</v>
      </c>
      <c r="D825" s="167" t="s">
        <v>223</v>
      </c>
      <c r="E825" s="190" t="s">
        <v>1069</v>
      </c>
      <c r="F825" s="168" t="s">
        <v>224</v>
      </c>
      <c r="G825" s="166" t="s">
        <v>1070</v>
      </c>
      <c r="H825" s="268" t="s">
        <v>7930</v>
      </c>
      <c r="I825" s="191">
        <v>160</v>
      </c>
      <c r="J825" s="170">
        <v>100</v>
      </c>
      <c r="K825" s="187">
        <f t="shared" ref="K825:K876" si="52">I825*J825</f>
        <v>16000</v>
      </c>
      <c r="L825" s="41">
        <f t="shared" ref="L825:L876" si="53">K825*0</f>
        <v>0</v>
      </c>
      <c r="M825" s="188">
        <f t="shared" ref="M825:M876" si="54">K825-L825</f>
        <v>16000</v>
      </c>
      <c r="N825" s="171" t="s">
        <v>1897</v>
      </c>
    </row>
    <row r="826" spans="1:14" ht="38.25">
      <c r="A826" s="179" t="e">
        <f t="shared" ref="A826:A877" si="55">A825+1</f>
        <v>#REF!</v>
      </c>
      <c r="B826" s="189" t="s">
        <v>253</v>
      </c>
      <c r="C826" s="167" t="s">
        <v>254</v>
      </c>
      <c r="D826" s="167" t="s">
        <v>255</v>
      </c>
      <c r="E826" s="190" t="s">
        <v>1073</v>
      </c>
      <c r="F826" s="168" t="s">
        <v>208</v>
      </c>
      <c r="G826" s="166" t="s">
        <v>1074</v>
      </c>
      <c r="H826" s="268" t="s">
        <v>7930</v>
      </c>
      <c r="I826" s="191">
        <v>160</v>
      </c>
      <c r="J826" s="170">
        <v>100</v>
      </c>
      <c r="K826" s="187">
        <f t="shared" si="52"/>
        <v>16000</v>
      </c>
      <c r="L826" s="41">
        <f t="shared" si="53"/>
        <v>0</v>
      </c>
      <c r="M826" s="188">
        <f t="shared" si="54"/>
        <v>16000</v>
      </c>
      <c r="N826" s="171" t="s">
        <v>1897</v>
      </c>
    </row>
    <row r="827" spans="1:14" ht="38.25">
      <c r="A827" s="179" t="e">
        <f t="shared" si="55"/>
        <v>#REF!</v>
      </c>
      <c r="B827" s="189" t="s">
        <v>264</v>
      </c>
      <c r="C827" s="167" t="s">
        <v>203</v>
      </c>
      <c r="D827" s="167" t="s">
        <v>265</v>
      </c>
      <c r="E827" s="190" t="s">
        <v>1076</v>
      </c>
      <c r="F827" s="168" t="s">
        <v>208</v>
      </c>
      <c r="G827" s="166" t="s">
        <v>260</v>
      </c>
      <c r="H827" s="268" t="s">
        <v>7930</v>
      </c>
      <c r="I827" s="191">
        <v>160</v>
      </c>
      <c r="J827" s="170">
        <v>100</v>
      </c>
      <c r="K827" s="187">
        <f t="shared" si="52"/>
        <v>16000</v>
      </c>
      <c r="L827" s="41">
        <f t="shared" si="53"/>
        <v>0</v>
      </c>
      <c r="M827" s="188">
        <f t="shared" si="54"/>
        <v>16000</v>
      </c>
      <c r="N827" s="171" t="s">
        <v>1897</v>
      </c>
    </row>
    <row r="828" spans="1:14" ht="38.25">
      <c r="A828" s="179" t="e">
        <f t="shared" si="55"/>
        <v>#REF!</v>
      </c>
      <c r="B828" s="189" t="s">
        <v>268</v>
      </c>
      <c r="C828" s="167" t="s">
        <v>203</v>
      </c>
      <c r="D828" s="167" t="s">
        <v>269</v>
      </c>
      <c r="E828" s="190" t="s">
        <v>1085</v>
      </c>
      <c r="F828" s="168" t="s">
        <v>208</v>
      </c>
      <c r="G828" s="166" t="s">
        <v>1098</v>
      </c>
      <c r="H828" s="268" t="s">
        <v>7930</v>
      </c>
      <c r="I828" s="191">
        <v>480</v>
      </c>
      <c r="J828" s="170">
        <v>100</v>
      </c>
      <c r="K828" s="187">
        <f t="shared" si="52"/>
        <v>48000</v>
      </c>
      <c r="L828" s="41">
        <f t="shared" si="53"/>
        <v>0</v>
      </c>
      <c r="M828" s="188">
        <f t="shared" si="54"/>
        <v>48000</v>
      </c>
      <c r="N828" s="171" t="s">
        <v>1897</v>
      </c>
    </row>
    <row r="829" spans="1:14" ht="38.25">
      <c r="A829" s="179" t="e">
        <f t="shared" si="55"/>
        <v>#REF!</v>
      </c>
      <c r="B829" s="189" t="s">
        <v>270</v>
      </c>
      <c r="C829" s="167" t="s">
        <v>271</v>
      </c>
      <c r="D829" s="167" t="s">
        <v>272</v>
      </c>
      <c r="E829" s="190" t="s">
        <v>1100</v>
      </c>
      <c r="F829" s="168" t="s">
        <v>208</v>
      </c>
      <c r="G829" s="166" t="s">
        <v>1101</v>
      </c>
      <c r="H829" s="268" t="s">
        <v>7930</v>
      </c>
      <c r="I829" s="191">
        <v>160</v>
      </c>
      <c r="J829" s="170">
        <v>100</v>
      </c>
      <c r="K829" s="187">
        <f t="shared" si="52"/>
        <v>16000</v>
      </c>
      <c r="L829" s="41">
        <f t="shared" si="53"/>
        <v>0</v>
      </c>
      <c r="M829" s="188">
        <f t="shared" si="54"/>
        <v>16000</v>
      </c>
      <c r="N829" s="171" t="s">
        <v>1897</v>
      </c>
    </row>
    <row r="830" spans="1:14" ht="38.25">
      <c r="A830" s="179" t="e">
        <f t="shared" si="55"/>
        <v>#REF!</v>
      </c>
      <c r="B830" s="189" t="s">
        <v>273</v>
      </c>
      <c r="C830" s="167" t="s">
        <v>210</v>
      </c>
      <c r="D830" s="167" t="s">
        <v>274</v>
      </c>
      <c r="E830" s="190" t="s">
        <v>1103</v>
      </c>
      <c r="F830" s="168" t="s">
        <v>208</v>
      </c>
      <c r="G830" s="166" t="s">
        <v>1104</v>
      </c>
      <c r="H830" s="268" t="s">
        <v>7930</v>
      </c>
      <c r="I830" s="191">
        <v>800</v>
      </c>
      <c r="J830" s="170">
        <v>100</v>
      </c>
      <c r="K830" s="187">
        <f t="shared" si="52"/>
        <v>80000</v>
      </c>
      <c r="L830" s="41">
        <f t="shared" si="53"/>
        <v>0</v>
      </c>
      <c r="M830" s="188">
        <f t="shared" si="54"/>
        <v>80000</v>
      </c>
      <c r="N830" s="171" t="s">
        <v>1897</v>
      </c>
    </row>
    <row r="831" spans="1:14" ht="38.25">
      <c r="A831" s="179" t="e">
        <f>#REF!+1</f>
        <v>#REF!</v>
      </c>
      <c r="B831" s="189" t="s">
        <v>279</v>
      </c>
      <c r="C831" s="167" t="s">
        <v>215</v>
      </c>
      <c r="D831" s="167" t="s">
        <v>280</v>
      </c>
      <c r="E831" s="190" t="s">
        <v>1113</v>
      </c>
      <c r="F831" s="168" t="s">
        <v>1114</v>
      </c>
      <c r="G831" s="166" t="s">
        <v>1115</v>
      </c>
      <c r="H831" s="268" t="s">
        <v>7930</v>
      </c>
      <c r="I831" s="191">
        <v>800</v>
      </c>
      <c r="J831" s="170">
        <v>100</v>
      </c>
      <c r="K831" s="187">
        <f t="shared" si="52"/>
        <v>80000</v>
      </c>
      <c r="L831" s="41">
        <f t="shared" si="53"/>
        <v>0</v>
      </c>
      <c r="M831" s="188">
        <f t="shared" si="54"/>
        <v>80000</v>
      </c>
      <c r="N831" s="171" t="s">
        <v>1897</v>
      </c>
    </row>
    <row r="832" spans="1:14" ht="38.25">
      <c r="A832" s="179" t="e">
        <f t="shared" si="55"/>
        <v>#REF!</v>
      </c>
      <c r="B832" s="189" t="s">
        <v>281</v>
      </c>
      <c r="C832" s="167" t="s">
        <v>1117</v>
      </c>
      <c r="D832" s="167" t="s">
        <v>1118</v>
      </c>
      <c r="E832" s="190" t="s">
        <v>1119</v>
      </c>
      <c r="F832" s="168" t="s">
        <v>263</v>
      </c>
      <c r="G832" s="166" t="s">
        <v>1120</v>
      </c>
      <c r="H832" s="166" t="s">
        <v>339</v>
      </c>
      <c r="I832" s="191">
        <v>800</v>
      </c>
      <c r="J832" s="170">
        <v>100</v>
      </c>
      <c r="K832" s="187">
        <f t="shared" si="52"/>
        <v>80000</v>
      </c>
      <c r="L832" s="41">
        <f t="shared" si="53"/>
        <v>0</v>
      </c>
      <c r="M832" s="188">
        <f t="shared" si="54"/>
        <v>80000</v>
      </c>
      <c r="N832" s="171" t="s">
        <v>1897</v>
      </c>
    </row>
    <row r="833" spans="1:14" ht="38.25">
      <c r="A833" s="179" t="e">
        <f t="shared" si="55"/>
        <v>#REF!</v>
      </c>
      <c r="B833" s="189" t="s">
        <v>282</v>
      </c>
      <c r="C833" s="167" t="s">
        <v>225</v>
      </c>
      <c r="D833" s="167" t="s">
        <v>283</v>
      </c>
      <c r="E833" s="190" t="s">
        <v>1124</v>
      </c>
      <c r="F833" s="168" t="s">
        <v>224</v>
      </c>
      <c r="G833" s="166" t="s">
        <v>1125</v>
      </c>
      <c r="H833" s="268" t="s">
        <v>7930</v>
      </c>
      <c r="I833" s="191">
        <v>160</v>
      </c>
      <c r="J833" s="170">
        <v>100</v>
      </c>
      <c r="K833" s="187">
        <f t="shared" si="52"/>
        <v>16000</v>
      </c>
      <c r="L833" s="41">
        <f t="shared" si="53"/>
        <v>0</v>
      </c>
      <c r="M833" s="188">
        <f t="shared" si="54"/>
        <v>16000</v>
      </c>
      <c r="N833" s="171" t="s">
        <v>1897</v>
      </c>
    </row>
    <row r="834" spans="1:14" ht="38.25">
      <c r="A834" s="179" t="e">
        <f t="shared" si="55"/>
        <v>#REF!</v>
      </c>
      <c r="B834" s="189" t="s">
        <v>285</v>
      </c>
      <c r="C834" s="167" t="s">
        <v>286</v>
      </c>
      <c r="D834" s="167" t="s">
        <v>287</v>
      </c>
      <c r="E834" s="190" t="s">
        <v>1129</v>
      </c>
      <c r="F834" s="168" t="s">
        <v>288</v>
      </c>
      <c r="G834" s="166" t="s">
        <v>1130</v>
      </c>
      <c r="H834" s="268" t="s">
        <v>7930</v>
      </c>
      <c r="I834" s="191">
        <v>160</v>
      </c>
      <c r="J834" s="170">
        <v>100</v>
      </c>
      <c r="K834" s="187">
        <f t="shared" si="52"/>
        <v>16000</v>
      </c>
      <c r="L834" s="41">
        <f t="shared" si="53"/>
        <v>0</v>
      </c>
      <c r="M834" s="188">
        <f t="shared" si="54"/>
        <v>16000</v>
      </c>
      <c r="N834" s="171" t="s">
        <v>1897</v>
      </c>
    </row>
    <row r="835" spans="1:14" ht="25.5">
      <c r="A835" s="179" t="e">
        <f t="shared" si="55"/>
        <v>#REF!</v>
      </c>
      <c r="B835" s="189" t="s">
        <v>289</v>
      </c>
      <c r="C835" s="167" t="s">
        <v>213</v>
      </c>
      <c r="D835" s="167" t="s">
        <v>290</v>
      </c>
      <c r="E835" s="190" t="s">
        <v>1132</v>
      </c>
      <c r="F835" s="168" t="s">
        <v>263</v>
      </c>
      <c r="G835" s="166" t="s">
        <v>1133</v>
      </c>
      <c r="H835" s="268" t="s">
        <v>7930</v>
      </c>
      <c r="I835" s="191">
        <v>1600</v>
      </c>
      <c r="J835" s="170">
        <v>100</v>
      </c>
      <c r="K835" s="187">
        <f t="shared" si="52"/>
        <v>160000</v>
      </c>
      <c r="L835" s="41">
        <f t="shared" si="53"/>
        <v>0</v>
      </c>
      <c r="M835" s="188">
        <f t="shared" si="54"/>
        <v>160000</v>
      </c>
      <c r="N835" s="171" t="s">
        <v>1897</v>
      </c>
    </row>
    <row r="836" spans="1:14" ht="38.25">
      <c r="A836" s="179" t="e">
        <f>#REF!+1</f>
        <v>#REF!</v>
      </c>
      <c r="B836" s="189" t="s">
        <v>135</v>
      </c>
      <c r="C836" s="167" t="s">
        <v>203</v>
      </c>
      <c r="D836" s="167" t="s">
        <v>136</v>
      </c>
      <c r="E836" s="190" t="s">
        <v>1144</v>
      </c>
      <c r="F836" s="168" t="s">
        <v>208</v>
      </c>
      <c r="G836" s="166" t="s">
        <v>1145</v>
      </c>
      <c r="H836" s="268" t="s">
        <v>7930</v>
      </c>
      <c r="I836" s="191">
        <v>320</v>
      </c>
      <c r="J836" s="170">
        <v>100</v>
      </c>
      <c r="K836" s="187">
        <f t="shared" si="52"/>
        <v>32000</v>
      </c>
      <c r="L836" s="41">
        <f t="shared" si="53"/>
        <v>0</v>
      </c>
      <c r="M836" s="188">
        <f t="shared" si="54"/>
        <v>32000</v>
      </c>
      <c r="N836" s="171" t="s">
        <v>1897</v>
      </c>
    </row>
    <row r="837" spans="1:14" ht="38.25">
      <c r="A837" s="179" t="e">
        <f t="shared" si="55"/>
        <v>#REF!</v>
      </c>
      <c r="B837" s="189" t="s">
        <v>138</v>
      </c>
      <c r="C837" s="167" t="s">
        <v>213</v>
      </c>
      <c r="D837" s="167" t="s">
        <v>139</v>
      </c>
      <c r="E837" s="190" t="s">
        <v>1154</v>
      </c>
      <c r="F837" s="168" t="s">
        <v>140</v>
      </c>
      <c r="G837" s="166" t="s">
        <v>1155</v>
      </c>
      <c r="H837" s="268" t="s">
        <v>7930</v>
      </c>
      <c r="I837" s="191">
        <v>3200</v>
      </c>
      <c r="J837" s="170">
        <v>100</v>
      </c>
      <c r="K837" s="187">
        <f t="shared" si="52"/>
        <v>320000</v>
      </c>
      <c r="L837" s="41">
        <f t="shared" si="53"/>
        <v>0</v>
      </c>
      <c r="M837" s="188">
        <f t="shared" si="54"/>
        <v>320000</v>
      </c>
      <c r="N837" s="171" t="s">
        <v>1897</v>
      </c>
    </row>
    <row r="838" spans="1:14" ht="25.5">
      <c r="A838" s="179" t="e">
        <f t="shared" si="55"/>
        <v>#REF!</v>
      </c>
      <c r="B838" s="189" t="s">
        <v>141</v>
      </c>
      <c r="C838" s="167" t="s">
        <v>226</v>
      </c>
      <c r="D838" s="167" t="s">
        <v>142</v>
      </c>
      <c r="E838" s="190" t="s">
        <v>1157</v>
      </c>
      <c r="F838" s="168" t="s">
        <v>900</v>
      </c>
      <c r="G838" s="166" t="s">
        <v>143</v>
      </c>
      <c r="H838" s="268" t="s">
        <v>7930</v>
      </c>
      <c r="I838" s="191">
        <v>8000</v>
      </c>
      <c r="J838" s="170">
        <v>100</v>
      </c>
      <c r="K838" s="187">
        <f t="shared" si="52"/>
        <v>800000</v>
      </c>
      <c r="L838" s="41">
        <f t="shared" si="53"/>
        <v>0</v>
      </c>
      <c r="M838" s="188">
        <f t="shared" si="54"/>
        <v>800000</v>
      </c>
      <c r="N838" s="171" t="s">
        <v>1897</v>
      </c>
    </row>
    <row r="839" spans="1:14" ht="38.25">
      <c r="A839" s="179" t="e">
        <f>#REF!+1</f>
        <v>#REF!</v>
      </c>
      <c r="B839" s="189" t="s">
        <v>147</v>
      </c>
      <c r="C839" s="167" t="s">
        <v>203</v>
      </c>
      <c r="D839" s="167" t="s">
        <v>148</v>
      </c>
      <c r="E839" s="190" t="s">
        <v>1166</v>
      </c>
      <c r="F839" s="168" t="s">
        <v>208</v>
      </c>
      <c r="G839" s="166" t="s">
        <v>1167</v>
      </c>
      <c r="H839" s="268" t="s">
        <v>7930</v>
      </c>
      <c r="I839" s="191">
        <v>2400</v>
      </c>
      <c r="J839" s="170">
        <v>100</v>
      </c>
      <c r="K839" s="187">
        <f t="shared" si="52"/>
        <v>240000</v>
      </c>
      <c r="L839" s="41">
        <f t="shared" si="53"/>
        <v>0</v>
      </c>
      <c r="M839" s="188">
        <f t="shared" si="54"/>
        <v>240000</v>
      </c>
      <c r="N839" s="171" t="s">
        <v>1897</v>
      </c>
    </row>
    <row r="840" spans="1:14" ht="38.25">
      <c r="A840" s="179" t="e">
        <f>#REF!+1</f>
        <v>#REF!</v>
      </c>
      <c r="B840" s="189" t="s">
        <v>293</v>
      </c>
      <c r="C840" s="167" t="s">
        <v>217</v>
      </c>
      <c r="D840" s="167" t="s">
        <v>294</v>
      </c>
      <c r="E840" s="190" t="s">
        <v>1170</v>
      </c>
      <c r="F840" s="168" t="s">
        <v>208</v>
      </c>
      <c r="G840" s="166" t="s">
        <v>1171</v>
      </c>
      <c r="H840" s="268" t="s">
        <v>7930</v>
      </c>
      <c r="I840" s="191">
        <v>320</v>
      </c>
      <c r="J840" s="170">
        <v>100</v>
      </c>
      <c r="K840" s="187">
        <f t="shared" si="52"/>
        <v>32000</v>
      </c>
      <c r="L840" s="41">
        <f t="shared" si="53"/>
        <v>0</v>
      </c>
      <c r="M840" s="188">
        <f t="shared" si="54"/>
        <v>32000</v>
      </c>
      <c r="N840" s="171" t="s">
        <v>1897</v>
      </c>
    </row>
    <row r="841" spans="1:14" ht="38.25">
      <c r="A841" s="179" t="e">
        <f t="shared" si="55"/>
        <v>#REF!</v>
      </c>
      <c r="B841" s="189" t="s">
        <v>295</v>
      </c>
      <c r="C841" s="167" t="s">
        <v>217</v>
      </c>
      <c r="D841" s="167" t="s">
        <v>296</v>
      </c>
      <c r="E841" s="190" t="s">
        <v>1174</v>
      </c>
      <c r="F841" s="168" t="s">
        <v>208</v>
      </c>
      <c r="G841" s="166" t="s">
        <v>1175</v>
      </c>
      <c r="H841" s="268" t="s">
        <v>7930</v>
      </c>
      <c r="I841" s="191">
        <v>160</v>
      </c>
      <c r="J841" s="170">
        <v>100</v>
      </c>
      <c r="K841" s="187">
        <f t="shared" si="52"/>
        <v>16000</v>
      </c>
      <c r="L841" s="41">
        <f t="shared" si="53"/>
        <v>0</v>
      </c>
      <c r="M841" s="188">
        <f t="shared" si="54"/>
        <v>16000</v>
      </c>
      <c r="N841" s="171" t="s">
        <v>1897</v>
      </c>
    </row>
    <row r="842" spans="1:14" ht="38.25">
      <c r="A842" s="179" t="e">
        <f t="shared" si="55"/>
        <v>#REF!</v>
      </c>
      <c r="B842" s="189" t="s">
        <v>297</v>
      </c>
      <c r="C842" s="167" t="s">
        <v>206</v>
      </c>
      <c r="D842" s="167" t="s">
        <v>298</v>
      </c>
      <c r="E842" s="190" t="s">
        <v>1067</v>
      </c>
      <c r="F842" s="168" t="s">
        <v>208</v>
      </c>
      <c r="G842" s="166" t="s">
        <v>1183</v>
      </c>
      <c r="H842" s="268" t="s">
        <v>7930</v>
      </c>
      <c r="I842" s="191">
        <v>160</v>
      </c>
      <c r="J842" s="170">
        <v>100</v>
      </c>
      <c r="K842" s="187">
        <f t="shared" si="52"/>
        <v>16000</v>
      </c>
      <c r="L842" s="41">
        <f t="shared" si="53"/>
        <v>0</v>
      </c>
      <c r="M842" s="188">
        <f t="shared" si="54"/>
        <v>16000</v>
      </c>
      <c r="N842" s="171" t="s">
        <v>1897</v>
      </c>
    </row>
    <row r="843" spans="1:14" ht="38.25">
      <c r="A843" s="179" t="e">
        <f t="shared" si="55"/>
        <v>#REF!</v>
      </c>
      <c r="B843" s="189" t="s">
        <v>299</v>
      </c>
      <c r="C843" s="167" t="s">
        <v>300</v>
      </c>
      <c r="D843" s="167" t="s">
        <v>301</v>
      </c>
      <c r="E843" s="190" t="s">
        <v>1185</v>
      </c>
      <c r="F843" s="168" t="s">
        <v>1186</v>
      </c>
      <c r="G843" s="166" t="s">
        <v>1187</v>
      </c>
      <c r="H843" s="268" t="s">
        <v>7930</v>
      </c>
      <c r="I843" s="191">
        <v>160</v>
      </c>
      <c r="J843" s="170">
        <v>100</v>
      </c>
      <c r="K843" s="187">
        <f t="shared" si="52"/>
        <v>16000</v>
      </c>
      <c r="L843" s="41">
        <f t="shared" si="53"/>
        <v>0</v>
      </c>
      <c r="M843" s="188">
        <f t="shared" si="54"/>
        <v>16000</v>
      </c>
      <c r="N843" s="171" t="s">
        <v>1897</v>
      </c>
    </row>
    <row r="844" spans="1:14" ht="38.25">
      <c r="A844" s="179" t="e">
        <f>#REF!+1</f>
        <v>#REF!</v>
      </c>
      <c r="B844" s="189" t="s">
        <v>302</v>
      </c>
      <c r="C844" s="167" t="s">
        <v>206</v>
      </c>
      <c r="D844" s="167" t="s">
        <v>303</v>
      </c>
      <c r="E844" s="190" t="s">
        <v>1189</v>
      </c>
      <c r="F844" s="168" t="s">
        <v>218</v>
      </c>
      <c r="G844" s="166" t="s">
        <v>1628</v>
      </c>
      <c r="H844" s="268" t="s">
        <v>7930</v>
      </c>
      <c r="I844" s="191">
        <v>160</v>
      </c>
      <c r="J844" s="170">
        <v>100</v>
      </c>
      <c r="K844" s="187">
        <f t="shared" si="52"/>
        <v>16000</v>
      </c>
      <c r="L844" s="41">
        <f t="shared" si="53"/>
        <v>0</v>
      </c>
      <c r="M844" s="188">
        <f t="shared" si="54"/>
        <v>16000</v>
      </c>
      <c r="N844" s="171" t="s">
        <v>1897</v>
      </c>
    </row>
    <row r="845" spans="1:14" ht="38.25">
      <c r="A845" s="179" t="e">
        <f t="shared" si="55"/>
        <v>#REF!</v>
      </c>
      <c r="B845" s="189" t="s">
        <v>304</v>
      </c>
      <c r="C845" s="167" t="s">
        <v>206</v>
      </c>
      <c r="D845" s="167" t="s">
        <v>305</v>
      </c>
      <c r="E845" s="190" t="s">
        <v>1191</v>
      </c>
      <c r="F845" s="168" t="s">
        <v>218</v>
      </c>
      <c r="G845" s="166" t="s">
        <v>1629</v>
      </c>
      <c r="H845" s="268" t="s">
        <v>7930</v>
      </c>
      <c r="I845" s="191">
        <v>320</v>
      </c>
      <c r="J845" s="170">
        <v>100</v>
      </c>
      <c r="K845" s="187">
        <f t="shared" si="52"/>
        <v>32000</v>
      </c>
      <c r="L845" s="41">
        <f t="shared" si="53"/>
        <v>0</v>
      </c>
      <c r="M845" s="188">
        <f t="shared" si="54"/>
        <v>32000</v>
      </c>
      <c r="N845" s="171" t="s">
        <v>1897</v>
      </c>
    </row>
    <row r="846" spans="1:14" ht="38.25">
      <c r="A846" s="179" t="e">
        <f t="shared" si="55"/>
        <v>#REF!</v>
      </c>
      <c r="B846" s="189" t="s">
        <v>308</v>
      </c>
      <c r="C846" s="167" t="s">
        <v>210</v>
      </c>
      <c r="D846" s="167" t="s">
        <v>309</v>
      </c>
      <c r="E846" s="190" t="s">
        <v>1199</v>
      </c>
      <c r="F846" s="168" t="s">
        <v>208</v>
      </c>
      <c r="G846" s="166" t="s">
        <v>1200</v>
      </c>
      <c r="H846" s="268" t="s">
        <v>7930</v>
      </c>
      <c r="I846" s="191">
        <v>160</v>
      </c>
      <c r="J846" s="170">
        <v>100</v>
      </c>
      <c r="K846" s="187">
        <f t="shared" si="52"/>
        <v>16000</v>
      </c>
      <c r="L846" s="41">
        <f t="shared" si="53"/>
        <v>0</v>
      </c>
      <c r="M846" s="188">
        <f t="shared" si="54"/>
        <v>16000</v>
      </c>
      <c r="N846" s="171" t="s">
        <v>1897</v>
      </c>
    </row>
    <row r="847" spans="1:14" ht="38.25">
      <c r="A847" s="179" t="e">
        <f t="shared" si="55"/>
        <v>#REF!</v>
      </c>
      <c r="B847" s="189" t="s">
        <v>310</v>
      </c>
      <c r="C847" s="167" t="s">
        <v>207</v>
      </c>
      <c r="D847" s="167" t="s">
        <v>311</v>
      </c>
      <c r="E847" s="190" t="s">
        <v>1202</v>
      </c>
      <c r="F847" s="168" t="s">
        <v>208</v>
      </c>
      <c r="G847" s="166" t="s">
        <v>1203</v>
      </c>
      <c r="H847" s="268" t="s">
        <v>7930</v>
      </c>
      <c r="I847" s="191">
        <v>320</v>
      </c>
      <c r="J847" s="170">
        <v>100</v>
      </c>
      <c r="K847" s="187">
        <f t="shared" si="52"/>
        <v>32000</v>
      </c>
      <c r="L847" s="41">
        <f t="shared" si="53"/>
        <v>0</v>
      </c>
      <c r="M847" s="188">
        <f t="shared" si="54"/>
        <v>32000</v>
      </c>
      <c r="N847" s="171" t="s">
        <v>1897</v>
      </c>
    </row>
    <row r="848" spans="1:14" ht="38.25">
      <c r="A848" s="179" t="e">
        <f t="shared" si="55"/>
        <v>#REF!</v>
      </c>
      <c r="B848" s="189" t="s">
        <v>169</v>
      </c>
      <c r="C848" s="167" t="s">
        <v>203</v>
      </c>
      <c r="D848" s="167" t="s">
        <v>170</v>
      </c>
      <c r="E848" s="190" t="s">
        <v>1210</v>
      </c>
      <c r="F848" s="168" t="s">
        <v>208</v>
      </c>
      <c r="G848" s="166" t="s">
        <v>1211</v>
      </c>
      <c r="H848" s="268" t="s">
        <v>7930</v>
      </c>
      <c r="I848" s="191">
        <v>320</v>
      </c>
      <c r="J848" s="170">
        <v>100</v>
      </c>
      <c r="K848" s="187">
        <f t="shared" si="52"/>
        <v>32000</v>
      </c>
      <c r="L848" s="41">
        <f t="shared" si="53"/>
        <v>0</v>
      </c>
      <c r="M848" s="188">
        <f t="shared" si="54"/>
        <v>32000</v>
      </c>
      <c r="N848" s="171" t="s">
        <v>1897</v>
      </c>
    </row>
    <row r="849" spans="1:14" ht="38.25">
      <c r="A849" s="179" t="e">
        <f t="shared" si="55"/>
        <v>#REF!</v>
      </c>
      <c r="B849" s="189" t="s">
        <v>172</v>
      </c>
      <c r="C849" s="167" t="s">
        <v>261</v>
      </c>
      <c r="D849" s="167" t="s">
        <v>173</v>
      </c>
      <c r="E849" s="190" t="s">
        <v>1215</v>
      </c>
      <c r="F849" s="168" t="s">
        <v>208</v>
      </c>
      <c r="G849" s="166" t="s">
        <v>1216</v>
      </c>
      <c r="H849" s="268" t="s">
        <v>7930</v>
      </c>
      <c r="I849" s="191">
        <v>320</v>
      </c>
      <c r="J849" s="170">
        <v>100</v>
      </c>
      <c r="K849" s="187">
        <f t="shared" si="52"/>
        <v>32000</v>
      </c>
      <c r="L849" s="41">
        <f t="shared" si="53"/>
        <v>0</v>
      </c>
      <c r="M849" s="188">
        <f t="shared" si="54"/>
        <v>32000</v>
      </c>
      <c r="N849" s="171" t="s">
        <v>1897</v>
      </c>
    </row>
    <row r="850" spans="1:14" ht="38.25">
      <c r="A850" s="179" t="e">
        <f t="shared" si="55"/>
        <v>#REF!</v>
      </c>
      <c r="B850" s="189" t="s">
        <v>176</v>
      </c>
      <c r="C850" s="167" t="s">
        <v>210</v>
      </c>
      <c r="D850" s="167" t="s">
        <v>177</v>
      </c>
      <c r="E850" s="190" t="s">
        <v>1220</v>
      </c>
      <c r="F850" s="168" t="s">
        <v>208</v>
      </c>
      <c r="G850" s="166" t="s">
        <v>1221</v>
      </c>
      <c r="H850" s="268" t="s">
        <v>7930</v>
      </c>
      <c r="I850" s="191">
        <v>160</v>
      </c>
      <c r="J850" s="170">
        <v>100</v>
      </c>
      <c r="K850" s="187">
        <f t="shared" si="52"/>
        <v>16000</v>
      </c>
      <c r="L850" s="41">
        <f t="shared" si="53"/>
        <v>0</v>
      </c>
      <c r="M850" s="188">
        <f t="shared" si="54"/>
        <v>16000</v>
      </c>
      <c r="N850" s="171" t="s">
        <v>1897</v>
      </c>
    </row>
    <row r="851" spans="1:14" ht="25.5">
      <c r="A851" s="179" t="e">
        <f t="shared" si="55"/>
        <v>#REF!</v>
      </c>
      <c r="B851" s="189" t="s">
        <v>178</v>
      </c>
      <c r="C851" s="167" t="s">
        <v>206</v>
      </c>
      <c r="D851" s="167" t="s">
        <v>179</v>
      </c>
      <c r="E851" s="190" t="s">
        <v>1223</v>
      </c>
      <c r="F851" s="168" t="s">
        <v>180</v>
      </c>
      <c r="G851" s="166" t="s">
        <v>1630</v>
      </c>
      <c r="H851" s="268" t="s">
        <v>7930</v>
      </c>
      <c r="I851" s="191">
        <v>800</v>
      </c>
      <c r="J851" s="170">
        <v>100</v>
      </c>
      <c r="K851" s="187">
        <f t="shared" si="52"/>
        <v>80000</v>
      </c>
      <c r="L851" s="41">
        <f t="shared" si="53"/>
        <v>0</v>
      </c>
      <c r="M851" s="188">
        <f t="shared" si="54"/>
        <v>80000</v>
      </c>
      <c r="N851" s="171" t="s">
        <v>1897</v>
      </c>
    </row>
    <row r="852" spans="1:14" ht="38.25">
      <c r="A852" s="179" t="e">
        <f t="shared" si="55"/>
        <v>#REF!</v>
      </c>
      <c r="B852" s="189" t="s">
        <v>184</v>
      </c>
      <c r="C852" s="167" t="s">
        <v>215</v>
      </c>
      <c r="D852" s="167" t="s">
        <v>185</v>
      </c>
      <c r="E852" s="190" t="s">
        <v>1232</v>
      </c>
      <c r="F852" s="168" t="s">
        <v>208</v>
      </c>
      <c r="G852" s="166" t="s">
        <v>1233</v>
      </c>
      <c r="H852" s="268" t="s">
        <v>7930</v>
      </c>
      <c r="I852" s="191">
        <v>320</v>
      </c>
      <c r="J852" s="170">
        <v>100</v>
      </c>
      <c r="K852" s="187">
        <f t="shared" si="52"/>
        <v>32000</v>
      </c>
      <c r="L852" s="41">
        <f t="shared" si="53"/>
        <v>0</v>
      </c>
      <c r="M852" s="188">
        <f t="shared" si="54"/>
        <v>32000</v>
      </c>
      <c r="N852" s="171" t="s">
        <v>1897</v>
      </c>
    </row>
    <row r="853" spans="1:14" ht="25.5">
      <c r="A853" s="179" t="e">
        <f>#REF!+1</f>
        <v>#REF!</v>
      </c>
      <c r="B853" s="189" t="s">
        <v>61</v>
      </c>
      <c r="C853" s="167" t="s">
        <v>225</v>
      </c>
      <c r="D853" s="167" t="s">
        <v>62</v>
      </c>
      <c r="E853" s="190" t="s">
        <v>1243</v>
      </c>
      <c r="F853" s="168" t="s">
        <v>208</v>
      </c>
      <c r="G853" s="166" t="s">
        <v>1244</v>
      </c>
      <c r="H853" s="268" t="s">
        <v>7930</v>
      </c>
      <c r="I853" s="191">
        <v>160</v>
      </c>
      <c r="J853" s="170">
        <v>100</v>
      </c>
      <c r="K853" s="187">
        <f t="shared" si="52"/>
        <v>16000</v>
      </c>
      <c r="L853" s="41">
        <f t="shared" si="53"/>
        <v>0</v>
      </c>
      <c r="M853" s="188">
        <f t="shared" si="54"/>
        <v>16000</v>
      </c>
      <c r="N853" s="171" t="s">
        <v>1897</v>
      </c>
    </row>
    <row r="854" spans="1:14" ht="25.5">
      <c r="A854" s="179" t="e">
        <f t="shared" si="55"/>
        <v>#REF!</v>
      </c>
      <c r="B854" s="189" t="s">
        <v>63</v>
      </c>
      <c r="C854" s="167" t="s">
        <v>266</v>
      </c>
      <c r="D854" s="167" t="s">
        <v>64</v>
      </c>
      <c r="E854" s="190" t="s">
        <v>1247</v>
      </c>
      <c r="F854" s="168" t="s">
        <v>208</v>
      </c>
      <c r="G854" s="166" t="s">
        <v>1248</v>
      </c>
      <c r="H854" s="268" t="s">
        <v>7930</v>
      </c>
      <c r="I854" s="191">
        <v>640</v>
      </c>
      <c r="J854" s="170">
        <v>100</v>
      </c>
      <c r="K854" s="187">
        <f t="shared" si="52"/>
        <v>64000</v>
      </c>
      <c r="L854" s="41">
        <f t="shared" si="53"/>
        <v>0</v>
      </c>
      <c r="M854" s="188">
        <f t="shared" si="54"/>
        <v>64000</v>
      </c>
      <c r="N854" s="171" t="s">
        <v>1897</v>
      </c>
    </row>
    <row r="855" spans="1:14" ht="38.25">
      <c r="A855" s="179" t="e">
        <f t="shared" si="55"/>
        <v>#REF!</v>
      </c>
      <c r="B855" s="189" t="s">
        <v>65</v>
      </c>
      <c r="C855" s="167" t="s">
        <v>66</v>
      </c>
      <c r="D855" s="167" t="s">
        <v>67</v>
      </c>
      <c r="E855" s="190" t="s">
        <v>1250</v>
      </c>
      <c r="F855" s="168" t="s">
        <v>1251</v>
      </c>
      <c r="G855" s="166" t="s">
        <v>1252</v>
      </c>
      <c r="H855" s="268" t="s">
        <v>7930</v>
      </c>
      <c r="I855" s="191">
        <v>160</v>
      </c>
      <c r="J855" s="170">
        <v>100</v>
      </c>
      <c r="K855" s="187">
        <f t="shared" si="52"/>
        <v>16000</v>
      </c>
      <c r="L855" s="41">
        <f t="shared" si="53"/>
        <v>0</v>
      </c>
      <c r="M855" s="188">
        <f t="shared" si="54"/>
        <v>16000</v>
      </c>
      <c r="N855" s="171" t="s">
        <v>1897</v>
      </c>
    </row>
    <row r="856" spans="1:14" ht="38.25">
      <c r="A856" s="179" t="e">
        <f t="shared" si="55"/>
        <v>#REF!</v>
      </c>
      <c r="B856" s="189" t="s">
        <v>68</v>
      </c>
      <c r="C856" s="167" t="s">
        <v>210</v>
      </c>
      <c r="D856" s="167" t="s">
        <v>69</v>
      </c>
      <c r="E856" s="190" t="s">
        <v>1255</v>
      </c>
      <c r="F856" s="168" t="s">
        <v>208</v>
      </c>
      <c r="G856" s="166" t="s">
        <v>1256</v>
      </c>
      <c r="H856" s="268" t="s">
        <v>7930</v>
      </c>
      <c r="I856" s="191">
        <v>800</v>
      </c>
      <c r="J856" s="170">
        <v>100</v>
      </c>
      <c r="K856" s="187">
        <f t="shared" si="52"/>
        <v>80000</v>
      </c>
      <c r="L856" s="41">
        <f t="shared" si="53"/>
        <v>0</v>
      </c>
      <c r="M856" s="188">
        <f t="shared" si="54"/>
        <v>80000</v>
      </c>
      <c r="N856" s="171" t="s">
        <v>1897</v>
      </c>
    </row>
    <row r="857" spans="1:14" ht="38.25">
      <c r="A857" s="179" t="e">
        <f t="shared" si="55"/>
        <v>#REF!</v>
      </c>
      <c r="B857" s="189" t="s">
        <v>70</v>
      </c>
      <c r="C857" s="167" t="s">
        <v>261</v>
      </c>
      <c r="D857" s="167" t="s">
        <v>71</v>
      </c>
      <c r="E857" s="190" t="s">
        <v>1258</v>
      </c>
      <c r="F857" s="168" t="s">
        <v>307</v>
      </c>
      <c r="G857" s="166" t="s">
        <v>1259</v>
      </c>
      <c r="H857" s="268" t="s">
        <v>7930</v>
      </c>
      <c r="I857" s="191">
        <v>800</v>
      </c>
      <c r="J857" s="170">
        <v>100</v>
      </c>
      <c r="K857" s="187">
        <f t="shared" si="52"/>
        <v>80000</v>
      </c>
      <c r="L857" s="41">
        <f t="shared" si="53"/>
        <v>0</v>
      </c>
      <c r="M857" s="188">
        <f t="shared" si="54"/>
        <v>80000</v>
      </c>
      <c r="N857" s="171" t="s">
        <v>1897</v>
      </c>
    </row>
    <row r="858" spans="1:14" ht="38.25">
      <c r="A858" s="179" t="e">
        <f>#REF!+1</f>
        <v>#REF!</v>
      </c>
      <c r="B858" s="189" t="s">
        <v>74</v>
      </c>
      <c r="C858" s="167" t="s">
        <v>220</v>
      </c>
      <c r="D858" s="167" t="s">
        <v>75</v>
      </c>
      <c r="E858" s="190" t="s">
        <v>1266</v>
      </c>
      <c r="F858" s="168" t="s">
        <v>208</v>
      </c>
      <c r="G858" s="166" t="s">
        <v>1267</v>
      </c>
      <c r="H858" s="268" t="s">
        <v>7930</v>
      </c>
      <c r="I858" s="191">
        <v>320</v>
      </c>
      <c r="J858" s="170">
        <v>100</v>
      </c>
      <c r="K858" s="187">
        <f t="shared" si="52"/>
        <v>32000</v>
      </c>
      <c r="L858" s="41">
        <f t="shared" si="53"/>
        <v>0</v>
      </c>
      <c r="M858" s="188">
        <f t="shared" si="54"/>
        <v>32000</v>
      </c>
      <c r="N858" s="171" t="s">
        <v>1897</v>
      </c>
    </row>
    <row r="859" spans="1:14" ht="38.25">
      <c r="A859" s="179" t="e">
        <f t="shared" si="55"/>
        <v>#REF!</v>
      </c>
      <c r="B859" s="189" t="s">
        <v>76</v>
      </c>
      <c r="C859" s="167" t="s">
        <v>206</v>
      </c>
      <c r="D859" s="167" t="s">
        <v>77</v>
      </c>
      <c r="E859" s="190" t="s">
        <v>1276</v>
      </c>
      <c r="F859" s="168" t="s">
        <v>208</v>
      </c>
      <c r="G859" s="166" t="s">
        <v>78</v>
      </c>
      <c r="H859" s="268" t="s">
        <v>7930</v>
      </c>
      <c r="I859" s="191">
        <v>1600</v>
      </c>
      <c r="J859" s="170">
        <v>100</v>
      </c>
      <c r="K859" s="187">
        <f t="shared" si="52"/>
        <v>160000</v>
      </c>
      <c r="L859" s="41">
        <f t="shared" si="53"/>
        <v>0</v>
      </c>
      <c r="M859" s="188">
        <f t="shared" si="54"/>
        <v>160000</v>
      </c>
      <c r="N859" s="171" t="s">
        <v>1897</v>
      </c>
    </row>
    <row r="860" spans="1:14" ht="38.25">
      <c r="A860" s="179" t="e">
        <f t="shared" si="55"/>
        <v>#REF!</v>
      </c>
      <c r="B860" s="189" t="s">
        <v>79</v>
      </c>
      <c r="C860" s="167" t="s">
        <v>215</v>
      </c>
      <c r="D860" s="167" t="s">
        <v>80</v>
      </c>
      <c r="E860" s="190" t="s">
        <v>1278</v>
      </c>
      <c r="F860" s="168" t="s">
        <v>208</v>
      </c>
      <c r="G860" s="166" t="s">
        <v>1279</v>
      </c>
      <c r="H860" s="268" t="s">
        <v>7930</v>
      </c>
      <c r="I860" s="191">
        <v>160</v>
      </c>
      <c r="J860" s="170">
        <v>100</v>
      </c>
      <c r="K860" s="187">
        <f t="shared" si="52"/>
        <v>16000</v>
      </c>
      <c r="L860" s="41">
        <f t="shared" si="53"/>
        <v>0</v>
      </c>
      <c r="M860" s="188">
        <f t="shared" si="54"/>
        <v>16000</v>
      </c>
      <c r="N860" s="171" t="s">
        <v>1897</v>
      </c>
    </row>
    <row r="861" spans="1:14" ht="38.25">
      <c r="A861" s="179" t="e">
        <f t="shared" si="55"/>
        <v>#REF!</v>
      </c>
      <c r="B861" s="189" t="s">
        <v>82</v>
      </c>
      <c r="C861" s="167" t="s">
        <v>206</v>
      </c>
      <c r="D861" s="167" t="s">
        <v>83</v>
      </c>
      <c r="E861" s="190" t="s">
        <v>1283</v>
      </c>
      <c r="F861" s="168" t="s">
        <v>208</v>
      </c>
      <c r="G861" s="166" t="s">
        <v>1640</v>
      </c>
      <c r="H861" s="268" t="s">
        <v>7930</v>
      </c>
      <c r="I861" s="191">
        <v>1600</v>
      </c>
      <c r="J861" s="170">
        <v>100</v>
      </c>
      <c r="K861" s="187">
        <f t="shared" si="52"/>
        <v>160000</v>
      </c>
      <c r="L861" s="41">
        <f t="shared" si="53"/>
        <v>0</v>
      </c>
      <c r="M861" s="188">
        <f t="shared" si="54"/>
        <v>160000</v>
      </c>
      <c r="N861" s="171" t="s">
        <v>1897</v>
      </c>
    </row>
    <row r="862" spans="1:14" ht="38.25">
      <c r="A862" s="179" t="e">
        <f t="shared" si="55"/>
        <v>#REF!</v>
      </c>
      <c r="B862" s="189" t="s">
        <v>86</v>
      </c>
      <c r="C862" s="167" t="s">
        <v>225</v>
      </c>
      <c r="D862" s="167" t="s">
        <v>87</v>
      </c>
      <c r="E862" s="190" t="s">
        <v>1290</v>
      </c>
      <c r="F862" s="168" t="s">
        <v>208</v>
      </c>
      <c r="G862" s="166" t="s">
        <v>1291</v>
      </c>
      <c r="H862" s="268" t="s">
        <v>7930</v>
      </c>
      <c r="I862" s="191">
        <v>160</v>
      </c>
      <c r="J862" s="170">
        <v>100</v>
      </c>
      <c r="K862" s="187">
        <f t="shared" si="52"/>
        <v>16000</v>
      </c>
      <c r="L862" s="41">
        <f t="shared" si="53"/>
        <v>0</v>
      </c>
      <c r="M862" s="188">
        <f t="shared" si="54"/>
        <v>16000</v>
      </c>
      <c r="N862" s="171" t="s">
        <v>1897</v>
      </c>
    </row>
    <row r="863" spans="1:14" ht="38.25">
      <c r="A863" s="179" t="e">
        <f t="shared" si="55"/>
        <v>#REF!</v>
      </c>
      <c r="B863" s="189" t="s">
        <v>228</v>
      </c>
      <c r="C863" s="167" t="s">
        <v>175</v>
      </c>
      <c r="D863" s="167" t="s">
        <v>229</v>
      </c>
      <c r="E863" s="190" t="s">
        <v>1293</v>
      </c>
      <c r="F863" s="168" t="s">
        <v>1294</v>
      </c>
      <c r="G863" s="166" t="s">
        <v>1295</v>
      </c>
      <c r="H863" s="268" t="s">
        <v>7930</v>
      </c>
      <c r="I863" s="191">
        <v>320</v>
      </c>
      <c r="J863" s="170">
        <v>100</v>
      </c>
      <c r="K863" s="187">
        <f t="shared" si="52"/>
        <v>32000</v>
      </c>
      <c r="L863" s="41">
        <f t="shared" si="53"/>
        <v>0</v>
      </c>
      <c r="M863" s="188">
        <f t="shared" si="54"/>
        <v>32000</v>
      </c>
      <c r="N863" s="171" t="s">
        <v>1897</v>
      </c>
    </row>
    <row r="864" spans="1:14" ht="38.25">
      <c r="A864" s="179" t="e">
        <f t="shared" si="55"/>
        <v>#REF!</v>
      </c>
      <c r="B864" s="189" t="s">
        <v>230</v>
      </c>
      <c r="C864" s="167" t="s">
        <v>206</v>
      </c>
      <c r="D864" s="167" t="s">
        <v>231</v>
      </c>
      <c r="E864" s="190" t="s">
        <v>1297</v>
      </c>
      <c r="F864" s="168" t="s">
        <v>208</v>
      </c>
      <c r="G864" s="166" t="s">
        <v>1298</v>
      </c>
      <c r="H864" s="268" t="s">
        <v>7930</v>
      </c>
      <c r="I864" s="191">
        <v>2400</v>
      </c>
      <c r="J864" s="170">
        <v>100</v>
      </c>
      <c r="K864" s="187">
        <f t="shared" si="52"/>
        <v>240000</v>
      </c>
      <c r="L864" s="41">
        <f t="shared" si="53"/>
        <v>0</v>
      </c>
      <c r="M864" s="188">
        <f t="shared" si="54"/>
        <v>240000</v>
      </c>
      <c r="N864" s="171" t="s">
        <v>1897</v>
      </c>
    </row>
    <row r="865" spans="1:14" ht="38.25">
      <c r="A865" s="179" t="e">
        <f t="shared" si="55"/>
        <v>#REF!</v>
      </c>
      <c r="B865" s="189" t="s">
        <v>233</v>
      </c>
      <c r="C865" s="167" t="s">
        <v>220</v>
      </c>
      <c r="D865" s="167" t="s">
        <v>234</v>
      </c>
      <c r="E865" s="190" t="s">
        <v>1306</v>
      </c>
      <c r="F865" s="168" t="s">
        <v>208</v>
      </c>
      <c r="G865" s="166" t="s">
        <v>1307</v>
      </c>
      <c r="H865" s="268" t="s">
        <v>7930</v>
      </c>
      <c r="I865" s="191">
        <v>160</v>
      </c>
      <c r="J865" s="170">
        <v>100</v>
      </c>
      <c r="K865" s="187">
        <f t="shared" si="52"/>
        <v>16000</v>
      </c>
      <c r="L865" s="41">
        <f t="shared" si="53"/>
        <v>0</v>
      </c>
      <c r="M865" s="188">
        <f t="shared" si="54"/>
        <v>16000</v>
      </c>
      <c r="N865" s="171" t="s">
        <v>1897</v>
      </c>
    </row>
    <row r="866" spans="1:14" ht="38.25">
      <c r="A866" s="179" t="e">
        <f t="shared" si="55"/>
        <v>#REF!</v>
      </c>
      <c r="B866" s="189" t="s">
        <v>235</v>
      </c>
      <c r="C866" s="167" t="s">
        <v>266</v>
      </c>
      <c r="D866" s="167" t="s">
        <v>236</v>
      </c>
      <c r="E866" s="190" t="s">
        <v>1309</v>
      </c>
      <c r="F866" s="168" t="s">
        <v>208</v>
      </c>
      <c r="G866" s="166" t="s">
        <v>1310</v>
      </c>
      <c r="H866" s="268" t="s">
        <v>7930</v>
      </c>
      <c r="I866" s="191">
        <v>480</v>
      </c>
      <c r="J866" s="170">
        <v>100</v>
      </c>
      <c r="K866" s="187">
        <f t="shared" si="52"/>
        <v>48000</v>
      </c>
      <c r="L866" s="41">
        <f t="shared" si="53"/>
        <v>0</v>
      </c>
      <c r="M866" s="188">
        <f t="shared" si="54"/>
        <v>48000</v>
      </c>
      <c r="N866" s="171" t="s">
        <v>1897</v>
      </c>
    </row>
    <row r="867" spans="1:14" ht="38.25">
      <c r="A867" s="179" t="e">
        <f t="shared" si="55"/>
        <v>#REF!</v>
      </c>
      <c r="B867" s="189" t="s">
        <v>237</v>
      </c>
      <c r="C867" s="167" t="s">
        <v>215</v>
      </c>
      <c r="D867" s="167" t="s">
        <v>238</v>
      </c>
      <c r="E867" s="190" t="s">
        <v>1312</v>
      </c>
      <c r="F867" s="168" t="s">
        <v>208</v>
      </c>
      <c r="G867" s="166" t="s">
        <v>1313</v>
      </c>
      <c r="H867" s="268" t="s">
        <v>7930</v>
      </c>
      <c r="I867" s="191">
        <v>1600</v>
      </c>
      <c r="J867" s="170">
        <v>100</v>
      </c>
      <c r="K867" s="187">
        <f t="shared" si="52"/>
        <v>160000</v>
      </c>
      <c r="L867" s="41">
        <f t="shared" si="53"/>
        <v>0</v>
      </c>
      <c r="M867" s="188">
        <f t="shared" si="54"/>
        <v>160000</v>
      </c>
      <c r="N867" s="171" t="s">
        <v>1897</v>
      </c>
    </row>
    <row r="868" spans="1:14" ht="38.25">
      <c r="A868" s="179" t="e">
        <f t="shared" si="55"/>
        <v>#REF!</v>
      </c>
      <c r="B868" s="189" t="s">
        <v>239</v>
      </c>
      <c r="C868" s="167" t="s">
        <v>225</v>
      </c>
      <c r="D868" s="167" t="s">
        <v>240</v>
      </c>
      <c r="E868" s="190" t="s">
        <v>1319</v>
      </c>
      <c r="F868" s="168" t="s">
        <v>208</v>
      </c>
      <c r="G868" s="166" t="s">
        <v>1320</v>
      </c>
      <c r="H868" s="268" t="s">
        <v>7930</v>
      </c>
      <c r="I868" s="191">
        <v>320</v>
      </c>
      <c r="J868" s="170">
        <v>100</v>
      </c>
      <c r="K868" s="187">
        <f t="shared" si="52"/>
        <v>32000</v>
      </c>
      <c r="L868" s="41">
        <f t="shared" si="53"/>
        <v>0</v>
      </c>
      <c r="M868" s="188">
        <f t="shared" si="54"/>
        <v>32000</v>
      </c>
      <c r="N868" s="171" t="s">
        <v>1897</v>
      </c>
    </row>
    <row r="869" spans="1:14" ht="38.25">
      <c r="A869" s="179" t="e">
        <f t="shared" si="55"/>
        <v>#REF!</v>
      </c>
      <c r="B869" s="189" t="s">
        <v>243</v>
      </c>
      <c r="C869" s="167" t="s">
        <v>215</v>
      </c>
      <c r="D869" s="167" t="s">
        <v>244</v>
      </c>
      <c r="E869" s="190" t="s">
        <v>1330</v>
      </c>
      <c r="F869" s="168" t="s">
        <v>1114</v>
      </c>
      <c r="G869" s="166" t="s">
        <v>245</v>
      </c>
      <c r="H869" s="268" t="s">
        <v>7930</v>
      </c>
      <c r="I869" s="191">
        <v>800</v>
      </c>
      <c r="J869" s="170">
        <v>100</v>
      </c>
      <c r="K869" s="187">
        <f t="shared" si="52"/>
        <v>80000</v>
      </c>
      <c r="L869" s="41">
        <f t="shared" si="53"/>
        <v>0</v>
      </c>
      <c r="M869" s="188">
        <f t="shared" si="54"/>
        <v>80000</v>
      </c>
      <c r="N869" s="171" t="s">
        <v>1897</v>
      </c>
    </row>
    <row r="870" spans="1:14" ht="38.25">
      <c r="A870" s="179" t="e">
        <f t="shared" si="55"/>
        <v>#REF!</v>
      </c>
      <c r="B870" s="189" t="s">
        <v>246</v>
      </c>
      <c r="C870" s="167" t="s">
        <v>247</v>
      </c>
      <c r="D870" s="167" t="s">
        <v>248</v>
      </c>
      <c r="E870" s="190" t="s">
        <v>1332</v>
      </c>
      <c r="F870" s="168" t="s">
        <v>1114</v>
      </c>
      <c r="G870" s="166" t="s">
        <v>1333</v>
      </c>
      <c r="H870" s="268" t="s">
        <v>7930</v>
      </c>
      <c r="I870" s="191">
        <v>480</v>
      </c>
      <c r="J870" s="170">
        <v>100</v>
      </c>
      <c r="K870" s="187">
        <f t="shared" si="52"/>
        <v>48000</v>
      </c>
      <c r="L870" s="41">
        <f t="shared" si="53"/>
        <v>0</v>
      </c>
      <c r="M870" s="188">
        <f t="shared" si="54"/>
        <v>48000</v>
      </c>
      <c r="N870" s="171" t="s">
        <v>1897</v>
      </c>
    </row>
    <row r="871" spans="1:14" ht="38.25">
      <c r="A871" s="179" t="e">
        <f t="shared" si="55"/>
        <v>#REF!</v>
      </c>
      <c r="B871" s="189" t="s">
        <v>250</v>
      </c>
      <c r="C871" s="167" t="s">
        <v>275</v>
      </c>
      <c r="D871" s="167" t="s">
        <v>251</v>
      </c>
      <c r="E871" s="190" t="s">
        <v>1336</v>
      </c>
      <c r="F871" s="168" t="s">
        <v>208</v>
      </c>
      <c r="G871" s="166" t="s">
        <v>1337</v>
      </c>
      <c r="H871" s="268" t="s">
        <v>7930</v>
      </c>
      <c r="I871" s="191">
        <v>1920</v>
      </c>
      <c r="J871" s="170">
        <v>100</v>
      </c>
      <c r="K871" s="187">
        <f t="shared" si="52"/>
        <v>192000</v>
      </c>
      <c r="L871" s="41">
        <f t="shared" si="53"/>
        <v>0</v>
      </c>
      <c r="M871" s="188">
        <f t="shared" si="54"/>
        <v>192000</v>
      </c>
      <c r="N871" s="171" t="s">
        <v>1897</v>
      </c>
    </row>
    <row r="872" spans="1:14" ht="38.25">
      <c r="A872" s="179" t="e">
        <f>#REF!+1</f>
        <v>#REF!</v>
      </c>
      <c r="B872" s="189" t="s">
        <v>115</v>
      </c>
      <c r="C872" s="167" t="s">
        <v>206</v>
      </c>
      <c r="D872" s="167" t="s">
        <v>116</v>
      </c>
      <c r="E872" s="190" t="s">
        <v>1345</v>
      </c>
      <c r="F872" s="168" t="s">
        <v>208</v>
      </c>
      <c r="G872" s="166" t="s">
        <v>117</v>
      </c>
      <c r="H872" s="268" t="s">
        <v>7930</v>
      </c>
      <c r="I872" s="191">
        <v>3200</v>
      </c>
      <c r="J872" s="170">
        <v>100</v>
      </c>
      <c r="K872" s="187">
        <f t="shared" si="52"/>
        <v>320000</v>
      </c>
      <c r="L872" s="41">
        <f t="shared" si="53"/>
        <v>0</v>
      </c>
      <c r="M872" s="188">
        <f t="shared" si="54"/>
        <v>320000</v>
      </c>
      <c r="N872" s="171" t="s">
        <v>1897</v>
      </c>
    </row>
    <row r="873" spans="1:14" ht="38.25">
      <c r="A873" s="179" t="e">
        <f t="shared" si="55"/>
        <v>#REF!</v>
      </c>
      <c r="B873" s="189" t="s">
        <v>118</v>
      </c>
      <c r="C873" s="167" t="s">
        <v>275</v>
      </c>
      <c r="D873" s="167" t="s">
        <v>119</v>
      </c>
      <c r="E873" s="190" t="s">
        <v>1348</v>
      </c>
      <c r="F873" s="168" t="s">
        <v>208</v>
      </c>
      <c r="G873" s="166" t="s">
        <v>1349</v>
      </c>
      <c r="H873" s="268" t="s">
        <v>7930</v>
      </c>
      <c r="I873" s="191">
        <v>160</v>
      </c>
      <c r="J873" s="170">
        <v>100</v>
      </c>
      <c r="K873" s="187">
        <f t="shared" si="52"/>
        <v>16000</v>
      </c>
      <c r="L873" s="41">
        <f t="shared" si="53"/>
        <v>0</v>
      </c>
      <c r="M873" s="188">
        <f t="shared" si="54"/>
        <v>16000</v>
      </c>
      <c r="N873" s="171" t="s">
        <v>1897</v>
      </c>
    </row>
    <row r="874" spans="1:14" ht="38.25">
      <c r="A874" s="179" t="e">
        <f t="shared" si="55"/>
        <v>#REF!</v>
      </c>
      <c r="B874" s="189" t="s">
        <v>124</v>
      </c>
      <c r="C874" s="167" t="s">
        <v>126</v>
      </c>
      <c r="D874" s="167" t="s">
        <v>127</v>
      </c>
      <c r="E874" s="190" t="s">
        <v>1361</v>
      </c>
      <c r="F874" s="168" t="s">
        <v>128</v>
      </c>
      <c r="G874" s="166" t="s">
        <v>600</v>
      </c>
      <c r="H874" s="166" t="s">
        <v>1360</v>
      </c>
      <c r="I874" s="191">
        <v>3040</v>
      </c>
      <c r="J874" s="170">
        <v>100</v>
      </c>
      <c r="K874" s="187">
        <f t="shared" si="52"/>
        <v>304000</v>
      </c>
      <c r="L874" s="41">
        <f t="shared" si="53"/>
        <v>0</v>
      </c>
      <c r="M874" s="188">
        <f t="shared" si="54"/>
        <v>304000</v>
      </c>
      <c r="N874" s="171" t="s">
        <v>1897</v>
      </c>
    </row>
    <row r="875" spans="1:14" ht="38.25">
      <c r="A875" s="179" t="e">
        <f t="shared" si="55"/>
        <v>#REF!</v>
      </c>
      <c r="B875" s="189" t="s">
        <v>129</v>
      </c>
      <c r="C875" s="167" t="s">
        <v>275</v>
      </c>
      <c r="D875" s="167" t="s">
        <v>130</v>
      </c>
      <c r="E875" s="190" t="s">
        <v>1364</v>
      </c>
      <c r="F875" s="168" t="s">
        <v>131</v>
      </c>
      <c r="G875" s="166" t="s">
        <v>1365</v>
      </c>
      <c r="H875" s="268" t="s">
        <v>7930</v>
      </c>
      <c r="I875" s="191">
        <v>160</v>
      </c>
      <c r="J875" s="170">
        <v>100</v>
      </c>
      <c r="K875" s="187">
        <f t="shared" si="52"/>
        <v>16000</v>
      </c>
      <c r="L875" s="41">
        <f t="shared" si="53"/>
        <v>0</v>
      </c>
      <c r="M875" s="188">
        <f t="shared" si="54"/>
        <v>16000</v>
      </c>
      <c r="N875" s="171" t="s">
        <v>1897</v>
      </c>
    </row>
    <row r="876" spans="1:14" ht="25.5">
      <c r="A876" s="179" t="e">
        <f>#REF!+1</f>
        <v>#REF!</v>
      </c>
      <c r="B876" s="189" t="s">
        <v>42</v>
      </c>
      <c r="C876" s="167" t="s">
        <v>225</v>
      </c>
      <c r="D876" s="167" t="s">
        <v>43</v>
      </c>
      <c r="E876" s="190" t="s">
        <v>1374</v>
      </c>
      <c r="F876" s="168" t="s">
        <v>44</v>
      </c>
      <c r="G876" s="166" t="s">
        <v>1375</v>
      </c>
      <c r="H876" s="268" t="s">
        <v>7930</v>
      </c>
      <c r="I876" s="191">
        <v>160</v>
      </c>
      <c r="J876" s="170">
        <v>100</v>
      </c>
      <c r="K876" s="187">
        <f t="shared" si="52"/>
        <v>16000</v>
      </c>
      <c r="L876" s="41">
        <f t="shared" si="53"/>
        <v>0</v>
      </c>
      <c r="M876" s="188">
        <f t="shared" si="54"/>
        <v>16000</v>
      </c>
      <c r="N876" s="171" t="s">
        <v>1897</v>
      </c>
    </row>
    <row r="877" spans="1:14" ht="25.5">
      <c r="A877" s="179" t="e">
        <f t="shared" si="55"/>
        <v>#REF!</v>
      </c>
      <c r="B877" s="189" t="s">
        <v>45</v>
      </c>
      <c r="C877" s="167" t="s">
        <v>217</v>
      </c>
      <c r="D877" s="167" t="s">
        <v>46</v>
      </c>
      <c r="E877" s="190" t="s">
        <v>1378</v>
      </c>
      <c r="F877" s="168" t="s">
        <v>1379</v>
      </c>
      <c r="G877" s="166" t="s">
        <v>1381</v>
      </c>
      <c r="H877" s="268" t="s">
        <v>7930</v>
      </c>
      <c r="I877" s="191">
        <v>160</v>
      </c>
      <c r="J877" s="170">
        <v>100</v>
      </c>
      <c r="K877" s="187">
        <f t="shared" ref="K877:K910" si="56">I877*J877</f>
        <v>16000</v>
      </c>
      <c r="L877" s="41">
        <f t="shared" ref="L877:L910" si="57">K877*0</f>
        <v>0</v>
      </c>
      <c r="M877" s="188">
        <f t="shared" ref="M877:M910" si="58">K877-L877</f>
        <v>16000</v>
      </c>
      <c r="N877" s="171" t="s">
        <v>1897</v>
      </c>
    </row>
    <row r="878" spans="1:14" ht="38.25">
      <c r="A878" s="179" t="e">
        <f t="shared" ref="A878:A910" si="59">A877+1</f>
        <v>#REF!</v>
      </c>
      <c r="B878" s="189" t="s">
        <v>47</v>
      </c>
      <c r="C878" s="167" t="s">
        <v>207</v>
      </c>
      <c r="D878" s="167" t="s">
        <v>48</v>
      </c>
      <c r="E878" s="190" t="s">
        <v>1384</v>
      </c>
      <c r="F878" s="168" t="s">
        <v>208</v>
      </c>
      <c r="G878" s="166" t="s">
        <v>1385</v>
      </c>
      <c r="H878" s="268" t="s">
        <v>7930</v>
      </c>
      <c r="I878" s="191">
        <v>1600</v>
      </c>
      <c r="J878" s="170">
        <v>100</v>
      </c>
      <c r="K878" s="187">
        <f t="shared" si="56"/>
        <v>160000</v>
      </c>
      <c r="L878" s="41">
        <f t="shared" si="57"/>
        <v>0</v>
      </c>
      <c r="M878" s="188">
        <f t="shared" si="58"/>
        <v>160000</v>
      </c>
      <c r="N878" s="171" t="s">
        <v>1897</v>
      </c>
    </row>
    <row r="879" spans="1:14" ht="38.25">
      <c r="A879" s="179" t="e">
        <f t="shared" si="59"/>
        <v>#REF!</v>
      </c>
      <c r="B879" s="189" t="s">
        <v>49</v>
      </c>
      <c r="C879" s="167" t="s">
        <v>261</v>
      </c>
      <c r="D879" s="167" t="s">
        <v>50</v>
      </c>
      <c r="E879" s="190" t="s">
        <v>1387</v>
      </c>
      <c r="F879" s="168" t="s">
        <v>208</v>
      </c>
      <c r="G879" s="166" t="s">
        <v>1388</v>
      </c>
      <c r="H879" s="268" t="s">
        <v>7930</v>
      </c>
      <c r="I879" s="191">
        <v>480</v>
      </c>
      <c r="J879" s="170">
        <v>100</v>
      </c>
      <c r="K879" s="187">
        <f t="shared" si="56"/>
        <v>48000</v>
      </c>
      <c r="L879" s="41">
        <f t="shared" si="57"/>
        <v>0</v>
      </c>
      <c r="M879" s="188">
        <f t="shared" si="58"/>
        <v>48000</v>
      </c>
      <c r="N879" s="171" t="s">
        <v>1897</v>
      </c>
    </row>
    <row r="880" spans="1:14" ht="38.25">
      <c r="A880" s="179" t="e">
        <f t="shared" si="59"/>
        <v>#REF!</v>
      </c>
      <c r="B880" s="189" t="s">
        <v>149</v>
      </c>
      <c r="C880" s="167" t="s">
        <v>225</v>
      </c>
      <c r="D880" s="167" t="s">
        <v>150</v>
      </c>
      <c r="E880" s="190" t="s">
        <v>1391</v>
      </c>
      <c r="F880" s="168" t="s">
        <v>145</v>
      </c>
      <c r="G880" s="166" t="s">
        <v>1392</v>
      </c>
      <c r="H880" s="268" t="s">
        <v>7930</v>
      </c>
      <c r="I880" s="191">
        <v>800</v>
      </c>
      <c r="J880" s="170">
        <v>100</v>
      </c>
      <c r="K880" s="187">
        <f t="shared" si="56"/>
        <v>80000</v>
      </c>
      <c r="L880" s="41">
        <f t="shared" si="57"/>
        <v>0</v>
      </c>
      <c r="M880" s="188">
        <f t="shared" si="58"/>
        <v>80000</v>
      </c>
      <c r="N880" s="171" t="s">
        <v>1897</v>
      </c>
    </row>
    <row r="881" spans="1:14" ht="38.25">
      <c r="A881" s="179" t="e">
        <f t="shared" si="59"/>
        <v>#REF!</v>
      </c>
      <c r="B881" s="189" t="s">
        <v>153</v>
      </c>
      <c r="C881" s="167" t="s">
        <v>210</v>
      </c>
      <c r="D881" s="167" t="s">
        <v>154</v>
      </c>
      <c r="E881" s="190" t="s">
        <v>1405</v>
      </c>
      <c r="F881" s="168" t="s">
        <v>208</v>
      </c>
      <c r="G881" s="166" t="s">
        <v>1406</v>
      </c>
      <c r="H881" s="268" t="s">
        <v>7930</v>
      </c>
      <c r="I881" s="191">
        <v>480</v>
      </c>
      <c r="J881" s="170">
        <v>100</v>
      </c>
      <c r="K881" s="187">
        <f t="shared" si="56"/>
        <v>48000</v>
      </c>
      <c r="L881" s="41">
        <f t="shared" si="57"/>
        <v>0</v>
      </c>
      <c r="M881" s="188">
        <f t="shared" si="58"/>
        <v>48000</v>
      </c>
      <c r="N881" s="171" t="s">
        <v>1897</v>
      </c>
    </row>
    <row r="882" spans="1:14" ht="25.5">
      <c r="A882" s="179" t="e">
        <f t="shared" si="59"/>
        <v>#REF!</v>
      </c>
      <c r="B882" s="189" t="s">
        <v>155</v>
      </c>
      <c r="C882" s="167" t="s">
        <v>217</v>
      </c>
      <c r="D882" s="167" t="s">
        <v>156</v>
      </c>
      <c r="E882" s="190" t="s">
        <v>1409</v>
      </c>
      <c r="F882" s="168" t="s">
        <v>208</v>
      </c>
      <c r="G882" s="166" t="s">
        <v>1410</v>
      </c>
      <c r="H882" s="268" t="s">
        <v>7930</v>
      </c>
      <c r="I882" s="191">
        <v>160</v>
      </c>
      <c r="J882" s="170">
        <v>100</v>
      </c>
      <c r="K882" s="187">
        <f t="shared" si="56"/>
        <v>16000</v>
      </c>
      <c r="L882" s="41">
        <f t="shared" si="57"/>
        <v>0</v>
      </c>
      <c r="M882" s="188">
        <f t="shared" si="58"/>
        <v>16000</v>
      </c>
      <c r="N882" s="171" t="s">
        <v>1897</v>
      </c>
    </row>
    <row r="883" spans="1:14" ht="38.25">
      <c r="A883" s="179" t="e">
        <f t="shared" si="59"/>
        <v>#REF!</v>
      </c>
      <c r="B883" s="189" t="s">
        <v>157</v>
      </c>
      <c r="C883" s="167" t="s">
        <v>225</v>
      </c>
      <c r="D883" s="167" t="s">
        <v>158</v>
      </c>
      <c r="E883" s="190" t="s">
        <v>1409</v>
      </c>
      <c r="F883" s="168" t="s">
        <v>208</v>
      </c>
      <c r="G883" s="166" t="s">
        <v>1412</v>
      </c>
      <c r="H883" s="268" t="s">
        <v>7930</v>
      </c>
      <c r="I883" s="191">
        <v>160</v>
      </c>
      <c r="J883" s="170">
        <v>100</v>
      </c>
      <c r="K883" s="187">
        <f t="shared" si="56"/>
        <v>16000</v>
      </c>
      <c r="L883" s="41">
        <f t="shared" si="57"/>
        <v>0</v>
      </c>
      <c r="M883" s="188">
        <f t="shared" si="58"/>
        <v>16000</v>
      </c>
      <c r="N883" s="171" t="s">
        <v>1897</v>
      </c>
    </row>
    <row r="884" spans="1:14" ht="38.25">
      <c r="A884" s="179" t="e">
        <f t="shared" si="59"/>
        <v>#REF!</v>
      </c>
      <c r="B884" s="189" t="s">
        <v>159</v>
      </c>
      <c r="C884" s="167" t="s">
        <v>266</v>
      </c>
      <c r="D884" s="167" t="s">
        <v>160</v>
      </c>
      <c r="E884" s="190" t="s">
        <v>1414</v>
      </c>
      <c r="F884" s="168" t="s">
        <v>208</v>
      </c>
      <c r="G884" s="166" t="s">
        <v>1415</v>
      </c>
      <c r="H884" s="268" t="s">
        <v>7930</v>
      </c>
      <c r="I884" s="191">
        <v>320</v>
      </c>
      <c r="J884" s="170">
        <v>100</v>
      </c>
      <c r="K884" s="187">
        <f t="shared" si="56"/>
        <v>32000</v>
      </c>
      <c r="L884" s="41">
        <f t="shared" si="57"/>
        <v>0</v>
      </c>
      <c r="M884" s="188">
        <f t="shared" si="58"/>
        <v>32000</v>
      </c>
      <c r="N884" s="171" t="s">
        <v>1897</v>
      </c>
    </row>
    <row r="885" spans="1:14" ht="38.25">
      <c r="A885" s="179" t="e">
        <f t="shared" si="59"/>
        <v>#REF!</v>
      </c>
      <c r="B885" s="189" t="s">
        <v>161</v>
      </c>
      <c r="C885" s="167" t="s">
        <v>210</v>
      </c>
      <c r="D885" s="167" t="s">
        <v>162</v>
      </c>
      <c r="E885" s="190" t="s">
        <v>1417</v>
      </c>
      <c r="F885" s="168" t="s">
        <v>208</v>
      </c>
      <c r="G885" s="166" t="s">
        <v>1418</v>
      </c>
      <c r="H885" s="268" t="s">
        <v>7930</v>
      </c>
      <c r="I885" s="191">
        <v>320</v>
      </c>
      <c r="J885" s="170">
        <v>100</v>
      </c>
      <c r="K885" s="187">
        <f t="shared" si="56"/>
        <v>32000</v>
      </c>
      <c r="L885" s="41">
        <f t="shared" si="57"/>
        <v>0</v>
      </c>
      <c r="M885" s="188">
        <f t="shared" si="58"/>
        <v>32000</v>
      </c>
      <c r="N885" s="171" t="s">
        <v>1897</v>
      </c>
    </row>
    <row r="886" spans="1:14" ht="38.25">
      <c r="A886" s="179" t="e">
        <f t="shared" si="59"/>
        <v>#REF!</v>
      </c>
      <c r="B886" s="189" t="s">
        <v>163</v>
      </c>
      <c r="C886" s="167" t="s">
        <v>275</v>
      </c>
      <c r="D886" s="167" t="s">
        <v>164</v>
      </c>
      <c r="E886" s="190" t="s">
        <v>1420</v>
      </c>
      <c r="F886" s="168" t="s">
        <v>208</v>
      </c>
      <c r="G886" s="166" t="s">
        <v>1421</v>
      </c>
      <c r="H886" s="268" t="s">
        <v>7930</v>
      </c>
      <c r="I886" s="191">
        <v>160</v>
      </c>
      <c r="J886" s="170">
        <v>100</v>
      </c>
      <c r="K886" s="187">
        <f t="shared" si="56"/>
        <v>16000</v>
      </c>
      <c r="L886" s="41">
        <f t="shared" si="57"/>
        <v>0</v>
      </c>
      <c r="M886" s="188">
        <f t="shared" si="58"/>
        <v>16000</v>
      </c>
      <c r="N886" s="171" t="s">
        <v>1897</v>
      </c>
    </row>
    <row r="887" spans="1:14" ht="38.25">
      <c r="A887" s="179" t="e">
        <f t="shared" si="59"/>
        <v>#REF!</v>
      </c>
      <c r="B887" s="189" t="s">
        <v>165</v>
      </c>
      <c r="C887" s="167" t="s">
        <v>261</v>
      </c>
      <c r="D887" s="167" t="s">
        <v>166</v>
      </c>
      <c r="E887" s="190" t="s">
        <v>1424</v>
      </c>
      <c r="F887" s="168" t="s">
        <v>208</v>
      </c>
      <c r="G887" s="166" t="s">
        <v>1208</v>
      </c>
      <c r="H887" s="268" t="s">
        <v>7930</v>
      </c>
      <c r="I887" s="191">
        <v>320</v>
      </c>
      <c r="J887" s="170">
        <v>100</v>
      </c>
      <c r="K887" s="187">
        <f t="shared" si="56"/>
        <v>32000</v>
      </c>
      <c r="L887" s="41">
        <f t="shared" si="57"/>
        <v>0</v>
      </c>
      <c r="M887" s="188">
        <f t="shared" si="58"/>
        <v>32000</v>
      </c>
      <c r="N887" s="171" t="s">
        <v>1897</v>
      </c>
    </row>
    <row r="888" spans="1:14" ht="38.25">
      <c r="A888" s="179" t="e">
        <f t="shared" si="59"/>
        <v>#REF!</v>
      </c>
      <c r="B888" s="189" t="s">
        <v>53</v>
      </c>
      <c r="C888" s="167" t="s">
        <v>54</v>
      </c>
      <c r="D888" s="167" t="s">
        <v>55</v>
      </c>
      <c r="E888" s="190" t="s">
        <v>1437</v>
      </c>
      <c r="F888" s="168" t="s">
        <v>1438</v>
      </c>
      <c r="G888" s="166" t="s">
        <v>1439</v>
      </c>
      <c r="H888" s="268" t="s">
        <v>7930</v>
      </c>
      <c r="I888" s="191">
        <v>320</v>
      </c>
      <c r="J888" s="170">
        <v>100</v>
      </c>
      <c r="K888" s="187">
        <f t="shared" si="56"/>
        <v>32000</v>
      </c>
      <c r="L888" s="41">
        <f t="shared" si="57"/>
        <v>0</v>
      </c>
      <c r="M888" s="188">
        <f t="shared" si="58"/>
        <v>32000</v>
      </c>
      <c r="N888" s="171" t="s">
        <v>1897</v>
      </c>
    </row>
    <row r="889" spans="1:14" ht="38.25">
      <c r="A889" s="179" t="e">
        <f>#REF!+1</f>
        <v>#REF!</v>
      </c>
      <c r="B889" s="189" t="s">
        <v>56</v>
      </c>
      <c r="C889" s="167" t="s">
        <v>206</v>
      </c>
      <c r="D889" s="167" t="s">
        <v>57</v>
      </c>
      <c r="E889" s="190" t="s">
        <v>1127</v>
      </c>
      <c r="F889" s="168" t="s">
        <v>208</v>
      </c>
      <c r="G889" s="166" t="s">
        <v>1642</v>
      </c>
      <c r="H889" s="268" t="s">
        <v>7930</v>
      </c>
      <c r="I889" s="191">
        <v>320</v>
      </c>
      <c r="J889" s="170">
        <v>100</v>
      </c>
      <c r="K889" s="187">
        <f t="shared" si="56"/>
        <v>32000</v>
      </c>
      <c r="L889" s="41">
        <f t="shared" si="57"/>
        <v>0</v>
      </c>
      <c r="M889" s="188">
        <f t="shared" si="58"/>
        <v>32000</v>
      </c>
      <c r="N889" s="171" t="s">
        <v>1897</v>
      </c>
    </row>
    <row r="890" spans="1:14" ht="38.25">
      <c r="A890" s="179" t="e">
        <f t="shared" si="59"/>
        <v>#REF!</v>
      </c>
      <c r="B890" s="189" t="s">
        <v>58</v>
      </c>
      <c r="C890" s="167" t="s">
        <v>210</v>
      </c>
      <c r="D890" s="167" t="s">
        <v>59</v>
      </c>
      <c r="E890" s="190" t="s">
        <v>1448</v>
      </c>
      <c r="F890" s="168" t="s">
        <v>208</v>
      </c>
      <c r="G890" s="166" t="s">
        <v>1449</v>
      </c>
      <c r="H890" s="268" t="s">
        <v>7930</v>
      </c>
      <c r="I890" s="191">
        <v>320</v>
      </c>
      <c r="J890" s="170">
        <v>100</v>
      </c>
      <c r="K890" s="187">
        <f t="shared" si="56"/>
        <v>32000</v>
      </c>
      <c r="L890" s="41">
        <f t="shared" si="57"/>
        <v>0</v>
      </c>
      <c r="M890" s="188">
        <f t="shared" si="58"/>
        <v>32000</v>
      </c>
      <c r="N890" s="171" t="s">
        <v>1897</v>
      </c>
    </row>
    <row r="891" spans="1:14" ht="38.25">
      <c r="A891" s="179" t="e">
        <f t="shared" si="59"/>
        <v>#REF!</v>
      </c>
      <c r="B891" s="189" t="s">
        <v>88</v>
      </c>
      <c r="C891" s="167" t="s">
        <v>215</v>
      </c>
      <c r="D891" s="167" t="s">
        <v>89</v>
      </c>
      <c r="E891" s="190" t="s">
        <v>1059</v>
      </c>
      <c r="F891" s="168" t="s">
        <v>1453</v>
      </c>
      <c r="G891" s="166" t="s">
        <v>1454</v>
      </c>
      <c r="H891" s="268" t="s">
        <v>7930</v>
      </c>
      <c r="I891" s="191">
        <v>800</v>
      </c>
      <c r="J891" s="170">
        <v>100</v>
      </c>
      <c r="K891" s="187">
        <f t="shared" si="56"/>
        <v>80000</v>
      </c>
      <c r="L891" s="41">
        <f t="shared" si="57"/>
        <v>0</v>
      </c>
      <c r="M891" s="188">
        <f t="shared" si="58"/>
        <v>80000</v>
      </c>
      <c r="N891" s="171" t="s">
        <v>1897</v>
      </c>
    </row>
    <row r="892" spans="1:14" ht="38.25">
      <c r="A892" s="179" t="e">
        <f t="shared" si="59"/>
        <v>#REF!</v>
      </c>
      <c r="B892" s="189" t="s">
        <v>90</v>
      </c>
      <c r="C892" s="167" t="s">
        <v>210</v>
      </c>
      <c r="D892" s="167" t="s">
        <v>91</v>
      </c>
      <c r="E892" s="190" t="s">
        <v>1456</v>
      </c>
      <c r="F892" s="168" t="s">
        <v>208</v>
      </c>
      <c r="G892" s="166" t="s">
        <v>1457</v>
      </c>
      <c r="H892" s="268" t="s">
        <v>7930</v>
      </c>
      <c r="I892" s="191">
        <v>320</v>
      </c>
      <c r="J892" s="170">
        <v>100</v>
      </c>
      <c r="K892" s="187">
        <f t="shared" si="56"/>
        <v>32000</v>
      </c>
      <c r="L892" s="41">
        <f t="shared" si="57"/>
        <v>0</v>
      </c>
      <c r="M892" s="188">
        <f t="shared" si="58"/>
        <v>32000</v>
      </c>
      <c r="N892" s="171" t="s">
        <v>1897</v>
      </c>
    </row>
    <row r="893" spans="1:14" ht="38.25">
      <c r="A893" s="179" t="e">
        <f>#REF!+1</f>
        <v>#REF!</v>
      </c>
      <c r="B893" s="189" t="s">
        <v>92</v>
      </c>
      <c r="C893" s="167" t="s">
        <v>261</v>
      </c>
      <c r="D893" s="167" t="s">
        <v>93</v>
      </c>
      <c r="E893" s="190" t="s">
        <v>1461</v>
      </c>
      <c r="F893" s="168" t="s">
        <v>208</v>
      </c>
      <c r="G893" s="166" t="s">
        <v>1462</v>
      </c>
      <c r="H893" s="268" t="s">
        <v>7930</v>
      </c>
      <c r="I893" s="191">
        <v>320</v>
      </c>
      <c r="J893" s="170">
        <v>100</v>
      </c>
      <c r="K893" s="187">
        <f t="shared" si="56"/>
        <v>32000</v>
      </c>
      <c r="L893" s="41">
        <f t="shared" si="57"/>
        <v>0</v>
      </c>
      <c r="M893" s="188">
        <f t="shared" si="58"/>
        <v>32000</v>
      </c>
      <c r="N893" s="171" t="s">
        <v>1897</v>
      </c>
    </row>
    <row r="894" spans="1:14" ht="38.25">
      <c r="A894" s="179" t="e">
        <f t="shared" si="59"/>
        <v>#REF!</v>
      </c>
      <c r="B894" s="189" t="s">
        <v>94</v>
      </c>
      <c r="C894" s="167" t="s">
        <v>225</v>
      </c>
      <c r="D894" s="167" t="s">
        <v>95</v>
      </c>
      <c r="E894" s="190" t="s">
        <v>1466</v>
      </c>
      <c r="F894" s="168" t="s">
        <v>208</v>
      </c>
      <c r="G894" s="166" t="s">
        <v>1385</v>
      </c>
      <c r="H894" s="268" t="s">
        <v>7930</v>
      </c>
      <c r="I894" s="191">
        <v>160</v>
      </c>
      <c r="J894" s="170">
        <v>100</v>
      </c>
      <c r="K894" s="187">
        <f t="shared" si="56"/>
        <v>16000</v>
      </c>
      <c r="L894" s="41">
        <f t="shared" si="57"/>
        <v>0</v>
      </c>
      <c r="M894" s="188">
        <f t="shared" si="58"/>
        <v>16000</v>
      </c>
      <c r="N894" s="171" t="s">
        <v>1897</v>
      </c>
    </row>
    <row r="895" spans="1:14" ht="38.25">
      <c r="A895" s="179" t="e">
        <f t="shared" si="59"/>
        <v>#REF!</v>
      </c>
      <c r="B895" s="189" t="s">
        <v>96</v>
      </c>
      <c r="C895" s="167" t="s">
        <v>225</v>
      </c>
      <c r="D895" s="167" t="s">
        <v>97</v>
      </c>
      <c r="E895" s="190" t="s">
        <v>1468</v>
      </c>
      <c r="F895" s="168" t="s">
        <v>208</v>
      </c>
      <c r="G895" s="166" t="s">
        <v>1469</v>
      </c>
      <c r="H895" s="268" t="s">
        <v>7930</v>
      </c>
      <c r="I895" s="191">
        <v>160</v>
      </c>
      <c r="J895" s="170">
        <v>100</v>
      </c>
      <c r="K895" s="187">
        <f t="shared" si="56"/>
        <v>16000</v>
      </c>
      <c r="L895" s="41">
        <f t="shared" si="57"/>
        <v>0</v>
      </c>
      <c r="M895" s="188">
        <f t="shared" si="58"/>
        <v>16000</v>
      </c>
      <c r="N895" s="171" t="s">
        <v>1897</v>
      </c>
    </row>
    <row r="896" spans="1:14" ht="38.25">
      <c r="A896" s="179" t="e">
        <f t="shared" si="59"/>
        <v>#REF!</v>
      </c>
      <c r="B896" s="189" t="s">
        <v>99</v>
      </c>
      <c r="C896" s="167" t="s">
        <v>217</v>
      </c>
      <c r="D896" s="167" t="s">
        <v>100</v>
      </c>
      <c r="E896" s="190" t="s">
        <v>1475</v>
      </c>
      <c r="F896" s="168" t="s">
        <v>1476</v>
      </c>
      <c r="G896" s="166" t="s">
        <v>1477</v>
      </c>
      <c r="H896" s="268" t="s">
        <v>7930</v>
      </c>
      <c r="I896" s="191">
        <v>160</v>
      </c>
      <c r="J896" s="170">
        <v>100</v>
      </c>
      <c r="K896" s="187">
        <f t="shared" si="56"/>
        <v>16000</v>
      </c>
      <c r="L896" s="41">
        <f t="shared" si="57"/>
        <v>0</v>
      </c>
      <c r="M896" s="188">
        <f t="shared" si="58"/>
        <v>16000</v>
      </c>
      <c r="N896" s="171" t="s">
        <v>1897</v>
      </c>
    </row>
    <row r="897" spans="1:14" ht="38.25">
      <c r="A897" s="179" t="e">
        <f>#REF!+1</f>
        <v>#REF!</v>
      </c>
      <c r="B897" s="189" t="s">
        <v>101</v>
      </c>
      <c r="C897" s="167" t="s">
        <v>271</v>
      </c>
      <c r="D897" s="167" t="s">
        <v>102</v>
      </c>
      <c r="E897" s="190" t="s">
        <v>1480</v>
      </c>
      <c r="F897" s="168" t="s">
        <v>208</v>
      </c>
      <c r="G897" s="166" t="s">
        <v>1481</v>
      </c>
      <c r="H897" s="268" t="s">
        <v>7930</v>
      </c>
      <c r="I897" s="191">
        <v>1600</v>
      </c>
      <c r="J897" s="170">
        <v>100</v>
      </c>
      <c r="K897" s="187">
        <f t="shared" si="56"/>
        <v>160000</v>
      </c>
      <c r="L897" s="41">
        <f t="shared" si="57"/>
        <v>0</v>
      </c>
      <c r="M897" s="188">
        <f t="shared" si="58"/>
        <v>160000</v>
      </c>
      <c r="N897" s="171" t="s">
        <v>1897</v>
      </c>
    </row>
    <row r="898" spans="1:14" ht="38.25">
      <c r="A898" s="179" t="e">
        <f t="shared" si="59"/>
        <v>#REF!</v>
      </c>
      <c r="B898" s="189" t="s">
        <v>103</v>
      </c>
      <c r="C898" s="167" t="s">
        <v>104</v>
      </c>
      <c r="D898" s="167" t="s">
        <v>105</v>
      </c>
      <c r="E898" s="190" t="s">
        <v>1483</v>
      </c>
      <c r="F898" s="168" t="s">
        <v>1484</v>
      </c>
      <c r="G898" s="166" t="s">
        <v>1485</v>
      </c>
      <c r="H898" s="268" t="s">
        <v>7930</v>
      </c>
      <c r="I898" s="191">
        <v>160</v>
      </c>
      <c r="J898" s="170">
        <v>100</v>
      </c>
      <c r="K898" s="187">
        <f t="shared" si="56"/>
        <v>16000</v>
      </c>
      <c r="L898" s="41">
        <f t="shared" si="57"/>
        <v>0</v>
      </c>
      <c r="M898" s="188">
        <f t="shared" si="58"/>
        <v>16000</v>
      </c>
      <c r="N898" s="171" t="s">
        <v>1897</v>
      </c>
    </row>
    <row r="899" spans="1:14" ht="38.25">
      <c r="A899" s="179" t="e">
        <f t="shared" si="59"/>
        <v>#REF!</v>
      </c>
      <c r="B899" s="189" t="s">
        <v>106</v>
      </c>
      <c r="C899" s="167" t="s">
        <v>261</v>
      </c>
      <c r="D899" s="167" t="s">
        <v>107</v>
      </c>
      <c r="E899" s="190" t="s">
        <v>1488</v>
      </c>
      <c r="F899" s="168" t="s">
        <v>208</v>
      </c>
      <c r="G899" s="166" t="s">
        <v>1489</v>
      </c>
      <c r="H899" s="268" t="s">
        <v>7930</v>
      </c>
      <c r="I899" s="191">
        <v>960</v>
      </c>
      <c r="J899" s="170">
        <v>100</v>
      </c>
      <c r="K899" s="187">
        <f t="shared" si="56"/>
        <v>96000</v>
      </c>
      <c r="L899" s="41">
        <f t="shared" si="57"/>
        <v>0</v>
      </c>
      <c r="M899" s="188">
        <f t="shared" si="58"/>
        <v>96000</v>
      </c>
      <c r="N899" s="171" t="s">
        <v>1897</v>
      </c>
    </row>
    <row r="900" spans="1:14" ht="38.25">
      <c r="A900" s="179" t="e">
        <f t="shared" si="59"/>
        <v>#REF!</v>
      </c>
      <c r="B900" s="189" t="s">
        <v>108</v>
      </c>
      <c r="C900" s="167" t="s">
        <v>220</v>
      </c>
      <c r="D900" s="167" t="s">
        <v>109</v>
      </c>
      <c r="E900" s="190" t="s">
        <v>1492</v>
      </c>
      <c r="F900" s="168" t="s">
        <v>208</v>
      </c>
      <c r="G900" s="166" t="s">
        <v>1493</v>
      </c>
      <c r="H900" s="268" t="s">
        <v>7930</v>
      </c>
      <c r="I900" s="191">
        <v>160</v>
      </c>
      <c r="J900" s="170">
        <v>100</v>
      </c>
      <c r="K900" s="187">
        <f t="shared" si="56"/>
        <v>16000</v>
      </c>
      <c r="L900" s="41">
        <f t="shared" si="57"/>
        <v>0</v>
      </c>
      <c r="M900" s="188">
        <f t="shared" si="58"/>
        <v>16000</v>
      </c>
      <c r="N900" s="171" t="s">
        <v>1897</v>
      </c>
    </row>
    <row r="901" spans="1:14" ht="38.25">
      <c r="A901" s="179" t="e">
        <f t="shared" si="59"/>
        <v>#REF!</v>
      </c>
      <c r="B901" s="189" t="s">
        <v>110</v>
      </c>
      <c r="C901" s="167" t="s">
        <v>217</v>
      </c>
      <c r="D901" s="167" t="s">
        <v>111</v>
      </c>
      <c r="E901" s="190" t="s">
        <v>1497</v>
      </c>
      <c r="F901" s="168" t="s">
        <v>208</v>
      </c>
      <c r="G901" s="166" t="s">
        <v>1066</v>
      </c>
      <c r="H901" s="268" t="s">
        <v>7930</v>
      </c>
      <c r="I901" s="191">
        <v>160</v>
      </c>
      <c r="J901" s="170">
        <v>100</v>
      </c>
      <c r="K901" s="187">
        <f t="shared" si="56"/>
        <v>16000</v>
      </c>
      <c r="L901" s="41">
        <f t="shared" si="57"/>
        <v>0</v>
      </c>
      <c r="M901" s="188">
        <f t="shared" si="58"/>
        <v>16000</v>
      </c>
      <c r="N901" s="171" t="s">
        <v>1897</v>
      </c>
    </row>
    <row r="902" spans="1:14" ht="38.25">
      <c r="A902" s="179" t="e">
        <f t="shared" si="59"/>
        <v>#REF!</v>
      </c>
      <c r="B902" s="189" t="s">
        <v>112</v>
      </c>
      <c r="C902" s="167" t="s">
        <v>206</v>
      </c>
      <c r="D902" s="167" t="s">
        <v>113</v>
      </c>
      <c r="E902" s="190" t="s">
        <v>1500</v>
      </c>
      <c r="F902" s="168" t="s">
        <v>204</v>
      </c>
      <c r="G902" s="166" t="s">
        <v>1501</v>
      </c>
      <c r="H902" s="268" t="s">
        <v>7930</v>
      </c>
      <c r="I902" s="191">
        <v>3200</v>
      </c>
      <c r="J902" s="170">
        <v>100</v>
      </c>
      <c r="K902" s="187">
        <f t="shared" si="56"/>
        <v>320000</v>
      </c>
      <c r="L902" s="41">
        <f t="shared" si="57"/>
        <v>0</v>
      </c>
      <c r="M902" s="188">
        <f t="shared" si="58"/>
        <v>320000</v>
      </c>
      <c r="N902" s="171" t="s">
        <v>1897</v>
      </c>
    </row>
    <row r="903" spans="1:14" ht="38.25">
      <c r="A903" s="179" t="e">
        <f t="shared" si="59"/>
        <v>#REF!</v>
      </c>
      <c r="B903" s="189" t="s">
        <v>0</v>
      </c>
      <c r="C903" s="167" t="s">
        <v>254</v>
      </c>
      <c r="D903" s="167" t="s">
        <v>1</v>
      </c>
      <c r="E903" s="190" t="s">
        <v>1503</v>
      </c>
      <c r="F903" s="168" t="s">
        <v>208</v>
      </c>
      <c r="G903" s="166" t="s">
        <v>1164</v>
      </c>
      <c r="H903" s="268" t="s">
        <v>7930</v>
      </c>
      <c r="I903" s="191">
        <v>160</v>
      </c>
      <c r="J903" s="170">
        <v>100</v>
      </c>
      <c r="K903" s="187">
        <f t="shared" si="56"/>
        <v>16000</v>
      </c>
      <c r="L903" s="41">
        <f t="shared" si="57"/>
        <v>0</v>
      </c>
      <c r="M903" s="188">
        <f t="shared" si="58"/>
        <v>16000</v>
      </c>
      <c r="N903" s="171" t="s">
        <v>1897</v>
      </c>
    </row>
    <row r="904" spans="1:14" ht="38.25">
      <c r="A904" s="179" t="e">
        <f t="shared" si="59"/>
        <v>#REF!</v>
      </c>
      <c r="B904" s="189" t="s">
        <v>2</v>
      </c>
      <c r="C904" s="167" t="s">
        <v>175</v>
      </c>
      <c r="D904" s="167" t="s">
        <v>3</v>
      </c>
      <c r="E904" s="190" t="s">
        <v>1506</v>
      </c>
      <c r="F904" s="168" t="s">
        <v>208</v>
      </c>
      <c r="G904" s="166" t="s">
        <v>1507</v>
      </c>
      <c r="H904" s="268" t="s">
        <v>7930</v>
      </c>
      <c r="I904" s="191">
        <v>800</v>
      </c>
      <c r="J904" s="170">
        <v>100</v>
      </c>
      <c r="K904" s="187">
        <f t="shared" si="56"/>
        <v>80000</v>
      </c>
      <c r="L904" s="41">
        <f t="shared" si="57"/>
        <v>0</v>
      </c>
      <c r="M904" s="188">
        <f t="shared" si="58"/>
        <v>80000</v>
      </c>
      <c r="N904" s="171" t="s">
        <v>1897</v>
      </c>
    </row>
    <row r="905" spans="1:14" ht="38.25">
      <c r="A905" s="179" t="e">
        <f t="shared" si="59"/>
        <v>#REF!</v>
      </c>
      <c r="B905" s="189" t="s">
        <v>4</v>
      </c>
      <c r="C905" s="167" t="s">
        <v>215</v>
      </c>
      <c r="D905" s="167" t="s">
        <v>5</v>
      </c>
      <c r="E905" s="190" t="s">
        <v>1509</v>
      </c>
      <c r="F905" s="168" t="s">
        <v>1510</v>
      </c>
      <c r="G905" s="166" t="s">
        <v>1511</v>
      </c>
      <c r="H905" s="268" t="s">
        <v>7930</v>
      </c>
      <c r="I905" s="191">
        <v>160</v>
      </c>
      <c r="J905" s="170">
        <v>100</v>
      </c>
      <c r="K905" s="187">
        <f t="shared" si="56"/>
        <v>16000</v>
      </c>
      <c r="L905" s="41">
        <f t="shared" si="57"/>
        <v>0</v>
      </c>
      <c r="M905" s="188">
        <f t="shared" si="58"/>
        <v>16000</v>
      </c>
      <c r="N905" s="171" t="s">
        <v>1897</v>
      </c>
    </row>
    <row r="906" spans="1:14" ht="38.25">
      <c r="A906" s="179" t="e">
        <f t="shared" si="59"/>
        <v>#REF!</v>
      </c>
      <c r="B906" s="189" t="s">
        <v>6</v>
      </c>
      <c r="C906" s="167" t="s">
        <v>217</v>
      </c>
      <c r="D906" s="167" t="s">
        <v>7</v>
      </c>
      <c r="E906" s="190" t="s">
        <v>1513</v>
      </c>
      <c r="F906" s="168" t="s">
        <v>208</v>
      </c>
      <c r="G906" s="166" t="s">
        <v>1514</v>
      </c>
      <c r="H906" s="268" t="s">
        <v>7930</v>
      </c>
      <c r="I906" s="191">
        <v>160</v>
      </c>
      <c r="J906" s="170">
        <v>100</v>
      </c>
      <c r="K906" s="187">
        <f t="shared" si="56"/>
        <v>16000</v>
      </c>
      <c r="L906" s="41">
        <f t="shared" si="57"/>
        <v>0</v>
      </c>
      <c r="M906" s="188">
        <f t="shared" si="58"/>
        <v>16000</v>
      </c>
      <c r="N906" s="171" t="s">
        <v>1897</v>
      </c>
    </row>
    <row r="907" spans="1:14" ht="38.25">
      <c r="A907" s="179" t="e">
        <f t="shared" si="59"/>
        <v>#REF!</v>
      </c>
      <c r="B907" s="189" t="s">
        <v>8</v>
      </c>
      <c r="C907" s="167" t="s">
        <v>210</v>
      </c>
      <c r="D907" s="167" t="s">
        <v>9</v>
      </c>
      <c r="E907" s="190" t="s">
        <v>1521</v>
      </c>
      <c r="F907" s="168" t="s">
        <v>208</v>
      </c>
      <c r="G907" s="166" t="s">
        <v>1522</v>
      </c>
      <c r="H907" s="268" t="s">
        <v>7930</v>
      </c>
      <c r="I907" s="191">
        <v>160</v>
      </c>
      <c r="J907" s="170">
        <v>100</v>
      </c>
      <c r="K907" s="187">
        <f t="shared" si="56"/>
        <v>16000</v>
      </c>
      <c r="L907" s="41">
        <f t="shared" si="57"/>
        <v>0</v>
      </c>
      <c r="M907" s="188">
        <f t="shared" si="58"/>
        <v>16000</v>
      </c>
      <c r="N907" s="171" t="s">
        <v>1897</v>
      </c>
    </row>
    <row r="908" spans="1:14" ht="38.25">
      <c r="A908" s="179" t="e">
        <f t="shared" si="59"/>
        <v>#REF!</v>
      </c>
      <c r="B908" s="189" t="s">
        <v>10</v>
      </c>
      <c r="C908" s="167" t="s">
        <v>261</v>
      </c>
      <c r="D908" s="167" t="s">
        <v>11</v>
      </c>
      <c r="E908" s="190" t="s">
        <v>1525</v>
      </c>
      <c r="F908" s="168" t="s">
        <v>208</v>
      </c>
      <c r="G908" s="166" t="s">
        <v>1526</v>
      </c>
      <c r="H908" s="268" t="s">
        <v>7930</v>
      </c>
      <c r="I908" s="191">
        <v>160</v>
      </c>
      <c r="J908" s="170">
        <v>100</v>
      </c>
      <c r="K908" s="187">
        <f t="shared" si="56"/>
        <v>16000</v>
      </c>
      <c r="L908" s="41">
        <f t="shared" si="57"/>
        <v>0</v>
      </c>
      <c r="M908" s="188">
        <f t="shared" si="58"/>
        <v>16000</v>
      </c>
      <c r="N908" s="171" t="s">
        <v>1897</v>
      </c>
    </row>
    <row r="909" spans="1:14" ht="38.25">
      <c r="A909" s="179" t="e">
        <f t="shared" si="59"/>
        <v>#REF!</v>
      </c>
      <c r="B909" s="189" t="s">
        <v>12</v>
      </c>
      <c r="C909" s="167" t="s">
        <v>206</v>
      </c>
      <c r="D909" s="167" t="s">
        <v>13</v>
      </c>
      <c r="E909" s="190" t="s">
        <v>1528</v>
      </c>
      <c r="F909" s="168" t="s">
        <v>212</v>
      </c>
      <c r="G909" s="166" t="s">
        <v>1645</v>
      </c>
      <c r="H909" s="268" t="s">
        <v>7930</v>
      </c>
      <c r="I909" s="191">
        <v>800</v>
      </c>
      <c r="J909" s="170">
        <v>100</v>
      </c>
      <c r="K909" s="187">
        <f t="shared" si="56"/>
        <v>80000</v>
      </c>
      <c r="L909" s="41">
        <f t="shared" si="57"/>
        <v>0</v>
      </c>
      <c r="M909" s="188">
        <f t="shared" si="58"/>
        <v>80000</v>
      </c>
      <c r="N909" s="171" t="s">
        <v>1897</v>
      </c>
    </row>
    <row r="910" spans="1:14" ht="38.25">
      <c r="A910" s="179" t="e">
        <f t="shared" si="59"/>
        <v>#REF!</v>
      </c>
      <c r="B910" s="189" t="s">
        <v>14</v>
      </c>
      <c r="C910" s="167" t="s">
        <v>266</v>
      </c>
      <c r="D910" s="167" t="s">
        <v>1532</v>
      </c>
      <c r="E910" s="190" t="s">
        <v>1521</v>
      </c>
      <c r="F910" s="168" t="s">
        <v>208</v>
      </c>
      <c r="G910" s="166" t="s">
        <v>1533</v>
      </c>
      <c r="H910" s="268" t="s">
        <v>7930</v>
      </c>
      <c r="I910" s="191">
        <v>480</v>
      </c>
      <c r="J910" s="170">
        <v>100</v>
      </c>
      <c r="K910" s="187">
        <f t="shared" si="56"/>
        <v>48000</v>
      </c>
      <c r="L910" s="41">
        <f t="shared" si="57"/>
        <v>0</v>
      </c>
      <c r="M910" s="188">
        <f t="shared" si="58"/>
        <v>48000</v>
      </c>
      <c r="N910" s="171" t="s">
        <v>1897</v>
      </c>
    </row>
    <row r="911" spans="1:14">
      <c r="A911" s="179"/>
      <c r="B911" s="189"/>
      <c r="C911" s="167"/>
      <c r="D911" s="167"/>
      <c r="E911" s="190"/>
      <c r="F911" s="168"/>
      <c r="G911" s="166"/>
      <c r="H911" s="166"/>
      <c r="I911" s="191"/>
      <c r="J911" s="170"/>
      <c r="K911" s="187"/>
      <c r="L911" s="41"/>
      <c r="M911" s="188"/>
      <c r="N911" s="171"/>
    </row>
    <row r="912" spans="1:14">
      <c r="A912" s="179"/>
      <c r="B912" s="180"/>
      <c r="C912" s="181"/>
      <c r="D912" s="181"/>
      <c r="E912" s="181"/>
      <c r="F912" s="183"/>
      <c r="G912" s="184"/>
      <c r="H912" s="184"/>
      <c r="I912" s="185"/>
      <c r="J912" s="186"/>
      <c r="K912" s="187"/>
      <c r="L912" s="41"/>
      <c r="M912" s="188"/>
    </row>
    <row r="913" spans="1:13" s="172" customFormat="1">
      <c r="A913" s="192"/>
      <c r="B913" s="193" t="s">
        <v>30</v>
      </c>
      <c r="C913" s="194"/>
      <c r="D913" s="194"/>
      <c r="E913" s="194"/>
      <c r="F913" s="195"/>
      <c r="G913" s="196"/>
      <c r="H913" s="196"/>
      <c r="I913" s="197">
        <f>SUM(I5:I910)</f>
        <v>1746773</v>
      </c>
      <c r="J913" s="197">
        <f>SUM(J5:J910)</f>
        <v>90600</v>
      </c>
      <c r="K913" s="197">
        <f>SUM(K5:K910)</f>
        <v>174677300</v>
      </c>
      <c r="L913" s="197">
        <f>SUM(L5:L910)</f>
        <v>0</v>
      </c>
      <c r="M913" s="197">
        <f>SUM(M5:M910)</f>
        <v>174677300</v>
      </c>
    </row>
    <row r="914" spans="1:13" s="172" customFormat="1">
      <c r="A914" s="192"/>
      <c r="B914" s="193"/>
      <c r="C914" s="194"/>
      <c r="D914" s="194"/>
      <c r="E914" s="194"/>
      <c r="F914" s="195"/>
      <c r="G914" s="196"/>
      <c r="H914" s="196"/>
      <c r="I914" s="197"/>
      <c r="J914" s="198"/>
      <c r="K914" s="199"/>
      <c r="L914" s="42"/>
      <c r="M914" s="42"/>
    </row>
    <row r="915" spans="1:13" s="172" customFormat="1">
      <c r="A915" s="192"/>
      <c r="B915" s="193" t="s">
        <v>39</v>
      </c>
      <c r="C915" s="194"/>
      <c r="D915" s="194"/>
      <c r="E915" s="194"/>
      <c r="F915" s="195"/>
      <c r="G915" s="196"/>
      <c r="H915" s="196"/>
      <c r="I915" s="197" t="e">
        <f>#REF!+I913</f>
        <v>#REF!</v>
      </c>
      <c r="J915" s="197"/>
      <c r="K915" s="197" t="e">
        <f>#REF!+K913</f>
        <v>#REF!</v>
      </c>
      <c r="L915" s="197" t="e">
        <f>#REF!+L913</f>
        <v>#REF!</v>
      </c>
      <c r="M915" s="197" t="e">
        <f>#REF!+M913</f>
        <v>#REF!</v>
      </c>
    </row>
    <row r="919" spans="1:13" s="172" customFormat="1">
      <c r="A919" s="200"/>
      <c r="C919" s="201" t="s">
        <v>1899</v>
      </c>
      <c r="D919" s="201"/>
      <c r="E919" s="201"/>
      <c r="F919" s="202"/>
      <c r="G919" s="203" t="s">
        <v>2180</v>
      </c>
      <c r="H919" s="203"/>
      <c r="I919" s="176"/>
      <c r="J919" s="204"/>
      <c r="K919" s="205"/>
      <c r="L919" s="43"/>
      <c r="M919" s="206"/>
    </row>
    <row r="920" spans="1:13" s="172" customFormat="1">
      <c r="A920" s="200"/>
      <c r="C920" s="201"/>
      <c r="D920" s="201"/>
      <c r="E920" s="201"/>
      <c r="F920" s="202"/>
      <c r="G920" s="203"/>
      <c r="H920" s="203"/>
      <c r="I920" s="176"/>
      <c r="J920" s="204"/>
      <c r="K920" s="205"/>
      <c r="L920" s="43"/>
      <c r="M920" s="206"/>
    </row>
    <row r="921" spans="1:13">
      <c r="B921" s="150" t="s">
        <v>40</v>
      </c>
      <c r="I921" s="207"/>
    </row>
    <row r="922" spans="1:13" s="211" customFormat="1" ht="15.75">
      <c r="A922" s="210"/>
      <c r="B922" s="211" t="s">
        <v>40</v>
      </c>
      <c r="C922" s="212"/>
      <c r="D922" s="212"/>
      <c r="E922" s="212"/>
      <c r="F922" s="212"/>
      <c r="G922" s="213" t="s">
        <v>1897</v>
      </c>
      <c r="H922" s="213"/>
      <c r="I922" s="214" t="e">
        <f t="shared" ref="I922:M922" si="60">I915-I923</f>
        <v>#REF!</v>
      </c>
      <c r="J922" s="215"/>
      <c r="K922" s="216" t="e">
        <f t="shared" si="60"/>
        <v>#REF!</v>
      </c>
      <c r="L922" s="216" t="e">
        <f t="shared" si="60"/>
        <v>#REF!</v>
      </c>
      <c r="M922" s="216" t="e">
        <f t="shared" si="60"/>
        <v>#REF!</v>
      </c>
    </row>
    <row r="923" spans="1:13" s="211" customFormat="1" ht="15.75">
      <c r="A923" s="210"/>
      <c r="C923" s="212"/>
      <c r="D923" s="212"/>
      <c r="E923" s="212"/>
      <c r="F923" s="212"/>
      <c r="G923" s="213" t="s">
        <v>1896</v>
      </c>
      <c r="H923" s="213"/>
      <c r="I923" s="214">
        <f>SUMIF($N$2:$N$910,$G923,I$2:I$910)</f>
        <v>0</v>
      </c>
      <c r="J923" s="214"/>
      <c r="K923" s="214">
        <f>SUMIF($N$2:$N$910,$G923,K$2:K$910)</f>
        <v>0</v>
      </c>
      <c r="L923" s="214">
        <f>SUMIF($N$2:$N$910,$G923,L$2:L$910)</f>
        <v>0</v>
      </c>
      <c r="M923" s="214">
        <f>SUMIF($N$2:$N$910,$G923,M$2:M$910)</f>
        <v>0</v>
      </c>
    </row>
    <row r="924" spans="1:13" s="211" customFormat="1" ht="15.75">
      <c r="A924" s="210"/>
      <c r="C924" s="212"/>
      <c r="D924" s="212"/>
      <c r="E924" s="212"/>
      <c r="F924" s="212"/>
      <c r="G924" s="213"/>
      <c r="H924" s="213"/>
      <c r="I924" s="214" t="e">
        <f t="shared" ref="I924:M924" si="61">I922+I923</f>
        <v>#REF!</v>
      </c>
      <c r="J924" s="215"/>
      <c r="K924" s="216" t="e">
        <f t="shared" si="61"/>
        <v>#REF!</v>
      </c>
      <c r="L924" s="216" t="e">
        <f t="shared" si="61"/>
        <v>#REF!</v>
      </c>
      <c r="M924" s="216" t="e">
        <f t="shared" si="61"/>
        <v>#REF!</v>
      </c>
    </row>
    <row r="925" spans="1:13" s="211" customFormat="1" ht="15.75">
      <c r="A925" s="210"/>
      <c r="C925" s="212"/>
      <c r="D925" s="212"/>
      <c r="E925" s="212"/>
      <c r="F925" s="212"/>
      <c r="G925" s="213"/>
      <c r="H925" s="213"/>
      <c r="I925" s="214"/>
      <c r="J925" s="214"/>
      <c r="K925" s="217"/>
      <c r="L925" s="216"/>
      <c r="M925" s="216"/>
    </row>
    <row r="926" spans="1:13" s="211" customFormat="1" ht="15.75">
      <c r="A926" s="210"/>
      <c r="C926" s="212"/>
      <c r="D926" s="212"/>
      <c r="E926" s="212"/>
      <c r="F926" s="212"/>
      <c r="G926" s="213" t="s">
        <v>1734</v>
      </c>
      <c r="H926" s="213"/>
      <c r="I926" s="214" t="e">
        <f>#REF!-I927</f>
        <v>#REF!</v>
      </c>
      <c r="J926" s="214"/>
      <c r="K926" s="217" t="e">
        <f>#REF!-K927</f>
        <v>#REF!</v>
      </c>
      <c r="L926" s="216" t="e">
        <f>#REF!-L927</f>
        <v>#REF!</v>
      </c>
      <c r="M926" s="216" t="e">
        <f>#REF!-M927</f>
        <v>#REF!</v>
      </c>
    </row>
    <row r="927" spans="1:13" s="211" customFormat="1" ht="15.75">
      <c r="A927" s="210"/>
      <c r="C927" s="212"/>
      <c r="D927" s="212"/>
      <c r="E927" s="212"/>
      <c r="F927" s="212"/>
      <c r="G927" s="213" t="s">
        <v>1735</v>
      </c>
      <c r="H927" s="213"/>
      <c r="I927" s="214" t="e">
        <f>#REF!</f>
        <v>#REF!</v>
      </c>
      <c r="J927" s="214"/>
      <c r="K927" s="214" t="e">
        <f>#REF!</f>
        <v>#REF!</v>
      </c>
      <c r="L927" s="214" t="e">
        <f>#REF!</f>
        <v>#REF!</v>
      </c>
      <c r="M927" s="214" t="e">
        <f>#REF!</f>
        <v>#REF!</v>
      </c>
    </row>
    <row r="928" spans="1:13" s="211" customFormat="1" ht="15.75">
      <c r="A928" s="210"/>
      <c r="C928" s="212"/>
      <c r="D928" s="212"/>
      <c r="E928" s="212"/>
      <c r="F928" s="212"/>
      <c r="G928" s="218" t="e">
        <f>I928-#REF!</f>
        <v>#REF!</v>
      </c>
      <c r="H928" s="218"/>
      <c r="I928" s="214" t="e">
        <f t="shared" ref="I928" si="62">I926+I927</f>
        <v>#REF!</v>
      </c>
      <c r="J928" s="214"/>
      <c r="K928" s="217" t="e">
        <f t="shared" ref="K928:M928" si="63">K926+K927</f>
        <v>#REF!</v>
      </c>
      <c r="L928" s="216" t="e">
        <f t="shared" si="63"/>
        <v>#REF!</v>
      </c>
      <c r="M928" s="216" t="e">
        <f t="shared" si="63"/>
        <v>#REF!</v>
      </c>
    </row>
    <row r="929" spans="1:13" s="211" customFormat="1" ht="15.75">
      <c r="A929" s="210"/>
      <c r="C929" s="212"/>
      <c r="D929" s="212"/>
      <c r="E929" s="212"/>
      <c r="F929" s="212"/>
      <c r="G929" s="213"/>
      <c r="H929" s="213"/>
      <c r="I929" s="214"/>
      <c r="J929" s="214"/>
      <c r="K929" s="217"/>
      <c r="L929" s="216"/>
      <c r="M929" s="216"/>
    </row>
    <row r="930" spans="1:13" s="211" customFormat="1" ht="15.75">
      <c r="A930" s="210"/>
      <c r="C930" s="212"/>
      <c r="D930" s="212"/>
      <c r="E930" s="212"/>
      <c r="F930" s="212" t="s">
        <v>1898</v>
      </c>
      <c r="G930" s="213" t="s">
        <v>1897</v>
      </c>
      <c r="H930" s="213"/>
      <c r="I930" s="214">
        <f>SUMIF($N$5:$N$910,$G930,I$5:I$910)</f>
        <v>1746773</v>
      </c>
      <c r="J930" s="214"/>
      <c r="K930" s="214">
        <f>SUMIF($N$5:$N$910,$G930,K$5:K$910)</f>
        <v>174677300</v>
      </c>
      <c r="L930" s="214">
        <f>SUMIF($N$5:$N$910,$G930,L$5:L$910)</f>
        <v>0</v>
      </c>
      <c r="M930" s="214">
        <f>SUMIF($N$5:$N$910,$G930,M$5:M$910)</f>
        <v>174677300</v>
      </c>
    </row>
    <row r="931" spans="1:13" s="211" customFormat="1" ht="15.75">
      <c r="A931" s="210"/>
      <c r="C931" s="212"/>
      <c r="D931" s="212"/>
      <c r="E931" s="212"/>
      <c r="F931" s="212" t="s">
        <v>1898</v>
      </c>
      <c r="G931" s="213" t="s">
        <v>1896</v>
      </c>
      <c r="H931" s="213"/>
      <c r="I931" s="214">
        <f>SUMIF($N$5:$N$910,$G931,I$5:I$910)</f>
        <v>0</v>
      </c>
      <c r="J931" s="214"/>
      <c r="K931" s="214">
        <f>SUMIF($N$5:$N$910,$G931,K$5:K$910)</f>
        <v>0</v>
      </c>
      <c r="L931" s="214">
        <f>SUMIF($N$5:$N$910,$G931,L$5:L$910)</f>
        <v>0</v>
      </c>
      <c r="M931" s="214">
        <f>SUMIF($N$5:$N$910,$G931,M$5:M$910)</f>
        <v>0</v>
      </c>
    </row>
    <row r="932" spans="1:13" s="211" customFormat="1" ht="15.75">
      <c r="A932" s="210"/>
      <c r="C932" s="212"/>
      <c r="D932" s="212"/>
      <c r="E932" s="212"/>
      <c r="F932" s="212"/>
      <c r="G932" s="213"/>
      <c r="H932" s="213"/>
      <c r="I932" s="214">
        <f t="shared" ref="I932:M932" si="64">I930+I931</f>
        <v>1746773</v>
      </c>
      <c r="J932" s="214"/>
      <c r="K932" s="214">
        <f t="shared" si="64"/>
        <v>174677300</v>
      </c>
      <c r="L932" s="214">
        <f t="shared" si="64"/>
        <v>0</v>
      </c>
      <c r="M932" s="214">
        <f t="shared" si="64"/>
        <v>174677300</v>
      </c>
    </row>
    <row r="933" spans="1:13" s="211" customFormat="1" ht="15.75">
      <c r="A933" s="210"/>
      <c r="C933" s="212"/>
      <c r="D933" s="212"/>
      <c r="E933" s="212"/>
      <c r="F933" s="212"/>
      <c r="G933" s="213"/>
      <c r="H933" s="213"/>
      <c r="I933" s="214"/>
      <c r="J933" s="214"/>
      <c r="K933" s="217"/>
      <c r="L933" s="216"/>
      <c r="M933" s="216"/>
    </row>
    <row r="934" spans="1:13" s="211" customFormat="1" ht="15.75">
      <c r="A934" s="210"/>
      <c r="C934" s="212"/>
      <c r="D934" s="212"/>
      <c r="E934" s="212"/>
      <c r="F934" s="212"/>
      <c r="G934" s="213"/>
      <c r="H934" s="213"/>
      <c r="I934" s="214" t="e">
        <f t="shared" ref="I934:I936" si="65">I926+I930</f>
        <v>#REF!</v>
      </c>
      <c r="J934" s="214"/>
      <c r="K934" s="217" t="e">
        <f t="shared" ref="K934:M936" si="66">K926+K930</f>
        <v>#REF!</v>
      </c>
      <c r="L934" s="216" t="e">
        <f t="shared" si="66"/>
        <v>#REF!</v>
      </c>
      <c r="M934" s="216" t="e">
        <f t="shared" si="66"/>
        <v>#REF!</v>
      </c>
    </row>
    <row r="935" spans="1:13" s="211" customFormat="1" ht="15.75">
      <c r="A935" s="210"/>
      <c r="C935" s="212"/>
      <c r="D935" s="212"/>
      <c r="E935" s="212"/>
      <c r="F935" s="212"/>
      <c r="G935" s="213"/>
      <c r="H935" s="213"/>
      <c r="I935" s="214" t="e">
        <f t="shared" si="65"/>
        <v>#REF!</v>
      </c>
      <c r="J935" s="214"/>
      <c r="K935" s="217" t="e">
        <f t="shared" si="66"/>
        <v>#REF!</v>
      </c>
      <c r="L935" s="216" t="e">
        <f t="shared" si="66"/>
        <v>#REF!</v>
      </c>
      <c r="M935" s="216" t="e">
        <f t="shared" si="66"/>
        <v>#REF!</v>
      </c>
    </row>
    <row r="936" spans="1:13" s="211" customFormat="1" ht="15.75">
      <c r="A936" s="210"/>
      <c r="C936" s="212"/>
      <c r="D936" s="212"/>
      <c r="E936" s="212"/>
      <c r="F936" s="212"/>
      <c r="G936" s="213"/>
      <c r="H936" s="213"/>
      <c r="I936" s="214" t="e">
        <f t="shared" si="65"/>
        <v>#REF!</v>
      </c>
      <c r="J936" s="214"/>
      <c r="K936" s="217" t="e">
        <f t="shared" si="66"/>
        <v>#REF!</v>
      </c>
      <c r="L936" s="216" t="e">
        <f t="shared" si="66"/>
        <v>#REF!</v>
      </c>
      <c r="M936" s="216" t="e">
        <f t="shared" si="66"/>
        <v>#REF!</v>
      </c>
    </row>
    <row r="937" spans="1:13">
      <c r="I937" s="219"/>
    </row>
    <row r="941" spans="1:13">
      <c r="I941" s="209" t="e">
        <f>I915-#REF!-I931</f>
        <v>#REF!</v>
      </c>
      <c r="J941" s="209"/>
      <c r="K941" s="209" t="e">
        <f>K915-#REF!-K931</f>
        <v>#REF!</v>
      </c>
      <c r="L941" s="209" t="e">
        <f>L915-#REF!-L931</f>
        <v>#REF!</v>
      </c>
      <c r="M941" s="209" t="e">
        <f>M915-#REF!-M931</f>
        <v>#REF!</v>
      </c>
    </row>
    <row r="944" spans="1:13">
      <c r="K944" s="156" t="e">
        <f>K941/I941</f>
        <v>#REF!</v>
      </c>
    </row>
    <row r="951" spans="11:14">
      <c r="K951" s="156">
        <f>[1]list01!H$13+[1]list02!H$13</f>
        <v>12723474560</v>
      </c>
      <c r="L951" s="156">
        <f>[1]list01!I$13+[1]list02!I$13</f>
        <v>12723474560</v>
      </c>
      <c r="M951" s="156">
        <f>[1]list01!J$13+[1]list02!J$13</f>
        <v>12723474560</v>
      </c>
      <c r="N951" s="156"/>
    </row>
  </sheetData>
  <sheetProtection selectLockedCells="1" selectUnlockedCells="1"/>
  <protectedRanges>
    <protectedRange sqref="H823:H831 H875:H910 H833:H873" name="Диапазон1_1"/>
  </protectedRanges>
  <autoFilter ref="A4:N910">
    <filterColumn colId="1"/>
    <filterColumn colId="6"/>
    <filterColumn colId="7"/>
    <filterColumn colId="11"/>
    <filterColumn colId="13"/>
  </autoFilter>
  <pageMargins left="0.23622047244094491" right="0.15748031496062992" top="0.57999999999999996" bottom="0.38" header="0.19685039370078741" footer="0.23"/>
  <pageSetup paperSize="9" scale="64" orientation="landscape" useFirstPageNumber="1" horizontalDpi="300" verticalDpi="300" r:id="rId1"/>
  <headerFooter alignWithMargins="0">
    <oddFooter>&amp;C&amp;"Times New Roman,Обычный"&amp;12Страница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3"/>
  <sheetViews>
    <sheetView view="pageBreakPreview" zoomScaleSheetLayoutView="100" workbookViewId="0">
      <selection activeCell="F10" sqref="F10"/>
    </sheetView>
  </sheetViews>
  <sheetFormatPr defaultColWidth="11.5703125" defaultRowHeight="12.75"/>
  <cols>
    <col min="1" max="1" width="4.5703125" style="149" customWidth="1"/>
    <col min="2" max="2" width="30.7109375" style="255" customWidth="1"/>
    <col min="3" max="3" width="10" style="151" customWidth="1"/>
    <col min="4" max="4" width="10.5703125" style="151" customWidth="1"/>
    <col min="5" max="5" width="10.42578125" style="151" customWidth="1"/>
    <col min="6" max="6" width="35.28515625" style="152" customWidth="1"/>
    <col min="7" max="7" width="66.7109375" style="224" customWidth="1"/>
    <col min="8" max="8" width="15.42578125" style="154" customWidth="1"/>
    <col min="9" max="9" width="14" style="249" customWidth="1"/>
    <col min="10" max="10" width="22.7109375" style="156" customWidth="1"/>
    <col min="11" max="11" width="19.42578125" style="150" customWidth="1"/>
    <col min="12" max="12" width="11.5703125" style="150"/>
    <col min="13" max="13" width="11.7109375" style="150" bestFit="1" customWidth="1"/>
    <col min="14" max="14" width="14.42578125" style="150" bestFit="1" customWidth="1"/>
    <col min="15" max="16384" width="11.5703125" style="150"/>
  </cols>
  <sheetData>
    <row r="2" spans="1:11" ht="15.75">
      <c r="I2" s="247"/>
    </row>
    <row r="3" spans="1:11" s="157" customFormat="1" ht="20.25">
      <c r="A3" s="280" t="s">
        <v>4751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1" s="157" customFormat="1" ht="19.5">
      <c r="A4" s="281" t="s">
        <v>4752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1" s="157" customFormat="1" ht="19.5">
      <c r="A5" s="223"/>
      <c r="B5" s="231"/>
      <c r="C5" s="223"/>
      <c r="D5" s="223"/>
      <c r="E5" s="223"/>
      <c r="F5" s="223"/>
      <c r="G5" s="223"/>
      <c r="H5" s="223"/>
      <c r="I5" s="248"/>
      <c r="J5" s="223"/>
    </row>
    <row r="6" spans="1:11" s="157" customFormat="1" ht="19.5">
      <c r="A6" s="223"/>
      <c r="B6" s="232" t="s">
        <v>4753</v>
      </c>
      <c r="C6" s="223"/>
      <c r="D6" s="223"/>
      <c r="E6" s="223"/>
      <c r="F6" s="233">
        <f>5713280*3350</f>
        <v>19139488000</v>
      </c>
      <c r="G6" s="232" t="s">
        <v>4754</v>
      </c>
      <c r="H6" s="223"/>
      <c r="I6" s="248"/>
      <c r="J6" s="223"/>
    </row>
    <row r="7" spans="1:11" s="157" customFormat="1" ht="19.5">
      <c r="A7" s="223"/>
      <c r="B7" s="232" t="s">
        <v>4755</v>
      </c>
      <c r="C7" s="223"/>
      <c r="D7" s="223"/>
      <c r="E7" s="223"/>
      <c r="F7" s="233">
        <v>5713280</v>
      </c>
      <c r="G7" s="232" t="s">
        <v>4756</v>
      </c>
      <c r="H7" s="223"/>
      <c r="I7" s="248"/>
      <c r="J7" s="223"/>
    </row>
    <row r="8" spans="1:11">
      <c r="J8" s="156">
        <v>5713280</v>
      </c>
    </row>
    <row r="9" spans="1:11" s="159" customFormat="1" ht="38.25">
      <c r="A9" s="228" t="s">
        <v>17</v>
      </c>
      <c r="B9" s="227" t="s">
        <v>18</v>
      </c>
      <c r="C9" s="227" t="s">
        <v>19</v>
      </c>
      <c r="D9" s="285" t="s">
        <v>20</v>
      </c>
      <c r="E9" s="286"/>
      <c r="F9" s="229" t="s">
        <v>21</v>
      </c>
      <c r="G9" s="227" t="s">
        <v>22</v>
      </c>
      <c r="H9" s="230" t="s">
        <v>23</v>
      </c>
      <c r="I9" s="250" t="s">
        <v>4750</v>
      </c>
      <c r="J9" s="227" t="s">
        <v>25</v>
      </c>
    </row>
    <row r="10" spans="1:11" s="171" customFormat="1" ht="51">
      <c r="A10" s="165">
        <v>1</v>
      </c>
      <c r="B10" s="166" t="s">
        <v>1650</v>
      </c>
      <c r="C10" s="167" t="s">
        <v>736</v>
      </c>
      <c r="D10" s="287" t="s">
        <v>29</v>
      </c>
      <c r="E10" s="288"/>
      <c r="F10" s="168" t="s">
        <v>1655</v>
      </c>
      <c r="G10" s="166" t="s">
        <v>4757</v>
      </c>
      <c r="H10" s="169">
        <v>196845</v>
      </c>
      <c r="I10" s="251">
        <f>H10/$J$8</f>
        <v>3.445393889324521E-2</v>
      </c>
      <c r="J10" s="71">
        <f>H10*3350</f>
        <v>659430750</v>
      </c>
      <c r="K10" s="171" t="s">
        <v>1896</v>
      </c>
    </row>
    <row r="11" spans="1:11" ht="15.75">
      <c r="A11" s="179">
        <v>2</v>
      </c>
      <c r="B11" s="166" t="s">
        <v>1754</v>
      </c>
      <c r="C11" s="166" t="s">
        <v>736</v>
      </c>
      <c r="D11" s="166" t="s">
        <v>1755</v>
      </c>
      <c r="E11" s="166" t="s">
        <v>1756</v>
      </c>
      <c r="F11" s="166" t="s">
        <v>1757</v>
      </c>
      <c r="G11" s="166" t="s">
        <v>1758</v>
      </c>
      <c r="H11" s="266">
        <v>910</v>
      </c>
      <c r="I11" s="251">
        <f t="shared" ref="I11:I38" si="0">H11/$J$8</f>
        <v>1.5927803293379634E-4</v>
      </c>
      <c r="J11" s="71">
        <f t="shared" ref="J11:J38" si="1">H11*3350</f>
        <v>3048500</v>
      </c>
      <c r="K11" s="171" t="s">
        <v>1896</v>
      </c>
    </row>
    <row r="12" spans="1:11" ht="15.75">
      <c r="A12" s="165">
        <v>3</v>
      </c>
      <c r="B12" s="166" t="s">
        <v>1690</v>
      </c>
      <c r="C12" s="166" t="s">
        <v>736</v>
      </c>
      <c r="D12" s="166" t="s">
        <v>5646</v>
      </c>
      <c r="E12" s="166" t="s">
        <v>4656</v>
      </c>
      <c r="F12" s="166" t="s">
        <v>736</v>
      </c>
      <c r="G12" s="166" t="s">
        <v>1691</v>
      </c>
      <c r="H12" s="266">
        <v>600</v>
      </c>
      <c r="I12" s="251">
        <f t="shared" si="0"/>
        <v>1.0501848325305254E-4</v>
      </c>
      <c r="J12" s="71">
        <f t="shared" si="1"/>
        <v>2010000</v>
      </c>
      <c r="K12" s="171" t="s">
        <v>1896</v>
      </c>
    </row>
    <row r="13" spans="1:11" ht="25.5">
      <c r="A13" s="179">
        <v>4</v>
      </c>
      <c r="B13" s="166" t="s">
        <v>4263</v>
      </c>
      <c r="C13" s="166" t="s">
        <v>736</v>
      </c>
      <c r="D13" s="166" t="s">
        <v>4264</v>
      </c>
      <c r="E13" s="166" t="s">
        <v>4265</v>
      </c>
      <c r="F13" s="166" t="s">
        <v>736</v>
      </c>
      <c r="G13" s="166" t="s">
        <v>4266</v>
      </c>
      <c r="H13" s="266">
        <v>602</v>
      </c>
      <c r="I13" s="251">
        <f t="shared" si="0"/>
        <v>1.0536854486389605E-4</v>
      </c>
      <c r="J13" s="71">
        <f t="shared" si="1"/>
        <v>2016700</v>
      </c>
      <c r="K13" s="171" t="s">
        <v>1896</v>
      </c>
    </row>
    <row r="14" spans="1:11" ht="25.5">
      <c r="A14" s="165">
        <v>5</v>
      </c>
      <c r="B14" s="166" t="s">
        <v>6029</v>
      </c>
      <c r="C14" s="166" t="s">
        <v>6031</v>
      </c>
      <c r="D14" s="166" t="s">
        <v>6032</v>
      </c>
      <c r="E14" s="166" t="s">
        <v>6033</v>
      </c>
      <c r="F14" s="166" t="s">
        <v>736</v>
      </c>
      <c r="G14" s="166" t="s">
        <v>6034</v>
      </c>
      <c r="H14" s="266">
        <v>195</v>
      </c>
      <c r="I14" s="251">
        <f t="shared" si="0"/>
        <v>3.4131007057242075E-5</v>
      </c>
      <c r="J14" s="71">
        <f t="shared" si="1"/>
        <v>653250</v>
      </c>
      <c r="K14" s="171" t="s">
        <v>1896</v>
      </c>
    </row>
    <row r="15" spans="1:11" ht="25.5">
      <c r="A15" s="179">
        <v>6</v>
      </c>
      <c r="B15" s="166" t="s">
        <v>6039</v>
      </c>
      <c r="C15" s="166" t="s">
        <v>6041</v>
      </c>
      <c r="D15" s="166" t="s">
        <v>6042</v>
      </c>
      <c r="E15" s="166" t="s">
        <v>6043</v>
      </c>
      <c r="F15" s="166" t="s">
        <v>736</v>
      </c>
      <c r="G15" s="166" t="s">
        <v>736</v>
      </c>
      <c r="H15" s="266">
        <v>4</v>
      </c>
      <c r="I15" s="251">
        <f t="shared" si="0"/>
        <v>7.0012322168701692E-7</v>
      </c>
      <c r="J15" s="71">
        <f t="shared" si="1"/>
        <v>13400</v>
      </c>
      <c r="K15" s="171" t="s">
        <v>1896</v>
      </c>
    </row>
    <row r="16" spans="1:11" ht="25.5">
      <c r="A16" s="165">
        <v>7</v>
      </c>
      <c r="B16" s="166" t="s">
        <v>4375</v>
      </c>
      <c r="C16" s="166" t="s">
        <v>4377</v>
      </c>
      <c r="D16" s="166" t="s">
        <v>4378</v>
      </c>
      <c r="E16" s="166" t="s">
        <v>4379</v>
      </c>
      <c r="F16" s="166" t="s">
        <v>736</v>
      </c>
      <c r="G16" s="166" t="s">
        <v>4380</v>
      </c>
      <c r="H16" s="266">
        <v>110</v>
      </c>
      <c r="I16" s="251">
        <f t="shared" si="0"/>
        <v>1.9253388596392966E-5</v>
      </c>
      <c r="J16" s="71">
        <f t="shared" si="1"/>
        <v>368500</v>
      </c>
      <c r="K16" s="171" t="s">
        <v>1896</v>
      </c>
    </row>
    <row r="17" spans="1:11" ht="25.5">
      <c r="A17" s="179">
        <v>8</v>
      </c>
      <c r="B17" s="166" t="s">
        <v>4416</v>
      </c>
      <c r="C17" s="166" t="s">
        <v>4417</v>
      </c>
      <c r="D17" s="166" t="s">
        <v>6555</v>
      </c>
      <c r="E17" s="166" t="s">
        <v>4418</v>
      </c>
      <c r="F17" s="166" t="s">
        <v>736</v>
      </c>
      <c r="G17" s="166" t="s">
        <v>4419</v>
      </c>
      <c r="H17" s="266">
        <v>550</v>
      </c>
      <c r="I17" s="251">
        <f t="shared" si="0"/>
        <v>9.6266942981964828E-5</v>
      </c>
      <c r="J17" s="71">
        <f t="shared" si="1"/>
        <v>1842500</v>
      </c>
      <c r="K17" s="171" t="s">
        <v>1896</v>
      </c>
    </row>
    <row r="18" spans="1:11" ht="15.75">
      <c r="A18" s="165">
        <v>9</v>
      </c>
      <c r="B18" s="166" t="s">
        <v>4510</v>
      </c>
      <c r="C18" s="166" t="s">
        <v>4511</v>
      </c>
      <c r="D18" s="166" t="s">
        <v>4512</v>
      </c>
      <c r="E18" s="166" t="s">
        <v>4513</v>
      </c>
      <c r="F18" s="166" t="s">
        <v>1626</v>
      </c>
      <c r="G18" s="166" t="s">
        <v>4514</v>
      </c>
      <c r="H18" s="266">
        <v>180</v>
      </c>
      <c r="I18" s="251">
        <f t="shared" si="0"/>
        <v>3.1505544975915758E-5</v>
      </c>
      <c r="J18" s="71">
        <f t="shared" si="1"/>
        <v>603000</v>
      </c>
      <c r="K18" s="171" t="s">
        <v>1896</v>
      </c>
    </row>
    <row r="19" spans="1:11" ht="15.75">
      <c r="A19" s="179">
        <v>10</v>
      </c>
      <c r="B19" s="166" t="s">
        <v>7145</v>
      </c>
      <c r="C19" s="166" t="s">
        <v>4099</v>
      </c>
      <c r="D19" s="166" t="s">
        <v>7146</v>
      </c>
      <c r="E19" s="166" t="s">
        <v>7147</v>
      </c>
      <c r="F19" s="166" t="s">
        <v>736</v>
      </c>
      <c r="G19" s="166" t="s">
        <v>7148</v>
      </c>
      <c r="H19" s="266">
        <v>139</v>
      </c>
      <c r="I19" s="251">
        <f t="shared" si="0"/>
        <v>2.4329281953623837E-5</v>
      </c>
      <c r="J19" s="71">
        <f t="shared" si="1"/>
        <v>465650</v>
      </c>
      <c r="K19" s="171" t="s">
        <v>1896</v>
      </c>
    </row>
    <row r="20" spans="1:11" ht="25.5">
      <c r="A20" s="165">
        <v>11</v>
      </c>
      <c r="B20" s="166" t="s">
        <v>4586</v>
      </c>
      <c r="C20" s="166" t="s">
        <v>4587</v>
      </c>
      <c r="D20" s="166" t="s">
        <v>4588</v>
      </c>
      <c r="E20" s="166" t="s">
        <v>4589</v>
      </c>
      <c r="F20" s="166" t="s">
        <v>736</v>
      </c>
      <c r="G20" s="166" t="s">
        <v>4590</v>
      </c>
      <c r="H20" s="266">
        <v>155</v>
      </c>
      <c r="I20" s="251">
        <f t="shared" si="0"/>
        <v>2.7129774840371905E-5</v>
      </c>
      <c r="J20" s="71">
        <f t="shared" si="1"/>
        <v>519250</v>
      </c>
      <c r="K20" s="171" t="s">
        <v>1896</v>
      </c>
    </row>
    <row r="21" spans="1:11" ht="15.75">
      <c r="A21" s="179">
        <v>12</v>
      </c>
      <c r="B21" s="166" t="s">
        <v>4593</v>
      </c>
      <c r="C21" s="166" t="s">
        <v>3904</v>
      </c>
      <c r="D21" s="166" t="s">
        <v>3905</v>
      </c>
      <c r="E21" s="166" t="s">
        <v>3906</v>
      </c>
      <c r="F21" s="166" t="s">
        <v>3907</v>
      </c>
      <c r="G21" s="166" t="s">
        <v>3908</v>
      </c>
      <c r="H21" s="266">
        <v>13632</v>
      </c>
      <c r="I21" s="251">
        <f t="shared" si="0"/>
        <v>2.3860199395093536E-3</v>
      </c>
      <c r="J21" s="71">
        <f t="shared" si="1"/>
        <v>45667200</v>
      </c>
      <c r="K21" s="171" t="s">
        <v>1896</v>
      </c>
    </row>
    <row r="22" spans="1:11" ht="15.75">
      <c r="A22" s="165">
        <v>13</v>
      </c>
      <c r="B22" s="166" t="s">
        <v>3920</v>
      </c>
      <c r="C22" s="166" t="s">
        <v>3921</v>
      </c>
      <c r="D22" s="166" t="s">
        <v>7226</v>
      </c>
      <c r="E22" s="166" t="s">
        <v>7227</v>
      </c>
      <c r="F22" s="166" t="s">
        <v>736</v>
      </c>
      <c r="G22" s="166" t="s">
        <v>7228</v>
      </c>
      <c r="H22" s="266">
        <v>200</v>
      </c>
      <c r="I22" s="251">
        <f t="shared" si="0"/>
        <v>3.5006161084350845E-5</v>
      </c>
      <c r="J22" s="71">
        <f t="shared" si="1"/>
        <v>670000</v>
      </c>
      <c r="K22" s="171" t="s">
        <v>1896</v>
      </c>
    </row>
    <row r="23" spans="1:11" ht="25.5">
      <c r="A23" s="179">
        <v>14</v>
      </c>
      <c r="B23" s="166" t="s">
        <v>7875</v>
      </c>
      <c r="C23" s="166" t="s">
        <v>7876</v>
      </c>
      <c r="D23" s="166" t="s">
        <v>1625</v>
      </c>
      <c r="E23" s="166" t="s">
        <v>747</v>
      </c>
      <c r="F23" s="166" t="s">
        <v>1785</v>
      </c>
      <c r="G23" s="166" t="s">
        <v>7877</v>
      </c>
      <c r="H23" s="266">
        <v>3840</v>
      </c>
      <c r="I23" s="251">
        <f t="shared" si="0"/>
        <v>6.7211829281953628E-4</v>
      </c>
      <c r="J23" s="71">
        <f t="shared" si="1"/>
        <v>12864000</v>
      </c>
      <c r="K23" s="171" t="s">
        <v>1896</v>
      </c>
    </row>
    <row r="24" spans="1:11" ht="15.75">
      <c r="A24" s="165">
        <v>15</v>
      </c>
      <c r="B24" s="166" t="s">
        <v>276</v>
      </c>
      <c r="C24" s="166" t="s">
        <v>2150</v>
      </c>
      <c r="D24" s="166" t="s">
        <v>2151</v>
      </c>
      <c r="E24" s="166" t="s">
        <v>2152</v>
      </c>
      <c r="F24" s="166" t="s">
        <v>2153</v>
      </c>
      <c r="G24" s="166" t="s">
        <v>2154</v>
      </c>
      <c r="H24" s="266">
        <v>1600</v>
      </c>
      <c r="I24" s="251">
        <f t="shared" si="0"/>
        <v>2.8004928867480676E-4</v>
      </c>
      <c r="J24" s="71">
        <f t="shared" si="1"/>
        <v>5360000</v>
      </c>
      <c r="K24" s="171" t="s">
        <v>1896</v>
      </c>
    </row>
    <row r="25" spans="1:11" ht="25.5">
      <c r="A25" s="179">
        <v>16</v>
      </c>
      <c r="B25" s="166" t="s">
        <v>7879</v>
      </c>
      <c r="C25" s="166" t="s">
        <v>736</v>
      </c>
      <c r="D25" s="166" t="s">
        <v>7881</v>
      </c>
      <c r="E25" s="166" t="s">
        <v>7882</v>
      </c>
      <c r="F25" s="166" t="s">
        <v>736</v>
      </c>
      <c r="G25" s="166" t="s">
        <v>7883</v>
      </c>
      <c r="H25" s="266">
        <v>1920</v>
      </c>
      <c r="I25" s="251">
        <f t="shared" si="0"/>
        <v>3.3605914640976814E-4</v>
      </c>
      <c r="J25" s="71">
        <f t="shared" si="1"/>
        <v>6432000</v>
      </c>
      <c r="K25" s="171" t="s">
        <v>1896</v>
      </c>
    </row>
    <row r="26" spans="1:11" ht="25.5">
      <c r="A26" s="165">
        <v>17</v>
      </c>
      <c r="B26" s="166" t="s">
        <v>3246</v>
      </c>
      <c r="C26" s="166" t="s">
        <v>3247</v>
      </c>
      <c r="D26" s="166" t="s">
        <v>3248</v>
      </c>
      <c r="E26" s="166" t="s">
        <v>1788</v>
      </c>
      <c r="F26" s="166" t="s">
        <v>736</v>
      </c>
      <c r="G26" s="166" t="s">
        <v>1789</v>
      </c>
      <c r="H26" s="266">
        <v>204</v>
      </c>
      <c r="I26" s="251">
        <f t="shared" si="0"/>
        <v>3.5706284306037866E-5</v>
      </c>
      <c r="J26" s="71">
        <f t="shared" si="1"/>
        <v>683400</v>
      </c>
      <c r="K26" s="171" t="s">
        <v>1896</v>
      </c>
    </row>
    <row r="27" spans="1:11" ht="25.5">
      <c r="A27" s="179">
        <v>18</v>
      </c>
      <c r="B27" s="166" t="s">
        <v>1794</v>
      </c>
      <c r="C27" s="166" t="s">
        <v>1795</v>
      </c>
      <c r="D27" s="166" t="s">
        <v>1796</v>
      </c>
      <c r="E27" s="166" t="s">
        <v>1797</v>
      </c>
      <c r="F27" s="166" t="s">
        <v>1798</v>
      </c>
      <c r="G27" s="166" t="s">
        <v>1799</v>
      </c>
      <c r="H27" s="266">
        <v>4480</v>
      </c>
      <c r="I27" s="251">
        <f t="shared" si="0"/>
        <v>7.8413800828945894E-4</v>
      </c>
      <c r="J27" s="71">
        <f t="shared" si="1"/>
        <v>15008000</v>
      </c>
      <c r="K27" s="171" t="s">
        <v>1896</v>
      </c>
    </row>
    <row r="28" spans="1:11" ht="25.5">
      <c r="A28" s="165">
        <v>19</v>
      </c>
      <c r="B28" s="166" t="s">
        <v>146</v>
      </c>
      <c r="C28" s="166" t="s">
        <v>1801</v>
      </c>
      <c r="D28" s="166" t="s">
        <v>1802</v>
      </c>
      <c r="E28" s="166" t="s">
        <v>1803</v>
      </c>
      <c r="F28" s="166" t="s">
        <v>1804</v>
      </c>
      <c r="G28" s="166" t="s">
        <v>1805</v>
      </c>
      <c r="H28" s="266">
        <v>480</v>
      </c>
      <c r="I28" s="251">
        <f t="shared" si="0"/>
        <v>8.4014786602442035E-5</v>
      </c>
      <c r="J28" s="71">
        <f t="shared" si="1"/>
        <v>1608000</v>
      </c>
      <c r="K28" s="171" t="s">
        <v>1896</v>
      </c>
    </row>
    <row r="29" spans="1:11" ht="25.5">
      <c r="A29" s="179">
        <v>20</v>
      </c>
      <c r="B29" s="166" t="s">
        <v>7886</v>
      </c>
      <c r="C29" s="166" t="s">
        <v>6041</v>
      </c>
      <c r="D29" s="166" t="s">
        <v>7888</v>
      </c>
      <c r="E29" s="166" t="s">
        <v>7889</v>
      </c>
      <c r="F29" s="166" t="s">
        <v>736</v>
      </c>
      <c r="G29" s="166" t="s">
        <v>7890</v>
      </c>
      <c r="H29" s="266">
        <v>95</v>
      </c>
      <c r="I29" s="251">
        <f t="shared" ref="I29:I33" si="2">H29/$J$8</f>
        <v>1.6627926515066652E-5</v>
      </c>
      <c r="J29" s="71">
        <f t="shared" ref="J29:J33" si="3">H29*3350</f>
        <v>318250</v>
      </c>
      <c r="K29" s="171" t="s">
        <v>1896</v>
      </c>
    </row>
    <row r="30" spans="1:11" ht="25.5">
      <c r="A30" s="165">
        <v>21</v>
      </c>
      <c r="B30" s="166" t="s">
        <v>7894</v>
      </c>
      <c r="C30" s="166" t="s">
        <v>736</v>
      </c>
      <c r="D30" s="166" t="s">
        <v>7896</v>
      </c>
      <c r="E30" s="166" t="s">
        <v>7897</v>
      </c>
      <c r="F30" s="166" t="s">
        <v>736</v>
      </c>
      <c r="G30" s="166" t="s">
        <v>7898</v>
      </c>
      <c r="H30" s="266">
        <v>122</v>
      </c>
      <c r="I30" s="251">
        <f t="shared" si="2"/>
        <v>2.1353758261454016E-5</v>
      </c>
      <c r="J30" s="71">
        <f t="shared" si="3"/>
        <v>408700</v>
      </c>
      <c r="K30" s="171" t="s">
        <v>1896</v>
      </c>
    </row>
    <row r="31" spans="1:11" ht="25.5">
      <c r="A31" s="179">
        <v>22</v>
      </c>
      <c r="B31" s="166" t="s">
        <v>7903</v>
      </c>
      <c r="C31" s="166" t="s">
        <v>3247</v>
      </c>
      <c r="D31" s="166" t="s">
        <v>7905</v>
      </c>
      <c r="E31" s="166" t="s">
        <v>7906</v>
      </c>
      <c r="F31" s="166" t="s">
        <v>736</v>
      </c>
      <c r="G31" s="166" t="s">
        <v>7907</v>
      </c>
      <c r="H31" s="266">
        <v>250</v>
      </c>
      <c r="I31" s="251">
        <f t="shared" si="2"/>
        <v>4.3757701355438558E-5</v>
      </c>
      <c r="J31" s="71">
        <f t="shared" si="3"/>
        <v>837500</v>
      </c>
      <c r="K31" s="171" t="s">
        <v>1896</v>
      </c>
    </row>
    <row r="32" spans="1:11" ht="25.5">
      <c r="A32" s="165">
        <v>23</v>
      </c>
      <c r="B32" s="166" t="s">
        <v>4026</v>
      </c>
      <c r="C32" s="166" t="s">
        <v>4027</v>
      </c>
      <c r="D32" s="166" t="s">
        <v>4028</v>
      </c>
      <c r="E32" s="166" t="s">
        <v>736</v>
      </c>
      <c r="F32" s="166" t="s">
        <v>736</v>
      </c>
      <c r="G32" s="166" t="s">
        <v>4029</v>
      </c>
      <c r="H32" s="266">
        <v>2000</v>
      </c>
      <c r="I32" s="251">
        <f t="shared" si="2"/>
        <v>3.5006161084350846E-4</v>
      </c>
      <c r="J32" s="71">
        <f t="shared" si="3"/>
        <v>6700000</v>
      </c>
      <c r="K32" s="171" t="s">
        <v>1896</v>
      </c>
    </row>
    <row r="33" spans="1:11" ht="15.75">
      <c r="A33" s="179">
        <v>24</v>
      </c>
      <c r="B33" s="166" t="s">
        <v>72</v>
      </c>
      <c r="C33" s="166" t="s">
        <v>1632</v>
      </c>
      <c r="D33" s="166" t="s">
        <v>1633</v>
      </c>
      <c r="E33" s="166" t="s">
        <v>1634</v>
      </c>
      <c r="F33" s="166" t="s">
        <v>1635</v>
      </c>
      <c r="G33" s="166" t="s">
        <v>1636</v>
      </c>
      <c r="H33" s="266">
        <v>6400</v>
      </c>
      <c r="I33" s="251">
        <f t="shared" si="2"/>
        <v>1.120197154699227E-3</v>
      </c>
      <c r="J33" s="71">
        <f t="shared" si="3"/>
        <v>21440000</v>
      </c>
      <c r="K33" s="171" t="s">
        <v>1896</v>
      </c>
    </row>
    <row r="34" spans="1:11" ht="25.5">
      <c r="A34" s="165">
        <v>25</v>
      </c>
      <c r="B34" s="166" t="s">
        <v>2161</v>
      </c>
      <c r="C34" s="166" t="s">
        <v>2162</v>
      </c>
      <c r="D34" s="166" t="s">
        <v>2163</v>
      </c>
      <c r="E34" s="166" t="s">
        <v>2164</v>
      </c>
      <c r="F34" s="166" t="s">
        <v>2165</v>
      </c>
      <c r="G34" s="166" t="s">
        <v>2166</v>
      </c>
      <c r="H34" s="266">
        <v>800</v>
      </c>
      <c r="I34" s="251">
        <f t="shared" si="0"/>
        <v>1.4002464433740338E-4</v>
      </c>
      <c r="J34" s="71">
        <f t="shared" si="1"/>
        <v>2680000</v>
      </c>
      <c r="K34" s="171" t="s">
        <v>1896</v>
      </c>
    </row>
    <row r="35" spans="1:11" ht="25.5">
      <c r="A35" s="179">
        <v>26</v>
      </c>
      <c r="B35" s="166" t="s">
        <v>2170</v>
      </c>
      <c r="C35" s="166" t="s">
        <v>2171</v>
      </c>
      <c r="D35" s="166" t="s">
        <v>2172</v>
      </c>
      <c r="E35" s="166" t="s">
        <v>2173</v>
      </c>
      <c r="F35" s="166" t="s">
        <v>2174</v>
      </c>
      <c r="G35" s="166" t="s">
        <v>2175</v>
      </c>
      <c r="H35" s="266">
        <v>1600</v>
      </c>
      <c r="I35" s="251">
        <f t="shared" si="0"/>
        <v>2.8004928867480676E-4</v>
      </c>
      <c r="J35" s="71">
        <f t="shared" si="1"/>
        <v>5360000</v>
      </c>
      <c r="K35" s="171" t="s">
        <v>1896</v>
      </c>
    </row>
    <row r="36" spans="1:11" ht="25.5">
      <c r="A36" s="165">
        <v>27</v>
      </c>
      <c r="B36" s="166" t="s">
        <v>7910</v>
      </c>
      <c r="C36" s="166" t="s">
        <v>7912</v>
      </c>
      <c r="D36" s="166" t="s">
        <v>1729</v>
      </c>
      <c r="E36" s="166" t="s">
        <v>1730</v>
      </c>
      <c r="F36" s="166" t="s">
        <v>1731</v>
      </c>
      <c r="G36" s="166" t="s">
        <v>7913</v>
      </c>
      <c r="H36" s="266">
        <v>3200</v>
      </c>
      <c r="I36" s="251">
        <f t="shared" si="0"/>
        <v>5.6009857734961351E-4</v>
      </c>
      <c r="J36" s="71">
        <f t="shared" si="1"/>
        <v>10720000</v>
      </c>
      <c r="K36" s="171" t="s">
        <v>1896</v>
      </c>
    </row>
    <row r="37" spans="1:11" ht="25.5">
      <c r="A37" s="179">
        <v>28</v>
      </c>
      <c r="B37" s="166" t="s">
        <v>1889</v>
      </c>
      <c r="C37" s="166" t="s">
        <v>1890</v>
      </c>
      <c r="D37" s="166" t="s">
        <v>1891</v>
      </c>
      <c r="E37" s="166" t="s">
        <v>1892</v>
      </c>
      <c r="F37" s="166" t="s">
        <v>1893</v>
      </c>
      <c r="G37" s="166" t="s">
        <v>1894</v>
      </c>
      <c r="H37" s="266">
        <v>960</v>
      </c>
      <c r="I37" s="251">
        <f t="shared" si="0"/>
        <v>1.6802957320488407E-4</v>
      </c>
      <c r="J37" s="71">
        <f t="shared" si="1"/>
        <v>3216000</v>
      </c>
      <c r="K37" s="171" t="s">
        <v>1896</v>
      </c>
    </row>
    <row r="38" spans="1:11" ht="25.5">
      <c r="A38" s="165">
        <v>29</v>
      </c>
      <c r="B38" s="166" t="s">
        <v>7915</v>
      </c>
      <c r="C38" s="166" t="s">
        <v>7916</v>
      </c>
      <c r="D38" s="166" t="s">
        <v>7917</v>
      </c>
      <c r="E38" s="166" t="s">
        <v>3767</v>
      </c>
      <c r="F38" s="166" t="s">
        <v>736</v>
      </c>
      <c r="G38" s="166" t="s">
        <v>7918</v>
      </c>
      <c r="H38" s="266">
        <v>320</v>
      </c>
      <c r="I38" s="251">
        <f t="shared" si="0"/>
        <v>5.600985773496135E-5</v>
      </c>
      <c r="J38" s="71">
        <f t="shared" si="1"/>
        <v>1072000</v>
      </c>
      <c r="K38" s="171" t="s">
        <v>1896</v>
      </c>
    </row>
    <row r="39" spans="1:11" ht="15.75">
      <c r="A39" s="179"/>
      <c r="B39" s="166"/>
      <c r="C39" s="167"/>
      <c r="D39" s="167"/>
      <c r="E39" s="190"/>
      <c r="F39" s="168"/>
      <c r="G39" s="166"/>
      <c r="H39" s="226">
        <f>SUBTOTAL(9,H10:H38)</f>
        <v>242393</v>
      </c>
      <c r="I39" s="252">
        <f>SUBTOTAL(9,I10:I38)</f>
        <v>4.2426242018595281E-2</v>
      </c>
      <c r="J39" s="226">
        <f>SUBTOTAL(9,J10:J38)</f>
        <v>812016550</v>
      </c>
      <c r="K39" s="171"/>
    </row>
    <row r="40" spans="1:11" ht="15.75">
      <c r="A40" s="234"/>
      <c r="B40" s="240" t="s">
        <v>7929</v>
      </c>
      <c r="C40" s="235"/>
      <c r="D40" s="235"/>
      <c r="E40" s="236"/>
      <c r="F40" s="237"/>
      <c r="G40" s="238"/>
      <c r="H40" s="239"/>
      <c r="I40" s="253"/>
      <c r="J40" s="239"/>
      <c r="K40" s="171"/>
    </row>
    <row r="41" spans="1:11" ht="15.75">
      <c r="A41" s="234"/>
      <c r="B41" s="238"/>
      <c r="C41" s="235"/>
      <c r="D41" s="235"/>
      <c r="E41" s="236"/>
      <c r="F41" s="237"/>
      <c r="G41" s="238"/>
      <c r="H41" s="239"/>
      <c r="I41" s="253"/>
      <c r="J41" s="239"/>
      <c r="K41" s="171"/>
    </row>
    <row r="42" spans="1:11" s="211" customFormat="1" ht="15.75">
      <c r="A42" s="241"/>
      <c r="B42" s="256"/>
      <c r="C42" s="222" t="s">
        <v>1899</v>
      </c>
      <c r="D42" s="242"/>
      <c r="E42" s="243"/>
      <c r="F42" s="244"/>
      <c r="G42" s="245" t="s">
        <v>2180</v>
      </c>
      <c r="H42" s="239"/>
      <c r="I42" s="253"/>
      <c r="J42" s="239"/>
      <c r="K42" s="246"/>
    </row>
    <row r="43" spans="1:11" s="172" customFormat="1">
      <c r="A43" s="200"/>
      <c r="B43" s="257"/>
      <c r="C43" s="201"/>
      <c r="D43" s="201"/>
      <c r="E43" s="201"/>
      <c r="F43" s="202"/>
      <c r="G43" s="225"/>
      <c r="H43" s="176"/>
      <c r="I43" s="254"/>
      <c r="J43" s="205"/>
    </row>
  </sheetData>
  <sheetProtection selectLockedCells="1" selectUnlockedCells="1"/>
  <autoFilter ref="A9:P9"/>
  <mergeCells count="4">
    <mergeCell ref="D9:E9"/>
    <mergeCell ref="D10:E10"/>
    <mergeCell ref="A3:J3"/>
    <mergeCell ref="A4:J4"/>
  </mergeCells>
  <pageMargins left="0.23622047244094491" right="0.15748031496062992" top="0.59055118110236227" bottom="0.39370078740157483" header="0.19685039370078741" footer="0.23622047244094491"/>
  <pageSetup paperSize="9" scale="56" orientation="landscape" useFirstPageNumber="1" horizontalDpi="300" verticalDpi="300" r:id="rId1"/>
  <headerFooter alignWithMargins="0"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67"/>
  <sheetViews>
    <sheetView tabSelected="1" view="pageBreakPreview" topLeftCell="A19" zoomScaleSheetLayoutView="100" workbookViewId="0">
      <selection activeCell="J43" sqref="J43"/>
    </sheetView>
  </sheetViews>
  <sheetFormatPr defaultColWidth="11.5703125" defaultRowHeight="12.75"/>
  <cols>
    <col min="1" max="1" width="4.5703125" style="1" customWidth="1"/>
    <col min="2" max="2" width="33.5703125" style="2" customWidth="1"/>
    <col min="3" max="3" width="10" style="3" customWidth="1"/>
    <col min="4" max="4" width="10.5703125" style="3" customWidth="1"/>
    <col min="5" max="5" width="10.42578125" style="3" customWidth="1"/>
    <col min="6" max="6" width="22.140625" style="4" customWidth="1"/>
    <col min="7" max="7" width="45.85546875" style="5" customWidth="1"/>
    <col min="8" max="8" width="13.7109375" style="6" customWidth="1"/>
    <col min="9" max="9" width="10.5703125" style="37" customWidth="1"/>
    <col min="10" max="10" width="23.28515625" style="7" customWidth="1"/>
    <col min="11" max="11" width="19.28515625" style="44" customWidth="1"/>
    <col min="12" max="12" width="21.140625" style="14" customWidth="1"/>
    <col min="13" max="16384" width="11.5703125" style="2"/>
  </cols>
  <sheetData>
    <row r="3" spans="1:12" ht="15.75">
      <c r="I3" s="290" t="s">
        <v>15</v>
      </c>
      <c r="J3" s="290"/>
      <c r="K3" s="290"/>
      <c r="L3" s="290"/>
    </row>
    <row r="4" spans="1:12" ht="15.75">
      <c r="I4" s="291" t="s">
        <v>703</v>
      </c>
      <c r="J4" s="291"/>
      <c r="K4" s="291"/>
      <c r="L4" s="291"/>
    </row>
    <row r="5" spans="1:12" ht="15.75">
      <c r="I5" s="292" t="s">
        <v>3250</v>
      </c>
      <c r="J5" s="292"/>
      <c r="K5" s="292"/>
      <c r="L5" s="292"/>
    </row>
    <row r="6" spans="1:12" ht="15.75">
      <c r="I6" s="292" t="s">
        <v>4034</v>
      </c>
      <c r="J6" s="292"/>
      <c r="K6" s="292"/>
      <c r="L6" s="292"/>
    </row>
    <row r="7" spans="1:12" ht="15.75">
      <c r="I7" s="34"/>
      <c r="K7" s="38"/>
      <c r="L7" s="8"/>
    </row>
    <row r="8" spans="1:12" s="9" customFormat="1" ht="20.25">
      <c r="A8" s="293" t="s">
        <v>16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</row>
    <row r="9" spans="1:12" s="9" customFormat="1" ht="19.5">
      <c r="A9" s="294" t="s">
        <v>4043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1" spans="1:12" s="10" customFormat="1" ht="51">
      <c r="A11" s="298" t="s">
        <v>17</v>
      </c>
      <c r="B11" s="295" t="s">
        <v>18</v>
      </c>
      <c r="C11" s="295" t="s">
        <v>19</v>
      </c>
      <c r="D11" s="295" t="s">
        <v>20</v>
      </c>
      <c r="E11" s="295"/>
      <c r="F11" s="300" t="s">
        <v>21</v>
      </c>
      <c r="G11" s="295" t="s">
        <v>22</v>
      </c>
      <c r="H11" s="299" t="s">
        <v>23</v>
      </c>
      <c r="I11" s="54" t="s">
        <v>24</v>
      </c>
      <c r="J11" s="295" t="s">
        <v>25</v>
      </c>
      <c r="K11" s="295" t="s">
        <v>1732</v>
      </c>
      <c r="L11" s="295" t="s">
        <v>26</v>
      </c>
    </row>
    <row r="12" spans="1:12" s="10" customFormat="1">
      <c r="A12" s="298"/>
      <c r="B12" s="295"/>
      <c r="C12" s="295"/>
      <c r="D12" s="295"/>
      <c r="E12" s="295"/>
      <c r="F12" s="300"/>
      <c r="G12" s="295"/>
      <c r="H12" s="299"/>
      <c r="I12" s="54">
        <v>100</v>
      </c>
      <c r="J12" s="295"/>
      <c r="K12" s="295"/>
      <c r="L12" s="295"/>
    </row>
    <row r="13" spans="1:12" s="10" customFormat="1">
      <c r="A13" s="47"/>
      <c r="B13" s="46" t="s">
        <v>27</v>
      </c>
      <c r="C13" s="46"/>
      <c r="D13" s="296"/>
      <c r="E13" s="297"/>
      <c r="F13" s="48"/>
      <c r="G13" s="21"/>
      <c r="H13" s="49"/>
      <c r="I13" s="35"/>
      <c r="J13" s="22"/>
      <c r="K13" s="39"/>
      <c r="L13" s="22"/>
    </row>
    <row r="14" spans="1:12" s="11" customFormat="1" ht="38.25">
      <c r="A14" s="23">
        <v>1</v>
      </c>
      <c r="B14" s="133" t="s">
        <v>343</v>
      </c>
      <c r="C14" s="24" t="s">
        <v>188</v>
      </c>
      <c r="D14" s="289" t="s">
        <v>28</v>
      </c>
      <c r="E14" s="289"/>
      <c r="F14" s="25" t="s">
        <v>3256</v>
      </c>
      <c r="G14" s="25" t="s">
        <v>7921</v>
      </c>
      <c r="H14" s="72">
        <v>805384</v>
      </c>
      <c r="I14" s="73">
        <f t="shared" ref="I14:I21" si="0">$I$12</f>
        <v>100</v>
      </c>
      <c r="J14" s="70">
        <f t="shared" ref="J14" si="1">H14*I14</f>
        <v>80538400</v>
      </c>
      <c r="K14" s="71">
        <f>J14*0.05</f>
        <v>4026920</v>
      </c>
      <c r="L14" s="70">
        <f t="shared" ref="L14" si="2">J14-K14</f>
        <v>76511480</v>
      </c>
    </row>
    <row r="15" spans="1:12" s="11" customFormat="1" ht="76.5">
      <c r="A15" s="23">
        <v>2</v>
      </c>
      <c r="B15" s="133" t="s">
        <v>3262</v>
      </c>
      <c r="C15" s="24" t="s">
        <v>3263</v>
      </c>
      <c r="D15" s="289" t="s">
        <v>29</v>
      </c>
      <c r="E15" s="289"/>
      <c r="F15" s="25" t="s">
        <v>3267</v>
      </c>
      <c r="G15" s="25" t="s">
        <v>7922</v>
      </c>
      <c r="H15" s="72">
        <v>2781320</v>
      </c>
      <c r="I15" s="73">
        <f t="shared" si="0"/>
        <v>100</v>
      </c>
      <c r="J15" s="70">
        <f t="shared" ref="J15:J21" si="3">H15*I15</f>
        <v>278132000</v>
      </c>
      <c r="K15" s="71">
        <f t="shared" ref="K15:K21" si="4">J15*0.05</f>
        <v>13906600</v>
      </c>
      <c r="L15" s="70">
        <f t="shared" ref="L15:L21" si="5">J15-K15</f>
        <v>264225400</v>
      </c>
    </row>
    <row r="16" spans="1:12" s="11" customFormat="1" ht="56.25">
      <c r="A16" s="23">
        <v>3</v>
      </c>
      <c r="B16" s="133" t="s">
        <v>2183</v>
      </c>
      <c r="C16" s="24" t="s">
        <v>2184</v>
      </c>
      <c r="D16" s="289" t="s">
        <v>29</v>
      </c>
      <c r="E16" s="289"/>
      <c r="F16" s="25" t="s">
        <v>2189</v>
      </c>
      <c r="G16" s="25" t="s">
        <v>7923</v>
      </c>
      <c r="H16" s="72">
        <v>150</v>
      </c>
      <c r="I16" s="73">
        <f t="shared" si="0"/>
        <v>100</v>
      </c>
      <c r="J16" s="70">
        <f t="shared" si="3"/>
        <v>15000</v>
      </c>
      <c r="K16" s="71">
        <f t="shared" si="4"/>
        <v>750</v>
      </c>
      <c r="L16" s="70">
        <f t="shared" si="5"/>
        <v>14250</v>
      </c>
    </row>
    <row r="17" spans="1:13" s="11" customFormat="1" ht="76.5">
      <c r="A17" s="23">
        <v>4</v>
      </c>
      <c r="B17" s="133" t="s">
        <v>1650</v>
      </c>
      <c r="C17" s="24" t="s">
        <v>4762</v>
      </c>
      <c r="D17" s="289" t="s">
        <v>29</v>
      </c>
      <c r="E17" s="289"/>
      <c r="F17" s="25" t="s">
        <v>4764</v>
      </c>
      <c r="G17" s="25" t="s">
        <v>7924</v>
      </c>
      <c r="H17" s="72">
        <v>196845</v>
      </c>
      <c r="I17" s="73">
        <f t="shared" si="0"/>
        <v>100</v>
      </c>
      <c r="J17" s="70">
        <f t="shared" si="3"/>
        <v>19684500</v>
      </c>
      <c r="K17" s="71">
        <f t="shared" si="4"/>
        <v>984225</v>
      </c>
      <c r="L17" s="70">
        <f t="shared" si="5"/>
        <v>18700275</v>
      </c>
    </row>
    <row r="18" spans="1:13" s="11" customFormat="1" ht="51">
      <c r="A18" s="23">
        <v>5</v>
      </c>
      <c r="B18" s="133" t="s">
        <v>1902</v>
      </c>
      <c r="C18" s="24" t="s">
        <v>1903</v>
      </c>
      <c r="D18" s="289" t="s">
        <v>29</v>
      </c>
      <c r="E18" s="289"/>
      <c r="F18" s="25" t="s">
        <v>1909</v>
      </c>
      <c r="G18" s="25" t="s">
        <v>7925</v>
      </c>
      <c r="H18" s="72">
        <v>4</v>
      </c>
      <c r="I18" s="73">
        <f t="shared" si="0"/>
        <v>100</v>
      </c>
      <c r="J18" s="70">
        <f t="shared" si="3"/>
        <v>400</v>
      </c>
      <c r="K18" s="71">
        <f t="shared" si="4"/>
        <v>20</v>
      </c>
      <c r="L18" s="70">
        <f t="shared" si="5"/>
        <v>380</v>
      </c>
    </row>
    <row r="19" spans="1:13" s="11" customFormat="1" ht="56.25">
      <c r="A19" s="23">
        <v>6</v>
      </c>
      <c r="B19" s="133" t="s">
        <v>1661</v>
      </c>
      <c r="C19" s="24" t="s">
        <v>1662</v>
      </c>
      <c r="D19" s="289" t="s">
        <v>29</v>
      </c>
      <c r="E19" s="289"/>
      <c r="F19" s="25" t="s">
        <v>1666</v>
      </c>
      <c r="G19" s="25" t="s">
        <v>7926</v>
      </c>
      <c r="H19" s="72">
        <v>132440</v>
      </c>
      <c r="I19" s="73">
        <f t="shared" si="0"/>
        <v>100</v>
      </c>
      <c r="J19" s="70">
        <f t="shared" si="3"/>
        <v>13244000</v>
      </c>
      <c r="K19" s="71">
        <f t="shared" si="4"/>
        <v>662200</v>
      </c>
      <c r="L19" s="70">
        <f t="shared" si="5"/>
        <v>12581800</v>
      </c>
    </row>
    <row r="20" spans="1:13" s="11" customFormat="1" ht="51">
      <c r="A20" s="23">
        <v>7</v>
      </c>
      <c r="B20" s="133" t="s">
        <v>4768</v>
      </c>
      <c r="C20" s="24" t="s">
        <v>4769</v>
      </c>
      <c r="D20" s="289" t="s">
        <v>29</v>
      </c>
      <c r="E20" s="289"/>
      <c r="F20" s="25" t="s">
        <v>4774</v>
      </c>
      <c r="G20" s="25" t="s">
        <v>7927</v>
      </c>
      <c r="H20" s="72">
        <v>3050</v>
      </c>
      <c r="I20" s="73">
        <f t="shared" si="0"/>
        <v>100</v>
      </c>
      <c r="J20" s="70">
        <f t="shared" si="3"/>
        <v>305000</v>
      </c>
      <c r="K20" s="71">
        <f t="shared" si="4"/>
        <v>15250</v>
      </c>
      <c r="L20" s="70">
        <f t="shared" si="5"/>
        <v>289750</v>
      </c>
    </row>
    <row r="21" spans="1:13" s="11" customFormat="1" ht="51">
      <c r="A21" s="23">
        <v>8</v>
      </c>
      <c r="B21" s="133" t="s">
        <v>1810</v>
      </c>
      <c r="C21" s="24" t="s">
        <v>1811</v>
      </c>
      <c r="D21" s="289" t="s">
        <v>29</v>
      </c>
      <c r="E21" s="289"/>
      <c r="F21" s="25" t="s">
        <v>1815</v>
      </c>
      <c r="G21" s="25" t="s">
        <v>7928</v>
      </c>
      <c r="H21" s="72">
        <v>1766</v>
      </c>
      <c r="I21" s="73">
        <f t="shared" si="0"/>
        <v>100</v>
      </c>
      <c r="J21" s="70">
        <f t="shared" si="3"/>
        <v>176600</v>
      </c>
      <c r="K21" s="71">
        <f t="shared" si="4"/>
        <v>8830</v>
      </c>
      <c r="L21" s="70">
        <f t="shared" si="5"/>
        <v>167770</v>
      </c>
    </row>
    <row r="23" spans="1:13" ht="15.75">
      <c r="A23" s="55"/>
      <c r="B23" s="56" t="s">
        <v>1808</v>
      </c>
      <c r="C23" s="57"/>
      <c r="D23" s="57"/>
      <c r="E23" s="57"/>
      <c r="F23" s="58"/>
      <c r="G23" s="59"/>
      <c r="H23" s="74">
        <f>SUM(H14:H21)</f>
        <v>3920959</v>
      </c>
      <c r="I23" s="74"/>
      <c r="J23" s="75">
        <f t="shared" ref="J23:L23" si="6">SUM(J14:J21)</f>
        <v>392095900</v>
      </c>
      <c r="K23" s="75">
        <f t="shared" si="6"/>
        <v>19604795</v>
      </c>
      <c r="L23" s="75">
        <f t="shared" si="6"/>
        <v>372491105</v>
      </c>
      <c r="M23" s="6">
        <f>L23+K23</f>
        <v>392095900</v>
      </c>
    </row>
    <row r="24" spans="1:13" ht="15.75">
      <c r="B24" s="12"/>
      <c r="H24" s="76"/>
      <c r="I24" s="77"/>
      <c r="J24" s="78"/>
      <c r="K24" s="79"/>
      <c r="L24" s="78"/>
      <c r="M24" s="6">
        <f>M23-L20-K20</f>
        <v>391790900</v>
      </c>
    </row>
    <row r="25" spans="1:13" s="12" customFormat="1" ht="15.75">
      <c r="A25" s="60"/>
      <c r="B25" s="61" t="s">
        <v>1807</v>
      </c>
      <c r="C25" s="62"/>
      <c r="D25" s="62"/>
      <c r="E25" s="62"/>
      <c r="F25" s="63"/>
      <c r="G25" s="64"/>
      <c r="H25" s="80">
        <f>'расчет на див.юр.и физ.лицо'!H963</f>
        <v>1792321</v>
      </c>
      <c r="I25" s="80"/>
      <c r="J25" s="81">
        <f>'расчет на див.юр.и физ.лицо'!J963</f>
        <v>179232100</v>
      </c>
      <c r="K25" s="81">
        <f>'расчет на див.юр.и физ.лицо'!K963</f>
        <v>0</v>
      </c>
      <c r="L25" s="81">
        <f>'расчет на див.юр.и физ.лицо'!L963</f>
        <v>179232100</v>
      </c>
    </row>
    <row r="26" spans="1:13" s="12" customFormat="1" ht="15.75">
      <c r="A26" s="29"/>
      <c r="B26" s="30"/>
      <c r="C26" s="31"/>
      <c r="D26" s="31"/>
      <c r="E26" s="31"/>
      <c r="F26" s="32"/>
      <c r="G26" s="33"/>
      <c r="H26" s="82"/>
      <c r="I26" s="83"/>
      <c r="J26" s="84"/>
      <c r="K26" s="85"/>
      <c r="L26" s="84"/>
    </row>
    <row r="27" spans="1:13" s="12" customFormat="1" ht="15.75">
      <c r="A27" s="65"/>
      <c r="B27" s="66" t="s">
        <v>39</v>
      </c>
      <c r="C27" s="67"/>
      <c r="D27" s="67"/>
      <c r="E27" s="67"/>
      <c r="F27" s="68"/>
      <c r="G27" s="69"/>
      <c r="H27" s="86">
        <f>H23+H25</f>
        <v>5713280</v>
      </c>
      <c r="I27" s="87"/>
      <c r="J27" s="88">
        <f>J23+J25</f>
        <v>571328000</v>
      </c>
      <c r="K27" s="88">
        <f>K23+K25</f>
        <v>19604795</v>
      </c>
      <c r="L27" s="88">
        <f>L23+L25</f>
        <v>551723205</v>
      </c>
    </row>
    <row r="29" spans="1:13" s="12" customFormat="1">
      <c r="A29" s="15"/>
      <c r="C29" s="16" t="s">
        <v>1899</v>
      </c>
      <c r="D29" s="16"/>
      <c r="E29" s="16"/>
      <c r="F29" s="17"/>
      <c r="G29" s="18" t="s">
        <v>2180</v>
      </c>
      <c r="H29" s="13"/>
      <c r="I29" s="36"/>
      <c r="J29" s="19"/>
      <c r="K29" s="43"/>
      <c r="L29" s="20"/>
    </row>
    <row r="30" spans="1:13" s="12" customFormat="1">
      <c r="A30" s="15"/>
      <c r="C30" s="16"/>
      <c r="D30" s="16"/>
      <c r="E30" s="16"/>
      <c r="F30" s="17"/>
      <c r="G30" s="18"/>
      <c r="H30" s="13"/>
      <c r="I30" s="36"/>
      <c r="J30" s="19"/>
      <c r="K30" s="43"/>
      <c r="L30" s="20"/>
    </row>
    <row r="31" spans="1:13">
      <c r="H31" s="45"/>
    </row>
    <row r="32" spans="1:13">
      <c r="B32" s="2" t="s">
        <v>40</v>
      </c>
      <c r="H32" s="50"/>
      <c r="I32" s="50"/>
      <c r="J32" s="50"/>
      <c r="K32" s="50"/>
      <c r="L32" s="50"/>
    </row>
    <row r="33" spans="8:12">
      <c r="H33" s="50"/>
      <c r="I33" s="50"/>
      <c r="J33" s="50"/>
      <c r="K33" s="50"/>
      <c r="L33" s="50">
        <f>L27-L19</f>
        <v>539141405</v>
      </c>
    </row>
    <row r="34" spans="8:12">
      <c r="H34" s="50"/>
      <c r="I34" s="50"/>
      <c r="J34" s="50"/>
      <c r="K34" s="50"/>
      <c r="L34" s="50">
        <f>L33-500000000</f>
        <v>39141405</v>
      </c>
    </row>
    <row r="35" spans="8:12">
      <c r="H35" s="50"/>
      <c r="I35" s="50"/>
      <c r="J35" s="50"/>
      <c r="K35" s="50"/>
      <c r="L35" s="50"/>
    </row>
    <row r="36" spans="8:12">
      <c r="H36" s="50"/>
      <c r="I36" s="50"/>
      <c r="J36" s="50"/>
      <c r="K36" s="50">
        <f>K27-K18</f>
        <v>19604775</v>
      </c>
      <c r="L36" s="50"/>
    </row>
    <row r="37" spans="8:12">
      <c r="H37" s="50"/>
      <c r="I37" s="50"/>
      <c r="J37" s="50"/>
      <c r="K37" s="50"/>
      <c r="L37" s="50"/>
    </row>
    <row r="38" spans="8:12">
      <c r="H38" s="50"/>
      <c r="I38" s="50"/>
      <c r="J38" s="50"/>
      <c r="K38" s="50"/>
      <c r="L38" s="50"/>
    </row>
    <row r="39" spans="8:12">
      <c r="H39" s="50"/>
      <c r="I39" s="50"/>
      <c r="J39" s="50"/>
      <c r="K39" s="50"/>
      <c r="L39" s="50"/>
    </row>
    <row r="40" spans="8:12">
      <c r="H40" s="50"/>
      <c r="I40" s="50"/>
      <c r="J40" s="50"/>
      <c r="K40" s="50"/>
      <c r="L40" s="50"/>
    </row>
    <row r="41" spans="8:12">
      <c r="H41" s="50"/>
      <c r="I41" s="50"/>
      <c r="J41" s="50"/>
      <c r="K41" s="50"/>
      <c r="L41" s="50"/>
    </row>
    <row r="42" spans="8:12">
      <c r="H42" s="50"/>
      <c r="I42" s="50"/>
      <c r="J42" s="50"/>
      <c r="K42" s="50"/>
      <c r="L42" s="50"/>
    </row>
    <row r="43" spans="8:12">
      <c r="H43" s="50"/>
      <c r="I43" s="50"/>
      <c r="J43" s="50"/>
      <c r="K43" s="50"/>
      <c r="L43" s="50"/>
    </row>
    <row r="44" spans="8:12">
      <c r="H44" s="50"/>
      <c r="I44" s="50"/>
      <c r="J44" s="50"/>
      <c r="K44" s="50"/>
      <c r="L44" s="50"/>
    </row>
    <row r="45" spans="8:12">
      <c r="H45" s="50"/>
      <c r="I45" s="50"/>
      <c r="J45" s="50"/>
      <c r="K45" s="50"/>
      <c r="L45" s="50"/>
    </row>
    <row r="46" spans="8:12">
      <c r="H46" s="50"/>
      <c r="I46" s="50"/>
      <c r="J46" s="50"/>
      <c r="K46" s="50"/>
      <c r="L46" s="50"/>
    </row>
    <row r="47" spans="8:12">
      <c r="H47" s="51"/>
    </row>
    <row r="67" spans="9:9">
      <c r="I67" s="221">
        <v>207175302</v>
      </c>
    </row>
  </sheetData>
  <sheetProtection selectLockedCells="1" selectUnlockedCells="1"/>
  <mergeCells count="25">
    <mergeCell ref="A9:L9"/>
    <mergeCell ref="K11:K12"/>
    <mergeCell ref="L11:L12"/>
    <mergeCell ref="D13:E13"/>
    <mergeCell ref="D14:E14"/>
    <mergeCell ref="A11:A12"/>
    <mergeCell ref="B11:B12"/>
    <mergeCell ref="C11:C12"/>
    <mergeCell ref="D11:E12"/>
    <mergeCell ref="H11:H12"/>
    <mergeCell ref="J11:J12"/>
    <mergeCell ref="F11:F12"/>
    <mergeCell ref="G11:G12"/>
    <mergeCell ref="I3:L3"/>
    <mergeCell ref="I4:L4"/>
    <mergeCell ref="I5:L5"/>
    <mergeCell ref="I6:L6"/>
    <mergeCell ref="A8:L8"/>
    <mergeCell ref="D15:E15"/>
    <mergeCell ref="D16:E16"/>
    <mergeCell ref="D21:E21"/>
    <mergeCell ref="D19:E19"/>
    <mergeCell ref="D17:E17"/>
    <mergeCell ref="D18:E18"/>
    <mergeCell ref="D20:E20"/>
  </mergeCells>
  <pageMargins left="0.23622047244094491" right="0.15748031496062992" top="0.59055118110236227" bottom="0.39370078740157483" header="0.19685039370078741" footer="0.23622047244094491"/>
  <pageSetup paperSize="9" scale="65" orientation="landscape" useFirstPageNumber="1" horizontalDpi="300" verticalDpi="300" r:id="rId1"/>
  <headerFooter alignWithMargins="0"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3:AJ53"/>
  <sheetViews>
    <sheetView view="pageBreakPreview" topLeftCell="A7" zoomScaleSheetLayoutView="100" workbookViewId="0">
      <pane xSplit="2" ySplit="6" topLeftCell="F19" activePane="bottomRight" state="frozen"/>
      <selection activeCell="A7" sqref="A7"/>
      <selection pane="topRight" activeCell="C7" sqref="C7"/>
      <selection pane="bottomLeft" activeCell="A13" sqref="A13"/>
      <selection pane="bottomRight" activeCell="G19" sqref="G19"/>
    </sheetView>
  </sheetViews>
  <sheetFormatPr defaultColWidth="11.5703125" defaultRowHeight="15.75"/>
  <cols>
    <col min="1" max="1" width="2.85546875" style="1" bestFit="1" customWidth="1"/>
    <col min="2" max="2" width="32.85546875" style="2" bestFit="1" customWidth="1"/>
    <col min="3" max="3" width="8.7109375" style="3" bestFit="1" customWidth="1"/>
    <col min="4" max="4" width="10.5703125" style="3" hidden="1" customWidth="1"/>
    <col min="5" max="5" width="10.42578125" style="3" hidden="1" customWidth="1"/>
    <col min="6" max="6" width="22.28515625" style="4" bestFit="1" customWidth="1"/>
    <col min="7" max="7" width="41.140625" style="5" bestFit="1" customWidth="1"/>
    <col min="8" max="8" width="14.7109375" style="6" customWidth="1"/>
    <col min="9" max="9" width="9.5703125" style="37" bestFit="1" customWidth="1"/>
    <col min="10" max="10" width="19" style="7" bestFit="1" customWidth="1"/>
    <col min="11" max="11" width="17.28515625" style="44" customWidth="1"/>
    <col min="12" max="12" width="19" style="14" customWidth="1"/>
    <col min="13" max="31" width="19" style="109" bestFit="1" customWidth="1"/>
    <col min="32" max="32" width="20.140625" style="109" bestFit="1" customWidth="1"/>
    <col min="33" max="33" width="17" style="96" customWidth="1"/>
    <col min="34" max="36" width="11.5703125" style="96"/>
    <col min="37" max="16384" width="11.5703125" style="2"/>
  </cols>
  <sheetData>
    <row r="3" spans="1:36">
      <c r="I3" s="290" t="s">
        <v>15</v>
      </c>
      <c r="J3" s="290"/>
      <c r="K3" s="290"/>
      <c r="L3" s="290"/>
    </row>
    <row r="4" spans="1:36" ht="21.75" customHeight="1">
      <c r="I4" s="291" t="s">
        <v>703</v>
      </c>
      <c r="J4" s="291"/>
      <c r="K4" s="291"/>
      <c r="L4" s="291"/>
    </row>
    <row r="5" spans="1:36" ht="18" customHeight="1">
      <c r="I5" s="292" t="s">
        <v>3250</v>
      </c>
      <c r="J5" s="292"/>
      <c r="K5" s="292"/>
      <c r="L5" s="292"/>
    </row>
    <row r="6" spans="1:36" ht="17.45" customHeight="1">
      <c r="I6" s="292" t="s">
        <v>3249</v>
      </c>
      <c r="J6" s="292"/>
      <c r="K6" s="292"/>
      <c r="L6" s="292"/>
    </row>
    <row r="7" spans="1:36" ht="17.45" customHeight="1">
      <c r="I7" s="34"/>
      <c r="K7" s="38"/>
      <c r="L7" s="8"/>
    </row>
    <row r="8" spans="1:36" s="9" customFormat="1" ht="20.25">
      <c r="A8" s="293" t="s">
        <v>16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102"/>
      <c r="N8" s="102"/>
      <c r="O8" s="102">
        <f>5512170800-97852800</f>
        <v>5414318000</v>
      </c>
      <c r="P8" s="102"/>
      <c r="Q8" s="102"/>
      <c r="R8" s="102">
        <f>5512170800-97852800</f>
        <v>5414318000</v>
      </c>
      <c r="S8" s="102"/>
      <c r="T8" s="102"/>
      <c r="U8" s="102">
        <f>5512170800-97852800</f>
        <v>5414318000</v>
      </c>
      <c r="V8" s="102"/>
      <c r="W8" s="102"/>
      <c r="X8" s="102">
        <f>5512170800-97852800</f>
        <v>5414318000</v>
      </c>
      <c r="Y8" s="102"/>
      <c r="Z8" s="102"/>
      <c r="AA8" s="102">
        <f>5512170800-97852800</f>
        <v>5414318000</v>
      </c>
      <c r="AB8" s="102"/>
      <c r="AC8" s="102"/>
      <c r="AD8" s="102">
        <f>5512170800-97852800</f>
        <v>5414318000</v>
      </c>
      <c r="AE8" s="102"/>
      <c r="AF8" s="102"/>
      <c r="AG8" s="106"/>
      <c r="AH8" s="106"/>
      <c r="AI8" s="106"/>
      <c r="AJ8" s="106"/>
    </row>
    <row r="9" spans="1:36" s="9" customFormat="1" ht="19.5">
      <c r="A9" s="294" t="s">
        <v>4043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102"/>
      <c r="N9" s="102"/>
      <c r="O9" s="102">
        <f>O8-P23</f>
        <v>5414318000</v>
      </c>
      <c r="P9" s="102"/>
      <c r="Q9" s="102"/>
      <c r="R9" s="102">
        <f>R8-S23</f>
        <v>5414318000</v>
      </c>
      <c r="S9" s="102"/>
      <c r="T9" s="102"/>
      <c r="U9" s="102">
        <f>U8-V23</f>
        <v>5414318000</v>
      </c>
      <c r="V9" s="102"/>
      <c r="W9" s="102"/>
      <c r="X9" s="102">
        <f>X8-Y23</f>
        <v>5414318000</v>
      </c>
      <c r="Y9" s="102"/>
      <c r="Z9" s="102"/>
      <c r="AA9" s="102">
        <f>AA8-AB23</f>
        <v>5414318000</v>
      </c>
      <c r="AB9" s="102"/>
      <c r="AC9" s="102"/>
      <c r="AD9" s="102">
        <f>AD8-AE23</f>
        <v>5414318000</v>
      </c>
      <c r="AE9" s="102"/>
      <c r="AF9" s="102"/>
      <c r="AG9" s="106"/>
      <c r="AH9" s="106"/>
      <c r="AI9" s="106"/>
      <c r="AJ9" s="106"/>
    </row>
    <row r="10" spans="1:36"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</row>
    <row r="11" spans="1:36" s="10" customFormat="1" ht="55.5" customHeight="1">
      <c r="A11" s="298" t="s">
        <v>17</v>
      </c>
      <c r="B11" s="295" t="s">
        <v>18</v>
      </c>
      <c r="C11" s="295" t="s">
        <v>19</v>
      </c>
      <c r="D11" s="295" t="s">
        <v>20</v>
      </c>
      <c r="E11" s="295"/>
      <c r="F11" s="300" t="s">
        <v>21</v>
      </c>
      <c r="G11" s="295" t="s">
        <v>22</v>
      </c>
      <c r="H11" s="299" t="s">
        <v>23</v>
      </c>
      <c r="I11" s="54" t="s">
        <v>24</v>
      </c>
      <c r="J11" s="295" t="s">
        <v>25</v>
      </c>
      <c r="K11" s="285" t="s">
        <v>1732</v>
      </c>
      <c r="L11" s="295" t="s">
        <v>26</v>
      </c>
      <c r="M11" s="92" t="s">
        <v>3251</v>
      </c>
      <c r="N11" s="92" t="s">
        <v>3252</v>
      </c>
      <c r="O11" s="92" t="s">
        <v>3252</v>
      </c>
      <c r="P11" s="92" t="s">
        <v>3252</v>
      </c>
      <c r="Q11" s="92" t="s">
        <v>3253</v>
      </c>
      <c r="R11" s="92" t="s">
        <v>3253</v>
      </c>
      <c r="S11" s="92" t="s">
        <v>3253</v>
      </c>
      <c r="T11" s="92" t="s">
        <v>4039</v>
      </c>
      <c r="U11" s="92" t="s">
        <v>4039</v>
      </c>
      <c r="V11" s="92" t="s">
        <v>4039</v>
      </c>
      <c r="W11" s="92" t="s">
        <v>4040</v>
      </c>
      <c r="X11" s="92" t="s">
        <v>4040</v>
      </c>
      <c r="Y11" s="92" t="s">
        <v>4040</v>
      </c>
      <c r="Z11" s="92" t="s">
        <v>4041</v>
      </c>
      <c r="AA11" s="92" t="s">
        <v>4041</v>
      </c>
      <c r="AB11" s="92" t="s">
        <v>4041</v>
      </c>
      <c r="AC11" s="92" t="s">
        <v>4042</v>
      </c>
      <c r="AD11" s="92" t="s">
        <v>4042</v>
      </c>
      <c r="AE11" s="92" t="s">
        <v>4042</v>
      </c>
      <c r="AF11" s="92" t="s">
        <v>30</v>
      </c>
      <c r="AG11" s="107"/>
      <c r="AH11" s="107"/>
      <c r="AI11" s="107"/>
      <c r="AJ11" s="107"/>
    </row>
    <row r="12" spans="1:36" s="10" customFormat="1" ht="15" customHeight="1">
      <c r="A12" s="298"/>
      <c r="B12" s="295"/>
      <c r="C12" s="295"/>
      <c r="D12" s="295"/>
      <c r="E12" s="295"/>
      <c r="F12" s="300"/>
      <c r="G12" s="295"/>
      <c r="H12" s="299"/>
      <c r="I12" s="54">
        <v>100</v>
      </c>
      <c r="J12" s="295"/>
      <c r="K12" s="285"/>
      <c r="L12" s="295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07"/>
      <c r="AH12" s="107"/>
      <c r="AI12" s="107"/>
      <c r="AJ12" s="107"/>
    </row>
    <row r="13" spans="1:36" s="10" customFormat="1" ht="17.45" customHeight="1">
      <c r="A13" s="47"/>
      <c r="B13" s="46" t="s">
        <v>27</v>
      </c>
      <c r="C13" s="46"/>
      <c r="D13" s="296"/>
      <c r="E13" s="297"/>
      <c r="F13" s="48"/>
      <c r="G13" s="21"/>
      <c r="H13" s="49"/>
      <c r="I13" s="35"/>
      <c r="J13" s="22"/>
      <c r="K13" s="89"/>
      <c r="L13" s="22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07"/>
      <c r="AH13" s="107"/>
      <c r="AI13" s="107"/>
      <c r="AJ13" s="107"/>
    </row>
    <row r="14" spans="1:36" s="11" customFormat="1" ht="80.45" customHeight="1">
      <c r="A14" s="23">
        <v>1</v>
      </c>
      <c r="B14" s="28" t="str">
        <f>VLOOKUP($A14,'Реестр на 3 дня'!$C$2:$AA$653,3)</f>
        <v>&lt;Foykon&gt; aksiyadorlik jamiyati</v>
      </c>
      <c r="C14" s="24" t="str">
        <f>VLOOKUP($A14,'Реестр на 3 дня'!$C$2:$AA$653,9)</f>
        <v>201960145</v>
      </c>
      <c r="D14" s="289" t="s">
        <v>28</v>
      </c>
      <c r="E14" s="289"/>
      <c r="F14" s="25" t="str">
        <f>VLOOKUP($A14,'Реестр на 3 дня'!$C$2:$AA$653,19)</f>
        <v>Узбекистан, 100015, г. Ташкент, Мирабадский район, Шахрисабз-16А</v>
      </c>
      <c r="G14" s="25" t="str">
        <f>'расчет на див.юр.и физ.лицо'!G14</f>
        <v>ИНН 201960145 БАНК: Г.ТАШКЕНТ, ГОЛОВНОЙ ОФИС АО "НАЦИОНАЛЬНЫЙ БАНК ВЭД"                                                                                  р/с: 20216000302120608001  МФО 00450</v>
      </c>
      <c r="H14" s="72">
        <f>VLOOKUP($A14,'Реестр на 3 дня'!$C$2:$AA$752,4)</f>
        <v>805384</v>
      </c>
      <c r="I14" s="103">
        <f t="shared" ref="I14:I21" si="0">$I$12</f>
        <v>100</v>
      </c>
      <c r="J14" s="93">
        <f t="shared" ref="J14:J20" si="1">H14*I14</f>
        <v>80538400</v>
      </c>
      <c r="K14" s="94">
        <f>J14*0.05</f>
        <v>4026920</v>
      </c>
      <c r="L14" s="93">
        <f t="shared" ref="L14:L20" si="2">J14-K14</f>
        <v>76511480</v>
      </c>
      <c r="M14" s="95"/>
      <c r="N14" s="95"/>
      <c r="O14" s="95"/>
      <c r="P14" s="134">
        <f>N14+O14</f>
        <v>0</v>
      </c>
      <c r="Q14" s="95"/>
      <c r="R14" s="95"/>
      <c r="S14" s="134">
        <f t="shared" ref="S14:S21" si="3">Q14+R14</f>
        <v>0</v>
      </c>
      <c r="T14" s="95"/>
      <c r="U14" s="95"/>
      <c r="V14" s="134">
        <f t="shared" ref="V14:V21" si="4">T14+U14</f>
        <v>0</v>
      </c>
      <c r="W14" s="95"/>
      <c r="X14" s="95"/>
      <c r="Y14" s="134">
        <f t="shared" ref="Y14:Y21" si="5">W14+X14</f>
        <v>0</v>
      </c>
      <c r="Z14" s="95"/>
      <c r="AA14" s="95"/>
      <c r="AB14" s="134">
        <f t="shared" ref="AB14:AB21" si="6">Z14+AA14</f>
        <v>0</v>
      </c>
      <c r="AC14" s="95"/>
      <c r="AD14" s="95"/>
      <c r="AE14" s="134">
        <f t="shared" ref="AE14:AE21" si="7">AC14+AD14</f>
        <v>0</v>
      </c>
      <c r="AF14" s="95">
        <f>P14+S14+V14+Y14+AB14+AE14</f>
        <v>0</v>
      </c>
      <c r="AG14" s="108">
        <f>J14-AF14</f>
        <v>80538400</v>
      </c>
      <c r="AH14" s="108"/>
      <c r="AI14" s="108"/>
      <c r="AJ14" s="108"/>
    </row>
    <row r="15" spans="1:36" s="11" customFormat="1" ht="69.75" customHeight="1">
      <c r="A15" s="23">
        <v>2</v>
      </c>
      <c r="B15" s="28" t="str">
        <f>VLOOKUP($A15,'Реестр на 3 дня'!$C$2:$AA$653,3)</f>
        <v>&lt;MEGA COMFORT BUSINESS&gt; mas'uliyati cheklangan jamiyati</v>
      </c>
      <c r="C15" s="24" t="str">
        <f>VLOOKUP($A15,'Реестр на 3 дня'!$C$2:$AA$653,9)</f>
        <v>302376733</v>
      </c>
      <c r="D15" s="289" t="s">
        <v>29</v>
      </c>
      <c r="E15" s="289"/>
      <c r="F15" s="25" t="str">
        <f>VLOOKUP($A15,'Реестр на 3 дня'!$C$2:$AA$653,19)</f>
        <v>Узбекистан, 000000, Ташкентская область, Янгиюльский район, Niyozbosh QFY, Namuna mahalla, O.Qo'chqorov ko'chasi, 2 А-uy</v>
      </c>
      <c r="G15" s="25" t="str">
        <f>'расчет на див.юр.и физ.лицо'!G15</f>
        <v>ИНН 302376733 БАНК: ЯНГИЮЛЬСКИЙ Р-ОН, ЯНГИЮЛЬСКИЙ ФИЛИАЛ АИКБ "ИПАК ЙУЛИ"                                                                                  р/с: 20208000004995749003  МФО 01081</v>
      </c>
      <c r="H15" s="72">
        <f>VLOOKUP($A15,'Реестр на 3 дня'!$C$2:$AA$752,4)</f>
        <v>2781320</v>
      </c>
      <c r="I15" s="103">
        <f t="shared" si="0"/>
        <v>100</v>
      </c>
      <c r="J15" s="93">
        <f t="shared" si="1"/>
        <v>278132000</v>
      </c>
      <c r="K15" s="94">
        <f t="shared" ref="K15:K20" si="8">J15*0.05</f>
        <v>13906600</v>
      </c>
      <c r="L15" s="93">
        <f t="shared" si="2"/>
        <v>264225400</v>
      </c>
      <c r="M15" s="95"/>
      <c r="N15" s="95"/>
      <c r="O15" s="95"/>
      <c r="P15" s="95"/>
      <c r="Q15" s="95"/>
      <c r="R15" s="95"/>
      <c r="S15" s="95">
        <f t="shared" si="3"/>
        <v>0</v>
      </c>
      <c r="T15" s="95"/>
      <c r="U15" s="95"/>
      <c r="V15" s="95">
        <f t="shared" si="4"/>
        <v>0</v>
      </c>
      <c r="W15" s="95"/>
      <c r="X15" s="95"/>
      <c r="Y15" s="95">
        <f t="shared" si="5"/>
        <v>0</v>
      </c>
      <c r="Z15" s="95"/>
      <c r="AA15" s="95"/>
      <c r="AB15" s="95">
        <f t="shared" si="6"/>
        <v>0</v>
      </c>
      <c r="AC15" s="95"/>
      <c r="AD15" s="95"/>
      <c r="AE15" s="95">
        <f t="shared" si="7"/>
        <v>0</v>
      </c>
      <c r="AF15" s="95">
        <f t="shared" ref="AF15:AF21" si="9">P15+S15+V15+Y15+AB15+AE15</f>
        <v>0</v>
      </c>
      <c r="AG15" s="108">
        <f t="shared" ref="AG15:AG37" si="10">J15-AF15</f>
        <v>278132000</v>
      </c>
      <c r="AH15" s="108"/>
      <c r="AI15" s="108"/>
      <c r="AJ15" s="108"/>
    </row>
    <row r="16" spans="1:36" s="11" customFormat="1" ht="69.75" customHeight="1">
      <c r="A16" s="23">
        <v>3</v>
      </c>
      <c r="B16" s="28" t="str">
        <f>VLOOKUP($A16,'Реестр на 3 дня'!$C$2:$AA$653,3)</f>
        <v>&lt;OLTIN INVEST&gt; aksiyadorlik jamiyati investisiya fondi</v>
      </c>
      <c r="C16" s="24" t="str">
        <f>VLOOKUP($A16,'Реестр на 3 дня'!$C$2:$AA$653,9)</f>
        <v>202032870</v>
      </c>
      <c r="D16" s="289" t="s">
        <v>29</v>
      </c>
      <c r="E16" s="289"/>
      <c r="F16" s="25" t="str">
        <f>VLOOKUP($A16,'Реестр на 3 дня'!$C$2:$AA$653,19)</f>
        <v>Узбекистан, 100167, г. Ташкент, Сергелийский район, Авиагородок, д.76а</v>
      </c>
      <c r="G16" s="25" t="str">
        <f>'расчет на див.юр.и физ.лицо'!G16</f>
        <v>ИНН 202032870 БАНК: Г.ТАШКЕНТ, АКБ "INVEST FINANCE BANK"                                                                                  р/с: 20208000800179737001  МФО 01041</v>
      </c>
      <c r="H16" s="72">
        <f>VLOOKUP($A16,'Реестр на 3 дня'!$C$2:$AA$752,4)</f>
        <v>150</v>
      </c>
      <c r="I16" s="103">
        <f t="shared" si="0"/>
        <v>100</v>
      </c>
      <c r="J16" s="93">
        <f t="shared" si="1"/>
        <v>15000</v>
      </c>
      <c r="K16" s="94">
        <f t="shared" si="8"/>
        <v>750</v>
      </c>
      <c r="L16" s="93">
        <f t="shared" si="2"/>
        <v>14250</v>
      </c>
      <c r="M16" s="95"/>
      <c r="N16" s="95"/>
      <c r="O16" s="95"/>
      <c r="P16" s="95"/>
      <c r="Q16" s="95"/>
      <c r="R16" s="95"/>
      <c r="S16" s="95">
        <f t="shared" si="3"/>
        <v>0</v>
      </c>
      <c r="T16" s="95"/>
      <c r="U16" s="95"/>
      <c r="V16" s="95">
        <f t="shared" si="4"/>
        <v>0</v>
      </c>
      <c r="W16" s="95"/>
      <c r="X16" s="95"/>
      <c r="Y16" s="95">
        <f t="shared" si="5"/>
        <v>0</v>
      </c>
      <c r="Z16" s="95"/>
      <c r="AA16" s="95"/>
      <c r="AB16" s="95">
        <f t="shared" si="6"/>
        <v>0</v>
      </c>
      <c r="AC16" s="95"/>
      <c r="AD16" s="95"/>
      <c r="AE16" s="95">
        <f t="shared" si="7"/>
        <v>0</v>
      </c>
      <c r="AF16" s="95">
        <f t="shared" si="9"/>
        <v>0</v>
      </c>
      <c r="AG16" s="108">
        <f t="shared" si="10"/>
        <v>15000</v>
      </c>
      <c r="AH16" s="108"/>
      <c r="AI16" s="108"/>
      <c r="AJ16" s="108"/>
    </row>
    <row r="17" spans="1:36" s="11" customFormat="1" ht="69.75" customHeight="1">
      <c r="A17" s="23">
        <v>4</v>
      </c>
      <c r="B17" s="28" t="str">
        <f>VLOOKUP($A17,'Реестр на 3 дня'!$C$2:$AA$653,3)</f>
        <v>AFC AF Limited</v>
      </c>
      <c r="C17" s="24" t="str">
        <f>VLOOKUP($A17,'Реестр на 3 дня'!$C$2:$AA$653,9)</f>
        <v>900208917</v>
      </c>
      <c r="D17" s="289" t="s">
        <v>29</v>
      </c>
      <c r="E17" s="289"/>
      <c r="F17" s="25" t="str">
        <f>VLOOKUP($A17,'Реестр на 3 дня'!$C$2:$AA$653,19)</f>
        <v>Гонконг (Сянган), 000000, street c/o Asia Frontier Investments Limited, 1805 Hing Yip Commercial Centre, 272-284 Des Voeux Road Central, Hong Kong</v>
      </c>
      <c r="G17" s="25" t="str">
        <f>'расчет на див.юр.и физ.лицо'!G17</f>
        <v>ИНН 900208917 БАНК:                                                                                   р/с: 000451142  МФО DBSSSGSG</v>
      </c>
      <c r="H17" s="72">
        <f>VLOOKUP($A17,'Реестр на 3 дня'!$C$2:$AA$752,4)</f>
        <v>196845</v>
      </c>
      <c r="I17" s="103">
        <f t="shared" si="0"/>
        <v>100</v>
      </c>
      <c r="J17" s="93">
        <f t="shared" si="1"/>
        <v>19684500</v>
      </c>
      <c r="K17" s="94">
        <f t="shared" si="8"/>
        <v>984225</v>
      </c>
      <c r="L17" s="93">
        <f t="shared" si="2"/>
        <v>18700275</v>
      </c>
      <c r="M17" s="95"/>
      <c r="N17" s="95"/>
      <c r="O17" s="95"/>
      <c r="P17" s="134">
        <f>N17+O17</f>
        <v>0</v>
      </c>
      <c r="Q17" s="95"/>
      <c r="R17" s="95"/>
      <c r="S17" s="134">
        <f t="shared" si="3"/>
        <v>0</v>
      </c>
      <c r="T17" s="95"/>
      <c r="U17" s="95"/>
      <c r="V17" s="134">
        <f t="shared" si="4"/>
        <v>0</v>
      </c>
      <c r="W17" s="95"/>
      <c r="X17" s="95"/>
      <c r="Y17" s="134">
        <f t="shared" si="5"/>
        <v>0</v>
      </c>
      <c r="Z17" s="95"/>
      <c r="AA17" s="95"/>
      <c r="AB17" s="134">
        <f t="shared" si="6"/>
        <v>0</v>
      </c>
      <c r="AC17" s="95"/>
      <c r="AD17" s="95"/>
      <c r="AE17" s="134">
        <f t="shared" si="7"/>
        <v>0</v>
      </c>
      <c r="AF17" s="95">
        <f t="shared" si="9"/>
        <v>0</v>
      </c>
      <c r="AG17" s="108">
        <f t="shared" si="10"/>
        <v>19684500</v>
      </c>
      <c r="AH17" s="108"/>
      <c r="AI17" s="108"/>
      <c r="AJ17" s="108"/>
    </row>
    <row r="18" spans="1:36" s="11" customFormat="1" ht="69.75" customHeight="1">
      <c r="A18" s="23">
        <v>5</v>
      </c>
      <c r="B18" s="28" t="str">
        <f>VLOOKUP($A18,'Реестр на 3 дня'!$C$2:$AA$653,3)</f>
        <v>Mas'uliyati cheklangan jamiyat &lt;HBCapital&gt;</v>
      </c>
      <c r="C18" s="24" t="str">
        <f>VLOOKUP($A18,'Реестр на 3 дня'!$C$2:$AA$653,9)</f>
        <v>300526870</v>
      </c>
      <c r="D18" s="289" t="s">
        <v>29</v>
      </c>
      <c r="E18" s="289"/>
      <c r="F18" s="25" t="str">
        <f>VLOOKUP($A18,'Реестр на 3 дня'!$C$2:$AA$653,19)</f>
        <v>Узбекистан, 170119, Андижанская область, г. Андижан, проспект Бабура, 53</v>
      </c>
      <c r="G18" s="25" t="str">
        <f>'расчет на див.юр.и физ.лицо'!G18</f>
        <v>ИНН 300526870 БАНК: Г.АНДИЖАН, ГОЛОВНОЙ ОФИС АКБ  "HAMKORBANK" С УЧАСТИЕМ ИНОСТР. КАПИТАЛА                                                                                  р/с: 20208000404634796001  МФО 00083</v>
      </c>
      <c r="H18" s="72">
        <f>VLOOKUP($A18,'Реестр на 3 дня'!$C$2:$AA$752,4)</f>
        <v>4</v>
      </c>
      <c r="I18" s="103">
        <f t="shared" si="0"/>
        <v>100</v>
      </c>
      <c r="J18" s="93">
        <f t="shared" si="1"/>
        <v>400</v>
      </c>
      <c r="K18" s="94">
        <f t="shared" si="8"/>
        <v>20</v>
      </c>
      <c r="L18" s="93">
        <f t="shared" si="2"/>
        <v>380</v>
      </c>
      <c r="M18" s="95"/>
      <c r="N18" s="95"/>
      <c r="O18" s="95"/>
      <c r="P18" s="95"/>
      <c r="Q18" s="95"/>
      <c r="R18" s="95"/>
      <c r="S18" s="95">
        <f t="shared" si="3"/>
        <v>0</v>
      </c>
      <c r="T18" s="95"/>
      <c r="U18" s="95"/>
      <c r="V18" s="95">
        <f t="shared" si="4"/>
        <v>0</v>
      </c>
      <c r="W18" s="95"/>
      <c r="X18" s="95"/>
      <c r="Y18" s="95">
        <f t="shared" si="5"/>
        <v>0</v>
      </c>
      <c r="Z18" s="95"/>
      <c r="AA18" s="95"/>
      <c r="AB18" s="95">
        <f t="shared" si="6"/>
        <v>0</v>
      </c>
      <c r="AC18" s="95"/>
      <c r="AD18" s="95"/>
      <c r="AE18" s="95">
        <f t="shared" si="7"/>
        <v>0</v>
      </c>
      <c r="AF18" s="95">
        <f t="shared" si="9"/>
        <v>0</v>
      </c>
      <c r="AG18" s="108">
        <f t="shared" si="10"/>
        <v>400</v>
      </c>
      <c r="AH18" s="108"/>
      <c r="AI18" s="108"/>
      <c r="AJ18" s="108"/>
    </row>
    <row r="19" spans="1:36" s="11" customFormat="1" ht="69.75" customHeight="1">
      <c r="A19" s="23">
        <v>6</v>
      </c>
      <c r="B19" s="28" t="str">
        <f>VLOOKUP($A19,'Реестр на 3 дня'!$C$2:$AA$653,3)</f>
        <v>O'zbekiston Respublikasi Davlat aktivlarini boshqarish agentligi</v>
      </c>
      <c r="C19" s="24" t="str">
        <f>VLOOKUP($A19,'Реестр на 3 дня'!$C$2:$AA$653,9)</f>
        <v>201122696</v>
      </c>
      <c r="D19" s="289" t="s">
        <v>29</v>
      </c>
      <c r="E19" s="289"/>
      <c r="F19" s="25" t="str">
        <f>VLOOKUP($A19,'Реестр на 3 дня'!$C$2:$AA$653,19)</f>
        <v>Узбекистан, 100000, г. Ташкент, Мирабадский район, ул. Амира Темура, д.6</v>
      </c>
      <c r="G19" s="25" t="str">
        <f>'расчет на див.юр.и физ.лицо'!G19</f>
        <v>ИНН 201122696 БАНК: Г.ТАШКЕНТ, ТАШКЕНТСКИЙ ГОРОДСКОЙ РКЦ ЦЕНТРАЛЬНОГО БАНКА                                                                                  р/с: 23402000300100001010  МФО 00014</v>
      </c>
      <c r="H19" s="72">
        <f>VLOOKUP($A19,'Реестр на 3 дня'!$C$2:$AA$752,4)</f>
        <v>132440</v>
      </c>
      <c r="I19" s="103">
        <f t="shared" si="0"/>
        <v>100</v>
      </c>
      <c r="J19" s="93">
        <f t="shared" si="1"/>
        <v>13244000</v>
      </c>
      <c r="K19" s="94">
        <f t="shared" si="8"/>
        <v>662200</v>
      </c>
      <c r="L19" s="93">
        <f t="shared" si="2"/>
        <v>12581800</v>
      </c>
      <c r="M19" s="95"/>
      <c r="N19" s="95"/>
      <c r="O19" s="95"/>
      <c r="P19" s="134">
        <f>N19+O19</f>
        <v>0</v>
      </c>
      <c r="Q19" s="95"/>
      <c r="R19" s="95"/>
      <c r="S19" s="134">
        <f t="shared" si="3"/>
        <v>0</v>
      </c>
      <c r="T19" s="95"/>
      <c r="U19" s="95"/>
      <c r="V19" s="134">
        <f t="shared" si="4"/>
        <v>0</v>
      </c>
      <c r="W19" s="95"/>
      <c r="X19" s="95"/>
      <c r="Y19" s="134">
        <f t="shared" si="5"/>
        <v>0</v>
      </c>
      <c r="Z19" s="95"/>
      <c r="AA19" s="95"/>
      <c r="AB19" s="134">
        <f t="shared" si="6"/>
        <v>0</v>
      </c>
      <c r="AC19" s="95"/>
      <c r="AD19" s="95"/>
      <c r="AE19" s="134">
        <f t="shared" si="7"/>
        <v>0</v>
      </c>
      <c r="AF19" s="95">
        <f t="shared" si="9"/>
        <v>0</v>
      </c>
      <c r="AG19" s="108">
        <f t="shared" si="10"/>
        <v>13244000</v>
      </c>
      <c r="AH19" s="108"/>
      <c r="AI19" s="108"/>
      <c r="AJ19" s="108"/>
    </row>
    <row r="20" spans="1:36" s="11" customFormat="1" ht="69.75" customHeight="1">
      <c r="A20" s="23">
        <v>7</v>
      </c>
      <c r="B20" s="28" t="str">
        <f>VLOOKUP($A20,'Реестр на 3 дня'!$C$2:$AA$653,3)</f>
        <v>ООО &lt;DALAL STANDARD&gt; г.Ташкент</v>
      </c>
      <c r="C20" s="24" t="str">
        <f>VLOOKUP($A20,'Реестр на 3 дня'!$C$2:$AA$653,9)</f>
        <v>205250005</v>
      </c>
      <c r="D20" s="289" t="s">
        <v>29</v>
      </c>
      <c r="E20" s="289"/>
      <c r="F20" s="25" t="str">
        <f>VLOOKUP($A20,'Реестр на 3 дня'!$C$2:$AA$653,19)</f>
        <v>Узбекистан, 100170, г. Ташкент, Мирзо-Улугбекский район, ул. Мустакилик, 107</v>
      </c>
      <c r="G20" s="25" t="str">
        <f>'расчет на див.юр.и физ.лицо'!G20</f>
        <v>ИНН 205250005 БАНК: Г.ТАШКЕНТ, ГОЛОВНОЙ ОФИС АКБ "УЗСАНОАТКУРИЛИШБАНКИ"                                                                                  р/с: 20208000204357667001  МФО 00440</v>
      </c>
      <c r="H20" s="72">
        <f>VLOOKUP($A20,'Реестр на 3 дня'!$C$2:$AA$752,4)</f>
        <v>3050</v>
      </c>
      <c r="I20" s="103">
        <f t="shared" si="0"/>
        <v>100</v>
      </c>
      <c r="J20" s="93">
        <f t="shared" si="1"/>
        <v>305000</v>
      </c>
      <c r="K20" s="94">
        <f t="shared" si="8"/>
        <v>15250</v>
      </c>
      <c r="L20" s="93">
        <f t="shared" si="2"/>
        <v>289750</v>
      </c>
      <c r="M20" s="95"/>
      <c r="N20" s="95"/>
      <c r="O20" s="95"/>
      <c r="P20" s="134">
        <f>N20+O20</f>
        <v>0</v>
      </c>
      <c r="Q20" s="95"/>
      <c r="R20" s="95"/>
      <c r="S20" s="134">
        <f t="shared" si="3"/>
        <v>0</v>
      </c>
      <c r="T20" s="95"/>
      <c r="U20" s="95"/>
      <c r="V20" s="134">
        <f t="shared" si="4"/>
        <v>0</v>
      </c>
      <c r="W20" s="95"/>
      <c r="X20" s="95"/>
      <c r="Y20" s="134">
        <f t="shared" si="5"/>
        <v>0</v>
      </c>
      <c r="Z20" s="95"/>
      <c r="AA20" s="95"/>
      <c r="AB20" s="134">
        <f t="shared" si="6"/>
        <v>0</v>
      </c>
      <c r="AC20" s="95"/>
      <c r="AD20" s="95"/>
      <c r="AE20" s="134">
        <f t="shared" si="7"/>
        <v>0</v>
      </c>
      <c r="AF20" s="95">
        <f t="shared" si="9"/>
        <v>0</v>
      </c>
      <c r="AG20" s="108">
        <f t="shared" si="10"/>
        <v>305000</v>
      </c>
      <c r="AH20" s="108"/>
      <c r="AI20" s="108"/>
      <c r="AJ20" s="108"/>
    </row>
    <row r="21" spans="1:36" s="11" customFormat="1" ht="69.75" customHeight="1">
      <c r="A21" s="23">
        <v>8</v>
      </c>
      <c r="B21" s="28" t="str">
        <f>VLOOKUP($A21,'Реестр на 3 дня'!$C$2:$AA$653,3)</f>
        <v>ООО «GREEN-HOUSE SERVICE»</v>
      </c>
      <c r="C21" s="24" t="str">
        <f>VLOOKUP($A21,'Реестр на 3 дня'!$C$2:$AA$653,9)</f>
        <v>305426604</v>
      </c>
      <c r="D21" s="289" t="s">
        <v>29</v>
      </c>
      <c r="E21" s="289"/>
      <c r="F21" s="25" t="str">
        <f>VLOOKUP($A21,'Реестр на 3 дня'!$C$2:$AA$653,19)</f>
        <v>Узбекистан, 000000, г. Ташкент, Яшнободский район, Tuzel 1-mavzesi, 49 uy, 37 xonadon</v>
      </c>
      <c r="G21" s="25" t="str">
        <f>'расчет на див.юр.и физ.лицо'!G21</f>
        <v>ИНН 305426604 БАНК: Г.ТАШКЕНТ, ГЛАВНОЕ ОПЕРАЦИОННОЕ УПРАВЛЕНИЕ АК НАРОДНОГО БАНКА                                                                                  р/с: 20208000800860600001  МФО 01125</v>
      </c>
      <c r="H21" s="72">
        <f>VLOOKUP($A21,'Реестр на 3 дня'!$C$2:$AA$752,4)</f>
        <v>1766</v>
      </c>
      <c r="I21" s="103">
        <f t="shared" si="0"/>
        <v>100</v>
      </c>
      <c r="J21" s="93">
        <f t="shared" ref="J21" si="11">H21*I21</f>
        <v>176600</v>
      </c>
      <c r="K21" s="94">
        <f t="shared" ref="K21" si="12">J21*0.05</f>
        <v>8830</v>
      </c>
      <c r="L21" s="93">
        <f t="shared" ref="L21" si="13">J21-K21</f>
        <v>167770</v>
      </c>
      <c r="M21" s="95"/>
      <c r="N21" s="95"/>
      <c r="O21" s="95"/>
      <c r="P21" s="134">
        <f>N21+O21</f>
        <v>0</v>
      </c>
      <c r="Q21" s="95"/>
      <c r="R21" s="95"/>
      <c r="S21" s="134">
        <f t="shared" si="3"/>
        <v>0</v>
      </c>
      <c r="T21" s="95"/>
      <c r="U21" s="95"/>
      <c r="V21" s="134">
        <f t="shared" si="4"/>
        <v>0</v>
      </c>
      <c r="W21" s="95"/>
      <c r="X21" s="95"/>
      <c r="Y21" s="134">
        <f t="shared" si="5"/>
        <v>0</v>
      </c>
      <c r="Z21" s="95"/>
      <c r="AA21" s="95"/>
      <c r="AB21" s="134">
        <f t="shared" si="6"/>
        <v>0</v>
      </c>
      <c r="AC21" s="95"/>
      <c r="AD21" s="95"/>
      <c r="AE21" s="134">
        <f t="shared" si="7"/>
        <v>0</v>
      </c>
      <c r="AF21" s="95">
        <f t="shared" si="9"/>
        <v>0</v>
      </c>
      <c r="AG21" s="108">
        <f t="shared" si="10"/>
        <v>176600</v>
      </c>
      <c r="AH21" s="108"/>
      <c r="AI21" s="108"/>
      <c r="AJ21" s="108"/>
    </row>
    <row r="22" spans="1:36">
      <c r="H22" s="96"/>
      <c r="I22" s="97"/>
      <c r="J22" s="98"/>
      <c r="K22" s="99"/>
      <c r="L22" s="100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8">
        <f t="shared" si="10"/>
        <v>0</v>
      </c>
    </row>
    <row r="23" spans="1:36">
      <c r="A23" s="55"/>
      <c r="B23" s="56" t="s">
        <v>1808</v>
      </c>
      <c r="C23" s="57"/>
      <c r="D23" s="57"/>
      <c r="E23" s="57"/>
      <c r="F23" s="58"/>
      <c r="G23" s="59"/>
      <c r="H23" s="75">
        <f>SUM(H14:H21)</f>
        <v>3920959</v>
      </c>
      <c r="I23" s="75"/>
      <c r="J23" s="75">
        <f t="shared" ref="J23:AF23" si="14">SUM(J14:J21)</f>
        <v>392095900</v>
      </c>
      <c r="K23" s="75">
        <f t="shared" si="14"/>
        <v>19604795</v>
      </c>
      <c r="L23" s="75">
        <f t="shared" si="14"/>
        <v>372491105</v>
      </c>
      <c r="M23" s="75">
        <f t="shared" si="14"/>
        <v>0</v>
      </c>
      <c r="N23" s="75">
        <f t="shared" si="14"/>
        <v>0</v>
      </c>
      <c r="O23" s="75">
        <f t="shared" si="14"/>
        <v>0</v>
      </c>
      <c r="P23" s="75">
        <f t="shared" si="14"/>
        <v>0</v>
      </c>
      <c r="Q23" s="75">
        <f t="shared" ref="Q23:S23" si="15">SUM(Q14:Q21)</f>
        <v>0</v>
      </c>
      <c r="R23" s="75">
        <f t="shared" si="15"/>
        <v>0</v>
      </c>
      <c r="S23" s="75">
        <f t="shared" si="15"/>
        <v>0</v>
      </c>
      <c r="T23" s="75">
        <f t="shared" ref="T23:V23" si="16">SUM(T14:T21)</f>
        <v>0</v>
      </c>
      <c r="U23" s="75">
        <f t="shared" si="16"/>
        <v>0</v>
      </c>
      <c r="V23" s="75">
        <f t="shared" si="16"/>
        <v>0</v>
      </c>
      <c r="W23" s="75">
        <f t="shared" ref="W23:Y23" si="17">SUM(W14:W21)</f>
        <v>0</v>
      </c>
      <c r="X23" s="75">
        <f t="shared" si="17"/>
        <v>0</v>
      </c>
      <c r="Y23" s="75">
        <f t="shared" si="17"/>
        <v>0</v>
      </c>
      <c r="Z23" s="75">
        <f t="shared" ref="Z23:AB23" si="18">SUM(Z14:Z21)</f>
        <v>0</v>
      </c>
      <c r="AA23" s="75">
        <f t="shared" si="18"/>
        <v>0</v>
      </c>
      <c r="AB23" s="75">
        <f t="shared" si="18"/>
        <v>0</v>
      </c>
      <c r="AC23" s="75">
        <f t="shared" ref="AC23:AE23" si="19">SUM(AC14:AC21)</f>
        <v>0</v>
      </c>
      <c r="AD23" s="75">
        <f t="shared" si="19"/>
        <v>0</v>
      </c>
      <c r="AE23" s="75">
        <f t="shared" si="19"/>
        <v>0</v>
      </c>
      <c r="AF23" s="75">
        <f t="shared" si="14"/>
        <v>0</v>
      </c>
      <c r="AG23" s="108">
        <f t="shared" si="10"/>
        <v>392095900</v>
      </c>
    </row>
    <row r="24" spans="1:36">
      <c r="A24" s="55"/>
      <c r="B24" s="56" t="s">
        <v>4036</v>
      </c>
      <c r="C24" s="57"/>
      <c r="D24" s="57"/>
      <c r="E24" s="57"/>
      <c r="F24" s="58"/>
      <c r="G24" s="59"/>
      <c r="H24" s="75"/>
      <c r="I24" s="75"/>
      <c r="J24" s="75"/>
      <c r="K24" s="75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08">
        <f t="shared" si="10"/>
        <v>0</v>
      </c>
    </row>
    <row r="25" spans="1:36">
      <c r="B25" s="12" t="s">
        <v>4038</v>
      </c>
      <c r="H25" s="131">
        <f>H23-H17</f>
        <v>3724114</v>
      </c>
      <c r="I25" s="131">
        <f t="shared" ref="I25:L25" si="20">I23-I17</f>
        <v>-100</v>
      </c>
      <c r="J25" s="131">
        <f t="shared" si="20"/>
        <v>372411400</v>
      </c>
      <c r="K25" s="131">
        <f t="shared" si="20"/>
        <v>18620570</v>
      </c>
      <c r="L25" s="131">
        <f t="shared" si="20"/>
        <v>353790830</v>
      </c>
      <c r="M25" s="131">
        <f t="shared" ref="M25:AF25" si="21">M23-M18</f>
        <v>0</v>
      </c>
      <c r="N25" s="131">
        <f t="shared" si="21"/>
        <v>0</v>
      </c>
      <c r="O25" s="131">
        <f t="shared" ref="O25:Q25" si="22">O23-O18</f>
        <v>0</v>
      </c>
      <c r="P25" s="131">
        <f t="shared" si="22"/>
        <v>0</v>
      </c>
      <c r="Q25" s="131">
        <f t="shared" si="22"/>
        <v>0</v>
      </c>
      <c r="R25" s="131">
        <f t="shared" ref="R25:T25" si="23">R23-R18</f>
        <v>0</v>
      </c>
      <c r="S25" s="131">
        <f t="shared" si="23"/>
        <v>0</v>
      </c>
      <c r="T25" s="131">
        <f t="shared" si="23"/>
        <v>0</v>
      </c>
      <c r="U25" s="131">
        <f t="shared" ref="U25:W25" si="24">U23-U18</f>
        <v>0</v>
      </c>
      <c r="V25" s="131">
        <f t="shared" si="24"/>
        <v>0</v>
      </c>
      <c r="W25" s="131">
        <f t="shared" si="24"/>
        <v>0</v>
      </c>
      <c r="X25" s="131">
        <f t="shared" ref="X25:Z25" si="25">X23-X18</f>
        <v>0</v>
      </c>
      <c r="Y25" s="131">
        <f t="shared" si="25"/>
        <v>0</v>
      </c>
      <c r="Z25" s="131">
        <f t="shared" si="25"/>
        <v>0</v>
      </c>
      <c r="AA25" s="131">
        <f t="shared" ref="AA25:AC25" si="26">AA23-AA18</f>
        <v>0</v>
      </c>
      <c r="AB25" s="131">
        <f t="shared" si="26"/>
        <v>0</v>
      </c>
      <c r="AC25" s="131">
        <f t="shared" si="26"/>
        <v>0</v>
      </c>
      <c r="AD25" s="131">
        <f t="shared" ref="AD25:AE25" si="27">AD23-AD18</f>
        <v>0</v>
      </c>
      <c r="AE25" s="131">
        <f t="shared" si="27"/>
        <v>0</v>
      </c>
      <c r="AF25" s="131">
        <f t="shared" si="21"/>
        <v>0</v>
      </c>
      <c r="AG25" s="108">
        <f t="shared" si="10"/>
        <v>372411400</v>
      </c>
    </row>
    <row r="26" spans="1:36">
      <c r="B26" s="12" t="s">
        <v>4037</v>
      </c>
      <c r="H26" s="131">
        <f>H17</f>
        <v>196845</v>
      </c>
      <c r="I26" s="131"/>
      <c r="J26" s="131">
        <f t="shared" ref="J26:L26" si="28">J17</f>
        <v>19684500</v>
      </c>
      <c r="K26" s="131">
        <f t="shared" si="28"/>
        <v>984225</v>
      </c>
      <c r="L26" s="131">
        <f t="shared" si="28"/>
        <v>18700275</v>
      </c>
      <c r="M26" s="131">
        <f t="shared" ref="M26:AF26" si="29">M18</f>
        <v>0</v>
      </c>
      <c r="N26" s="131">
        <f t="shared" si="29"/>
        <v>0</v>
      </c>
      <c r="O26" s="131">
        <f t="shared" ref="O26:Q26" si="30">O18</f>
        <v>0</v>
      </c>
      <c r="P26" s="131">
        <f t="shared" si="30"/>
        <v>0</v>
      </c>
      <c r="Q26" s="131">
        <f t="shared" si="30"/>
        <v>0</v>
      </c>
      <c r="R26" s="131">
        <f t="shared" ref="R26:T26" si="31">R18</f>
        <v>0</v>
      </c>
      <c r="S26" s="131">
        <f t="shared" si="31"/>
        <v>0</v>
      </c>
      <c r="T26" s="131">
        <f t="shared" si="31"/>
        <v>0</v>
      </c>
      <c r="U26" s="131">
        <f t="shared" ref="U26:W26" si="32">U18</f>
        <v>0</v>
      </c>
      <c r="V26" s="131">
        <f t="shared" si="32"/>
        <v>0</v>
      </c>
      <c r="W26" s="131">
        <f t="shared" si="32"/>
        <v>0</v>
      </c>
      <c r="X26" s="131">
        <f t="shared" ref="X26:Z26" si="33">X18</f>
        <v>0</v>
      </c>
      <c r="Y26" s="131">
        <f t="shared" si="33"/>
        <v>0</v>
      </c>
      <c r="Z26" s="131">
        <f t="shared" si="33"/>
        <v>0</v>
      </c>
      <c r="AA26" s="131">
        <f t="shared" ref="AA26:AC26" si="34">AA18</f>
        <v>0</v>
      </c>
      <c r="AB26" s="131">
        <f t="shared" si="34"/>
        <v>0</v>
      </c>
      <c r="AC26" s="131">
        <f t="shared" si="34"/>
        <v>0</v>
      </c>
      <c r="AD26" s="131">
        <f t="shared" ref="AD26:AE26" si="35">AD18</f>
        <v>0</v>
      </c>
      <c r="AE26" s="131">
        <f t="shared" si="35"/>
        <v>0</v>
      </c>
      <c r="AF26" s="131">
        <f t="shared" si="29"/>
        <v>0</v>
      </c>
      <c r="AG26" s="108">
        <f t="shared" si="10"/>
        <v>19684500</v>
      </c>
    </row>
    <row r="27" spans="1:36">
      <c r="B27" s="12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08">
        <f t="shared" si="10"/>
        <v>0</v>
      </c>
    </row>
    <row r="28" spans="1:36" s="12" customFormat="1">
      <c r="A28" s="60"/>
      <c r="B28" s="61" t="s">
        <v>1807</v>
      </c>
      <c r="C28" s="62"/>
      <c r="D28" s="62"/>
      <c r="E28" s="62"/>
      <c r="F28" s="63"/>
      <c r="G28" s="64"/>
      <c r="H28" s="81">
        <f>'расчет на див.юр.и физ.лицо'!H963</f>
        <v>1792321</v>
      </c>
      <c r="I28" s="81"/>
      <c r="J28" s="81">
        <f>'расчет на див.юр.и физ.лицо'!J963</f>
        <v>179232100</v>
      </c>
      <c r="K28" s="90">
        <f>'расчет на див.юр.и физ.лицо'!K963</f>
        <v>0</v>
      </c>
      <c r="L28" s="81">
        <f>'расчет на див.юр.и физ.лицо'!L963</f>
        <v>179232100</v>
      </c>
      <c r="M28" s="81">
        <f>'расчет на див.юр.и физ.лицо'!R963</f>
        <v>0</v>
      </c>
      <c r="N28" s="81">
        <f>N30+N31</f>
        <v>0</v>
      </c>
      <c r="O28" s="81">
        <f t="shared" ref="O28:AF28" si="36">O30+O31</f>
        <v>0</v>
      </c>
      <c r="P28" s="81">
        <f t="shared" si="36"/>
        <v>0</v>
      </c>
      <c r="Q28" s="81">
        <f t="shared" si="36"/>
        <v>0</v>
      </c>
      <c r="R28" s="81">
        <f t="shared" si="36"/>
        <v>0</v>
      </c>
      <c r="S28" s="81">
        <f t="shared" si="36"/>
        <v>0</v>
      </c>
      <c r="T28" s="81">
        <f t="shared" ref="T28:V28" si="37">T30+T31</f>
        <v>0</v>
      </c>
      <c r="U28" s="81">
        <f t="shared" si="37"/>
        <v>0</v>
      </c>
      <c r="V28" s="81">
        <f t="shared" si="37"/>
        <v>0</v>
      </c>
      <c r="W28" s="81">
        <f t="shared" ref="W28:Y28" si="38">W30+W31</f>
        <v>0</v>
      </c>
      <c r="X28" s="81">
        <f t="shared" si="38"/>
        <v>0</v>
      </c>
      <c r="Y28" s="81">
        <f t="shared" si="38"/>
        <v>0</v>
      </c>
      <c r="Z28" s="81">
        <f t="shared" ref="Z28:AB28" si="39">Z30+Z31</f>
        <v>0</v>
      </c>
      <c r="AA28" s="81">
        <f t="shared" si="39"/>
        <v>0</v>
      </c>
      <c r="AB28" s="81">
        <f t="shared" si="39"/>
        <v>0</v>
      </c>
      <c r="AC28" s="81">
        <f t="shared" ref="AC28:AE28" si="40">AC30+AC31</f>
        <v>0</v>
      </c>
      <c r="AD28" s="81">
        <f t="shared" si="40"/>
        <v>0</v>
      </c>
      <c r="AE28" s="81">
        <f t="shared" si="40"/>
        <v>0</v>
      </c>
      <c r="AF28" s="81">
        <f t="shared" si="36"/>
        <v>0</v>
      </c>
      <c r="AG28" s="108">
        <f t="shared" si="10"/>
        <v>179232100</v>
      </c>
      <c r="AH28" s="53"/>
      <c r="AI28" s="53"/>
      <c r="AJ28" s="53"/>
    </row>
    <row r="29" spans="1:36" s="12" customFormat="1">
      <c r="A29" s="60"/>
      <c r="B29" s="61" t="s">
        <v>4036</v>
      </c>
      <c r="C29" s="62"/>
      <c r="D29" s="62"/>
      <c r="E29" s="62"/>
      <c r="F29" s="63"/>
      <c r="G29" s="64"/>
      <c r="H29" s="81"/>
      <c r="I29" s="81"/>
      <c r="J29" s="81"/>
      <c r="K29" s="90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117"/>
      <c r="AG29" s="108">
        <f t="shared" si="10"/>
        <v>0</v>
      </c>
      <c r="AH29" s="53"/>
      <c r="AI29" s="53"/>
      <c r="AJ29" s="53"/>
    </row>
    <row r="30" spans="1:36" s="12" customFormat="1">
      <c r="A30" s="29"/>
      <c r="B30" s="12" t="s">
        <v>4038</v>
      </c>
      <c r="C30" s="31"/>
      <c r="D30" s="31"/>
      <c r="E30" s="31"/>
      <c r="F30" s="32"/>
      <c r="G30" s="33"/>
      <c r="H30" s="110">
        <f>'расчет на див.юр.и физ.лицо'!H980</f>
        <v>1746773</v>
      </c>
      <c r="I30" s="92"/>
      <c r="J30" s="111">
        <f>'расчет на див.юр.и физ.лицо'!J980</f>
        <v>174677300</v>
      </c>
      <c r="K30" s="111">
        <f>'расчет на див.юр.и физ.лицо'!K980</f>
        <v>0</v>
      </c>
      <c r="L30" s="111">
        <f>'расчет на див.юр.и физ.лицо'!L980</f>
        <v>174677300</v>
      </c>
      <c r="M30" s="84"/>
      <c r="N30" s="111"/>
      <c r="O30" s="111"/>
      <c r="P30" s="135">
        <f>N30+O30</f>
        <v>0</v>
      </c>
      <c r="Q30" s="111"/>
      <c r="R30" s="111"/>
      <c r="S30" s="135">
        <f>Q30+R30</f>
        <v>0</v>
      </c>
      <c r="T30" s="111"/>
      <c r="U30" s="111"/>
      <c r="V30" s="135">
        <f>T30+U30</f>
        <v>0</v>
      </c>
      <c r="W30" s="147"/>
      <c r="X30" s="111"/>
      <c r="Y30" s="135">
        <f>W30+X30</f>
        <v>0</v>
      </c>
      <c r="Z30" s="147"/>
      <c r="AA30" s="111"/>
      <c r="AB30" s="135">
        <f>Z30+AA30</f>
        <v>0</v>
      </c>
      <c r="AC30" s="147"/>
      <c r="AD30" s="111"/>
      <c r="AE30" s="135">
        <f>AC30+AD30</f>
        <v>0</v>
      </c>
      <c r="AF30" s="95">
        <f t="shared" ref="AF30:AF31" si="41">P30+S30+V30+Y30+AB30+AE30</f>
        <v>0</v>
      </c>
      <c r="AG30" s="108">
        <f t="shared" si="10"/>
        <v>174677300</v>
      </c>
      <c r="AH30" s="53"/>
      <c r="AI30" s="53"/>
      <c r="AJ30" s="53"/>
    </row>
    <row r="31" spans="1:36" s="12" customFormat="1">
      <c r="A31" s="29"/>
      <c r="B31" s="12" t="s">
        <v>4037</v>
      </c>
      <c r="C31" s="31"/>
      <c r="D31" s="31"/>
      <c r="E31" s="31"/>
      <c r="F31" s="32"/>
      <c r="G31" s="33"/>
      <c r="H31" s="110">
        <f>'расчет на див.юр.и физ.лицо'!H981</f>
        <v>45548</v>
      </c>
      <c r="I31" s="92"/>
      <c r="J31" s="111">
        <f>'расчет на див.юр.и физ.лицо'!J981</f>
        <v>4554800</v>
      </c>
      <c r="K31" s="111">
        <f>'расчет на див.юр.и физ.лицо'!K981</f>
        <v>0</v>
      </c>
      <c r="L31" s="111">
        <f>'расчет на див.юр.и физ.лицо'!L981</f>
        <v>4554800</v>
      </c>
      <c r="M31" s="84"/>
      <c r="N31" s="111"/>
      <c r="O31" s="111"/>
      <c r="P31" s="111">
        <f>N31</f>
        <v>0</v>
      </c>
      <c r="Q31" s="111"/>
      <c r="R31" s="111"/>
      <c r="S31" s="135">
        <f>Q31+R31</f>
        <v>0</v>
      </c>
      <c r="T31" s="111"/>
      <c r="U31" s="111"/>
      <c r="V31" s="135">
        <f>T31+U31</f>
        <v>0</v>
      </c>
      <c r="W31" s="111"/>
      <c r="X31" s="111"/>
      <c r="Y31" s="135">
        <f>W31+X31</f>
        <v>0</v>
      </c>
      <c r="Z31" s="111"/>
      <c r="AA31" s="111"/>
      <c r="AB31" s="135">
        <f>Z31+AA31</f>
        <v>0</v>
      </c>
      <c r="AC31" s="111"/>
      <c r="AD31" s="111"/>
      <c r="AE31" s="135">
        <f>AC31+AD31</f>
        <v>0</v>
      </c>
      <c r="AF31" s="95">
        <f t="shared" si="41"/>
        <v>0</v>
      </c>
      <c r="AG31" s="108">
        <f t="shared" si="10"/>
        <v>4554800</v>
      </c>
      <c r="AH31" s="53"/>
      <c r="AI31" s="53"/>
      <c r="AJ31" s="53"/>
    </row>
    <row r="32" spans="1:36" s="12" customFormat="1">
      <c r="A32" s="29"/>
      <c r="C32" s="31"/>
      <c r="D32" s="31"/>
      <c r="E32" s="31"/>
      <c r="F32" s="32"/>
      <c r="G32" s="33"/>
      <c r="H32" s="110"/>
      <c r="I32" s="92"/>
      <c r="J32" s="111"/>
      <c r="K32" s="267"/>
      <c r="L32" s="111"/>
      <c r="M32" s="84"/>
      <c r="N32" s="111"/>
      <c r="O32" s="111"/>
      <c r="P32" s="111"/>
      <c r="Q32" s="111"/>
      <c r="R32" s="111"/>
      <c r="S32" s="135"/>
      <c r="T32" s="111"/>
      <c r="U32" s="111"/>
      <c r="V32" s="135"/>
      <c r="W32" s="111"/>
      <c r="X32" s="111"/>
      <c r="Y32" s="135"/>
      <c r="Z32" s="111"/>
      <c r="AA32" s="111"/>
      <c r="AB32" s="135"/>
      <c r="AC32" s="111"/>
      <c r="AD32" s="111"/>
      <c r="AE32" s="135"/>
      <c r="AF32" s="95"/>
      <c r="AG32" s="108"/>
      <c r="AH32" s="53"/>
      <c r="AI32" s="53"/>
      <c r="AJ32" s="53"/>
    </row>
    <row r="33" spans="1:36" s="12" customFormat="1">
      <c r="A33" s="65"/>
      <c r="B33" s="66" t="s">
        <v>39</v>
      </c>
      <c r="C33" s="67"/>
      <c r="D33" s="67"/>
      <c r="E33" s="67"/>
      <c r="F33" s="68"/>
      <c r="G33" s="69"/>
      <c r="H33" s="86">
        <f>H23+H28</f>
        <v>5713280</v>
      </c>
      <c r="I33" s="87"/>
      <c r="J33" s="104">
        <f t="shared" ref="J33:N33" si="42">J23+J28</f>
        <v>571328000</v>
      </c>
      <c r="K33" s="91">
        <f t="shared" si="42"/>
        <v>19604795</v>
      </c>
      <c r="L33" s="105">
        <f t="shared" si="42"/>
        <v>551723205</v>
      </c>
      <c r="M33" s="105">
        <f t="shared" si="42"/>
        <v>0</v>
      </c>
      <c r="N33" s="105">
        <f t="shared" si="42"/>
        <v>0</v>
      </c>
      <c r="O33" s="105">
        <f t="shared" ref="O33:Q33" si="43">O23+O28</f>
        <v>0</v>
      </c>
      <c r="P33" s="105">
        <f t="shared" si="43"/>
        <v>0</v>
      </c>
      <c r="Q33" s="105">
        <f t="shared" si="43"/>
        <v>0</v>
      </c>
      <c r="R33" s="105">
        <f t="shared" ref="R33:AF33" si="44">R23+R28</f>
        <v>0</v>
      </c>
      <c r="S33" s="105">
        <f t="shared" si="44"/>
        <v>0</v>
      </c>
      <c r="T33" s="105">
        <f t="shared" si="44"/>
        <v>0</v>
      </c>
      <c r="U33" s="105">
        <f t="shared" ref="U33:W33" si="45">U23+U28</f>
        <v>0</v>
      </c>
      <c r="V33" s="105">
        <f t="shared" si="45"/>
        <v>0</v>
      </c>
      <c r="W33" s="105">
        <f t="shared" si="45"/>
        <v>0</v>
      </c>
      <c r="X33" s="105">
        <f t="shared" ref="X33:Z33" si="46">X23+X28</f>
        <v>0</v>
      </c>
      <c r="Y33" s="105">
        <f t="shared" si="46"/>
        <v>0</v>
      </c>
      <c r="Z33" s="105">
        <f t="shared" si="46"/>
        <v>0</v>
      </c>
      <c r="AA33" s="105">
        <f t="shared" ref="AA33:AC33" si="47">AA23+AA28</f>
        <v>0</v>
      </c>
      <c r="AB33" s="105">
        <f t="shared" si="47"/>
        <v>0</v>
      </c>
      <c r="AC33" s="105">
        <f t="shared" si="47"/>
        <v>0</v>
      </c>
      <c r="AD33" s="105">
        <f t="shared" ref="AD33:AE33" si="48">AD23+AD28</f>
        <v>0</v>
      </c>
      <c r="AE33" s="105">
        <f t="shared" si="48"/>
        <v>0</v>
      </c>
      <c r="AF33" s="105">
        <f t="shared" si="44"/>
        <v>0</v>
      </c>
      <c r="AG33" s="108">
        <f t="shared" si="10"/>
        <v>571328000</v>
      </c>
      <c r="AH33" s="53"/>
      <c r="AI33" s="53"/>
      <c r="AJ33" s="53"/>
    </row>
    <row r="34" spans="1:36" ht="21.75" customHeight="1"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8">
        <f t="shared" si="10"/>
        <v>0</v>
      </c>
    </row>
    <row r="35" spans="1:36" s="53" customFormat="1">
      <c r="A35" s="116"/>
      <c r="B35" s="52" t="s">
        <v>3254</v>
      </c>
      <c r="C35" s="118"/>
      <c r="D35" s="118"/>
      <c r="E35" s="118"/>
      <c r="F35" s="119"/>
      <c r="G35" s="120"/>
      <c r="H35" s="92">
        <f>H25+H30</f>
        <v>5470887</v>
      </c>
      <c r="I35" s="92"/>
      <c r="J35" s="92">
        <f t="shared" ref="J35:AF35" si="49">J25+J30</f>
        <v>547088700</v>
      </c>
      <c r="K35" s="92">
        <f t="shared" si="49"/>
        <v>18620570</v>
      </c>
      <c r="L35" s="92">
        <f t="shared" si="49"/>
        <v>528468130</v>
      </c>
      <c r="M35" s="92">
        <f t="shared" si="49"/>
        <v>0</v>
      </c>
      <c r="N35" s="92">
        <f t="shared" si="49"/>
        <v>0</v>
      </c>
      <c r="O35" s="92">
        <f t="shared" ref="O35:Q35" si="50">O25+O30</f>
        <v>0</v>
      </c>
      <c r="P35" s="92">
        <f t="shared" si="50"/>
        <v>0</v>
      </c>
      <c r="Q35" s="92">
        <f t="shared" si="50"/>
        <v>0</v>
      </c>
      <c r="R35" s="92">
        <f t="shared" ref="R35:T35" si="51">R25+R30</f>
        <v>0</v>
      </c>
      <c r="S35" s="92">
        <f t="shared" si="51"/>
        <v>0</v>
      </c>
      <c r="T35" s="92">
        <f t="shared" si="51"/>
        <v>0</v>
      </c>
      <c r="U35" s="92">
        <f t="shared" ref="U35:W35" si="52">U25+U30</f>
        <v>0</v>
      </c>
      <c r="V35" s="92">
        <f t="shared" si="52"/>
        <v>0</v>
      </c>
      <c r="W35" s="92">
        <f t="shared" si="52"/>
        <v>0</v>
      </c>
      <c r="X35" s="92">
        <f t="shared" ref="X35:Z35" si="53">X25+X30</f>
        <v>0</v>
      </c>
      <c r="Y35" s="92">
        <f t="shared" si="53"/>
        <v>0</v>
      </c>
      <c r="Z35" s="92">
        <f t="shared" si="53"/>
        <v>0</v>
      </c>
      <c r="AA35" s="92">
        <f t="shared" ref="AA35:AC35" si="54">AA25+AA30</f>
        <v>0</v>
      </c>
      <c r="AB35" s="92">
        <f t="shared" si="54"/>
        <v>0</v>
      </c>
      <c r="AC35" s="92">
        <f t="shared" si="54"/>
        <v>0</v>
      </c>
      <c r="AD35" s="92">
        <f t="shared" ref="AD35:AE35" si="55">AD25+AD30</f>
        <v>0</v>
      </c>
      <c r="AE35" s="92">
        <f t="shared" si="55"/>
        <v>0</v>
      </c>
      <c r="AF35" s="92">
        <f t="shared" si="49"/>
        <v>0</v>
      </c>
      <c r="AG35" s="108">
        <f t="shared" si="10"/>
        <v>547088700</v>
      </c>
    </row>
    <row r="36" spans="1:36" s="130" customFormat="1">
      <c r="A36" s="125"/>
      <c r="B36" s="126" t="s">
        <v>3255</v>
      </c>
      <c r="C36" s="127"/>
      <c r="D36" s="127"/>
      <c r="E36" s="127"/>
      <c r="F36" s="128"/>
      <c r="G36" s="129"/>
      <c r="H36" s="110">
        <f>H26+H31</f>
        <v>242393</v>
      </c>
      <c r="I36" s="110"/>
      <c r="J36" s="110">
        <f t="shared" ref="J36:AF36" si="56">J26+J31</f>
        <v>24239300</v>
      </c>
      <c r="K36" s="110">
        <f t="shared" si="56"/>
        <v>984225</v>
      </c>
      <c r="L36" s="110">
        <f t="shared" si="56"/>
        <v>23255075</v>
      </c>
      <c r="M36" s="110">
        <f t="shared" si="56"/>
        <v>0</v>
      </c>
      <c r="N36" s="110">
        <f t="shared" si="56"/>
        <v>0</v>
      </c>
      <c r="O36" s="110">
        <f t="shared" ref="O36:Q36" si="57">O26+O31</f>
        <v>0</v>
      </c>
      <c r="P36" s="110">
        <f t="shared" si="57"/>
        <v>0</v>
      </c>
      <c r="Q36" s="110">
        <f t="shared" si="57"/>
        <v>0</v>
      </c>
      <c r="R36" s="110">
        <f t="shared" ref="R36:T36" si="58">R26+R31</f>
        <v>0</v>
      </c>
      <c r="S36" s="110">
        <f t="shared" si="58"/>
        <v>0</v>
      </c>
      <c r="T36" s="110">
        <f t="shared" si="58"/>
        <v>0</v>
      </c>
      <c r="U36" s="110">
        <f t="shared" ref="U36:W36" si="59">U26+U31</f>
        <v>0</v>
      </c>
      <c r="V36" s="110">
        <f t="shared" si="59"/>
        <v>0</v>
      </c>
      <c r="W36" s="110">
        <f t="shared" si="59"/>
        <v>0</v>
      </c>
      <c r="X36" s="110">
        <f t="shared" ref="X36:Z36" si="60">X26+X31</f>
        <v>0</v>
      </c>
      <c r="Y36" s="110">
        <f t="shared" si="60"/>
        <v>0</v>
      </c>
      <c r="Z36" s="110">
        <f t="shared" si="60"/>
        <v>0</v>
      </c>
      <c r="AA36" s="110">
        <f t="shared" ref="AA36:AC36" si="61">AA26+AA31</f>
        <v>0</v>
      </c>
      <c r="AB36" s="110">
        <f t="shared" si="61"/>
        <v>0</v>
      </c>
      <c r="AC36" s="110">
        <f t="shared" si="61"/>
        <v>0</v>
      </c>
      <c r="AD36" s="110">
        <f t="shared" ref="AD36:AE36" si="62">AD26+AD31</f>
        <v>0</v>
      </c>
      <c r="AE36" s="110">
        <f t="shared" si="62"/>
        <v>0</v>
      </c>
      <c r="AF36" s="110">
        <f t="shared" si="56"/>
        <v>0</v>
      </c>
      <c r="AG36" s="108">
        <f t="shared" si="10"/>
        <v>24239300</v>
      </c>
    </row>
    <row r="37" spans="1:36" s="109" customFormat="1">
      <c r="A37" s="112"/>
      <c r="B37" s="92" t="s">
        <v>39</v>
      </c>
      <c r="C37" s="121"/>
      <c r="D37" s="121"/>
      <c r="E37" s="121"/>
      <c r="F37" s="121"/>
      <c r="G37" s="122"/>
      <c r="H37" s="123">
        <f>H35+H36</f>
        <v>5713280</v>
      </c>
      <c r="I37" s="123"/>
      <c r="J37" s="123">
        <f t="shared" ref="J37:L37" si="63">J35+J36</f>
        <v>571328000</v>
      </c>
      <c r="K37" s="123">
        <f t="shared" si="63"/>
        <v>19604795</v>
      </c>
      <c r="L37" s="123">
        <f t="shared" si="63"/>
        <v>551723205</v>
      </c>
      <c r="M37" s="123">
        <f t="shared" ref="M37" si="64">M35+M36</f>
        <v>0</v>
      </c>
      <c r="N37" s="123">
        <f t="shared" ref="N37:P37" si="65">N35+N36</f>
        <v>0</v>
      </c>
      <c r="O37" s="123">
        <f t="shared" ref="O37" si="66">O35+O36</f>
        <v>0</v>
      </c>
      <c r="P37" s="123">
        <f t="shared" si="65"/>
        <v>0</v>
      </c>
      <c r="Q37" s="123">
        <f t="shared" ref="Q37:S37" si="67">Q35+Q36</f>
        <v>0</v>
      </c>
      <c r="R37" s="123">
        <f t="shared" si="67"/>
        <v>0</v>
      </c>
      <c r="S37" s="123">
        <f t="shared" si="67"/>
        <v>0</v>
      </c>
      <c r="T37" s="123">
        <f t="shared" ref="T37:V37" si="68">T35+T36</f>
        <v>0</v>
      </c>
      <c r="U37" s="123">
        <f t="shared" si="68"/>
        <v>0</v>
      </c>
      <c r="V37" s="123">
        <f t="shared" si="68"/>
        <v>0</v>
      </c>
      <c r="W37" s="123">
        <f t="shared" ref="W37:Y37" si="69">W35+W36</f>
        <v>0</v>
      </c>
      <c r="X37" s="123">
        <f t="shared" si="69"/>
        <v>0</v>
      </c>
      <c r="Y37" s="123">
        <f t="shared" si="69"/>
        <v>0</v>
      </c>
      <c r="Z37" s="123">
        <f t="shared" ref="Z37:AB37" si="70">Z35+Z36</f>
        <v>0</v>
      </c>
      <c r="AA37" s="123">
        <f t="shared" si="70"/>
        <v>0</v>
      </c>
      <c r="AB37" s="123">
        <f t="shared" si="70"/>
        <v>0</v>
      </c>
      <c r="AC37" s="123">
        <f t="shared" ref="AC37:AE37" si="71">AC35+AC36</f>
        <v>0</v>
      </c>
      <c r="AD37" s="123">
        <f t="shared" si="71"/>
        <v>0</v>
      </c>
      <c r="AE37" s="123">
        <f t="shared" si="71"/>
        <v>0</v>
      </c>
      <c r="AF37" s="123">
        <f t="shared" ref="AF37" si="72">AF35+AF36</f>
        <v>0</v>
      </c>
      <c r="AG37" s="108">
        <f t="shared" si="10"/>
        <v>571328000</v>
      </c>
    </row>
    <row r="38" spans="1:36" s="109" customFormat="1">
      <c r="A38" s="112"/>
      <c r="B38" s="101"/>
      <c r="C38" s="121"/>
      <c r="D38" s="121"/>
      <c r="E38" s="121"/>
      <c r="F38" s="121"/>
      <c r="G38" s="122"/>
      <c r="H38" s="124"/>
      <c r="I38" s="124"/>
      <c r="J38" s="124"/>
      <c r="K38" s="124"/>
      <c r="L38" s="124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</row>
    <row r="39" spans="1:36" s="109" customFormat="1">
      <c r="A39" s="112"/>
      <c r="C39" s="113"/>
      <c r="D39" s="113"/>
      <c r="E39" s="113"/>
      <c r="F39" s="113"/>
      <c r="G39" s="114"/>
      <c r="H39" s="115"/>
      <c r="I39" s="115"/>
      <c r="J39" s="115"/>
      <c r="K39" s="115"/>
      <c r="L39" s="115"/>
    </row>
    <row r="40" spans="1:36" s="109" customFormat="1">
      <c r="A40" s="112"/>
      <c r="C40" s="113"/>
      <c r="D40" s="113"/>
      <c r="E40" s="113"/>
      <c r="F40" s="113"/>
      <c r="G40" s="114"/>
      <c r="H40" s="115"/>
      <c r="I40" s="115"/>
      <c r="J40" s="115"/>
      <c r="K40" s="115"/>
      <c r="L40" s="115"/>
    </row>
    <row r="41" spans="1:36" s="109" customFormat="1">
      <c r="A41" s="112"/>
      <c r="C41" s="113"/>
      <c r="D41" s="113"/>
      <c r="E41" s="113"/>
      <c r="F41" s="113"/>
      <c r="G41" s="114"/>
      <c r="H41" s="115"/>
      <c r="I41" s="115"/>
      <c r="J41" s="115"/>
      <c r="K41" s="115"/>
      <c r="L41" s="115"/>
      <c r="AF41" s="109">
        <f>P30+S30</f>
        <v>0</v>
      </c>
    </row>
    <row r="42" spans="1:36">
      <c r="H42" s="50"/>
      <c r="I42" s="50"/>
      <c r="J42" s="50"/>
      <c r="K42" s="50"/>
      <c r="L42" s="50"/>
      <c r="AG42" s="96">
        <v>303876400</v>
      </c>
    </row>
    <row r="43" spans="1:36">
      <c r="H43" s="50"/>
      <c r="I43" s="50"/>
      <c r="J43" s="50"/>
      <c r="K43" s="50"/>
      <c r="L43" s="50"/>
      <c r="AG43" s="96">
        <f>AG42-AG33</f>
        <v>-267451600</v>
      </c>
    </row>
    <row r="44" spans="1:36">
      <c r="H44" s="50"/>
      <c r="I44" s="50"/>
      <c r="J44" s="148">
        <v>13809772800</v>
      </c>
      <c r="K44" s="50"/>
      <c r="L44" s="50"/>
      <c r="N44" s="109">
        <f>L31-N31</f>
        <v>4554800</v>
      </c>
      <c r="AF44" s="148">
        <v>13577176400</v>
      </c>
    </row>
    <row r="45" spans="1:36">
      <c r="H45" s="50"/>
      <c r="I45" s="50"/>
      <c r="J45" s="50">
        <f>J44-J37</f>
        <v>13238444800</v>
      </c>
      <c r="K45" s="50"/>
      <c r="L45" s="50"/>
      <c r="P45" s="136"/>
      <c r="S45" s="136"/>
      <c r="T45" s="109">
        <v>33672000</v>
      </c>
      <c r="V45" s="136"/>
      <c r="W45" s="109">
        <v>33672000</v>
      </c>
      <c r="Y45" s="136"/>
      <c r="Z45" s="109">
        <v>33672000</v>
      </c>
      <c r="AB45" s="136"/>
      <c r="AC45" s="109">
        <v>33672000</v>
      </c>
      <c r="AE45" s="136"/>
    </row>
    <row r="46" spans="1:36">
      <c r="H46" s="50"/>
      <c r="I46" s="50"/>
      <c r="J46" s="50"/>
      <c r="K46" s="50"/>
      <c r="L46" s="50"/>
      <c r="AF46" s="109">
        <f>AF44-AF37</f>
        <v>13577176400</v>
      </c>
    </row>
    <row r="47" spans="1:36">
      <c r="H47" s="50"/>
      <c r="I47" s="50"/>
      <c r="J47" s="50"/>
      <c r="K47" s="50"/>
      <c r="L47" s="50"/>
    </row>
    <row r="48" spans="1:36">
      <c r="H48" s="50"/>
      <c r="I48" s="50"/>
      <c r="J48" s="50"/>
      <c r="K48" s="50"/>
      <c r="L48" s="50"/>
    </row>
    <row r="49" spans="8:12">
      <c r="H49" s="50"/>
      <c r="I49" s="50"/>
      <c r="J49" s="50"/>
      <c r="K49" s="50"/>
      <c r="L49" s="50"/>
    </row>
    <row r="50" spans="8:12">
      <c r="H50" s="50"/>
      <c r="I50" s="50"/>
      <c r="J50" s="50"/>
      <c r="K50" s="50"/>
      <c r="L50" s="50"/>
    </row>
    <row r="51" spans="8:12">
      <c r="H51" s="50"/>
      <c r="I51" s="50"/>
      <c r="J51" s="50"/>
      <c r="K51" s="50"/>
      <c r="L51" s="50"/>
    </row>
    <row r="52" spans="8:12">
      <c r="H52" s="50"/>
      <c r="I52" s="50"/>
      <c r="J52" s="50"/>
      <c r="K52" s="50"/>
      <c r="L52" s="50"/>
    </row>
    <row r="53" spans="8:12">
      <c r="H53" s="51"/>
    </row>
  </sheetData>
  <sheetProtection selectLockedCells="1" selectUnlockedCells="1"/>
  <mergeCells count="25">
    <mergeCell ref="A9:L9"/>
    <mergeCell ref="I3:L3"/>
    <mergeCell ref="I4:L4"/>
    <mergeCell ref="I5:L5"/>
    <mergeCell ref="I6:L6"/>
    <mergeCell ref="A8:L8"/>
    <mergeCell ref="A11:A12"/>
    <mergeCell ref="B11:B12"/>
    <mergeCell ref="C11:C12"/>
    <mergeCell ref="D11:E12"/>
    <mergeCell ref="F11:F12"/>
    <mergeCell ref="L11:L12"/>
    <mergeCell ref="D13:E13"/>
    <mergeCell ref="D14:E14"/>
    <mergeCell ref="G11:G12"/>
    <mergeCell ref="D15:E15"/>
    <mergeCell ref="D21:E21"/>
    <mergeCell ref="D20:E20"/>
    <mergeCell ref="H11:H12"/>
    <mergeCell ref="J11:J12"/>
    <mergeCell ref="K11:K12"/>
    <mergeCell ref="D16:E16"/>
    <mergeCell ref="D17:E17"/>
    <mergeCell ref="D18:E18"/>
    <mergeCell ref="D19:E19"/>
  </mergeCells>
  <pageMargins left="0.23622047244094491" right="0.15748031496062992" top="0.57999999999999996" bottom="0.38" header="0.19685039370078741" footer="0.23"/>
  <pageSetup paperSize="9" scale="49" orientation="landscape" useFirstPageNumber="1" horizontalDpi="300" verticalDpi="300" r:id="rId1"/>
  <headerFooter alignWithMargins="0"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58"/>
  <sheetViews>
    <sheetView view="pageBreakPreview" topLeftCell="A13" zoomScaleSheetLayoutView="100" workbookViewId="0">
      <selection activeCell="H20" sqref="H20"/>
    </sheetView>
  </sheetViews>
  <sheetFormatPr defaultColWidth="11.5703125" defaultRowHeight="12.75"/>
  <cols>
    <col min="1" max="1" width="4.5703125" style="1" customWidth="1"/>
    <col min="2" max="2" width="33.5703125" style="2" customWidth="1"/>
    <col min="3" max="3" width="10" style="3" customWidth="1"/>
    <col min="4" max="4" width="10.5703125" style="3" customWidth="1"/>
    <col min="5" max="5" width="10.42578125" style="3" customWidth="1"/>
    <col min="6" max="6" width="22.140625" style="4" customWidth="1"/>
    <col min="7" max="7" width="45.85546875" style="5" customWidth="1"/>
    <col min="8" max="8" width="13.7109375" style="6" customWidth="1"/>
    <col min="9" max="9" width="10.5703125" style="37" customWidth="1"/>
    <col min="10" max="10" width="25.5703125" style="7" customWidth="1"/>
    <col min="11" max="11" width="13.140625" style="2" bestFit="1" customWidth="1"/>
    <col min="12" max="16384" width="11.5703125" style="2"/>
  </cols>
  <sheetData>
    <row r="3" spans="1:11" ht="15.75">
      <c r="I3" s="290" t="s">
        <v>15</v>
      </c>
      <c r="J3" s="290"/>
    </row>
    <row r="4" spans="1:11" ht="15.75">
      <c r="I4" s="291" t="s">
        <v>703</v>
      </c>
      <c r="J4" s="291"/>
    </row>
    <row r="5" spans="1:11" ht="15.75">
      <c r="I5" s="292" t="s">
        <v>3250</v>
      </c>
      <c r="J5" s="292"/>
    </row>
    <row r="6" spans="1:11" ht="15.75">
      <c r="I6" s="292" t="s">
        <v>4034</v>
      </c>
      <c r="J6" s="292"/>
    </row>
    <row r="7" spans="1:11" ht="15.75">
      <c r="I7" s="34"/>
    </row>
    <row r="8" spans="1:11" s="9" customFormat="1" ht="20.25">
      <c r="A8" s="293" t="s">
        <v>16</v>
      </c>
      <c r="B8" s="293"/>
      <c r="C8" s="293"/>
      <c r="D8" s="293"/>
      <c r="E8" s="293"/>
      <c r="F8" s="293"/>
      <c r="G8" s="293"/>
      <c r="H8" s="293"/>
      <c r="I8" s="293"/>
      <c r="J8" s="293"/>
    </row>
    <row r="9" spans="1:11" s="9" customFormat="1" ht="19.5">
      <c r="A9" s="294" t="s">
        <v>4035</v>
      </c>
      <c r="B9" s="294"/>
      <c r="C9" s="294"/>
      <c r="D9" s="294"/>
      <c r="E9" s="294"/>
      <c r="F9" s="294"/>
      <c r="G9" s="294"/>
      <c r="H9" s="294"/>
      <c r="I9" s="294"/>
      <c r="J9" s="294"/>
    </row>
    <row r="11" spans="1:11" s="10" customFormat="1" ht="12.75" customHeight="1">
      <c r="A11" s="298" t="s">
        <v>17</v>
      </c>
      <c r="B11" s="295" t="s">
        <v>18</v>
      </c>
      <c r="C11" s="295" t="s">
        <v>19</v>
      </c>
      <c r="D11" s="295" t="s">
        <v>20</v>
      </c>
      <c r="E11" s="295"/>
      <c r="F11" s="300" t="s">
        <v>21</v>
      </c>
      <c r="G11" s="295" t="s">
        <v>22</v>
      </c>
      <c r="H11" s="299" t="s">
        <v>23</v>
      </c>
      <c r="I11" s="301" t="s">
        <v>4750</v>
      </c>
      <c r="J11" s="295" t="s">
        <v>25</v>
      </c>
    </row>
    <row r="12" spans="1:11" s="10" customFormat="1">
      <c r="A12" s="298"/>
      <c r="B12" s="295"/>
      <c r="C12" s="295"/>
      <c r="D12" s="295"/>
      <c r="E12" s="295"/>
      <c r="F12" s="300"/>
      <c r="G12" s="295"/>
      <c r="H12" s="299"/>
      <c r="I12" s="302"/>
      <c r="J12" s="295"/>
    </row>
    <row r="13" spans="1:11" s="10" customFormat="1">
      <c r="A13" s="47"/>
      <c r="B13" s="46" t="s">
        <v>27</v>
      </c>
      <c r="C13" s="46"/>
      <c r="D13" s="296"/>
      <c r="E13" s="297"/>
      <c r="F13" s="48"/>
      <c r="G13" s="21"/>
      <c r="H13" s="49"/>
      <c r="I13" s="35"/>
      <c r="J13" s="22"/>
    </row>
    <row r="14" spans="1:11" s="11" customFormat="1" ht="38.25">
      <c r="A14" s="23">
        <v>1</v>
      </c>
      <c r="B14" s="133" t="str">
        <f>VLOOKUP($A14,'Реестр на 3 дня'!$C$2:$AA$653,3)</f>
        <v>&lt;Foykon&gt; aksiyadorlik jamiyati</v>
      </c>
      <c r="C14" s="24" t="str">
        <f>VLOOKUP($A14,'Реестр на 3 дня'!$C$2:$AA$653,9)</f>
        <v>201960145</v>
      </c>
      <c r="D14" s="289" t="s">
        <v>28</v>
      </c>
      <c r="E14" s="289"/>
      <c r="F14" s="25" t="str">
        <f>VLOOKUP($A14,'Реестр на 3 дня'!$C$2:$AA$653,19)</f>
        <v>Узбекистан, 100015, г. Ташкент, Мирабадский район, Шахрисабз-16А</v>
      </c>
      <c r="G14" s="25" t="str">
        <f>'расчет на див.юр.и физ.лицо'!G14</f>
        <v>ИНН 201960145 БАНК: Г.ТАШКЕНТ, ГОЛОВНОЙ ОФИС АО "НАЦИОНАЛЬНЫЙ БАНК ВЭД"                                                                                  р/с: 20216000302120608001  МФО 00450</v>
      </c>
      <c r="H14" s="140">
        <f>'ЮЛ и ФЛ'!H14</f>
        <v>805384</v>
      </c>
      <c r="I14" s="141">
        <f>H14/H$27</f>
        <v>0.1409670101937941</v>
      </c>
      <c r="J14" s="142">
        <f>H14*3350</f>
        <v>2698036400</v>
      </c>
    </row>
    <row r="15" spans="1:11" s="11" customFormat="1" ht="76.5">
      <c r="A15" s="23">
        <v>2</v>
      </c>
      <c r="B15" s="133" t="str">
        <f>VLOOKUP($A15,'Реестр на 3 дня'!$C$2:$AA$653,3)</f>
        <v>&lt;MEGA COMFORT BUSINESS&gt; mas'uliyati cheklangan jamiyati</v>
      </c>
      <c r="C15" s="24" t="str">
        <f>VLOOKUP($A15,'Реестр на 3 дня'!$C$2:$AA$653,9)</f>
        <v>302376733</v>
      </c>
      <c r="D15" s="289" t="s">
        <v>29</v>
      </c>
      <c r="E15" s="289"/>
      <c r="F15" s="25" t="str">
        <f>VLOOKUP($A15,'Реестр на 3 дня'!$C$2:$AA$653,19)</f>
        <v>Узбекистан, 000000, Ташкентская область, Янгиюльский район, Niyozbosh QFY, Namuna mahalla, O.Qo'chqorov ko'chasi, 2 А-uy</v>
      </c>
      <c r="G15" s="25" t="str">
        <f>'расчет на див.юр.и физ.лицо'!G15</f>
        <v>ИНН 302376733 БАНК: ЯНГИЮЛЬСКИЙ Р-ОН, ЯНГИЮЛЬСКИЙ ФИЛИАЛ АИКБ "ИПАК ЙУЛИ"                                                                                  р/с: 20208000004995749003  МФО 01081</v>
      </c>
      <c r="H15" s="140">
        <f>'ЮЛ и ФЛ'!H15</f>
        <v>2781320</v>
      </c>
      <c r="I15" s="141">
        <f t="shared" ref="I15:I21" si="0">H15/H$27</f>
        <v>0.48681667973563347</v>
      </c>
      <c r="J15" s="142">
        <f t="shared" ref="J15:J21" si="1">H15*3350</f>
        <v>9317422000</v>
      </c>
    </row>
    <row r="16" spans="1:11" s="11" customFormat="1" ht="56.25">
      <c r="A16" s="23">
        <v>3</v>
      </c>
      <c r="B16" s="133" t="str">
        <f>VLOOKUP($A16,'Реестр на 3 дня'!$C$2:$AA$653,3)</f>
        <v>&lt;OLTIN INVEST&gt; aksiyadorlik jamiyati investisiya fondi</v>
      </c>
      <c r="C16" s="24" t="str">
        <f>VLOOKUP($A16,'Реестр на 3 дня'!$C$2:$AA$653,9)</f>
        <v>202032870</v>
      </c>
      <c r="D16" s="289" t="s">
        <v>29</v>
      </c>
      <c r="E16" s="289"/>
      <c r="F16" s="25" t="str">
        <f>VLOOKUP($A16,'Реестр на 3 дня'!$C$2:$AA$653,19)</f>
        <v>Узбекистан, 100167, г. Ташкент, Сергелийский район, Авиагородок, д.76а</v>
      </c>
      <c r="G16" s="25" t="str">
        <f>'расчет на див.юр.и физ.лицо'!G16</f>
        <v>ИНН 202032870 БАНК: Г.ТАШКЕНТ, АКБ "INVEST FINANCE BANK"                                                                                  р/с: 20208000800179737001  МФО 01041</v>
      </c>
      <c r="H16" s="140">
        <f>'ЮЛ и ФЛ'!H16</f>
        <v>150</v>
      </c>
      <c r="I16" s="141">
        <f t="shared" si="0"/>
        <v>2.6254620813263135E-5</v>
      </c>
      <c r="J16" s="142">
        <f t="shared" si="1"/>
        <v>502500</v>
      </c>
      <c r="K16" s="108">
        <f>(H16+132444)*1500</f>
        <v>198891000</v>
      </c>
    </row>
    <row r="17" spans="1:11" s="11" customFormat="1" ht="76.5">
      <c r="A17" s="23">
        <v>4</v>
      </c>
      <c r="B17" s="133" t="str">
        <f>VLOOKUP($A17,'Реестр на 3 дня'!$C$2:$AA$653,3)</f>
        <v>AFC AF Limited</v>
      </c>
      <c r="C17" s="24" t="str">
        <f>VLOOKUP($A17,'Реестр на 3 дня'!$C$2:$AA$653,9)</f>
        <v>900208917</v>
      </c>
      <c r="D17" s="289" t="s">
        <v>29</v>
      </c>
      <c r="E17" s="289"/>
      <c r="F17" s="25" t="str">
        <f>VLOOKUP($A17,'Реестр на 3 дня'!$C$2:$AA$653,19)</f>
        <v>Гонконг (Сянган), 000000, street c/o Asia Frontier Investments Limited, 1805 Hing Yip Commercial Centre, 272-284 Des Voeux Road Central, Hong Kong</v>
      </c>
      <c r="G17" s="25" t="str">
        <f>'расчет на див.юр.и физ.лицо'!G17</f>
        <v>ИНН 900208917 БАНК:                                                                                   р/с: 000451142  МФО DBSSSGSG</v>
      </c>
      <c r="H17" s="140">
        <f>'ЮЛ и ФЛ'!H17</f>
        <v>196845</v>
      </c>
      <c r="I17" s="141">
        <f t="shared" si="0"/>
        <v>3.445393889324521E-2</v>
      </c>
      <c r="J17" s="142">
        <f t="shared" si="1"/>
        <v>659430750</v>
      </c>
    </row>
    <row r="18" spans="1:11" s="11" customFormat="1" ht="51">
      <c r="A18" s="23">
        <v>5</v>
      </c>
      <c r="B18" s="133" t="str">
        <f>VLOOKUP($A18,'Реестр на 3 дня'!$C$2:$AA$653,3)</f>
        <v>Mas'uliyati cheklangan jamiyat &lt;HBCapital&gt;</v>
      </c>
      <c r="C18" s="24" t="str">
        <f>VLOOKUP($A18,'Реестр на 3 дня'!$C$2:$AA$653,9)</f>
        <v>300526870</v>
      </c>
      <c r="D18" s="289" t="s">
        <v>29</v>
      </c>
      <c r="E18" s="289"/>
      <c r="F18" s="25" t="str">
        <f>VLOOKUP($A18,'Реестр на 3 дня'!$C$2:$AA$653,19)</f>
        <v>Узбекистан, 170119, Андижанская область, г. Андижан, проспект Бабура, 53</v>
      </c>
      <c r="G18" s="25" t="str">
        <f>'расчет на див.юр.и физ.лицо'!G18</f>
        <v>ИНН 300526870 БАНК: Г.АНДИЖАН, ГОЛОВНОЙ ОФИС АКБ  "HAMKORBANK" С УЧАСТИЕМ ИНОСТР. КАПИТАЛА                                                                                  р/с: 20208000404634796001  МФО 00083</v>
      </c>
      <c r="H18" s="140">
        <f>'ЮЛ и ФЛ'!H18</f>
        <v>4</v>
      </c>
      <c r="I18" s="141">
        <f t="shared" si="0"/>
        <v>7.0012322168701692E-7</v>
      </c>
      <c r="J18" s="142">
        <f t="shared" si="1"/>
        <v>13400</v>
      </c>
    </row>
    <row r="19" spans="1:11" s="11" customFormat="1" ht="56.25">
      <c r="A19" s="23">
        <v>6</v>
      </c>
      <c r="B19" s="133" t="str">
        <f>VLOOKUP($A19,'Реестр на 3 дня'!$C$2:$AA$653,3)</f>
        <v>O'zbekiston Respublikasi Davlat aktivlarini boshqarish agentligi</v>
      </c>
      <c r="C19" s="24" t="str">
        <f>VLOOKUP($A19,'Реестр на 3 дня'!$C$2:$AA$653,9)</f>
        <v>201122696</v>
      </c>
      <c r="D19" s="289" t="s">
        <v>29</v>
      </c>
      <c r="E19" s="289"/>
      <c r="F19" s="25" t="str">
        <f>VLOOKUP($A19,'Реестр на 3 дня'!$C$2:$AA$653,19)</f>
        <v>Узбекистан, 100000, г. Ташкент, Мирабадский район, ул. Амира Темура, д.6</v>
      </c>
      <c r="G19" s="25" t="str">
        <f>'расчет на див.юр.и физ.лицо'!G19</f>
        <v>ИНН 201122696 БАНК: Г.ТАШКЕНТ, ТАШКЕНТСКИЙ ГОРОДСКОЙ РКЦ ЦЕНТРАЛЬНОГО БАНКА                                                                                  р/с: 23402000300100001010  МФО 00014</v>
      </c>
      <c r="H19" s="140">
        <f>'ЮЛ и ФЛ'!H19</f>
        <v>132440</v>
      </c>
      <c r="I19" s="141">
        <f t="shared" si="0"/>
        <v>2.3181079870057131E-2</v>
      </c>
      <c r="J19" s="142">
        <f t="shared" si="1"/>
        <v>443674000</v>
      </c>
    </row>
    <row r="20" spans="1:11" s="11" customFormat="1" ht="51">
      <c r="A20" s="23">
        <v>7</v>
      </c>
      <c r="B20" s="133" t="str">
        <f>VLOOKUP($A20,'Реестр на 3 дня'!$C$2:$AA$653,3)</f>
        <v>ООО &lt;DALAL STANDARD&gt; г.Ташкент</v>
      </c>
      <c r="C20" s="24" t="str">
        <f>VLOOKUP($A20,'Реестр на 3 дня'!$C$2:$AA$653,9)</f>
        <v>205250005</v>
      </c>
      <c r="D20" s="289" t="s">
        <v>29</v>
      </c>
      <c r="E20" s="289"/>
      <c r="F20" s="25" t="str">
        <f>VLOOKUP($A20,'Реестр на 3 дня'!$C$2:$AA$653,19)</f>
        <v>Узбекистан, 100170, г. Ташкент, Мирзо-Улугбекский район, ул. Мустакилик, 107</v>
      </c>
      <c r="G20" s="25" t="str">
        <f>'расчет на див.юр.и физ.лицо'!G20</f>
        <v>ИНН 205250005 БАНК: Г.ТАШКЕНТ, ГОЛОВНОЙ ОФИС АКБ "УЗСАНОАТКУРИЛИШБАНКИ"                                                                                  р/с: 20208000204357667001  МФО 00440</v>
      </c>
      <c r="H20" s="140">
        <f>'ЮЛ и ФЛ'!H20</f>
        <v>3050</v>
      </c>
      <c r="I20" s="141">
        <f t="shared" si="0"/>
        <v>5.3384395653635044E-4</v>
      </c>
      <c r="J20" s="142">
        <f t="shared" si="1"/>
        <v>10217500</v>
      </c>
    </row>
    <row r="21" spans="1:11" s="11" customFormat="1" ht="51">
      <c r="A21" s="23">
        <v>8</v>
      </c>
      <c r="B21" s="133" t="str">
        <f>VLOOKUP($A21,'Реестр на 3 дня'!$C$2:$AA$653,3)</f>
        <v>ООО «GREEN-HOUSE SERVICE»</v>
      </c>
      <c r="C21" s="24" t="str">
        <f>VLOOKUP($A21,'Реестр на 3 дня'!$C$2:$AA$653,9)</f>
        <v>305426604</v>
      </c>
      <c r="D21" s="289" t="s">
        <v>29</v>
      </c>
      <c r="E21" s="289"/>
      <c r="F21" s="25" t="str">
        <f>VLOOKUP($A21,'Реестр на 3 дня'!$C$2:$AA$653,19)</f>
        <v>Узбекистан, 000000, г. Ташкент, Яшнободский район, Tuzel 1-mavzesi, 49 uy, 37 xonadon</v>
      </c>
      <c r="G21" s="25" t="str">
        <f>'расчет на див.юр.и физ.лицо'!G21</f>
        <v>ИНН 305426604 БАНК: Г.ТАШКЕНТ, ГЛАВНОЕ ОПЕРАЦИОННОЕ УПРАВЛЕНИЕ АК НАРОДНОГО БАНКА                                                                                  р/с: 20208000800860600001  МФО 01125</v>
      </c>
      <c r="H21" s="140">
        <f>'ЮЛ и ФЛ'!H21</f>
        <v>1766</v>
      </c>
      <c r="I21" s="141">
        <f t="shared" si="0"/>
        <v>3.0910440237481797E-4</v>
      </c>
      <c r="J21" s="142">
        <f t="shared" si="1"/>
        <v>5916100</v>
      </c>
    </row>
    <row r="23" spans="1:11" ht="15.75">
      <c r="A23" s="55"/>
      <c r="B23" s="56" t="s">
        <v>1808</v>
      </c>
      <c r="C23" s="57"/>
      <c r="D23" s="57"/>
      <c r="E23" s="57"/>
      <c r="F23" s="58"/>
      <c r="G23" s="59"/>
      <c r="H23" s="74">
        <f>SUM(H14:H21)</f>
        <v>3920959</v>
      </c>
      <c r="I23" s="138">
        <f>SUM(I14:I21)</f>
        <v>0.68628861179567613</v>
      </c>
      <c r="J23" s="74">
        <f t="shared" ref="J23" si="2">SUM(J14:J21)</f>
        <v>13135212650</v>
      </c>
      <c r="K23" s="6" t="e">
        <f>#REF!+#REF!</f>
        <v>#REF!</v>
      </c>
    </row>
    <row r="24" spans="1:11" ht="15.75">
      <c r="B24" s="12"/>
      <c r="H24" s="76"/>
      <c r="I24" s="77"/>
      <c r="J24" s="78"/>
      <c r="K24" s="6" t="e">
        <f>K23-#REF!-#REF!</f>
        <v>#REF!</v>
      </c>
    </row>
    <row r="25" spans="1:11" s="12" customFormat="1" ht="15.75">
      <c r="A25" s="60"/>
      <c r="B25" s="61" t="s">
        <v>1807</v>
      </c>
      <c r="C25" s="62"/>
      <c r="D25" s="62"/>
      <c r="E25" s="62"/>
      <c r="F25" s="63"/>
      <c r="G25" s="64"/>
      <c r="H25" s="80">
        <f>'ЮЛ и ФЛ'!H25</f>
        <v>1792321</v>
      </c>
      <c r="I25" s="137">
        <f>H25/H27</f>
        <v>0.31371138820432398</v>
      </c>
      <c r="J25" s="81">
        <f>H25*3350</f>
        <v>6004275350</v>
      </c>
    </row>
    <row r="26" spans="1:11" s="12" customFormat="1" ht="15.75">
      <c r="A26" s="29"/>
      <c r="B26" s="30"/>
      <c r="C26" s="31"/>
      <c r="D26" s="31"/>
      <c r="E26" s="31"/>
      <c r="F26" s="32"/>
      <c r="G26" s="33"/>
      <c r="H26" s="82"/>
      <c r="I26" s="83"/>
      <c r="J26" s="84"/>
    </row>
    <row r="27" spans="1:11" s="12" customFormat="1" ht="15.75">
      <c r="A27" s="65"/>
      <c r="B27" s="66" t="s">
        <v>39</v>
      </c>
      <c r="C27" s="67"/>
      <c r="D27" s="67"/>
      <c r="E27" s="67"/>
      <c r="F27" s="68"/>
      <c r="G27" s="69"/>
      <c r="H27" s="86">
        <f>H23+H25</f>
        <v>5713280</v>
      </c>
      <c r="I27" s="139">
        <f>I23+I25</f>
        <v>1</v>
      </c>
      <c r="J27" s="88">
        <f>J23+J25</f>
        <v>19139488000</v>
      </c>
    </row>
    <row r="29" spans="1:11" s="12" customFormat="1">
      <c r="A29" s="15"/>
      <c r="C29" s="16" t="s">
        <v>1899</v>
      </c>
      <c r="D29" s="16"/>
      <c r="E29" s="16"/>
      <c r="F29" s="17"/>
      <c r="G29" s="18" t="s">
        <v>2180</v>
      </c>
      <c r="H29" s="13"/>
      <c r="I29" s="36"/>
      <c r="J29" s="19"/>
    </row>
    <row r="30" spans="1:11" s="12" customFormat="1">
      <c r="A30" s="15"/>
      <c r="C30" s="16"/>
      <c r="D30" s="16"/>
      <c r="E30" s="16"/>
      <c r="F30" s="17"/>
      <c r="G30" s="18"/>
      <c r="H30" s="13"/>
      <c r="I30" s="36"/>
      <c r="J30" s="19"/>
    </row>
    <row r="31" spans="1:11">
      <c r="H31" s="45"/>
    </row>
    <row r="32" spans="1:11">
      <c r="B32" s="2" t="s">
        <v>40</v>
      </c>
      <c r="H32" s="50"/>
      <c r="I32" s="50"/>
      <c r="J32" s="50"/>
    </row>
    <row r="33" spans="8:10">
      <c r="H33" s="50">
        <f>H27-H20</f>
        <v>5710230</v>
      </c>
      <c r="I33" s="146">
        <f t="shared" ref="I33:J33" si="3">I27-I20</f>
        <v>0.99946615604346367</v>
      </c>
      <c r="J33" s="50">
        <f t="shared" si="3"/>
        <v>19129270500</v>
      </c>
    </row>
    <row r="34" spans="8:10">
      <c r="H34" s="50"/>
      <c r="I34" s="50"/>
      <c r="J34" s="50"/>
    </row>
    <row r="35" spans="8:10">
      <c r="H35" s="50"/>
      <c r="I35" s="50"/>
      <c r="J35" s="50"/>
    </row>
    <row r="36" spans="8:10">
      <c r="H36" s="50"/>
      <c r="I36" s="50"/>
      <c r="J36" s="50"/>
    </row>
    <row r="37" spans="8:10">
      <c r="H37" s="50"/>
      <c r="I37" s="50"/>
      <c r="J37" s="50"/>
    </row>
    <row r="38" spans="8:10">
      <c r="H38" s="50"/>
      <c r="I38" s="50"/>
      <c r="J38" s="50"/>
    </row>
    <row r="39" spans="8:10">
      <c r="H39" s="50"/>
      <c r="I39" s="50"/>
      <c r="J39" s="50"/>
    </row>
    <row r="40" spans="8:10">
      <c r="H40" s="50"/>
      <c r="I40" s="50"/>
      <c r="J40" s="50"/>
    </row>
    <row r="41" spans="8:10">
      <c r="H41" s="50"/>
      <c r="I41" s="50"/>
      <c r="J41" s="50"/>
    </row>
    <row r="42" spans="8:10">
      <c r="H42" s="50"/>
      <c r="I42" s="50"/>
      <c r="J42" s="50"/>
    </row>
    <row r="43" spans="8:10">
      <c r="H43" s="50"/>
      <c r="I43" s="50"/>
      <c r="J43" s="50"/>
    </row>
    <row r="44" spans="8:10">
      <c r="H44" s="50"/>
      <c r="I44" s="50"/>
      <c r="J44" s="50"/>
    </row>
    <row r="45" spans="8:10">
      <c r="H45" s="50"/>
      <c r="I45" s="50"/>
      <c r="J45" s="50"/>
    </row>
    <row r="46" spans="8:10">
      <c r="H46" s="50"/>
      <c r="I46" s="50"/>
      <c r="J46" s="143">
        <v>1456880</v>
      </c>
    </row>
    <row r="47" spans="8:10">
      <c r="H47" s="51"/>
      <c r="J47" s="144">
        <v>132444</v>
      </c>
    </row>
    <row r="48" spans="8:10">
      <c r="J48" s="144">
        <v>132444</v>
      </c>
    </row>
    <row r="49" spans="10:10">
      <c r="J49" s="144">
        <v>132444</v>
      </c>
    </row>
    <row r="50" spans="10:10">
      <c r="J50" s="145">
        <v>132444</v>
      </c>
    </row>
    <row r="51" spans="10:10">
      <c r="J51" s="145">
        <v>132444</v>
      </c>
    </row>
    <row r="52" spans="10:10">
      <c r="J52" s="145">
        <v>132444</v>
      </c>
    </row>
    <row r="53" spans="10:10">
      <c r="J53" s="7">
        <v>132444</v>
      </c>
    </row>
    <row r="54" spans="10:10">
      <c r="J54" s="7">
        <v>132444</v>
      </c>
    </row>
    <row r="55" spans="10:10">
      <c r="J55" s="7">
        <v>132444</v>
      </c>
    </row>
    <row r="56" spans="10:10">
      <c r="J56" s="7">
        <v>132444</v>
      </c>
    </row>
    <row r="57" spans="10:10">
      <c r="J57" s="7">
        <v>132444</v>
      </c>
    </row>
    <row r="58" spans="10:10">
      <c r="J58" s="7">
        <f>SUM(J46:J57)</f>
        <v>2913764</v>
      </c>
    </row>
  </sheetData>
  <sheetProtection selectLockedCells="1" selectUnlockedCells="1"/>
  <mergeCells count="24">
    <mergeCell ref="A9:J9"/>
    <mergeCell ref="I3:J3"/>
    <mergeCell ref="I4:J4"/>
    <mergeCell ref="I5:J5"/>
    <mergeCell ref="I6:J6"/>
    <mergeCell ref="A8:J8"/>
    <mergeCell ref="D14:E14"/>
    <mergeCell ref="A11:A12"/>
    <mergeCell ref="B11:B12"/>
    <mergeCell ref="C11:C12"/>
    <mergeCell ref="D11:E12"/>
    <mergeCell ref="H11:H12"/>
    <mergeCell ref="J11:J12"/>
    <mergeCell ref="D13:E13"/>
    <mergeCell ref="F11:F12"/>
    <mergeCell ref="G11:G12"/>
    <mergeCell ref="I11:I12"/>
    <mergeCell ref="D21:E21"/>
    <mergeCell ref="D15:E15"/>
    <mergeCell ref="D16:E16"/>
    <mergeCell ref="D17:E17"/>
    <mergeCell ref="D18:E18"/>
    <mergeCell ref="D19:E19"/>
    <mergeCell ref="D20:E20"/>
  </mergeCells>
  <pageMargins left="0.23622047244094491" right="0.15748031496062992" top="0.59055118110236227" bottom="0.39370078740157483" header="0.19685039370078741" footer="0.23622047244094491"/>
  <pageSetup paperSize="9" scale="72" orientation="landscape" useFirstPageNumber="1" horizontalDpi="300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11</vt:i4>
      </vt:variant>
    </vt:vector>
  </HeadingPairs>
  <TitlesOfParts>
    <vt:vector size="19" baseType="lpstr">
      <vt:lpstr>Реестр на 3 дня</vt:lpstr>
      <vt:lpstr>расчет на див.юр.и физ.лицо</vt:lpstr>
      <vt:lpstr>ГНИ_отчет</vt:lpstr>
      <vt:lpstr>ГНИ_отчет (2)</vt:lpstr>
      <vt:lpstr>Спис.нерезидентов</vt:lpstr>
      <vt:lpstr>ЮЛ и ФЛ</vt:lpstr>
      <vt:lpstr>ЮЛ и ФЛ с расш.</vt:lpstr>
      <vt:lpstr>ЮЛ и ФЛ доли</vt:lpstr>
      <vt:lpstr>База_данных</vt:lpstr>
      <vt:lpstr>ГНИ_отчет!Заголовки_для_печати</vt:lpstr>
      <vt:lpstr>'ГНИ_отчет (2)'!Заголовки_для_печати</vt:lpstr>
      <vt:lpstr>'расчет на див.юр.и физ.лицо'!Заголовки_для_печати</vt:lpstr>
      <vt:lpstr>ГНИ_отчет!Область_печати</vt:lpstr>
      <vt:lpstr>'ГНИ_отчет (2)'!Область_печати</vt:lpstr>
      <vt:lpstr>'расчет на див.юр.и физ.лицо'!Область_печати</vt:lpstr>
      <vt:lpstr>Спис.нерезидентов!Область_печати</vt:lpstr>
      <vt:lpstr>'ЮЛ и ФЛ'!Область_печати</vt:lpstr>
      <vt:lpstr>'ЮЛ и ФЛ доли'!Область_печати</vt:lpstr>
      <vt:lpstr>'ЮЛ и ФЛ с расш.'!Область_печати</vt:lpstr>
    </vt:vector>
  </TitlesOfParts>
  <Company>ooo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Пользователь</cp:lastModifiedBy>
  <cp:lastPrinted>2026-06-30T03:14:10Z</cp:lastPrinted>
  <dcterms:created xsi:type="dcterms:W3CDTF">2013-06-06T11:33:19Z</dcterms:created>
  <dcterms:modified xsi:type="dcterms:W3CDTF">2026-06-30T09:29:04Z</dcterms:modified>
</cp:coreProperties>
</file>