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7955" windowHeight="6090" tabRatio="745" firstSheet="8" activeTab="15"/>
  </bookViews>
  <sheets>
    <sheet name="1-Хом аше ва мат" sheetId="1" r:id="rId1"/>
    <sheet name="3-Импорт " sheetId="6" r:id="rId2"/>
    <sheet name="2-Махсулот сотиш" sheetId="4" r:id="rId3"/>
    <sheet name="3-Хизматлар" sheetId="2" r:id="rId4"/>
    <sheet name="5-Пудратчи" sheetId="5" r:id="rId5"/>
    <sheet name="6-Эл.эн.газ сув" sheetId="7" r:id="rId6"/>
    <sheet name="7-Гос.зак." sheetId="3" r:id="rId7"/>
    <sheet name="7.1-xarid.uzex.uz" sheetId="19" r:id="rId8"/>
    <sheet name="7.1-1-xarid.uzex.uz auksion" sheetId="26" r:id="rId9"/>
    <sheet name="7.1-Магазин хт харид" sheetId="18" r:id="rId10"/>
    <sheet name="7.2-Конкурс-Отб.наил.предл." sheetId="10" r:id="rId11"/>
    <sheet name="7.3.-Прямые закупки за 2023" sheetId="20" r:id="rId12"/>
    <sheet name="7.4.-Аукцион" sheetId="21" r:id="rId13"/>
    <sheet name="7.5.-СПОТ_харид" sheetId="14" r:id="rId14"/>
    <sheet name="7.6.-СПОТ_сотиш" sheetId="15" r:id="rId15"/>
    <sheet name="8-coopere" sheetId="24" r:id="rId16"/>
    <sheet name="Восстановлен 2022" sheetId="23" r:id="rId17"/>
    <sheet name="Лист1" sheetId="25" r:id="rId18"/>
  </sheets>
  <externalReferences>
    <externalReference r:id="rId19"/>
  </externalReferences>
  <definedNames>
    <definedName name="_xlnm._FilterDatabase" localSheetId="0" hidden="1">'1-Хом аше ва мат'!$A$5:$F$775</definedName>
    <definedName name="_xlnm._FilterDatabase" localSheetId="2" hidden="1">'2-Махсулот сотиш'!$A$6:$B$2084</definedName>
    <definedName name="_xlnm._FilterDatabase" localSheetId="1" hidden="1">'3-Импорт '!$A$6:$C$75</definedName>
    <definedName name="_xlnm._FilterDatabase" localSheetId="3" hidden="1">'3-Хизматлар'!$A$6:$B$269</definedName>
    <definedName name="_xlnm._FilterDatabase" localSheetId="4" hidden="1">'5-Пудратчи'!$A$6:$B$10</definedName>
    <definedName name="_xlnm._FilterDatabase" localSheetId="5" hidden="1">'6-Эл.эн.газ сув'!$A$6:$B$14</definedName>
    <definedName name="_xlnm._FilterDatabase" localSheetId="8" hidden="1">'7.1-1-xarid.uzex.uz auksion'!$A$4:$H$4</definedName>
    <definedName name="_xlnm._FilterDatabase" localSheetId="7" hidden="1">'7.1-xarid.uzex.uz'!$A$4:$H$4</definedName>
    <definedName name="_xlnm._FilterDatabase" localSheetId="11" hidden="1">'7.3.-Прямые закупки за 2023'!$A$2:$J$73</definedName>
    <definedName name="_xlnm._FilterDatabase" localSheetId="12" hidden="1">'7.4.-Аукцион'!$A$6:$M$7</definedName>
    <definedName name="_xlnm._FilterDatabase" localSheetId="13" hidden="1">'7.5.-СПОТ_харид'!$A$4:$L$66</definedName>
    <definedName name="_xlnm._FilterDatabase" localSheetId="14" hidden="1">'7.6.-СПОТ_сотиш'!$A$4:$K$1868</definedName>
    <definedName name="_xlnm._FilterDatabase" localSheetId="15" hidden="1">'8-coopere'!$A$3:$J$108</definedName>
    <definedName name="_xlnm._FilterDatabase" localSheetId="16" hidden="1">'Восстановлен 2022'!$B$3:$H$3</definedName>
    <definedName name="_xlnm.Print_Titles" localSheetId="0">'1-Хом аше ва мат'!$5:$5</definedName>
    <definedName name="_xlnm.Print_Titles" localSheetId="2">'2-Махсулот сотиш'!$6:$6</definedName>
    <definedName name="_xlnm.Print_Titles" localSheetId="3">'3-Хизматлар'!$6:$6</definedName>
    <definedName name="_xlnm.Print_Titles" localSheetId="9">'7.1-Магазин хт харид'!$5:$5</definedName>
    <definedName name="_xlnm.Print_Titles" localSheetId="14">'7.6.-СПОТ_сотиш'!$4:$4</definedName>
    <definedName name="_xlnm.Print_Area" localSheetId="0">'1-Хом аше ва мат'!$A$1:$B$776</definedName>
    <definedName name="_xlnm.Print_Area" localSheetId="2">'2-Махсулот сотиш'!$A$1:$B$2084</definedName>
    <definedName name="_xlnm.Print_Area" localSheetId="1">'3-Импорт '!$A$1:$B$77</definedName>
    <definedName name="_xlnm.Print_Area" localSheetId="3">'3-Хизматлар'!$A$1:$B$273</definedName>
    <definedName name="_xlnm.Print_Area" localSheetId="8">'7.1-1-xarid.uzex.uz auksion'!$A$1:$H$11</definedName>
    <definedName name="_xlnm.Print_Area" localSheetId="7">'7.1-xarid.uzex.uz'!$A$1:$H$48</definedName>
    <definedName name="_xlnm.Print_Area" localSheetId="9">'7.1-Магазин хт харид'!$A$1:$H$417</definedName>
    <definedName name="_xlnm.Print_Area" localSheetId="10">'7.2-Конкурс-Отб.наил.предл.'!$A$1:$M$12</definedName>
    <definedName name="_xlnm.Print_Area" localSheetId="12">'7.4.-Аукцион'!$A$1:$M$5</definedName>
    <definedName name="_xlnm.Print_Area" localSheetId="13">'7.5.-СПОТ_харид'!$A$1:$I$81</definedName>
    <definedName name="_xlnm.Print_Area" localSheetId="14">'7.6.-СПОТ_сотиш'!$A$1:$I$1870</definedName>
    <definedName name="_xlnm.Print_Area" localSheetId="6">'7-Гос.зак.'!$G$1:$K$41</definedName>
    <definedName name="_xlnm.Print_Area" localSheetId="15">'8-coopere'!$A$1:$J$121</definedName>
  </definedNames>
  <calcPr calcId="144525"/>
</workbook>
</file>

<file path=xl/calcChain.xml><?xml version="1.0" encoding="utf-8"?>
<calcChain xmlns="http://schemas.openxmlformats.org/spreadsheetml/2006/main">
  <c r="K8" i="15" l="1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370" i="15"/>
  <c r="K371" i="15"/>
  <c r="K372" i="15"/>
  <c r="K373" i="15"/>
  <c r="K374" i="15"/>
  <c r="K375" i="15"/>
  <c r="K376" i="15"/>
  <c r="K377" i="15"/>
  <c r="K378" i="15"/>
  <c r="K379" i="15"/>
  <c r="K380" i="15"/>
  <c r="K381" i="15"/>
  <c r="K382" i="15"/>
  <c r="K383" i="15"/>
  <c r="K384" i="15"/>
  <c r="K385" i="15"/>
  <c r="K386" i="15"/>
  <c r="K387" i="15"/>
  <c r="K388" i="15"/>
  <c r="K389" i="15"/>
  <c r="K390" i="15"/>
  <c r="K391" i="15"/>
  <c r="K392" i="15"/>
  <c r="K393" i="15"/>
  <c r="K394" i="15"/>
  <c r="K395" i="15"/>
  <c r="K396" i="15"/>
  <c r="K397" i="15"/>
  <c r="K398" i="15"/>
  <c r="K399" i="15"/>
  <c r="K400" i="15"/>
  <c r="K401" i="15"/>
  <c r="K402" i="15"/>
  <c r="K403" i="15"/>
  <c r="K404" i="15"/>
  <c r="K405" i="15"/>
  <c r="K406" i="15"/>
  <c r="K407" i="15"/>
  <c r="K408" i="15"/>
  <c r="K409" i="15"/>
  <c r="K410" i="15"/>
  <c r="K411" i="15"/>
  <c r="K412" i="15"/>
  <c r="K413" i="15"/>
  <c r="K414" i="15"/>
  <c r="K415" i="15"/>
  <c r="K416" i="15"/>
  <c r="K417" i="15"/>
  <c r="K418" i="15"/>
  <c r="K419" i="15"/>
  <c r="K420" i="15"/>
  <c r="K421" i="15"/>
  <c r="K422" i="15"/>
  <c r="K423" i="15"/>
  <c r="K424" i="15"/>
  <c r="K425" i="15"/>
  <c r="K426" i="15"/>
  <c r="K427" i="15"/>
  <c r="K428" i="15"/>
  <c r="K429" i="15"/>
  <c r="K430" i="15"/>
  <c r="K431" i="15"/>
  <c r="K432" i="15"/>
  <c r="K433" i="15"/>
  <c r="K434" i="15"/>
  <c r="K435" i="15"/>
  <c r="K436" i="15"/>
  <c r="K437" i="15"/>
  <c r="K438" i="15"/>
  <c r="K439" i="15"/>
  <c r="K440" i="15"/>
  <c r="K441" i="15"/>
  <c r="K442" i="15"/>
  <c r="K443" i="15"/>
  <c r="K444" i="15"/>
  <c r="K445" i="15"/>
  <c r="K446" i="15"/>
  <c r="K447" i="15"/>
  <c r="K448" i="15"/>
  <c r="K449" i="15"/>
  <c r="K450" i="15"/>
  <c r="K451" i="15"/>
  <c r="K452" i="15"/>
  <c r="K453" i="15"/>
  <c r="K454" i="15"/>
  <c r="K455" i="15"/>
  <c r="K456" i="15"/>
  <c r="K457" i="15"/>
  <c r="K458" i="15"/>
  <c r="K459" i="15"/>
  <c r="K460" i="15"/>
  <c r="K461" i="15"/>
  <c r="K462" i="15"/>
  <c r="K463" i="15"/>
  <c r="K464" i="15"/>
  <c r="K465" i="15"/>
  <c r="K466" i="15"/>
  <c r="K467" i="15"/>
  <c r="K468" i="15"/>
  <c r="K469" i="15"/>
  <c r="K470" i="15"/>
  <c r="K471" i="15"/>
  <c r="K472" i="15"/>
  <c r="K473" i="15"/>
  <c r="K474" i="15"/>
  <c r="K475" i="15"/>
  <c r="K476" i="15"/>
  <c r="K477" i="15"/>
  <c r="K478" i="15"/>
  <c r="K479" i="15"/>
  <c r="K480" i="15"/>
  <c r="K481" i="15"/>
  <c r="K482" i="15"/>
  <c r="K483" i="15"/>
  <c r="K484" i="15"/>
  <c r="K485" i="15"/>
  <c r="K486" i="15"/>
  <c r="K487" i="15"/>
  <c r="K488" i="15"/>
  <c r="K489" i="15"/>
  <c r="K490" i="15"/>
  <c r="K491" i="15"/>
  <c r="K492" i="15"/>
  <c r="K493" i="15"/>
  <c r="K494" i="15"/>
  <c r="K495" i="15"/>
  <c r="K496" i="15"/>
  <c r="K497" i="15"/>
  <c r="K498" i="15"/>
  <c r="K499" i="15"/>
  <c r="K500" i="15"/>
  <c r="K501" i="15"/>
  <c r="K502" i="15"/>
  <c r="K503" i="15"/>
  <c r="K504" i="15"/>
  <c r="K505" i="15"/>
  <c r="K506" i="15"/>
  <c r="K507" i="15"/>
  <c r="K508" i="15"/>
  <c r="K509" i="15"/>
  <c r="K510" i="15"/>
  <c r="K511" i="15"/>
  <c r="K512" i="15"/>
  <c r="K513" i="15"/>
  <c r="K514" i="15"/>
  <c r="K515" i="15"/>
  <c r="K516" i="15"/>
  <c r="K517" i="15"/>
  <c r="K518" i="15"/>
  <c r="K519" i="15"/>
  <c r="K520" i="15"/>
  <c r="K521" i="15"/>
  <c r="K522" i="15"/>
  <c r="K523" i="15"/>
  <c r="K524" i="15"/>
  <c r="K525" i="15"/>
  <c r="K526" i="15"/>
  <c r="K527" i="15"/>
  <c r="K528" i="15"/>
  <c r="K529" i="15"/>
  <c r="K530" i="15"/>
  <c r="K531" i="15"/>
  <c r="K532" i="15"/>
  <c r="K533" i="15"/>
  <c r="K534" i="15"/>
  <c r="K535" i="15"/>
  <c r="K536" i="15"/>
  <c r="K537" i="15"/>
  <c r="K538" i="15"/>
  <c r="K539" i="15"/>
  <c r="K540" i="15"/>
  <c r="K541" i="15"/>
  <c r="K542" i="15"/>
  <c r="K543" i="15"/>
  <c r="K544" i="15"/>
  <c r="K545" i="15"/>
  <c r="K546" i="15"/>
  <c r="K547" i="15"/>
  <c r="K548" i="15"/>
  <c r="K549" i="15"/>
  <c r="K550" i="15"/>
  <c r="K551" i="15"/>
  <c r="K552" i="15"/>
  <c r="K553" i="15"/>
  <c r="K554" i="15"/>
  <c r="K555" i="15"/>
  <c r="K556" i="15"/>
  <c r="K557" i="15"/>
  <c r="K558" i="15"/>
  <c r="K559" i="15"/>
  <c r="K560" i="15"/>
  <c r="K561" i="15"/>
  <c r="K562" i="15"/>
  <c r="K563" i="15"/>
  <c r="K564" i="15"/>
  <c r="K565" i="15"/>
  <c r="K566" i="15"/>
  <c r="K567" i="15"/>
  <c r="K568" i="15"/>
  <c r="K569" i="15"/>
  <c r="K570" i="15"/>
  <c r="K571" i="15"/>
  <c r="K572" i="15"/>
  <c r="K573" i="15"/>
  <c r="K574" i="15"/>
  <c r="K575" i="15"/>
  <c r="K576" i="15"/>
  <c r="K577" i="15"/>
  <c r="K578" i="15"/>
  <c r="K579" i="15"/>
  <c r="K580" i="15"/>
  <c r="K581" i="15"/>
  <c r="K582" i="15"/>
  <c r="K583" i="15"/>
  <c r="K584" i="15"/>
  <c r="K585" i="15"/>
  <c r="K586" i="15"/>
  <c r="K587" i="15"/>
  <c r="K588" i="15"/>
  <c r="K589" i="15"/>
  <c r="K590" i="15"/>
  <c r="K591" i="15"/>
  <c r="K592" i="15"/>
  <c r="K593" i="15"/>
  <c r="K594" i="15"/>
  <c r="K595" i="15"/>
  <c r="K596" i="15"/>
  <c r="K597" i="15"/>
  <c r="K598" i="15"/>
  <c r="K599" i="15"/>
  <c r="K600" i="15"/>
  <c r="K601" i="15"/>
  <c r="K602" i="15"/>
  <c r="K603" i="15"/>
  <c r="K604" i="15"/>
  <c r="K605" i="15"/>
  <c r="K606" i="15"/>
  <c r="K607" i="15"/>
  <c r="K608" i="15"/>
  <c r="K609" i="15"/>
  <c r="K610" i="15"/>
  <c r="K611" i="15"/>
  <c r="K612" i="15"/>
  <c r="K613" i="15"/>
  <c r="K614" i="15"/>
  <c r="K615" i="15"/>
  <c r="K616" i="15"/>
  <c r="K617" i="15"/>
  <c r="K618" i="15"/>
  <c r="K619" i="15"/>
  <c r="K620" i="15"/>
  <c r="K621" i="15"/>
  <c r="K622" i="15"/>
  <c r="K623" i="15"/>
  <c r="K624" i="15"/>
  <c r="K625" i="15"/>
  <c r="K626" i="15"/>
  <c r="K627" i="15"/>
  <c r="K628" i="15"/>
  <c r="K629" i="15"/>
  <c r="K630" i="15"/>
  <c r="K631" i="15"/>
  <c r="K632" i="15"/>
  <c r="K633" i="15"/>
  <c r="K634" i="15"/>
  <c r="K635" i="15"/>
  <c r="K636" i="15"/>
  <c r="K637" i="15"/>
  <c r="K638" i="15"/>
  <c r="K639" i="15"/>
  <c r="K640" i="15"/>
  <c r="K641" i="15"/>
  <c r="K642" i="15"/>
  <c r="K643" i="15"/>
  <c r="K644" i="15"/>
  <c r="K645" i="15"/>
  <c r="K646" i="15"/>
  <c r="K647" i="15"/>
  <c r="K648" i="15"/>
  <c r="K649" i="15"/>
  <c r="K650" i="15"/>
  <c r="K651" i="15"/>
  <c r="K652" i="15"/>
  <c r="K653" i="15"/>
  <c r="K654" i="15"/>
  <c r="K655" i="15"/>
  <c r="K656" i="15"/>
  <c r="K657" i="15"/>
  <c r="K658" i="15"/>
  <c r="K659" i="15"/>
  <c r="K660" i="15"/>
  <c r="K661" i="15"/>
  <c r="K662" i="15"/>
  <c r="K663" i="15"/>
  <c r="K664" i="15"/>
  <c r="K665" i="15"/>
  <c r="K666" i="15"/>
  <c r="K667" i="15"/>
  <c r="K668" i="15"/>
  <c r="K669" i="15"/>
  <c r="K670" i="15"/>
  <c r="K671" i="15"/>
  <c r="K672" i="15"/>
  <c r="K673" i="15"/>
  <c r="K674" i="15"/>
  <c r="K675" i="15"/>
  <c r="K676" i="15"/>
  <c r="K677" i="15"/>
  <c r="K678" i="15"/>
  <c r="K679" i="15"/>
  <c r="K680" i="15"/>
  <c r="K681" i="15"/>
  <c r="K682" i="15"/>
  <c r="K683" i="15"/>
  <c r="K684" i="15"/>
  <c r="K685" i="15"/>
  <c r="K686" i="15"/>
  <c r="K687" i="15"/>
  <c r="K688" i="15"/>
  <c r="K689" i="15"/>
  <c r="K690" i="15"/>
  <c r="K691" i="15"/>
  <c r="K692" i="15"/>
  <c r="K693" i="15"/>
  <c r="K694" i="15"/>
  <c r="K695" i="15"/>
  <c r="K696" i="15"/>
  <c r="K697" i="15"/>
  <c r="K698" i="15"/>
  <c r="K699" i="15"/>
  <c r="K700" i="15"/>
  <c r="K701" i="15"/>
  <c r="K702" i="15"/>
  <c r="K703" i="15"/>
  <c r="K704" i="15"/>
  <c r="K705" i="15"/>
  <c r="K706" i="15"/>
  <c r="K707" i="15"/>
  <c r="K708" i="15"/>
  <c r="K709" i="15"/>
  <c r="K710" i="15"/>
  <c r="K711" i="15"/>
  <c r="K712" i="15"/>
  <c r="K713" i="15"/>
  <c r="K714" i="15"/>
  <c r="K715" i="15"/>
  <c r="K716" i="15"/>
  <c r="K717" i="15"/>
  <c r="K718" i="15"/>
  <c r="K719" i="15"/>
  <c r="K720" i="15"/>
  <c r="K721" i="15"/>
  <c r="K722" i="15"/>
  <c r="K723" i="15"/>
  <c r="K724" i="15"/>
  <c r="K725" i="15"/>
  <c r="K726" i="15"/>
  <c r="K727" i="15"/>
  <c r="K728" i="15"/>
  <c r="K729" i="15"/>
  <c r="K730" i="15"/>
  <c r="K731" i="15"/>
  <c r="K732" i="15"/>
  <c r="K733" i="15"/>
  <c r="K734" i="15"/>
  <c r="K735" i="15"/>
  <c r="K736" i="15"/>
  <c r="K737" i="15"/>
  <c r="K738" i="15"/>
  <c r="K739" i="15"/>
  <c r="K740" i="15"/>
  <c r="K741" i="15"/>
  <c r="K742" i="15"/>
  <c r="K743" i="15"/>
  <c r="K744" i="15"/>
  <c r="K745" i="15"/>
  <c r="K746" i="15"/>
  <c r="K747" i="15"/>
  <c r="K748" i="15"/>
  <c r="K749" i="15"/>
  <c r="K750" i="15"/>
  <c r="K751" i="15"/>
  <c r="K752" i="15"/>
  <c r="K753" i="15"/>
  <c r="K754" i="15"/>
  <c r="K755" i="15"/>
  <c r="K756" i="15"/>
  <c r="K757" i="15"/>
  <c r="K758" i="15"/>
  <c r="K759" i="15"/>
  <c r="K760" i="15"/>
  <c r="K761" i="15"/>
  <c r="K762" i="15"/>
  <c r="K763" i="15"/>
  <c r="K764" i="15"/>
  <c r="K765" i="15"/>
  <c r="K766" i="15"/>
  <c r="K767" i="15"/>
  <c r="K768" i="15"/>
  <c r="K769" i="15"/>
  <c r="K770" i="15"/>
  <c r="K771" i="15"/>
  <c r="K772" i="15"/>
  <c r="K773" i="15"/>
  <c r="K774" i="15"/>
  <c r="K775" i="15"/>
  <c r="K776" i="15"/>
  <c r="K777" i="15"/>
  <c r="K778" i="15"/>
  <c r="K779" i="15"/>
  <c r="K780" i="15"/>
  <c r="K781" i="15"/>
  <c r="K782" i="15"/>
  <c r="K783" i="15"/>
  <c r="K784" i="15"/>
  <c r="K785" i="15"/>
  <c r="K786" i="15"/>
  <c r="K787" i="15"/>
  <c r="K788" i="15"/>
  <c r="K789" i="15"/>
  <c r="K790" i="15"/>
  <c r="K791" i="15"/>
  <c r="K792" i="15"/>
  <c r="K793" i="15"/>
  <c r="K794" i="15"/>
  <c r="K795" i="15"/>
  <c r="K796" i="15"/>
  <c r="K797" i="15"/>
  <c r="K798" i="15"/>
  <c r="K799" i="15"/>
  <c r="K800" i="15"/>
  <c r="K801" i="15"/>
  <c r="K802" i="15"/>
  <c r="K803" i="15"/>
  <c r="K804" i="15"/>
  <c r="K805" i="15"/>
  <c r="K806" i="15"/>
  <c r="K807" i="15"/>
  <c r="K808" i="15"/>
  <c r="K809" i="15"/>
  <c r="K810" i="15"/>
  <c r="K811" i="15"/>
  <c r="K812" i="15"/>
  <c r="K813" i="15"/>
  <c r="K814" i="15"/>
  <c r="K815" i="15"/>
  <c r="K816" i="15"/>
  <c r="K817" i="15"/>
  <c r="K818" i="15"/>
  <c r="K819" i="15"/>
  <c r="K820" i="15"/>
  <c r="K821" i="15"/>
  <c r="K822" i="15"/>
  <c r="K823" i="15"/>
  <c r="K824" i="15"/>
  <c r="K825" i="15"/>
  <c r="K826" i="15"/>
  <c r="K827" i="15"/>
  <c r="K828" i="15"/>
  <c r="K829" i="15"/>
  <c r="K830" i="15"/>
  <c r="K831" i="15"/>
  <c r="K832" i="15"/>
  <c r="K833" i="15"/>
  <c r="K834" i="15"/>
  <c r="K835" i="15"/>
  <c r="K836" i="15"/>
  <c r="K837" i="15"/>
  <c r="K838" i="15"/>
  <c r="K839" i="15"/>
  <c r="K840" i="15"/>
  <c r="K841" i="15"/>
  <c r="K842" i="15"/>
  <c r="K843" i="15"/>
  <c r="K844" i="15"/>
  <c r="K845" i="15"/>
  <c r="K846" i="15"/>
  <c r="K847" i="15"/>
  <c r="K848" i="15"/>
  <c r="K849" i="15"/>
  <c r="K850" i="15"/>
  <c r="K851" i="15"/>
  <c r="K852" i="15"/>
  <c r="K853" i="15"/>
  <c r="K854" i="15"/>
  <c r="K855" i="15"/>
  <c r="K856" i="15"/>
  <c r="K857" i="15"/>
  <c r="K858" i="15"/>
  <c r="K859" i="15"/>
  <c r="K860" i="15"/>
  <c r="K861" i="15"/>
  <c r="K862" i="15"/>
  <c r="K863" i="15"/>
  <c r="K864" i="15"/>
  <c r="K865" i="15"/>
  <c r="K866" i="15"/>
  <c r="K867" i="15"/>
  <c r="K868" i="15"/>
  <c r="K869" i="15"/>
  <c r="K870" i="15"/>
  <c r="K871" i="15"/>
  <c r="K872" i="15"/>
  <c r="K873" i="15"/>
  <c r="K874" i="15"/>
  <c r="K875" i="15"/>
  <c r="K876" i="15"/>
  <c r="K877" i="15"/>
  <c r="K878" i="15"/>
  <c r="K879" i="15"/>
  <c r="K880" i="15"/>
  <c r="K881" i="15"/>
  <c r="K882" i="15"/>
  <c r="K883" i="15"/>
  <c r="K884" i="15"/>
  <c r="K885" i="15"/>
  <c r="K886" i="15"/>
  <c r="K887" i="15"/>
  <c r="K888" i="15"/>
  <c r="K889" i="15"/>
  <c r="K890" i="15"/>
  <c r="K891" i="15"/>
  <c r="K892" i="15"/>
  <c r="K893" i="15"/>
  <c r="K894" i="15"/>
  <c r="K895" i="15"/>
  <c r="K896" i="15"/>
  <c r="K897" i="15"/>
  <c r="K898" i="15"/>
  <c r="K899" i="15"/>
  <c r="K900" i="15"/>
  <c r="K901" i="15"/>
  <c r="K902" i="15"/>
  <c r="K903" i="15"/>
  <c r="K904" i="15"/>
  <c r="K905" i="15"/>
  <c r="K906" i="15"/>
  <c r="K907" i="15"/>
  <c r="K908" i="15"/>
  <c r="K909" i="15"/>
  <c r="K910" i="15"/>
  <c r="K911" i="15"/>
  <c r="K912" i="15"/>
  <c r="K913" i="15"/>
  <c r="K914" i="15"/>
  <c r="K915" i="15"/>
  <c r="K916" i="15"/>
  <c r="K917" i="15"/>
  <c r="K918" i="15"/>
  <c r="K919" i="15"/>
  <c r="K920" i="15"/>
  <c r="K921" i="15"/>
  <c r="K922" i="15"/>
  <c r="K923" i="15"/>
  <c r="K924" i="15"/>
  <c r="K925" i="15"/>
  <c r="K926" i="15"/>
  <c r="K927" i="15"/>
  <c r="K928" i="15"/>
  <c r="K929" i="15"/>
  <c r="K930" i="15"/>
  <c r="K931" i="15"/>
  <c r="K932" i="15"/>
  <c r="K933" i="15"/>
  <c r="K934" i="15"/>
  <c r="K935" i="15"/>
  <c r="K936" i="15"/>
  <c r="K937" i="15"/>
  <c r="K938" i="15"/>
  <c r="K939" i="15"/>
  <c r="K940" i="15"/>
  <c r="K941" i="15"/>
  <c r="K942" i="15"/>
  <c r="K943" i="15"/>
  <c r="K944" i="15"/>
  <c r="K945" i="15"/>
  <c r="K946" i="15"/>
  <c r="K947" i="15"/>
  <c r="K948" i="15"/>
  <c r="K949" i="15"/>
  <c r="K950" i="15"/>
  <c r="K951" i="15"/>
  <c r="K952" i="15"/>
  <c r="K953" i="15"/>
  <c r="K954" i="15"/>
  <c r="K955" i="15"/>
  <c r="K956" i="15"/>
  <c r="K957" i="15"/>
  <c r="K958" i="15"/>
  <c r="K959" i="15"/>
  <c r="K960" i="15"/>
  <c r="K961" i="15"/>
  <c r="K962" i="15"/>
  <c r="K963" i="15"/>
  <c r="K964" i="15"/>
  <c r="K965" i="15"/>
  <c r="K966" i="15"/>
  <c r="K967" i="15"/>
  <c r="K968" i="15"/>
  <c r="K969" i="15"/>
  <c r="K970" i="15"/>
  <c r="K971" i="15"/>
  <c r="K972" i="15"/>
  <c r="K973" i="15"/>
  <c r="K974" i="15"/>
  <c r="K975" i="15"/>
  <c r="K976" i="15"/>
  <c r="K977" i="15"/>
  <c r="K978" i="15"/>
  <c r="K979" i="15"/>
  <c r="K980" i="15"/>
  <c r="K981" i="15"/>
  <c r="K982" i="15"/>
  <c r="K983" i="15"/>
  <c r="K984" i="15"/>
  <c r="K985" i="15"/>
  <c r="K986" i="15"/>
  <c r="K987" i="15"/>
  <c r="K988" i="15"/>
  <c r="K989" i="15"/>
  <c r="K990" i="15"/>
  <c r="K991" i="15"/>
  <c r="K992" i="15"/>
  <c r="K993" i="15"/>
  <c r="K994" i="15"/>
  <c r="K995" i="15"/>
  <c r="K996" i="15"/>
  <c r="K997" i="15"/>
  <c r="K998" i="15"/>
  <c r="K999" i="15"/>
  <c r="K1000" i="15"/>
  <c r="K1001" i="15"/>
  <c r="K1002" i="15"/>
  <c r="K1003" i="15"/>
  <c r="K1004" i="15"/>
  <c r="K1005" i="15"/>
  <c r="K1006" i="15"/>
  <c r="K1007" i="15"/>
  <c r="K1008" i="15"/>
  <c r="K1009" i="15"/>
  <c r="K1010" i="15"/>
  <c r="K1011" i="15"/>
  <c r="K1012" i="15"/>
  <c r="K1013" i="15"/>
  <c r="K1014" i="15"/>
  <c r="K1015" i="15"/>
  <c r="K1016" i="15"/>
  <c r="K1017" i="15"/>
  <c r="K1018" i="15"/>
  <c r="K1019" i="15"/>
  <c r="K1020" i="15"/>
  <c r="K1021" i="15"/>
  <c r="K1022" i="15"/>
  <c r="K1023" i="15"/>
  <c r="K1024" i="15"/>
  <c r="K1025" i="15"/>
  <c r="K1026" i="15"/>
  <c r="K1027" i="15"/>
  <c r="K1028" i="15"/>
  <c r="K1029" i="15"/>
  <c r="K1030" i="15"/>
  <c r="K1031" i="15"/>
  <c r="K1032" i="15"/>
  <c r="K1033" i="15"/>
  <c r="K1034" i="15"/>
  <c r="K1035" i="15"/>
  <c r="K1036" i="15"/>
  <c r="K1037" i="15"/>
  <c r="K1038" i="15"/>
  <c r="K1039" i="15"/>
  <c r="K1040" i="15"/>
  <c r="K1041" i="15"/>
  <c r="K1042" i="15"/>
  <c r="K1043" i="15"/>
  <c r="K1044" i="15"/>
  <c r="K1045" i="15"/>
  <c r="K1046" i="15"/>
  <c r="K1047" i="15"/>
  <c r="K1048" i="15"/>
  <c r="K1049" i="15"/>
  <c r="K1050" i="15"/>
  <c r="K1051" i="15"/>
  <c r="K1052" i="15"/>
  <c r="K1053" i="15"/>
  <c r="K1054" i="15"/>
  <c r="K1055" i="15"/>
  <c r="K1056" i="15"/>
  <c r="K1057" i="15"/>
  <c r="K1058" i="15"/>
  <c r="K1059" i="15"/>
  <c r="K1060" i="15"/>
  <c r="K1061" i="15"/>
  <c r="K1062" i="15"/>
  <c r="K1063" i="15"/>
  <c r="K1064" i="15"/>
  <c r="K1065" i="15"/>
  <c r="K1066" i="15"/>
  <c r="K1067" i="15"/>
  <c r="K1068" i="15"/>
  <c r="K1069" i="15"/>
  <c r="K1070" i="15"/>
  <c r="K1071" i="15"/>
  <c r="K1072" i="15"/>
  <c r="K1073" i="15"/>
  <c r="K1074" i="15"/>
  <c r="K1075" i="15"/>
  <c r="K1076" i="15"/>
  <c r="K1077" i="15"/>
  <c r="K1078" i="15"/>
  <c r="K1079" i="15"/>
  <c r="K1080" i="15"/>
  <c r="K1081" i="15"/>
  <c r="K1082" i="15"/>
  <c r="K1083" i="15"/>
  <c r="K1084" i="15"/>
  <c r="K1085" i="15"/>
  <c r="K1086" i="15"/>
  <c r="K1087" i="15"/>
  <c r="K1088" i="15"/>
  <c r="K1089" i="15"/>
  <c r="K1090" i="15"/>
  <c r="K1091" i="15"/>
  <c r="K1092" i="15"/>
  <c r="K1093" i="15"/>
  <c r="K1094" i="15"/>
  <c r="K1095" i="15"/>
  <c r="K1096" i="15"/>
  <c r="K1097" i="15"/>
  <c r="K1098" i="15"/>
  <c r="K1099" i="15"/>
  <c r="K1100" i="15"/>
  <c r="K1101" i="15"/>
  <c r="K1102" i="15"/>
  <c r="K1103" i="15"/>
  <c r="K1104" i="15"/>
  <c r="K1105" i="15"/>
  <c r="K1106" i="15"/>
  <c r="K1107" i="15"/>
  <c r="K1108" i="15"/>
  <c r="K1109" i="15"/>
  <c r="K1110" i="15"/>
  <c r="K1111" i="15"/>
  <c r="K1112" i="15"/>
  <c r="K1113" i="15"/>
  <c r="K1114" i="15"/>
  <c r="K1115" i="15"/>
  <c r="K1116" i="15"/>
  <c r="K1117" i="15"/>
  <c r="K1118" i="15"/>
  <c r="K1119" i="15"/>
  <c r="K1120" i="15"/>
  <c r="K1121" i="15"/>
  <c r="K1122" i="15"/>
  <c r="K1123" i="15"/>
  <c r="K1124" i="15"/>
  <c r="K1125" i="15"/>
  <c r="K1126" i="15"/>
  <c r="K1127" i="15"/>
  <c r="K1128" i="15"/>
  <c r="K1129" i="15"/>
  <c r="K1130" i="15"/>
  <c r="K1131" i="15"/>
  <c r="K1132" i="15"/>
  <c r="K1133" i="15"/>
  <c r="K1134" i="15"/>
  <c r="K1135" i="15"/>
  <c r="K1136" i="15"/>
  <c r="K1137" i="15"/>
  <c r="K1138" i="15"/>
  <c r="K1139" i="15"/>
  <c r="K1140" i="15"/>
  <c r="K1141" i="15"/>
  <c r="K1142" i="15"/>
  <c r="K1143" i="15"/>
  <c r="K1144" i="15"/>
  <c r="K1145" i="15"/>
  <c r="K1146" i="15"/>
  <c r="K1147" i="15"/>
  <c r="K1148" i="15"/>
  <c r="K1149" i="15"/>
  <c r="K1150" i="15"/>
  <c r="K1151" i="15"/>
  <c r="K1152" i="15"/>
  <c r="K1153" i="15"/>
  <c r="K1154" i="15"/>
  <c r="K1155" i="15"/>
  <c r="K1156" i="15"/>
  <c r="K1157" i="15"/>
  <c r="K1158" i="15"/>
  <c r="K1159" i="15"/>
  <c r="K1160" i="15"/>
  <c r="K1161" i="15"/>
  <c r="K1162" i="15"/>
  <c r="K1163" i="15"/>
  <c r="K1164" i="15"/>
  <c r="K1165" i="15"/>
  <c r="K1166" i="15"/>
  <c r="K1167" i="15"/>
  <c r="K1168" i="15"/>
  <c r="K1169" i="15"/>
  <c r="K1170" i="15"/>
  <c r="K1171" i="15"/>
  <c r="K1172" i="15"/>
  <c r="K1173" i="15"/>
  <c r="K1174" i="15"/>
  <c r="K1175" i="15"/>
  <c r="K1176" i="15"/>
  <c r="K1177" i="15"/>
  <c r="K1178" i="15"/>
  <c r="K1179" i="15"/>
  <c r="K1180" i="15"/>
  <c r="K1181" i="15"/>
  <c r="K1182" i="15"/>
  <c r="K1183" i="15"/>
  <c r="K1184" i="15"/>
  <c r="K1185" i="15"/>
  <c r="K1186" i="15"/>
  <c r="K1187" i="15"/>
  <c r="K1188" i="15"/>
  <c r="K1189" i="15"/>
  <c r="K1190" i="15"/>
  <c r="K1191" i="15"/>
  <c r="K1192" i="15"/>
  <c r="K1193" i="15"/>
  <c r="K1194" i="15"/>
  <c r="K1195" i="15"/>
  <c r="K1196" i="15"/>
  <c r="K1197" i="15"/>
  <c r="K1198" i="15"/>
  <c r="K1199" i="15"/>
  <c r="K1200" i="15"/>
  <c r="K1201" i="15"/>
  <c r="K1202" i="15"/>
  <c r="K1203" i="15"/>
  <c r="K1204" i="15"/>
  <c r="K1205" i="15"/>
  <c r="K1206" i="15"/>
  <c r="K1207" i="15"/>
  <c r="K1208" i="15"/>
  <c r="K1209" i="15"/>
  <c r="K1210" i="15"/>
  <c r="K1211" i="15"/>
  <c r="K1212" i="15"/>
  <c r="K1213" i="15"/>
  <c r="K1214" i="15"/>
  <c r="K1215" i="15"/>
  <c r="K1216" i="15"/>
  <c r="K1217" i="15"/>
  <c r="K1218" i="15"/>
  <c r="K1219" i="15"/>
  <c r="K1220" i="15"/>
  <c r="K1221" i="15"/>
  <c r="K1222" i="15"/>
  <c r="K1223" i="15"/>
  <c r="K1224" i="15"/>
  <c r="K1225" i="15"/>
  <c r="K1226" i="15"/>
  <c r="K1227" i="15"/>
  <c r="K1228" i="15"/>
  <c r="K1229" i="15"/>
  <c r="K1230" i="15"/>
  <c r="K1231" i="15"/>
  <c r="K1232" i="15"/>
  <c r="K1233" i="15"/>
  <c r="K1234" i="15"/>
  <c r="K1235" i="15"/>
  <c r="K1236" i="15"/>
  <c r="K1237" i="15"/>
  <c r="K1238" i="15"/>
  <c r="K1239" i="15"/>
  <c r="K1240" i="15"/>
  <c r="K1241" i="15"/>
  <c r="K1242" i="15"/>
  <c r="K1243" i="15"/>
  <c r="K1244" i="15"/>
  <c r="K1245" i="15"/>
  <c r="K1246" i="15"/>
  <c r="K1247" i="15"/>
  <c r="K1248" i="15"/>
  <c r="K1249" i="15"/>
  <c r="K1250" i="15"/>
  <c r="K1251" i="15"/>
  <c r="K1252" i="15"/>
  <c r="K1253" i="15"/>
  <c r="K1254" i="15"/>
  <c r="K1255" i="15"/>
  <c r="K1256" i="15"/>
  <c r="K1257" i="15"/>
  <c r="K1258" i="15"/>
  <c r="K1259" i="15"/>
  <c r="K1260" i="15"/>
  <c r="K1261" i="15"/>
  <c r="K1262" i="15"/>
  <c r="K1263" i="15"/>
  <c r="K1264" i="15"/>
  <c r="K1265" i="15"/>
  <c r="K1266" i="15"/>
  <c r="K1267" i="15"/>
  <c r="K1268" i="15"/>
  <c r="K1269" i="15"/>
  <c r="K1270" i="15"/>
  <c r="K1271" i="15"/>
  <c r="K1272" i="15"/>
  <c r="K1273" i="15"/>
  <c r="K1274" i="15"/>
  <c r="K1275" i="15"/>
  <c r="K1276" i="15"/>
  <c r="K1277" i="15"/>
  <c r="K1278" i="15"/>
  <c r="K1279" i="15"/>
  <c r="K1280" i="15"/>
  <c r="K1281" i="15"/>
  <c r="K1282" i="15"/>
  <c r="K1283" i="15"/>
  <c r="K1284" i="15"/>
  <c r="K1285" i="15"/>
  <c r="K1286" i="15"/>
  <c r="K1287" i="15"/>
  <c r="K1288" i="15"/>
  <c r="K1289" i="15"/>
  <c r="K1290" i="15"/>
  <c r="K1291" i="15"/>
  <c r="K1292" i="15"/>
  <c r="K1293" i="15"/>
  <c r="K1294" i="15"/>
  <c r="K1295" i="15"/>
  <c r="K1296" i="15"/>
  <c r="K1297" i="15"/>
  <c r="K1298" i="15"/>
  <c r="K1299" i="15"/>
  <c r="K1300" i="15"/>
  <c r="K1301" i="15"/>
  <c r="K1302" i="15"/>
  <c r="K1303" i="15"/>
  <c r="K1304" i="15"/>
  <c r="K1305" i="15"/>
  <c r="K1306" i="15"/>
  <c r="K1307" i="15"/>
  <c r="K1308" i="15"/>
  <c r="K1309" i="15"/>
  <c r="K1310" i="15"/>
  <c r="K1311" i="15"/>
  <c r="K1312" i="15"/>
  <c r="K1313" i="15"/>
  <c r="K1314" i="15"/>
  <c r="K1315" i="15"/>
  <c r="K1316" i="15"/>
  <c r="K1317" i="15"/>
  <c r="K1318" i="15"/>
  <c r="K1319" i="15"/>
  <c r="K1320" i="15"/>
  <c r="K1321" i="15"/>
  <c r="K1322" i="15"/>
  <c r="K1323" i="15"/>
  <c r="K1324" i="15"/>
  <c r="K1325" i="15"/>
  <c r="K1326" i="15"/>
  <c r="K1327" i="15"/>
  <c r="K1328" i="15"/>
  <c r="K1329" i="15"/>
  <c r="K1330" i="15"/>
  <c r="K1331" i="15"/>
  <c r="K1332" i="15"/>
  <c r="K1333" i="15"/>
  <c r="K1334" i="15"/>
  <c r="K1335" i="15"/>
  <c r="K1336" i="15"/>
  <c r="K1337" i="15"/>
  <c r="K1338" i="15"/>
  <c r="K1339" i="15"/>
  <c r="K1340" i="15"/>
  <c r="K1341" i="15"/>
  <c r="K1342" i="15"/>
  <c r="K1343" i="15"/>
  <c r="K1344" i="15"/>
  <c r="K1345" i="15"/>
  <c r="K1346" i="15"/>
  <c r="K1347" i="15"/>
  <c r="K1348" i="15"/>
  <c r="K1349" i="15"/>
  <c r="K1350" i="15"/>
  <c r="K1351" i="15"/>
  <c r="K1352" i="15"/>
  <c r="K1353" i="15"/>
  <c r="K1354" i="15"/>
  <c r="K1355" i="15"/>
  <c r="K1356" i="15"/>
  <c r="K1357" i="15"/>
  <c r="K1358" i="15"/>
  <c r="K1359" i="15"/>
  <c r="K1360" i="15"/>
  <c r="K1361" i="15"/>
  <c r="K1362" i="15"/>
  <c r="K1363" i="15"/>
  <c r="K1364" i="15"/>
  <c r="K1365" i="15"/>
  <c r="K1366" i="15"/>
  <c r="K1367" i="15"/>
  <c r="K1368" i="15"/>
  <c r="K1369" i="15"/>
  <c r="K1370" i="15"/>
  <c r="K1371" i="15"/>
  <c r="K1372" i="15"/>
  <c r="K1373" i="15"/>
  <c r="K1374" i="15"/>
  <c r="K1375" i="15"/>
  <c r="K1376" i="15"/>
  <c r="K1377" i="15"/>
  <c r="K1378" i="15"/>
  <c r="K1379" i="15"/>
  <c r="K1380" i="15"/>
  <c r="K1381" i="15"/>
  <c r="K1382" i="15"/>
  <c r="K1383" i="15"/>
  <c r="K1384" i="15"/>
  <c r="K1385" i="15"/>
  <c r="K1386" i="15"/>
  <c r="K1387" i="15"/>
  <c r="K1388" i="15"/>
  <c r="K1389" i="15"/>
  <c r="K1390" i="15"/>
  <c r="K1391" i="15"/>
  <c r="K1392" i="15"/>
  <c r="K1393" i="15"/>
  <c r="K1394" i="15"/>
  <c r="K1395" i="15"/>
  <c r="K1396" i="15"/>
  <c r="K1397" i="15"/>
  <c r="K1398" i="15"/>
  <c r="K1399" i="15"/>
  <c r="K1400" i="15"/>
  <c r="K1401" i="15"/>
  <c r="K1402" i="15"/>
  <c r="K1403" i="15"/>
  <c r="K1404" i="15"/>
  <c r="K1405" i="15"/>
  <c r="K1406" i="15"/>
  <c r="K1407" i="15"/>
  <c r="K1408" i="15"/>
  <c r="K1409" i="15"/>
  <c r="K1410" i="15"/>
  <c r="K1411" i="15"/>
  <c r="K1412" i="15"/>
  <c r="K1413" i="15"/>
  <c r="K1414" i="15"/>
  <c r="K1415" i="15"/>
  <c r="K1416" i="15"/>
  <c r="K1417" i="15"/>
  <c r="K1418" i="15"/>
  <c r="K1419" i="15"/>
  <c r="K1420" i="15"/>
  <c r="K1421" i="15"/>
  <c r="K1422" i="15"/>
  <c r="K1423" i="15"/>
  <c r="K1424" i="15"/>
  <c r="K1425" i="15"/>
  <c r="K1426" i="15"/>
  <c r="K1427" i="15"/>
  <c r="K1428" i="15"/>
  <c r="K1429" i="15"/>
  <c r="K1430" i="15"/>
  <c r="K1431" i="15"/>
  <c r="K1432" i="15"/>
  <c r="K1433" i="15"/>
  <c r="K1434" i="15"/>
  <c r="K1435" i="15"/>
  <c r="K1436" i="15"/>
  <c r="K1437" i="15"/>
  <c r="K1438" i="15"/>
  <c r="K1439" i="15"/>
  <c r="K1440" i="15"/>
  <c r="K1441" i="15"/>
  <c r="K1442" i="15"/>
  <c r="K1443" i="15"/>
  <c r="K1444" i="15"/>
  <c r="K1445" i="15"/>
  <c r="K1446" i="15"/>
  <c r="K1447" i="15"/>
  <c r="K1448" i="15"/>
  <c r="K1449" i="15"/>
  <c r="K1450" i="15"/>
  <c r="K1451" i="15"/>
  <c r="K1452" i="15"/>
  <c r="K1453" i="15"/>
  <c r="K1454" i="15"/>
  <c r="K1455" i="15"/>
  <c r="K1456" i="15"/>
  <c r="K1457" i="15"/>
  <c r="K1458" i="15"/>
  <c r="K1459" i="15"/>
  <c r="K1460" i="15"/>
  <c r="K1461" i="15"/>
  <c r="K1462" i="15"/>
  <c r="K1463" i="15"/>
  <c r="K1464" i="15"/>
  <c r="K1465" i="15"/>
  <c r="K1466" i="15"/>
  <c r="K1467" i="15"/>
  <c r="K1468" i="15"/>
  <c r="K1469" i="15"/>
  <c r="K1470" i="15"/>
  <c r="K1471" i="15"/>
  <c r="K1472" i="15"/>
  <c r="K1473" i="15"/>
  <c r="K1474" i="15"/>
  <c r="K1475" i="15"/>
  <c r="K1476" i="15"/>
  <c r="K1477" i="15"/>
  <c r="K1478" i="15"/>
  <c r="K1479" i="15"/>
  <c r="K1480" i="15"/>
  <c r="K1481" i="15"/>
  <c r="K1482" i="15"/>
  <c r="K1483" i="15"/>
  <c r="K1484" i="15"/>
  <c r="K1485" i="15"/>
  <c r="K1486" i="15"/>
  <c r="K1487" i="15"/>
  <c r="K1488" i="15"/>
  <c r="K1489" i="15"/>
  <c r="K1490" i="15"/>
  <c r="K1491" i="15"/>
  <c r="K1492" i="15"/>
  <c r="K1493" i="15"/>
  <c r="K1494" i="15"/>
  <c r="K1495" i="15"/>
  <c r="K1496" i="15"/>
  <c r="K1497" i="15"/>
  <c r="K1498" i="15"/>
  <c r="K1499" i="15"/>
  <c r="K1500" i="15"/>
  <c r="K1501" i="15"/>
  <c r="K1502" i="15"/>
  <c r="K1503" i="15"/>
  <c r="K1504" i="15"/>
  <c r="K1505" i="15"/>
  <c r="K1506" i="15"/>
  <c r="K1507" i="15"/>
  <c r="K1508" i="15"/>
  <c r="K1509" i="15"/>
  <c r="K1510" i="15"/>
  <c r="K1511" i="15"/>
  <c r="K1512" i="15"/>
  <c r="K1513" i="15"/>
  <c r="K1514" i="15"/>
  <c r="K1515" i="15"/>
  <c r="K1516" i="15"/>
  <c r="K1517" i="15"/>
  <c r="K1518" i="15"/>
  <c r="K1519" i="15"/>
  <c r="K1520" i="15"/>
  <c r="K1521" i="15"/>
  <c r="K1522" i="15"/>
  <c r="K1523" i="15"/>
  <c r="K1524" i="15"/>
  <c r="K1525" i="15"/>
  <c r="K1526" i="15"/>
  <c r="K1527" i="15"/>
  <c r="K1528" i="15"/>
  <c r="K1529" i="15"/>
  <c r="K1530" i="15"/>
  <c r="K1531" i="15"/>
  <c r="K1532" i="15"/>
  <c r="K1533" i="15"/>
  <c r="K1534" i="15"/>
  <c r="K1535" i="15"/>
  <c r="K1536" i="15"/>
  <c r="K1537" i="15"/>
  <c r="K1538" i="15"/>
  <c r="K1539" i="15"/>
  <c r="K1540" i="15"/>
  <c r="K1541" i="15"/>
  <c r="K1542" i="15"/>
  <c r="K1543" i="15"/>
  <c r="K1544" i="15"/>
  <c r="K1545" i="15"/>
  <c r="K1546" i="15"/>
  <c r="K1547" i="15"/>
  <c r="K1548" i="15"/>
  <c r="K1549" i="15"/>
  <c r="K1550" i="15"/>
  <c r="K1551" i="15"/>
  <c r="K1552" i="15"/>
  <c r="K1553" i="15"/>
  <c r="K1554" i="15"/>
  <c r="K1555" i="15"/>
  <c r="K1556" i="15"/>
  <c r="K1557" i="15"/>
  <c r="K1558" i="15"/>
  <c r="K1559" i="15"/>
  <c r="K1560" i="15"/>
  <c r="K1561" i="15"/>
  <c r="K1562" i="15"/>
  <c r="K1563" i="15"/>
  <c r="K1564" i="15"/>
  <c r="K1565" i="15"/>
  <c r="K1566" i="15"/>
  <c r="K1567" i="15"/>
  <c r="K1568" i="15"/>
  <c r="K1569" i="15"/>
  <c r="K1570" i="15"/>
  <c r="K1571" i="15"/>
  <c r="K1572" i="15"/>
  <c r="K1573" i="15"/>
  <c r="K1574" i="15"/>
  <c r="K1575" i="15"/>
  <c r="K1576" i="15"/>
  <c r="K1577" i="15"/>
  <c r="K1578" i="15"/>
  <c r="K1579" i="15"/>
  <c r="K1580" i="15"/>
  <c r="K1581" i="15"/>
  <c r="K1582" i="15"/>
  <c r="K1583" i="15"/>
  <c r="K1584" i="15"/>
  <c r="K1585" i="15"/>
  <c r="K1586" i="15"/>
  <c r="K1587" i="15"/>
  <c r="K1588" i="15"/>
  <c r="K1589" i="15"/>
  <c r="K1590" i="15"/>
  <c r="K1591" i="15"/>
  <c r="K1592" i="15"/>
  <c r="K1593" i="15"/>
  <c r="K1594" i="15"/>
  <c r="K1595" i="15"/>
  <c r="K1596" i="15"/>
  <c r="K1597" i="15"/>
  <c r="K1598" i="15"/>
  <c r="K1599" i="15"/>
  <c r="K1600" i="15"/>
  <c r="K1601" i="15"/>
  <c r="K1602" i="15"/>
  <c r="K1603" i="15"/>
  <c r="K1604" i="15"/>
  <c r="K1605" i="15"/>
  <c r="K1606" i="15"/>
  <c r="K1607" i="15"/>
  <c r="K1608" i="15"/>
  <c r="K1609" i="15"/>
  <c r="K1610" i="15"/>
  <c r="K1611" i="15"/>
  <c r="K1612" i="15"/>
  <c r="K1613" i="15"/>
  <c r="K1614" i="15"/>
  <c r="K1615" i="15"/>
  <c r="K1616" i="15"/>
  <c r="K1617" i="15"/>
  <c r="K1618" i="15"/>
  <c r="K1619" i="15"/>
  <c r="K1620" i="15"/>
  <c r="K1621" i="15"/>
  <c r="K1622" i="15"/>
  <c r="K1623" i="15"/>
  <c r="K1624" i="15"/>
  <c r="K1625" i="15"/>
  <c r="K1626" i="15"/>
  <c r="K1627" i="15"/>
  <c r="K1628" i="15"/>
  <c r="K1629" i="15"/>
  <c r="K1630" i="15"/>
  <c r="K1631" i="15"/>
  <c r="K1632" i="15"/>
  <c r="K1633" i="15"/>
  <c r="K1634" i="15"/>
  <c r="K1635" i="15"/>
  <c r="K1636" i="15"/>
  <c r="K1637" i="15"/>
  <c r="K1638" i="15"/>
  <c r="K1639" i="15"/>
  <c r="K1640" i="15"/>
  <c r="K1641" i="15"/>
  <c r="K1642" i="15"/>
  <c r="K1643" i="15"/>
  <c r="K1644" i="15"/>
  <c r="K1645" i="15"/>
  <c r="K1646" i="15"/>
  <c r="K1647" i="15"/>
  <c r="K1648" i="15"/>
  <c r="K1649" i="15"/>
  <c r="K1650" i="15"/>
  <c r="K1651" i="15"/>
  <c r="K1652" i="15"/>
  <c r="K1653" i="15"/>
  <c r="K1654" i="15"/>
  <c r="K1655" i="15"/>
  <c r="K1656" i="15"/>
  <c r="K1657" i="15"/>
  <c r="K1658" i="15"/>
  <c r="K1659" i="15"/>
  <c r="K1660" i="15"/>
  <c r="K1661" i="15"/>
  <c r="K1662" i="15"/>
  <c r="K1663" i="15"/>
  <c r="K1664" i="15"/>
  <c r="K1665" i="15"/>
  <c r="K1666" i="15"/>
  <c r="K1667" i="15"/>
  <c r="K1668" i="15"/>
  <c r="K1669" i="15"/>
  <c r="K1670" i="15"/>
  <c r="K1671" i="15"/>
  <c r="K1672" i="15"/>
  <c r="K1673" i="15"/>
  <c r="K1674" i="15"/>
  <c r="K1675" i="15"/>
  <c r="K1676" i="15"/>
  <c r="K1677" i="15"/>
  <c r="K1678" i="15"/>
  <c r="K1679" i="15"/>
  <c r="K1680" i="15"/>
  <c r="K1681" i="15"/>
  <c r="K1682" i="15"/>
  <c r="K1683" i="15"/>
  <c r="K1684" i="15"/>
  <c r="K1685" i="15"/>
  <c r="K1686" i="15"/>
  <c r="K1687" i="15"/>
  <c r="K1688" i="15"/>
  <c r="K1689" i="15"/>
  <c r="K1690" i="15"/>
  <c r="K1691" i="15"/>
  <c r="K1692" i="15"/>
  <c r="K1693" i="15"/>
  <c r="K1694" i="15"/>
  <c r="K1695" i="15"/>
  <c r="K1696" i="15"/>
  <c r="K1697" i="15"/>
  <c r="K1698" i="15"/>
  <c r="K1699" i="15"/>
  <c r="K1700" i="15"/>
  <c r="K1701" i="15"/>
  <c r="K1702" i="15"/>
  <c r="K1703" i="15"/>
  <c r="K1704" i="15"/>
  <c r="K1705" i="15"/>
  <c r="K1706" i="15"/>
  <c r="K1707" i="15"/>
  <c r="K1708" i="15"/>
  <c r="K1709" i="15"/>
  <c r="K1710" i="15"/>
  <c r="K1711" i="15"/>
  <c r="K1712" i="15"/>
  <c r="K1713" i="15"/>
  <c r="K1714" i="15"/>
  <c r="K1715" i="15"/>
  <c r="K1716" i="15"/>
  <c r="K1717" i="15"/>
  <c r="K1718" i="15"/>
  <c r="K1719" i="15"/>
  <c r="K1720" i="15"/>
  <c r="K1721" i="15"/>
  <c r="K1722" i="15"/>
  <c r="K1723" i="15"/>
  <c r="K1724" i="15"/>
  <c r="K1725" i="15"/>
  <c r="K1726" i="15"/>
  <c r="K1727" i="15"/>
  <c r="K1728" i="15"/>
  <c r="K1729" i="15"/>
  <c r="K1730" i="15"/>
  <c r="K1731" i="15"/>
  <c r="K1732" i="15"/>
  <c r="K1733" i="15"/>
  <c r="K1734" i="15"/>
  <c r="K1735" i="15"/>
  <c r="K1736" i="15"/>
  <c r="K1737" i="15"/>
  <c r="K1738" i="15"/>
  <c r="K1739" i="15"/>
  <c r="K1740" i="15"/>
  <c r="K1741" i="15"/>
  <c r="K1742" i="15"/>
  <c r="K1743" i="15"/>
  <c r="K1744" i="15"/>
  <c r="K1745" i="15"/>
  <c r="K1746" i="15"/>
  <c r="K1747" i="15"/>
  <c r="K1748" i="15"/>
  <c r="K1749" i="15"/>
  <c r="K1750" i="15"/>
  <c r="K1751" i="15"/>
  <c r="K1752" i="15"/>
  <c r="K1753" i="15"/>
  <c r="K1754" i="15"/>
  <c r="K1755" i="15"/>
  <c r="K1756" i="15"/>
  <c r="K1757" i="15"/>
  <c r="K1758" i="15"/>
  <c r="K1759" i="15"/>
  <c r="K1760" i="15"/>
  <c r="K1761" i="15"/>
  <c r="K1762" i="15"/>
  <c r="K1763" i="15"/>
  <c r="K1764" i="15"/>
  <c r="K1765" i="15"/>
  <c r="K1766" i="15"/>
  <c r="K1767" i="15"/>
  <c r="K1768" i="15"/>
  <c r="K1769" i="15"/>
  <c r="K1770" i="15"/>
  <c r="K1771" i="15"/>
  <c r="K1772" i="15"/>
  <c r="K1773" i="15"/>
  <c r="K1774" i="15"/>
  <c r="K1775" i="15"/>
  <c r="K1776" i="15"/>
  <c r="K1777" i="15"/>
  <c r="K1778" i="15"/>
  <c r="K1779" i="15"/>
  <c r="K1780" i="15"/>
  <c r="K1781" i="15"/>
  <c r="K1782" i="15"/>
  <c r="K1783" i="15"/>
  <c r="K1784" i="15"/>
  <c r="K1785" i="15"/>
  <c r="K1786" i="15"/>
  <c r="K1787" i="15"/>
  <c r="K1788" i="15"/>
  <c r="K1789" i="15"/>
  <c r="K1790" i="15"/>
  <c r="K1791" i="15"/>
  <c r="K1792" i="15"/>
  <c r="K1793" i="15"/>
  <c r="K1794" i="15"/>
  <c r="K1795" i="15"/>
  <c r="K1796" i="15"/>
  <c r="K1797" i="15"/>
  <c r="K1798" i="15"/>
  <c r="K1799" i="15"/>
  <c r="K1800" i="15"/>
  <c r="K1801" i="15"/>
  <c r="K1802" i="15"/>
  <c r="K1803" i="15"/>
  <c r="K1804" i="15"/>
  <c r="K1805" i="15"/>
  <c r="K1806" i="15"/>
  <c r="K1807" i="15"/>
  <c r="K1808" i="15"/>
  <c r="K1809" i="15"/>
  <c r="K1810" i="15"/>
  <c r="K1811" i="15"/>
  <c r="K1812" i="15"/>
  <c r="K1813" i="15"/>
  <c r="K1814" i="15"/>
  <c r="K1815" i="15"/>
  <c r="K1816" i="15"/>
  <c r="K1817" i="15"/>
  <c r="K1818" i="15"/>
  <c r="K1819" i="15"/>
  <c r="K1820" i="15"/>
  <c r="K1821" i="15"/>
  <c r="K1822" i="15"/>
  <c r="K1823" i="15"/>
  <c r="K1824" i="15"/>
  <c r="K1825" i="15"/>
  <c r="K1826" i="15"/>
  <c r="K1827" i="15"/>
  <c r="K1828" i="15"/>
  <c r="K1829" i="15"/>
  <c r="K1830" i="15"/>
  <c r="K1831" i="15"/>
  <c r="K1832" i="15"/>
  <c r="K1833" i="15"/>
  <c r="K1834" i="15"/>
  <c r="K1835" i="15"/>
  <c r="K1836" i="15"/>
  <c r="K1837" i="15"/>
  <c r="K1838" i="15"/>
  <c r="K1839" i="15"/>
  <c r="K1840" i="15"/>
  <c r="K1841" i="15"/>
  <c r="K1842" i="15"/>
  <c r="K1843" i="15"/>
  <c r="K1844" i="15"/>
  <c r="K1845" i="15"/>
  <c r="K1846" i="15"/>
  <c r="K1847" i="15"/>
  <c r="K1848" i="15"/>
  <c r="K1849" i="15"/>
  <c r="K1850" i="15"/>
  <c r="K1851" i="15"/>
  <c r="K1852" i="15"/>
  <c r="K1853" i="15"/>
  <c r="K1854" i="15"/>
  <c r="K1855" i="15"/>
  <c r="K1856" i="15"/>
  <c r="K1857" i="15"/>
  <c r="K1858" i="15"/>
  <c r="K1859" i="15"/>
  <c r="K1860" i="15"/>
  <c r="K1861" i="15"/>
  <c r="K1862" i="15"/>
  <c r="K1863" i="15"/>
  <c r="K1864" i="15"/>
  <c r="K1865" i="15"/>
  <c r="I1868" i="15"/>
  <c r="I81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65" i="14"/>
  <c r="K66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B775" i="1" l="1"/>
  <c r="H77" i="21"/>
  <c r="E77" i="21"/>
  <c r="A7" i="18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A329" i="18" s="1"/>
  <c r="A330" i="18" s="1"/>
  <c r="A331" i="18" s="1"/>
  <c r="A332" i="18" s="1"/>
  <c r="A333" i="18" s="1"/>
  <c r="A334" i="18" s="1"/>
  <c r="A335" i="18" s="1"/>
  <c r="A336" i="18" s="1"/>
  <c r="A337" i="18" s="1"/>
  <c r="A338" i="18" s="1"/>
  <c r="A339" i="18" s="1"/>
  <c r="A340" i="18" s="1"/>
  <c r="A341" i="18" s="1"/>
  <c r="A342" i="18" s="1"/>
  <c r="A343" i="18" s="1"/>
  <c r="A344" i="18" s="1"/>
  <c r="A345" i="18" s="1"/>
  <c r="A346" i="18" s="1"/>
  <c r="E414" i="18"/>
  <c r="H414" i="18"/>
  <c r="A347" i="18" l="1"/>
  <c r="A348" i="18" s="1"/>
  <c r="A349" i="18" s="1"/>
  <c r="A350" i="18" s="1"/>
  <c r="A351" i="18" s="1"/>
  <c r="A352" i="18" s="1"/>
  <c r="A353" i="18" s="1"/>
  <c r="A354" i="18" s="1"/>
  <c r="A355" i="18" s="1"/>
  <c r="A356" i="18" s="1"/>
  <c r="A357" i="18" s="1"/>
  <c r="A358" i="18" s="1"/>
  <c r="A359" i="18" s="1"/>
  <c r="A360" i="18" s="1"/>
  <c r="A361" i="18" s="1"/>
  <c r="A362" i="18" s="1"/>
  <c r="A363" i="18" s="1"/>
  <c r="A364" i="18" s="1"/>
  <c r="A365" i="18" s="1"/>
  <c r="A366" i="18" s="1"/>
  <c r="A367" i="18" s="1"/>
  <c r="A368" i="18" s="1"/>
  <c r="A369" i="18" s="1"/>
  <c r="A370" i="18" s="1"/>
  <c r="A371" i="18" s="1"/>
  <c r="A372" i="18" s="1"/>
  <c r="A373" i="18" s="1"/>
  <c r="A374" i="18" s="1"/>
  <c r="A375" i="18" s="1"/>
  <c r="A376" i="18" s="1"/>
  <c r="A377" i="18" s="1"/>
  <c r="A378" i="18" s="1"/>
  <c r="A379" i="18" s="1"/>
  <c r="A380" i="18" s="1"/>
  <c r="A381" i="18" s="1"/>
  <c r="A382" i="18" s="1"/>
  <c r="A383" i="18" s="1"/>
  <c r="A384" i="18" s="1"/>
  <c r="A385" i="18" s="1"/>
  <c r="A386" i="18" s="1"/>
  <c r="A387" i="18" s="1"/>
  <c r="A388" i="18" s="1"/>
  <c r="A389" i="18" s="1"/>
  <c r="A390" i="18" s="1"/>
  <c r="A391" i="18" s="1"/>
  <c r="A392" i="18" s="1"/>
  <c r="A393" i="18" s="1"/>
  <c r="A394" i="18" s="1"/>
  <c r="A395" i="18" s="1"/>
  <c r="A396" i="18" s="1"/>
  <c r="A397" i="18" s="1"/>
  <c r="A398" i="18" s="1"/>
  <c r="A399" i="18" s="1"/>
  <c r="A400" i="18" s="1"/>
  <c r="A401" i="18" s="1"/>
  <c r="A402" i="18" s="1"/>
  <c r="A403" i="18" s="1"/>
  <c r="A404" i="18" s="1"/>
  <c r="A405" i="18" s="1"/>
  <c r="A406" i="18" s="1"/>
  <c r="A407" i="18" s="1"/>
  <c r="A408" i="18" s="1"/>
  <c r="A409" i="18" s="1"/>
  <c r="A410" i="18" s="1"/>
  <c r="A411" i="18" s="1"/>
  <c r="A412" i="18" s="1"/>
  <c r="A413" i="18" s="1"/>
  <c r="H109" i="24" l="1"/>
  <c r="A4" i="20" l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44" i="19"/>
  <c r="A45" i="19" s="1"/>
  <c r="A39" i="19"/>
  <c r="A40" i="19" s="1"/>
  <c r="A41" i="19" s="1"/>
  <c r="A42" i="19" s="1"/>
  <c r="A37" i="19"/>
  <c r="A34" i="19"/>
  <c r="A31" i="19"/>
  <c r="A25" i="19"/>
  <c r="A26" i="19" s="1"/>
  <c r="A27" i="19" s="1"/>
  <c r="A28" i="19" s="1"/>
  <c r="A22" i="19"/>
  <c r="A13" i="19"/>
  <c r="A14" i="19" s="1"/>
  <c r="A15" i="19" s="1"/>
  <c r="A16" i="19" s="1"/>
  <c r="A17" i="19" s="1"/>
  <c r="A18" i="19" s="1"/>
  <c r="A19" i="19" s="1"/>
  <c r="A11" i="19"/>
  <c r="A5" i="19"/>
  <c r="A6" i="19" s="1"/>
  <c r="A7" i="19" s="1"/>
  <c r="A8" i="19" s="1"/>
  <c r="A9" i="19" s="1"/>
  <c r="A94" i="20" l="1"/>
  <c r="A93" i="20"/>
  <c r="A95" i="20" s="1"/>
  <c r="K23" i="14" l="1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" i="15"/>
  <c r="K7" i="15"/>
  <c r="K1866" i="15"/>
  <c r="K1867" i="15"/>
  <c r="B77" i="6"/>
  <c r="B11" i="5" l="1"/>
  <c r="B75" i="6"/>
  <c r="A5" i="23" l="1"/>
  <c r="A6" i="23" s="1"/>
  <c r="A7" i="23" s="1"/>
  <c r="A8" i="23" s="1"/>
  <c r="A9" i="23" s="1"/>
  <c r="A10" i="23" s="1"/>
  <c r="A11" i="23" s="1"/>
  <c r="A12" i="23" s="1"/>
  <c r="A13" i="23" s="1"/>
  <c r="A14" i="23" s="1"/>
  <c r="H16" i="23"/>
  <c r="H6" i="26" l="1"/>
  <c r="F96" i="20"/>
  <c r="G96" i="20"/>
  <c r="H48" i="19"/>
  <c r="I5" i="26" s="1"/>
  <c r="B269" i="2" l="1"/>
  <c r="D269" i="2" l="1"/>
  <c r="H12" i="10" l="1"/>
  <c r="P77" i="21" l="1"/>
  <c r="B2084" i="4" l="1"/>
  <c r="B16" i="7" l="1"/>
  <c r="B789" i="1" s="1"/>
  <c r="H21" i="3" l="1"/>
  <c r="H22" i="3"/>
  <c r="H20" i="3"/>
  <c r="H19" i="3"/>
  <c r="J81" i="14" l="1"/>
  <c r="B2094" i="4"/>
  <c r="B2095" i="4" s="1"/>
  <c r="Q1874" i="15" l="1"/>
  <c r="L12" i="10"/>
  <c r="M12" i="10"/>
  <c r="O77" i="21" s="1"/>
  <c r="F21" i="10" l="1"/>
  <c r="H16" i="3"/>
  <c r="H17" i="3"/>
  <c r="H18" i="3"/>
  <c r="H6" i="3" l="1"/>
  <c r="H7" i="3"/>
  <c r="H8" i="3"/>
  <c r="H9" i="3"/>
  <c r="H10" i="3"/>
  <c r="H11" i="3"/>
  <c r="H12" i="3"/>
  <c r="H13" i="3"/>
  <c r="H15" i="3"/>
  <c r="H5" i="3"/>
  <c r="F40" i="3"/>
  <c r="E40" i="3"/>
  <c r="F20" i="10"/>
  <c r="K5" i="15"/>
  <c r="K1875" i="15" l="1"/>
  <c r="I25" i="3" s="1"/>
  <c r="G1876" i="15"/>
  <c r="J26" i="3" s="1"/>
  <c r="I1876" i="15"/>
  <c r="G1875" i="15"/>
  <c r="J25" i="3" s="1"/>
  <c r="I1875" i="15"/>
  <c r="K1876" i="15"/>
  <c r="I26" i="3" s="1"/>
  <c r="H1876" i="15" l="1"/>
  <c r="H1875" i="15"/>
  <c r="I1877" i="15"/>
  <c r="K26" i="3"/>
  <c r="K25" i="3"/>
  <c r="I22" i="3" l="1"/>
  <c r="I21" i="3"/>
  <c r="I7" i="3"/>
  <c r="I13" i="3"/>
  <c r="J8" i="3"/>
  <c r="I12" i="3"/>
  <c r="I18" i="3"/>
  <c r="J7" i="3"/>
  <c r="I20" i="3"/>
  <c r="I11" i="3"/>
  <c r="I17" i="3"/>
  <c r="J6" i="3"/>
  <c r="I10" i="3"/>
  <c r="I16" i="3"/>
  <c r="K8" i="3"/>
  <c r="I9" i="3"/>
  <c r="I15" i="3"/>
  <c r="K7" i="3"/>
  <c r="J5" i="3"/>
  <c r="I19" i="3"/>
  <c r="I14" i="3"/>
  <c r="K6" i="3"/>
  <c r="J11" i="3" l="1"/>
  <c r="J12" i="3"/>
  <c r="I8" i="3"/>
  <c r="K21" i="3"/>
  <c r="J20" i="3"/>
  <c r="J21" i="3"/>
  <c r="K19" i="3"/>
  <c r="K5" i="3"/>
  <c r="J22" i="3"/>
  <c r="J19" i="3"/>
  <c r="J9" i="3"/>
  <c r="K18" i="3"/>
  <c r="K16" i="3"/>
  <c r="J15" i="3"/>
  <c r="K15" i="3"/>
  <c r="J14" i="3"/>
  <c r="J13" i="3"/>
  <c r="J17" i="3"/>
  <c r="I6" i="3"/>
  <c r="I5" i="3"/>
  <c r="E39" i="3"/>
  <c r="F38" i="3"/>
  <c r="E38" i="3"/>
  <c r="K27" i="3"/>
  <c r="I27" i="3"/>
  <c r="K20" i="3" l="1"/>
  <c r="I83" i="14"/>
  <c r="K22" i="3"/>
  <c r="I23" i="3"/>
  <c r="K9" i="3"/>
  <c r="K13" i="3"/>
  <c r="K17" i="3"/>
  <c r="J18" i="3"/>
  <c r="K12" i="3"/>
  <c r="J16" i="3"/>
  <c r="E41" i="3"/>
  <c r="J10" i="3"/>
  <c r="K11" i="3"/>
  <c r="K14" i="3"/>
  <c r="K10" i="3"/>
  <c r="F39" i="3"/>
  <c r="F41" i="3" s="1"/>
  <c r="K23" i="3" l="1"/>
  <c r="K30" i="3" l="1"/>
  <c r="K34" i="3"/>
  <c r="B792" i="1" s="1"/>
</calcChain>
</file>

<file path=xl/sharedStrings.xml><?xml version="1.0" encoding="utf-8"?>
<sst xmlns="http://schemas.openxmlformats.org/spreadsheetml/2006/main" count="14896" uniqueCount="5379">
  <si>
    <t>Хом аше, материаллар сотиб олиш буйича шартномалар руйхати</t>
  </si>
  <si>
    <t>Контрагаент</t>
  </si>
  <si>
    <t>Суммаси</t>
  </si>
  <si>
    <t xml:space="preserve">   Договор №117691345-66юрс от 15.02.10г.услуги интернет-связи</t>
  </si>
  <si>
    <t>Хизматлар буйича шартномалар руйхати</t>
  </si>
  <si>
    <t>Итого</t>
  </si>
  <si>
    <t xml:space="preserve">   Договор</t>
  </si>
  <si>
    <t>Тайёр махсулот сотиш буйича шартномалар руйхати</t>
  </si>
  <si>
    <t>Валюта USD</t>
  </si>
  <si>
    <t>1-илова</t>
  </si>
  <si>
    <t>2-илова</t>
  </si>
  <si>
    <t>3-илова</t>
  </si>
  <si>
    <t>4-илова</t>
  </si>
  <si>
    <t>5-илова</t>
  </si>
  <si>
    <t>Эл.энергия, табиий газ ва сув билан таъминлаш буйича шартномалар руйхати</t>
  </si>
  <si>
    <t>6-илова</t>
  </si>
  <si>
    <t>7-илова</t>
  </si>
  <si>
    <t>ИТОГО</t>
  </si>
  <si>
    <t>март</t>
  </si>
  <si>
    <t>Аукцион</t>
  </si>
  <si>
    <t>Магазин</t>
  </si>
  <si>
    <t>февраль</t>
  </si>
  <si>
    <t>январь</t>
  </si>
  <si>
    <t>апрель</t>
  </si>
  <si>
    <t>май</t>
  </si>
  <si>
    <t>июнь</t>
  </si>
  <si>
    <t>ВСЕГО</t>
  </si>
  <si>
    <t>Сумма договора</t>
  </si>
  <si>
    <t>№ сделки</t>
  </si>
  <si>
    <t>Барда</t>
  </si>
  <si>
    <t xml:space="preserve">   Договор 491-юрс от 12.08.19 Услуги банка</t>
  </si>
  <si>
    <t>июль</t>
  </si>
  <si>
    <t>август</t>
  </si>
  <si>
    <t>сентябрь</t>
  </si>
  <si>
    <t>Список заключенных договоров на портале гос.закупках</t>
  </si>
  <si>
    <t xml:space="preserve">Гос.закупка </t>
  </si>
  <si>
    <t>СПОТ</t>
  </si>
  <si>
    <t>Хом ашё ва ТМБ</t>
  </si>
  <si>
    <t>Шартномалар сони</t>
  </si>
  <si>
    <t>Микдори</t>
  </si>
  <si>
    <t>Умумий суммаси</t>
  </si>
  <si>
    <t>октябрь</t>
  </si>
  <si>
    <t>ноябрь</t>
  </si>
  <si>
    <t>декабрь</t>
  </si>
  <si>
    <t>Дата сделки</t>
  </si>
  <si>
    <t>Продавец</t>
  </si>
  <si>
    <t>Продавец ИНН</t>
  </si>
  <si>
    <t>№ контракта</t>
  </si>
  <si>
    <t>Контракт</t>
  </si>
  <si>
    <t>Количество</t>
  </si>
  <si>
    <t>Цена</t>
  </si>
  <si>
    <t>Сумма сделки</t>
  </si>
  <si>
    <t>Maxam-Chirchiq AJ</t>
  </si>
  <si>
    <t>200941518</t>
  </si>
  <si>
    <t>Покупатель</t>
  </si>
  <si>
    <t>Покупатель ИНН</t>
  </si>
  <si>
    <t>ф/х Тулаган</t>
  </si>
  <si>
    <t>201472680</t>
  </si>
  <si>
    <t>Барда жидкая послеспиртовая из зерна АО БИОКИМЁ</t>
  </si>
  <si>
    <t>BIO KORM ХК</t>
  </si>
  <si>
    <t>305157529</t>
  </si>
  <si>
    <t xml:space="preserve">   Закупки на cooperation.uz по КМ ПП-833 от 30.09.19г</t>
  </si>
  <si>
    <t>Список заключенных договоров на портале UZEX.UZ</t>
  </si>
  <si>
    <t>СП CHORVA-NURZIYO-BARAKASI</t>
  </si>
  <si>
    <t>307456581</t>
  </si>
  <si>
    <t>Поставщик</t>
  </si>
  <si>
    <t xml:space="preserve"> </t>
  </si>
  <si>
    <t xml:space="preserve">   Договор 1909352324-398юрс от 07.08.20 Услуги связи мобайл</t>
  </si>
  <si>
    <t xml:space="preserve">   Договор 12-04/7 от 01.07.20 Природный газ</t>
  </si>
  <si>
    <t>7.5-илова</t>
  </si>
  <si>
    <t>7.2-илова</t>
  </si>
  <si>
    <t>7.1.-илова</t>
  </si>
  <si>
    <t>7.6-илова</t>
  </si>
  <si>
    <t>201882883</t>
  </si>
  <si>
    <t>ФХ QOBIL OMAD</t>
  </si>
  <si>
    <t>302309885</t>
  </si>
  <si>
    <t>Наименование товара</t>
  </si>
  <si>
    <t>Дата</t>
  </si>
  <si>
    <t xml:space="preserve">   Договор 9Y-0001 от 25.12.20 услуги по ККМ SIMURG 001</t>
  </si>
  <si>
    <t>BILLUR SUV SERVIS MCHJ</t>
  </si>
  <si>
    <t xml:space="preserve">   ИНП:75254 от 01.01.19 счет 009 Бирж.торги на УзР</t>
  </si>
  <si>
    <t xml:space="preserve">   Договор 64-21 от 12.02.21 Листинг.взнос</t>
  </si>
  <si>
    <t>Спирт этиловый ректификованный пищевой Альфа АО Biokimyo</t>
  </si>
  <si>
    <t>Спирт этиловый ректификованный пищевой Люкс АО Biokimyo</t>
  </si>
  <si>
    <t>Спирт этиловый ректификованный технический АО Biokimyo</t>
  </si>
  <si>
    <t>ООО ECO PHARM MED   INVEST</t>
  </si>
  <si>
    <t>305209880</t>
  </si>
  <si>
    <t>205994456</t>
  </si>
  <si>
    <t>ООО HVARA</t>
  </si>
  <si>
    <t>306766008</t>
  </si>
  <si>
    <t>"Premium-Alco" mas`uliyati cheklangan jamiyati</t>
  </si>
  <si>
    <t>301520586</t>
  </si>
  <si>
    <t>"MAX AND TOP" MChJ</t>
  </si>
  <si>
    <t>302639396</t>
  </si>
  <si>
    <t>IPSUM PATHOLOGY MCHJ</t>
  </si>
  <si>
    <t>304808034</t>
  </si>
  <si>
    <t>DENTAFI LL PLYUS МЧЖ</t>
  </si>
  <si>
    <t>205833140</t>
  </si>
  <si>
    <t>"JNS LABS" masuliyati cheklangan jamiyati</t>
  </si>
  <si>
    <t>302121021</t>
  </si>
  <si>
    <t>ООО UNIDERM</t>
  </si>
  <si>
    <t>306110530</t>
  </si>
  <si>
    <t>ООО "Medical max pharm"</t>
  </si>
  <si>
    <t>303219142</t>
  </si>
  <si>
    <t>"QASHQADARYO DORI-DARMON" АЖ</t>
  </si>
  <si>
    <t>200668420</t>
  </si>
  <si>
    <t>203697731</t>
  </si>
  <si>
    <t>"КАМАЛАК-ЛБ" хусусий корхонаси</t>
  </si>
  <si>
    <t>200321473</t>
  </si>
  <si>
    <t xml:space="preserve">ООО ПТК Фаровон </t>
  </si>
  <si>
    <t>200564488</t>
  </si>
  <si>
    <t>СП ФАР-ВАБ в форме ООО</t>
  </si>
  <si>
    <t>202273366</t>
  </si>
  <si>
    <t>ООО "OZBEKISTON DORI-TAMINOTI"</t>
  </si>
  <si>
    <t>200845636</t>
  </si>
  <si>
    <t>"PREMIUM FLEX" masuliyati cheklangan jamiyati</t>
  </si>
  <si>
    <t>207148034</t>
  </si>
  <si>
    <t>"BIO-COSMETICS" masuliyati cheklangan jamiyati</t>
  </si>
  <si>
    <t>302479834</t>
  </si>
  <si>
    <t>Бард</t>
  </si>
  <si>
    <t>Спир</t>
  </si>
  <si>
    <t>В валюте</t>
  </si>
  <si>
    <t>Курс</t>
  </si>
  <si>
    <t>СП PRINTING  HOUSE</t>
  </si>
  <si>
    <t>306245118</t>
  </si>
  <si>
    <t>АО Узбекистон Шампани</t>
  </si>
  <si>
    <t>200547738</t>
  </si>
  <si>
    <t>"ALVIERO" MCHJ</t>
  </si>
  <si>
    <t>АО Нукус винзаводи</t>
  </si>
  <si>
    <t>200349571</t>
  </si>
  <si>
    <t>АО Каракалпак дари-дармак</t>
  </si>
  <si>
    <t>200349896</t>
  </si>
  <si>
    <t>Buxoro Dori-darmon MChJ</t>
  </si>
  <si>
    <t>200851700</t>
  </si>
  <si>
    <t>ЧМП Акташ</t>
  </si>
  <si>
    <t>200649104</t>
  </si>
  <si>
    <t>ООО HILAL COSMETICS</t>
  </si>
  <si>
    <t>303933205</t>
  </si>
  <si>
    <t>ООО NAZEEF</t>
  </si>
  <si>
    <t>305125464</t>
  </si>
  <si>
    <t>AKADEMTAMINOT  ДУК</t>
  </si>
  <si>
    <t>202017176</t>
  </si>
  <si>
    <t>ООО Sano-Standart</t>
  </si>
  <si>
    <t>204349394</t>
  </si>
  <si>
    <t>"INDORAMA KOKAND TEXTILE" aksiyadorlik jamiyati</t>
  </si>
  <si>
    <t>207080209</t>
  </si>
  <si>
    <t>Таш обл. Дори-Дармон</t>
  </si>
  <si>
    <t>200625846</t>
  </si>
  <si>
    <t>OZBEKISTON RESPUBLIKASI SOGLIQNI SAQLASH VAZIRLIGI TOSHKENT VILOYATINING SUD-TIBBIY EKSPERTIZA BUYROSI DAVLAT MUASSASASI</t>
  </si>
  <si>
    <t>202347676</t>
  </si>
  <si>
    <t>OOO "QAMXAR"</t>
  </si>
  <si>
    <t>203627975</t>
  </si>
  <si>
    <t>OOO "YUQORICHIRCHIQ ENERGY SYSTEMS"</t>
  </si>
  <si>
    <t>302093073</t>
  </si>
  <si>
    <t>ООО RUHSHONA MED FARM</t>
  </si>
  <si>
    <t>303411388</t>
  </si>
  <si>
    <t>XK "MUQADDAM-SERVIS"</t>
  </si>
  <si>
    <t>204254292</t>
  </si>
  <si>
    <t>300251029</t>
  </si>
  <si>
    <t>АО Чирчик Трансформатор Заводи</t>
  </si>
  <si>
    <t>200941525</t>
  </si>
  <si>
    <t>СП Afsar Company LTD</t>
  </si>
  <si>
    <t>202645582</t>
  </si>
  <si>
    <t>ЧП BIOMED PHARMSANOAT</t>
  </si>
  <si>
    <t>304553915</t>
  </si>
  <si>
    <t>Самарканд Дори-Дармон ОАЖ</t>
  </si>
  <si>
    <t>200610747</t>
  </si>
  <si>
    <t>Сирдарё Дори Дармон МЧЖ</t>
  </si>
  <si>
    <t>200322259</t>
  </si>
  <si>
    <t>MCHJ "SAG AGRO"</t>
  </si>
  <si>
    <t>304489170</t>
  </si>
  <si>
    <t>АО Алмалыкский ГМК</t>
  </si>
  <si>
    <t>202328794</t>
  </si>
  <si>
    <t>ООО FARM LUX MEDICAL INVEST</t>
  </si>
  <si>
    <t>307960620</t>
  </si>
  <si>
    <t>"QORA-QAMISH DORIXONALARI" masuliyati cheklangan jamiyati</t>
  </si>
  <si>
    <t>200655453</t>
  </si>
  <si>
    <t>ООО OREBET</t>
  </si>
  <si>
    <t>304972648</t>
  </si>
  <si>
    <t>"CREDO PRINT GROUP" mas`uliyati cheklangan jamiyati</t>
  </si>
  <si>
    <t>204695568</t>
  </si>
  <si>
    <t>KLIN - KOSMETIKA  ДП</t>
  </si>
  <si>
    <t>300644789</t>
  </si>
  <si>
    <t>Спирт этиловый ректификованный пищевой Альфа АО Biokimyo аннул.объем</t>
  </si>
  <si>
    <t>ООО "BOG`IZOG`ON"</t>
  </si>
  <si>
    <t>200961517</t>
  </si>
  <si>
    <t>ООО NATUREX</t>
  </si>
  <si>
    <t>305039871</t>
  </si>
  <si>
    <t>ООО RICH WORLD COSMETIC</t>
  </si>
  <si>
    <t>304994920</t>
  </si>
  <si>
    <t>ООО TEXNOPARK</t>
  </si>
  <si>
    <t>306493973</t>
  </si>
  <si>
    <t>"AIR TIME" mas`uliyati cheklangan jamiyati</t>
  </si>
  <si>
    <t>302919159</t>
  </si>
  <si>
    <t xml:space="preserve">ООО STEKLOPLASTIK  </t>
  </si>
  <si>
    <t>200972559</t>
  </si>
  <si>
    <t>Питьевая вода для кулера в капсулах 18,9 л</t>
  </si>
  <si>
    <t>Миллий</t>
  </si>
  <si>
    <t>Соль озерная</t>
  </si>
  <si>
    <t>Кефир</t>
  </si>
  <si>
    <t>LIFT PROEKT MCHJ</t>
  </si>
  <si>
    <t>ООО ISGS BREND TORG</t>
  </si>
  <si>
    <t>ОТБОР</t>
  </si>
  <si>
    <t>Статус</t>
  </si>
  <si>
    <t>"JAMOL OTA-CHORVA NASL " фермер хужалиги</t>
  </si>
  <si>
    <t>СП ООО "Health Line"</t>
  </si>
  <si>
    <t>200915414</t>
  </si>
  <si>
    <t>"JURABEK PRINT" mas`uliyati cheklangan jamiyati</t>
  </si>
  <si>
    <t>207100252</t>
  </si>
  <si>
    <t>"PREMIUM POLYGRAPH" Masuliyati cheklangan jamiyati</t>
  </si>
  <si>
    <t>207155224</t>
  </si>
  <si>
    <t xml:space="preserve">UZTEX TASHKENT МСhJ </t>
  </si>
  <si>
    <t>Mas`uliyati cheklangan jamiyati shaklidagi "NAVOIY-BEAUTY COSMETICS" Ozbekiston-Koreya qoshma korxonasi</t>
  </si>
  <si>
    <t>301656449</t>
  </si>
  <si>
    <t>ООО GULISTON GOLD TA`MINOT</t>
  </si>
  <si>
    <t>305204643</t>
  </si>
  <si>
    <t>ООО AL MAJID BEAUTY GROUP</t>
  </si>
  <si>
    <t>305007943</t>
  </si>
  <si>
    <t>ф/х Рахимжон</t>
  </si>
  <si>
    <t>203549700</t>
  </si>
  <si>
    <t>MCHJ W MEDICINE</t>
  </si>
  <si>
    <t>308665678</t>
  </si>
  <si>
    <t>ООО ABK-MEDICAL</t>
  </si>
  <si>
    <t>305341119</t>
  </si>
  <si>
    <t>KONVIN АЖ</t>
  </si>
  <si>
    <t>200441238</t>
  </si>
  <si>
    <t>Итого развернутое</t>
  </si>
  <si>
    <t xml:space="preserve">   Договор 27016 от 01.06.20 Таможенные услуги</t>
  </si>
  <si>
    <t xml:space="preserve">   Договор 8774391 от 01.02.18 услуги ж/д</t>
  </si>
  <si>
    <t>Товар</t>
  </si>
  <si>
    <t>Наименование продавца</t>
  </si>
  <si>
    <t>ИНН продавца</t>
  </si>
  <si>
    <t>Кол-во</t>
  </si>
  <si>
    <t>OOO "NEW FORMAT TASHKENT"</t>
  </si>
  <si>
    <t>Антисептики и дезинфицирующие препараты</t>
  </si>
  <si>
    <t>№ договор</t>
  </si>
  <si>
    <t>ИНН поставщика</t>
  </si>
  <si>
    <t>Код ТН ВЭД</t>
  </si>
  <si>
    <t>Количество товара</t>
  </si>
  <si>
    <t>Предложенная цена</t>
  </si>
  <si>
    <t>Выполнен</t>
  </si>
  <si>
    <t>GRAFIMEX ЧП</t>
  </si>
  <si>
    <t>Круг бумажный для химических контрольно-измерительных приборов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</si>
  <si>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</si>
  <si>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</si>
  <si>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</si>
  <si>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</si>
  <si>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</si>
  <si>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</si>
  <si>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</si>
  <si>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</si>
  <si>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</si>
  <si>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</si>
  <si>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</si>
  <si>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</si>
  <si>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1</t>
  </si>
  <si>
    <t>Электрон магазин</t>
  </si>
  <si>
    <t>кг</t>
  </si>
  <si>
    <t>PREMIUM POLIGRAF BIZNES</t>
  </si>
  <si>
    <t>"AIS TECHNO GROUP" mas'uliyati cheklangan jamiyati</t>
  </si>
  <si>
    <t>30</t>
  </si>
  <si>
    <t>NAVOIY KIMYO INVEST МЧЖ</t>
  </si>
  <si>
    <t>ALFA ELECTRONICS Х К</t>
  </si>
  <si>
    <t>KONSAUD-UNIVERSAL ХК</t>
  </si>
  <si>
    <t>Аудиторская организация ООО «FTF-LEA-AUDIT»</t>
  </si>
  <si>
    <t>INSOF MCHJ</t>
  </si>
  <si>
    <t>ЧП "MAXIMUM BUSINESS GROUP"</t>
  </si>
  <si>
    <t>QIBRAY TRADE BUILD GROUP</t>
  </si>
  <si>
    <t xml:space="preserve"> №</t>
  </si>
  <si>
    <t>Отбор</t>
  </si>
  <si>
    <t>ЧП «FINANCE BROKER»</t>
  </si>
  <si>
    <t>Услуги за брокерское вознаграждение</t>
  </si>
  <si>
    <t>"VI-VA TRAVEL" MCHJ</t>
  </si>
  <si>
    <t>205203133</t>
  </si>
  <si>
    <t xml:space="preserve">Песок из отсевов дробления для строительных работ  OOO Shoxjaxon Qurilish  </t>
  </si>
  <si>
    <t xml:space="preserve">Щебень из плотных горных пород для строительных работ фракции  5до 20мм  OOO Shoxjaxon Qurilish  </t>
  </si>
  <si>
    <t>ООО MEGA UNIVERSAL  BUSINESS OIL</t>
  </si>
  <si>
    <t>306913117</t>
  </si>
  <si>
    <t>ООО UNIPLAST EXPORT</t>
  </si>
  <si>
    <t>305131284</t>
  </si>
  <si>
    <t>ООО MNTYB</t>
  </si>
  <si>
    <t>306919417</t>
  </si>
  <si>
    <t>"MAX PHARM SERVICE" mas`uliyati cheklangan jamiyati</t>
  </si>
  <si>
    <t>302990041</t>
  </si>
  <si>
    <t>ООО AGRO MERGEN</t>
  </si>
  <si>
    <t>307519074</t>
  </si>
  <si>
    <t>Спирт этиловый ректификованный пищевой Люкс (тип сделка Форвард) "Biokimyo" АЖ</t>
  </si>
  <si>
    <t>ООО AFSAR-IDEAL</t>
  </si>
  <si>
    <t>307830838</t>
  </si>
  <si>
    <t>"NIGINA-GOLD" xususiy korxonasi</t>
  </si>
  <si>
    <t>205268701</t>
  </si>
  <si>
    <t>"ABINA COSMETIK" Xususiy korxonasi</t>
  </si>
  <si>
    <t>301178251</t>
  </si>
  <si>
    <t>ООО "LEKINTERKAPS"</t>
  </si>
  <si>
    <t>301672224</t>
  </si>
  <si>
    <t>АО  Урганч  Шароб</t>
  </si>
  <si>
    <t>200408363</t>
  </si>
  <si>
    <t>MANAVIYAT NASHRIYOT  ДУК</t>
  </si>
  <si>
    <t>202204394</t>
  </si>
  <si>
    <t>"PAXTAKOR GOLD TEXTILE"  МЧЖ</t>
  </si>
  <si>
    <t>304472938</t>
  </si>
  <si>
    <t xml:space="preserve">   Договор 0100079 от 21,01,21 Вода</t>
  </si>
  <si>
    <t xml:space="preserve">   Договор 31-1017 от 01.01.22 Электроэнергия</t>
  </si>
  <si>
    <t xml:space="preserve">   Договор 16-Т2 от 05.01.22 Тех. обслуга пож. тушения, пож.сигнализа</t>
  </si>
  <si>
    <t xml:space="preserve">   Государственные закупки по ЗРУ-684 (053)</t>
  </si>
  <si>
    <t xml:space="preserve">   Договор 99/22-122юрс от 01.02.22 Услуги инкассации</t>
  </si>
  <si>
    <t xml:space="preserve">   Договор 7-2022 от 04.03.22 Деклорирование товара</t>
  </si>
  <si>
    <t xml:space="preserve">   Oferta от 06.01.20 Публичная оферта</t>
  </si>
  <si>
    <t xml:space="preserve">   Договор 2021-11-01-ТО от 21.02.22 Услуги для расходомера</t>
  </si>
  <si>
    <t xml:space="preserve">   Договор 40-123юрс от 01.02.22 Пожарная безопасность</t>
  </si>
  <si>
    <t xml:space="preserve">   Договор 14-46 от 14.01.22 брокерское вознаграждение</t>
  </si>
  <si>
    <t>№ договора</t>
  </si>
  <si>
    <t>Категория</t>
  </si>
  <si>
    <t>Исполнитель</t>
  </si>
  <si>
    <t>Дата договора</t>
  </si>
  <si>
    <t>Тип прямых закупок</t>
  </si>
  <si>
    <t>Услуги в области архитектуры и инженерно-технического проектирования, технических испытаний, исследований и анализа</t>
  </si>
  <si>
    <t>Ўзбекистон миллий метрология институти давлат корхонаси</t>
  </si>
  <si>
    <t>Единый поставщик</t>
  </si>
  <si>
    <t>Продукция и услуги сельского хозяйства и охоты</t>
  </si>
  <si>
    <t>Прямые закупки</t>
  </si>
  <si>
    <t>ГОСУДАРСТВЕННОЕ УНИТАРНОЕ ПРЕДПРИЯТИЕ "O’ZBEKISTON ILMIY-SINOV VA SIFAT NAZORATI MARKAZI "</t>
  </si>
  <si>
    <t>Услуги в области образования</t>
  </si>
  <si>
    <t>Иктисодий тараккиёт ва камбагалликни кискартириш вазирлиги хузуридаги Бизнес ва тадбиркорлик олий мактаби</t>
  </si>
  <si>
    <t>Машины и оборудование, не включенные в другие группировки</t>
  </si>
  <si>
    <t>№3155009</t>
  </si>
  <si>
    <t>Услуги телекоммуникационные</t>
  </si>
  <si>
    <t>"O`ZBEKTELEKOM " AKSIYADORLIK JAMIYATI</t>
  </si>
  <si>
    <t>Вещества химические и продукты химические</t>
  </si>
  <si>
    <t>"OLMALIQ KON-METALLURGIYA KOMBINATI" AKSIYADORLIK JAMIYATI</t>
  </si>
  <si>
    <t>Услуги профессиональные, научные и технические, прочие</t>
  </si>
  <si>
    <t>Услуги по оптовой и розничной торговле и услуги по ремонту автотранспортных средств и мотоциклов</t>
  </si>
  <si>
    <t>ОБЩЕСТВО С ОГРАНИЧЕННОЙ ОТВЕТСТВЕННОСТЬЮ "IDEAL SERVICE STAFF"</t>
  </si>
  <si>
    <t>Услуги в области здравоохранения</t>
  </si>
  <si>
    <t>Ўзбекистон Республикаси Президенти Администрацияси &amp;#1203;узуридаги Тиббиёт бош бошкармаси Санитария-эпидемиология назорати бошкармаси</t>
  </si>
  <si>
    <t>№ 1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</si>
  <si>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</si>
  <si>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ООО UNICON-SOFT</t>
  </si>
  <si>
    <t>УЧРЕЖДЕНИЕ "TOSHKENT VILOYATI YANGIYO`L SHAHAR SANITARIYA-EPIDEMIOLOGIK OSOYISHTALIK VA JAMOAT SALOMATLIGI BO`LIMI"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</si>
  <si>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</si>
  <si>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Услуги по сбору, обработке и удалению отходов; услуги по утилизации отходов</t>
  </si>
  <si>
    <t>Кокс и нефтепродукты</t>
  </si>
  <si>
    <t>OOO Chirciq GTS</t>
  </si>
  <si>
    <t>Фермент</t>
  </si>
  <si>
    <t>АКЦИОНЕРНОЕ ОБЩЕСТВО "O`ZAGROSUG`URTA"</t>
  </si>
  <si>
    <t>Услуги юридические и бухгалтерские</t>
  </si>
  <si>
    <t>"VAKIF" АДВОКАТЛИК ФИРМАСИ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</si>
  <si>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</si>
  <si>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Управление по чрезвычайным ситуациям Ташкентской области</t>
  </si>
  <si>
    <t>"STM COLOR" M.Ch.J.</t>
  </si>
  <si>
    <t>301474715</t>
  </si>
  <si>
    <t>Эмаль ПФ 115 ООО STM Color</t>
  </si>
  <si>
    <t>301723412</t>
  </si>
  <si>
    <t>SHOXRUD  OAJ</t>
  </si>
  <si>
    <t>200851914</t>
  </si>
  <si>
    <t>UZKABEL AJ QK</t>
  </si>
  <si>
    <t>200542182</t>
  </si>
  <si>
    <t>FARM FORMAT MCHJ</t>
  </si>
  <si>
    <t>305006446</t>
  </si>
  <si>
    <t>DENDROBIUM COSMETICS МЧЖ</t>
  </si>
  <si>
    <t>303847952</t>
  </si>
  <si>
    <t>НПО Картография</t>
  </si>
  <si>
    <t>200523364</t>
  </si>
  <si>
    <t>ООО DIL GIYO BARAKA</t>
  </si>
  <si>
    <t>307518994</t>
  </si>
  <si>
    <t>"MERRYMED FARM" MChJ</t>
  </si>
  <si>
    <t>207057504</t>
  </si>
  <si>
    <t xml:space="preserve">ООО RADIKS  </t>
  </si>
  <si>
    <t>203714417</t>
  </si>
  <si>
    <t>QIMMATLI QOGOZ.MARKAZ. DEPOZIT</t>
  </si>
  <si>
    <t>Респиратор</t>
  </si>
  <si>
    <t>ООО PETROL AUTO AND INDUSTRIAL</t>
  </si>
  <si>
    <t xml:space="preserve">   Договор 1881/Э-135юрс от 21.02.12г.и доп.согл.№1881-2/ИК от 12.09.19г. Услуги депозитария</t>
  </si>
  <si>
    <t xml:space="preserve">   Договор 114454.1.1 от 14.02.22 Аудиторские услуги</t>
  </si>
  <si>
    <t>"UNICOSMETIC" MChJ</t>
  </si>
  <si>
    <t>ИП АО "NEXT GENERATION PRODUCT"</t>
  </si>
  <si>
    <t>305484748</t>
  </si>
  <si>
    <t>ZAMIN VINO MCHJ</t>
  </si>
  <si>
    <t>304861595</t>
  </si>
  <si>
    <t>ООО NOVACRAFT</t>
  </si>
  <si>
    <t>306873911</t>
  </si>
  <si>
    <t>TERMOTECH XPS MCHJ</t>
  </si>
  <si>
    <t>309498480</t>
  </si>
  <si>
    <t>ООО SHAMSUDDINXON BOBOXONOV NMIU</t>
  </si>
  <si>
    <t>306834413</t>
  </si>
  <si>
    <t>"LAFZ" MChJ</t>
  </si>
  <si>
    <t>300069238</t>
  </si>
  <si>
    <t>"SADIBEK ATAKENT" Фермер хужалиги</t>
  </si>
  <si>
    <t>206300448</t>
  </si>
  <si>
    <t>"AKFA EXTRUSIONS" MCHJ QK</t>
  </si>
  <si>
    <t>206211534</t>
  </si>
  <si>
    <t>INNOVATSION TEXNOLOGIYA PRINT</t>
  </si>
  <si>
    <t>305471907</t>
  </si>
  <si>
    <t>Разбавитель NS OOO STM COLOR</t>
  </si>
  <si>
    <t>BR- AGREEMENT MCHJ</t>
  </si>
  <si>
    <t>309752846</t>
  </si>
  <si>
    <t>Соль озерная самосадочная  OOO "BR-AGREEMENT"</t>
  </si>
  <si>
    <t>Водоэмульсионная краска ВДАК 111 ООО STM Color</t>
  </si>
  <si>
    <t>Сухая строительная смесь OOO STM COLOR</t>
  </si>
  <si>
    <t>Грунтовка на акриловой основе "STM COLOR" ООО</t>
  </si>
  <si>
    <t>SOF IN PREMIUM MILK</t>
  </si>
  <si>
    <t>"PEGMA" masuliyati cheklangan jamiyati</t>
  </si>
  <si>
    <t>"AGROTEHMINERAL TRADING" MAS'ULIYATI CHEKLANGAN JAMIYAT</t>
  </si>
  <si>
    <t>№6</t>
  </si>
  <si>
    <t>ООО ELEKTRONASBOBBUTLASH</t>
  </si>
  <si>
    <t xml:space="preserve">   Договор 20-T от 10.06.22 Тех. обслуга пож. тушения, пож.сигнализа</t>
  </si>
  <si>
    <t xml:space="preserve">   Договор 1998 от 17.09.22 Охрана объекта</t>
  </si>
  <si>
    <t xml:space="preserve">   Договор 491-юрс от 12.08.19 Услуги банка (корп.карточка)</t>
  </si>
  <si>
    <t>"DONIYOR-METALL INVEST" Хусусий корхонаси</t>
  </si>
  <si>
    <t>301917810</t>
  </si>
  <si>
    <t>Спирт этиловый ректификованный пищевой Альфа 96.3 % «тип сделка Форвард»   АО BIOKIMYO</t>
  </si>
  <si>
    <t>"FILATOFF 1868" MCHJ</t>
  </si>
  <si>
    <t>301772320</t>
  </si>
  <si>
    <t>АKADEMIK S.YU.YUNUSOV NOMIDAGI OSIMLIK MODDALARI KIMYOSI INSTITUTI</t>
  </si>
  <si>
    <t>200540541</t>
  </si>
  <si>
    <t>"BOX-TASHKENT" masuliyati cheklangan jamiyati</t>
  </si>
  <si>
    <t>302579954</t>
  </si>
  <si>
    <t>ЧП TERMO PACK</t>
  </si>
  <si>
    <t>305018304</t>
  </si>
  <si>
    <t>"NEW BEST STYLE" MChJ</t>
  </si>
  <si>
    <t>304828516</t>
  </si>
  <si>
    <t>ООО SMART PLAST</t>
  </si>
  <si>
    <t>302834280</t>
  </si>
  <si>
    <t>HERBA FITO PHARM MCHJ</t>
  </si>
  <si>
    <t>308979373</t>
  </si>
  <si>
    <t>"IZO LYUKS" mas`uliyati cheklangan jamiyati</t>
  </si>
  <si>
    <t>302629400</t>
  </si>
  <si>
    <t>203-TAJ.YO L MASHINA STANSIYAS</t>
  </si>
  <si>
    <t>200846144</t>
  </si>
  <si>
    <t>306563854</t>
  </si>
  <si>
    <t>NURIDDIN FAYZ OMAD BARAKA MCHJ</t>
  </si>
  <si>
    <t>306706405</t>
  </si>
  <si>
    <t>308366495</t>
  </si>
  <si>
    <t>305350961</t>
  </si>
  <si>
    <t>305786617</t>
  </si>
  <si>
    <t>ОБЩЕСТВО  С  ОГРАНИЧЕННОЙ  ОТВЕТСТВЕННОСТЬЮ "LIDER KONSALT SERVIS"</t>
  </si>
  <si>
    <t>205833308</t>
  </si>
  <si>
    <t>303919141</t>
  </si>
  <si>
    <t>"BIRJA TRADE" mas‘uliyati cheklangan jamiyati</t>
  </si>
  <si>
    <t>307339133</t>
  </si>
  <si>
    <t>WELLMAN MCHJ</t>
  </si>
  <si>
    <t>305023465</t>
  </si>
  <si>
    <t>№пп</t>
  </si>
  <si>
    <t>Страна исполнителя</t>
  </si>
  <si>
    <t>Сумма договора долл США</t>
  </si>
  <si>
    <t>УЗБЕКИСТАН</t>
  </si>
  <si>
    <t>Опубликован</t>
  </si>
  <si>
    <t>КАЗАХСТАН</t>
  </si>
  <si>
    <t>ИП ЖАНБЫРБАЙ Е.Ш.</t>
  </si>
  <si>
    <t>Подписанные договоры. С предметами.</t>
  </si>
  <si>
    <t>В период от 01,01,2022 до 31,12,2022</t>
  </si>
  <si>
    <t>№№</t>
  </si>
  <si>
    <t>Ед, изм,</t>
  </si>
  <si>
    <t>Начальная цена 
за ед, (UZS)</t>
  </si>
  <si>
    <t>Договорная цена 
за ед, (UZS)</t>
  </si>
  <si>
    <t>50</t>
  </si>
  <si>
    <t>3</t>
  </si>
  <si>
    <t>200</t>
  </si>
  <si>
    <t>224789</t>
  </si>
  <si>
    <t>100674.49</t>
  </si>
  <si>
    <t>98661</t>
  </si>
  <si>
    <t>шт</t>
  </si>
  <si>
    <t>150</t>
  </si>
  <si>
    <t>Кремнийорганическая эмульсия</t>
  </si>
  <si>
    <t>№ пп</t>
  </si>
  <si>
    <t>ООО MY OFFICE STATIONERY</t>
  </si>
  <si>
    <t>Масло моторное</t>
  </si>
  <si>
    <t>ООО ECOVER</t>
  </si>
  <si>
    <t>ИТОГО в валюте, доллар США</t>
  </si>
  <si>
    <t xml:space="preserve">   Договор 3/21 от 10,11,21 Строительные монтажные работы на объекте "Подводящий газопровод</t>
  </si>
  <si>
    <t xml:space="preserve">   Договор 20-06-2022 от 08.06.22 Аудиторские услуги</t>
  </si>
  <si>
    <t>Услуга в области метрологии</t>
  </si>
  <si>
    <t>Бланки удостоверений к государственным наградам</t>
  </si>
  <si>
    <t>Пропуск</t>
  </si>
  <si>
    <t>Смазка железнодорожная</t>
  </si>
  <si>
    <t>Услуга по дератизации</t>
  </si>
  <si>
    <t>ООО IDEAL RESULTS</t>
  </si>
  <si>
    <t>№10</t>
  </si>
  <si>
    <t>№2023/15</t>
  </si>
  <si>
    <t>№ OSG-TS-28/12/2022</t>
  </si>
  <si>
    <t>"ONLINE SERVICE GROUP" MAS'ULIYATI CHEKLANGAN JAMIYAT</t>
  </si>
  <si>
    <t>№ 09-15/058110000001</t>
  </si>
  <si>
    <t>№09/01</t>
  </si>
  <si>
    <t>№40931943</t>
  </si>
  <si>
    <t>№ 4140-2023/IJRO</t>
  </si>
  <si>
    <t>Услуги печатные и услуги по копированию звуко- и видеозаписей, а также программных средствУслуги печатные и услуги по копированию звуко- и видеозаписей, а также программных средств</t>
  </si>
  <si>
    <t>№ Ю-1</t>
  </si>
  <si>
    <t>"ZANGIOTA OBODON" MAS'ULIYATI CHEKLANGAN JAMIYAT</t>
  </si>
  <si>
    <t>№ 169</t>
  </si>
  <si>
    <t>№ 424/12</t>
  </si>
  <si>
    <t>Тошкент вилояти статистика бошкармаси</t>
  </si>
  <si>
    <t>№ КБ-95</t>
  </si>
  <si>
    <t>23-103-102379</t>
  </si>
  <si>
    <t>№19</t>
  </si>
  <si>
    <t>№87</t>
  </si>
  <si>
    <t>"GRAND MOTORS" MAS`ULIYATI CHEKLANGAN JAMIYAT</t>
  </si>
  <si>
    <t>№24/S</t>
  </si>
  <si>
    <t>"SAVDOELEKTRONIKA XIZMATLARI" MAS'ULIYATI CHEKLANGAN JAMIYAT</t>
  </si>
  <si>
    <t>№84</t>
  </si>
  <si>
    <t>№34/0175</t>
  </si>
  <si>
    <t>№67-1638 юр</t>
  </si>
  <si>
    <t>0</t>
  </si>
  <si>
    <t>ART-SERVIS</t>
  </si>
  <si>
    <t>Кислород газообразный</t>
  </si>
  <si>
    <t xml:space="preserve">ТМСР  (Теплоизоляционный материал стекловата рулоны) с фольгой </t>
  </si>
  <si>
    <t>STNS-ELEKTRO DVIGATEL МЧЖ</t>
  </si>
  <si>
    <t xml:space="preserve">Капитальный ремонт гулбинного насоса ЭЦВ-10-120-60 </t>
  </si>
  <si>
    <t>ООО BIO-SUT</t>
  </si>
  <si>
    <t>BIO GRANT NORMA</t>
  </si>
  <si>
    <t>Сульфоуголь СК ГОСТ-5696-74</t>
  </si>
  <si>
    <t>939913.1.1</t>
  </si>
  <si>
    <t>14.02.,2023</t>
  </si>
  <si>
    <t>1018276.1.1</t>
  </si>
  <si>
    <t>MERYEM PREMIUM TEXTILE MCHJ</t>
  </si>
  <si>
    <t>Фильтр масляный</t>
  </si>
  <si>
    <t>л</t>
  </si>
  <si>
    <t xml:space="preserve">   Договор 6198813 (00563) от 07.03.23 Пшеница 700 тн</t>
  </si>
  <si>
    <t xml:space="preserve">   Договор 1100495 от 03.03.23 Дезинфекция</t>
  </si>
  <si>
    <t xml:space="preserve">   Договор OSG-TS-28-12-2022 от 05.01.23 Услуги ВЭБ сайта</t>
  </si>
  <si>
    <t xml:space="preserve">   Договор 0161767 от 26.02.23 Кап.ремонт насосов  ЭЦВ</t>
  </si>
  <si>
    <t xml:space="preserve">   Договор 10 от 31.12.22 юридические услуги</t>
  </si>
  <si>
    <t xml:space="preserve">   Договор Ю-1 от 18.01.23 Обработка мусора</t>
  </si>
  <si>
    <t xml:space="preserve">   Договор 09-15-058110000001 от 07.01.23 Страхование</t>
  </si>
  <si>
    <t xml:space="preserve">   Договор 3155009-сон. от 10.01.23 услуги связи</t>
  </si>
  <si>
    <t xml:space="preserve">   Договор 40931943 от 10.01.23г.Интернет Corporate-7 100mb/s Corporate-4 20mb/s</t>
  </si>
  <si>
    <t xml:space="preserve">   Договор  23-103-102379 от 20.02.23 Поверка СИ</t>
  </si>
  <si>
    <t xml:space="preserve">   Договор 1057108 от 13.02.23 Услуги по оценке сист.корп.</t>
  </si>
  <si>
    <t xml:space="preserve">   Договор 995599 от 13.01.23 Услуги "Электронное голосование"</t>
  </si>
  <si>
    <t xml:space="preserve">   Договор 19 от 09.02.23 Хим и бак.анализ воды</t>
  </si>
  <si>
    <t xml:space="preserve">   Договор 1 от 04.01.23 Анализ пшеницы</t>
  </si>
  <si>
    <t xml:space="preserve">   Договор 34/0175 от 10.03.23 Экспертиза код ТН ВЭД</t>
  </si>
  <si>
    <t xml:space="preserve">   Договор 314 от 07.01.23 Услуги спецсвязи</t>
  </si>
  <si>
    <t xml:space="preserve">   Договор 4140-2023-IJRO от 11.01.23 услуги по E-Kalit ежемесячное</t>
  </si>
  <si>
    <t xml:space="preserve">   Договор 850670.1.1 от 20.01.23  техобслуживание компрессорных установок</t>
  </si>
  <si>
    <t xml:space="preserve">   Договор 799585 от 28.03.23 Автоуслуги</t>
  </si>
  <si>
    <t xml:space="preserve">   Договор 948юрс от 12.12.22 Подписка газет и журналов</t>
  </si>
  <si>
    <t xml:space="preserve">   Договор 87 от 28.02.23 Техобслуживание транспорта</t>
  </si>
  <si>
    <t xml:space="preserve">   Договор 24-S от 27.02.23 Ремонт и замена запч.автотранспорта</t>
  </si>
  <si>
    <t xml:space="preserve">   Договор 867834.1.1 от 23.01.23 Услуги по оценке имуществ</t>
  </si>
  <si>
    <t xml:space="preserve">   Договор 867357.1.1 от 23.01.23 Техническое обслуживание Лифтов</t>
  </si>
  <si>
    <t xml:space="preserve">   Договор 05-23 от 12.12.22 Подписка газет и журналов</t>
  </si>
  <si>
    <t xml:space="preserve">   Договор 949 от 12.12.22 Подписка газет и журналов</t>
  </si>
  <si>
    <t xml:space="preserve">   Договор 1097199 от 02.03.23 Калибровка ,госповерка</t>
  </si>
  <si>
    <t xml:space="preserve">   Договор 974681.1.1 от 17.02.23 Экспертиза отчета оценки</t>
  </si>
  <si>
    <t xml:space="preserve">   Договор SY1-039 от 02.03.23 услуги по ККМ SIMURG 001</t>
  </si>
  <si>
    <t xml:space="preserve">   Договор 169 от 20.01.23 Услуги СЭС</t>
  </si>
  <si>
    <t xml:space="preserve">   Договор 0230100436 от 09.01.23 ИКР</t>
  </si>
  <si>
    <t xml:space="preserve">   Договор 20230300740 от 27.01.23 Фумигация</t>
  </si>
  <si>
    <t xml:space="preserve">   Договор 28 от 01.02.23г</t>
  </si>
  <si>
    <t xml:space="preserve">   Договор 84 от 09.03.23 обучение</t>
  </si>
  <si>
    <t xml:space="preserve">   Договор 424-12юрс от 31.01.23 Услуги статистики</t>
  </si>
  <si>
    <t xml:space="preserve">   Договор 941278.1.1 от 09.02.23 Трансформация фин.отчетов</t>
  </si>
  <si>
    <t xml:space="preserve">   Договор 9 от 16.02.23 брокерское вознаграждение</t>
  </si>
  <si>
    <t xml:space="preserve">   Договор ОФЕРТА от 31.08.21 Услуги  прочие</t>
  </si>
  <si>
    <t xml:space="preserve">   Договор 109 от 07.11.22 Подписка газет и журналов</t>
  </si>
  <si>
    <t xml:space="preserve">   Договор 6071211 от 16.01.23 Поставка спирт пищевой Альфа 3550 дал</t>
  </si>
  <si>
    <t xml:space="preserve">   Договор 6105710 от 27.01.23 Поставка спирт пищевой Альфа 3550 дал</t>
  </si>
  <si>
    <t xml:space="preserve">   Договор 6143045 от 10.02.23 Поставка спирт пищевой Люкс 3550 дал</t>
  </si>
  <si>
    <t xml:space="preserve">   Договор 6151789 от 15.02.23 Поставка спирт пищевой Люкс 3 300 дал</t>
  </si>
  <si>
    <t xml:space="preserve">   Договор 6181628 от 27.02.23 Поставка спирт пищевой Люкс 250 дал</t>
  </si>
  <si>
    <t xml:space="preserve">   Договор 6195483 от 06.03.23 Поставка спирт пищевой Альфа 10 000 дал</t>
  </si>
  <si>
    <t xml:space="preserve">   Договор 6231502 от 25.03.23 Поставка спирт пищевой Люкс 10 000 дал</t>
  </si>
  <si>
    <t xml:space="preserve">   Договор 6071210 от 16.01.23 Поставка спирт пищевой Альфа 50 дал</t>
  </si>
  <si>
    <t xml:space="preserve">   Договор 7 от 14.02.23 Поставка Сивушное масло 100 дал</t>
  </si>
  <si>
    <t xml:space="preserve">   Договор 6056689 от 10.01.23 Поставка спирт пищевой Альфа 10 дал</t>
  </si>
  <si>
    <t xml:space="preserve">   Договор 6130441 от 07.02.23 Поставка спирт пищевой Альфа 100 дал</t>
  </si>
  <si>
    <t xml:space="preserve">   Договор 6191278 от 03.03.23 Поставка технического спирта 10 дал</t>
  </si>
  <si>
    <t xml:space="preserve">   Договор 6081335 от 19.01.23 Поставка технического спирта 20 дал</t>
  </si>
  <si>
    <t xml:space="preserve">   Договор 6189152 от 02.03.23 Поставка Жидкой барды 100 тн</t>
  </si>
  <si>
    <t xml:space="preserve">   Договор 6189153 от 02.03.23 Поставка Жидкой барды 100 тн</t>
  </si>
  <si>
    <t xml:space="preserve">   Договор 6204377 от 10.03.23 Поставка Жидкой барды 100 тн</t>
  </si>
  <si>
    <t xml:space="preserve">   Договор 6209812 от 13.03.23 Поставка Жидкой барды 100 тн</t>
  </si>
  <si>
    <t xml:space="preserve">   Договор 6209813 от 13.03.23 Поставка Жидкой барды 100 тн</t>
  </si>
  <si>
    <t xml:space="preserve">   Договор 6218702 от 16.03.23 Поставка Жидкой барды 100 тн</t>
  </si>
  <si>
    <t xml:space="preserve">   Договор 6228083 от 24.03.23 Поставка Жидкой барды 100 тн</t>
  </si>
  <si>
    <t xml:space="preserve">   Договор 6157364 от 16.02.23 Поставка технического спирта 200 дал</t>
  </si>
  <si>
    <t xml:space="preserve">   Договор 6079263 от 19.01.23 Поставка технического спирта 20 дал</t>
  </si>
  <si>
    <t xml:space="preserve">   Договор 6028894 от 27.12.22 Поставка Жидкой барды 100 тн</t>
  </si>
  <si>
    <t xml:space="preserve">   Договор 6057595 от 10.01.23 Поставка Жидкой барды 100 тн</t>
  </si>
  <si>
    <t xml:space="preserve">   Договор 6025209 от 26.12.22 Поставка Жидкой барды 100 тн</t>
  </si>
  <si>
    <t xml:space="preserve">   Договор 6042310 от 04.01.23 Поставка Жидкой барды 100 тн</t>
  </si>
  <si>
    <t xml:space="preserve">   Договор 6213833 от 14.03.20 Поставка спирт пищевой Люкс 200 дал</t>
  </si>
  <si>
    <t xml:space="preserve">   Договор 6051634 от 07.01.23 Поставка спирт пищевой Альфа 500 дал</t>
  </si>
  <si>
    <t xml:space="preserve">   Договор 6096313 от 01.02.23 Поставка спирт пищевой</t>
  </si>
  <si>
    <t xml:space="preserve">   Договор 6146819 от 13.02.23 Поставка технического спирта 50 дал</t>
  </si>
  <si>
    <t xml:space="preserve">   Договор 6185816 от 01.03.23 Поставка технического спирта 10 дал</t>
  </si>
  <si>
    <t xml:space="preserve">   Договор 6219603 от 16.03.23 Поставка Жидкой барды 500 дал</t>
  </si>
  <si>
    <t xml:space="preserve">   Договор 6049140 от 06.01.23 Поставка спирт пищевой 7000 дал</t>
  </si>
  <si>
    <t xml:space="preserve">   Договор 6186926 от 01.03.23 Поставка спирт пищевой</t>
  </si>
  <si>
    <t xml:space="preserve">   Договор 6202846 от 09.03.23 Поставка спирт пищевой</t>
  </si>
  <si>
    <t xml:space="preserve">   Договор 6154019 от 15.02.23 Поставка технического спирта 50 дал</t>
  </si>
  <si>
    <t xml:space="preserve">   Договор 6079892 от 19.01.23 Поставка Жидкой барды 100 тн</t>
  </si>
  <si>
    <t xml:space="preserve">   Договор 6064821 от 12.01.23 Поставка спирт пищевой Альфа 50 дал</t>
  </si>
  <si>
    <t xml:space="preserve">   Договор 6231126 от 25.03.23 Поставка Жидкой барды 100 тн</t>
  </si>
  <si>
    <t xml:space="preserve">   Договор 6227185 от 24.03.23 Поставка спирт пищевой Люкс 90 дал</t>
  </si>
  <si>
    <t xml:space="preserve">   Договор 6128921 от 06.02.23 Поставка технического спирта 500 дал</t>
  </si>
  <si>
    <t xml:space="preserve">   Договор 6069076 от 16.01.23 Поставка технического спирта 200 дал</t>
  </si>
  <si>
    <t xml:space="preserve">   Договор 6224191 от 23.03.23 Поставка технического спирта 200 дал</t>
  </si>
  <si>
    <t xml:space="preserve">   Договор 6130562 от 07.02.23 Поставка технического спирта 300 дал</t>
  </si>
  <si>
    <t xml:space="preserve">   Договор 6132705 от 07.02.23 Поставка технического спирта 150 дал</t>
  </si>
  <si>
    <t xml:space="preserve">   Договор 6199305 от 07.03.23 Поставка технического спирта 450 дал</t>
  </si>
  <si>
    <t xml:space="preserve">   Договор 6043524 от 05.01.22 Поставка технического спирта 40 дал</t>
  </si>
  <si>
    <t xml:space="preserve">   Договор 6043525 от 05.01.23 Поставка технического спирта 40 дал</t>
  </si>
  <si>
    <t xml:space="preserve">   Договор 6155326 от 16.02.23 Поставка технического спирта 40 дал</t>
  </si>
  <si>
    <t xml:space="preserve">   Договор 6155327 от 16.02.23 Поставка технического спирта 40 дал</t>
  </si>
  <si>
    <t xml:space="preserve">   Договор 6028895 от 27.12.22 Поставка Жидкой барды 200 тн</t>
  </si>
  <si>
    <t xml:space="preserve">   Договор 6048766 от 06.01.23 Поставка Жидкой барды 300 тн</t>
  </si>
  <si>
    <t xml:space="preserve">   Договор 6069506 от 16.01.23 Поставка Жидкой барды 200 тн</t>
  </si>
  <si>
    <t xml:space="preserve">   Договор 6089801 от 23.01.23 Поставка Жидкой барды 400 тн</t>
  </si>
  <si>
    <t xml:space="preserve">   Договор 6115704 от 01.02.23 Поставка Жидкой барды 300 тн</t>
  </si>
  <si>
    <t xml:space="preserve">   Договор 6127554 от 06.02.23 Поставка Жидкой барды 300 тн</t>
  </si>
  <si>
    <t xml:space="preserve">   Договор 6159790 от 17.02.23 Поставка Жидкой барды 300 тн</t>
  </si>
  <si>
    <t xml:space="preserve">   Договор 6170869 от 22.02.23 Поставка Жидкой барды 300 тн</t>
  </si>
  <si>
    <t xml:space="preserve">   Договор 6189154 от 02.03.23 Поставка Жидкой барды 300 тн</t>
  </si>
  <si>
    <t xml:space="preserve">   Договор 6195086 от 06.03.23 Поставка Жидкой барды 300 тн</t>
  </si>
  <si>
    <t xml:space="preserve">   Договор 6221762 от 17.03.23 Поставка Жидкой барды 300 тн</t>
  </si>
  <si>
    <t xml:space="preserve">   Договор 6167383 от 21.02.23 Поставка Жидкой барды 100 тн</t>
  </si>
  <si>
    <t xml:space="preserve">   Договор 6170868 от 22.02.23 Поставка Жидкой барды 100 тн</t>
  </si>
  <si>
    <t xml:space="preserve">   Договор 6059957 от 11.01.23 Поставка технического спирта 40 дал</t>
  </si>
  <si>
    <t xml:space="preserve">   Договор 6165165 от 20.02.23 Поставка спирт пищевой Альфа 1600 дал</t>
  </si>
  <si>
    <t xml:space="preserve">   Договор 6046818 от 06.01.23 Поставка технического спирта 10 дал</t>
  </si>
  <si>
    <t xml:space="preserve">   Договор 6130563от 07.02.23 Поставка технического спирта 20 дал</t>
  </si>
  <si>
    <t xml:space="preserve">   Договор 6053227 от 09.01.23 Поставка спирт пищевой Альфа 100 дал</t>
  </si>
  <si>
    <t xml:space="preserve">   Договор 6110950 от 31.01.23 Поставка спирт пищевой Альфа 700 дал</t>
  </si>
  <si>
    <t xml:space="preserve">   Договор 6064823 от 12.01.23 Поставка спирт пищевой Альфа 20 дал</t>
  </si>
  <si>
    <t xml:space="preserve">   Договор 6074689 от 17.01.23 Поставка технического спирта 50 дал</t>
  </si>
  <si>
    <t xml:space="preserve">   Договор 6170265 от 22.02.23 Поставка технического спирта 50 дал</t>
  </si>
  <si>
    <t xml:space="preserve">   Договор 6095034 от 24.01.23 Поставка спирт пищевой Адьфа 3220 дал</t>
  </si>
  <si>
    <t xml:space="preserve">   Договор 6109543 от 01.02.23 Поставка спирт пищевой</t>
  </si>
  <si>
    <t xml:space="preserve">   Договор 6123583 от 03.02.23 Поставка спирт пищевой Альфа 3220 дал</t>
  </si>
  <si>
    <t xml:space="preserve">   Договор 6099881 от 26.01.23 Поставка технического спирта 100 дал</t>
  </si>
  <si>
    <t xml:space="preserve">   Договор 5977767 от 05.12.22 Поставка спирт пищевой Люкс 22000 дал</t>
  </si>
  <si>
    <t xml:space="preserve">   Договор 6058947 от 10.01.23 Поставка спирт пищевой Люкс 18000 дал</t>
  </si>
  <si>
    <t xml:space="preserve">   Договор 6109542 от 01.02.23 Поставка спирт пищевой</t>
  </si>
  <si>
    <t xml:space="preserve">   Договор 6149847 от 14.02.23 Поставка спирт пищевой Люкс 30000 дал</t>
  </si>
  <si>
    <t xml:space="preserve">   Договор 6210220 от 13.03.23 Поставка спирт пищевой Люкс 22 000 дал</t>
  </si>
  <si>
    <t xml:space="preserve">   Договор 6072596 от 17.01.23 Поставка технического спирта 20 дал</t>
  </si>
  <si>
    <t xml:space="preserve">   Договор 6092556 от 01.02.23 Поставка технического спирта</t>
  </si>
  <si>
    <t xml:space="preserve">   Договор 6043458 от 05.01.23 Поставка спирт пищевой 300 дал</t>
  </si>
  <si>
    <t xml:space="preserve">   Договор 6128888 от 06.02.23 Поставка спирт пищевой 200 дал</t>
  </si>
  <si>
    <t xml:space="preserve">   Договор 6217881 от 16.03.23 Поставка спирт пищевой</t>
  </si>
  <si>
    <t xml:space="preserve">   Договор 6224092 от 23.03.23 Поставка спирт пищевой Люкс 6200 дал</t>
  </si>
  <si>
    <t xml:space="preserve">   Договор 6227186 от 24.03.23 Поставка спирт пищевой Люкс 4910 дал</t>
  </si>
  <si>
    <t xml:space="preserve">   Договор 6229110 от 24.03.23 Поставка спирт пищевой Люкс 1200 дал</t>
  </si>
  <si>
    <t xml:space="preserve">   Договор 6235829 от 28.03.23 Поставка спирт пищевой Люкс 5900 дал</t>
  </si>
  <si>
    <t xml:space="preserve">   Договор 6188501 от 02.03.23 Поставка спирт пищевой Альфа 250 дал</t>
  </si>
  <si>
    <t xml:space="preserve">   Договор 6128885 от 06.02.23 Поставка спирт пищевой Люкс 200 дал</t>
  </si>
  <si>
    <t xml:space="preserve">   Договор 6205398 от 10.03.23 Поставка спирт пищевой Люкс 250 дал</t>
  </si>
  <si>
    <t xml:space="preserve">   Договор 6046747 от 06.01.23 Поставка спирт пищевой Альфа 1150 дал</t>
  </si>
  <si>
    <t xml:space="preserve">   Договор 6081295 от 19.01.23 Поставка спирт пищевой Альфа 1850 дал</t>
  </si>
  <si>
    <t xml:space="preserve">   Договор 6051635 от 07.01.23 Поставка спирт пищевой Альфа 30 дал</t>
  </si>
  <si>
    <t xml:space="preserve">   Договор 6172259 от 22.02.23 Поставка технического спирта-100дал</t>
  </si>
  <si>
    <t xml:space="preserve">   Договор 6210884 от 13.03.23 Поставка технического спирта 50 дал</t>
  </si>
  <si>
    <t xml:space="preserve">   Договор 6058639 от 10.01.23 Поставка технического спирта 30 дал</t>
  </si>
  <si>
    <t xml:space="preserve">   Договор 6062950 от 12.01.23 Поставка технического спирта 20 дал</t>
  </si>
  <si>
    <t xml:space="preserve">   Договор 6119084 от 02.02.23 Поставка Жидкой барды 100 тн</t>
  </si>
  <si>
    <t xml:space="preserve">   Договор 6145313 от 15.02.23 Поставка Жидкой барды 100 тн</t>
  </si>
  <si>
    <t xml:space="preserve">   Договор 6180411 от 27.02.23 Поставка Жидкой барды 100 тн</t>
  </si>
  <si>
    <t xml:space="preserve">   Договор 6218701 от 16.03.23 Поставка Жидкой барды 100 тн</t>
  </si>
  <si>
    <t xml:space="preserve">   Договор 6048767 от 06.01.23 Поставка Жидкой барды 100 тн</t>
  </si>
  <si>
    <t xml:space="preserve">   Договор 6083551 от 20.01.23 Поставка Жидкой барды 100 тн</t>
  </si>
  <si>
    <t xml:space="preserve">   Договор 6112294 от 31.01.23 Поставка Жидкой барды 100 тн</t>
  </si>
  <si>
    <t xml:space="preserve">   Договор 6138562 от 09.02.23 Поставка Жидкой барды 100 тн</t>
  </si>
  <si>
    <t xml:space="preserve">   Договор 6145314 от 13.02.23 Поставка Жидкой барды 100 тн</t>
  </si>
  <si>
    <t xml:space="preserve">   Договор 6174165 от 23.02.23 Поставка Жидкой барды 100 тн</t>
  </si>
  <si>
    <t xml:space="preserve">   Договор 6177412 от 24.02.23 Поставка Жидкой барды 100 тн</t>
  </si>
  <si>
    <t xml:space="preserve">   Договор 6191921 от 03.03.23 Поставка Жидкой барды 100 тн</t>
  </si>
  <si>
    <t xml:space="preserve">   Договор 6201292 от 09.03.23 Поставка Жидкой барды 100 тн</t>
  </si>
  <si>
    <t xml:space="preserve">   Договор 6218703 от 16.03.23 Поставка Жидкой барды 100 тн</t>
  </si>
  <si>
    <t xml:space="preserve">   Договор 6218704 от 16.03.23 Поставка Жидкой барды 100 тн</t>
  </si>
  <si>
    <t xml:space="preserve">   Договор 6120030 от 02.02.23 Поставка технического спирта 40 дал</t>
  </si>
  <si>
    <t xml:space="preserve">   Договор 6238305 от 29.03.23 Поставка технического спирта 40 дал</t>
  </si>
  <si>
    <t xml:space="preserve">   Договор 42-юрс от 27.12.22 Поставка Пар товарный 1440 Гкал</t>
  </si>
  <si>
    <t xml:space="preserve">   Договор 6181651 от 27.02.23 Поставка технического спирта 40 дал</t>
  </si>
  <si>
    <t xml:space="preserve">   Договор 68-юрс от 30.12.22 Поставка Пар товарный 6 Гкал</t>
  </si>
  <si>
    <t xml:space="preserve">   Договор 6046749 от 06.01.23 Поставка спирт пищевой Альфа 200 дал</t>
  </si>
  <si>
    <t xml:space="preserve">   Договор 6082656 от 20.01.23 Поставка спирт пищевой Альфа 200 дал</t>
  </si>
  <si>
    <t xml:space="preserve">   Договор 6132680 от 07.02.23 Поставка спирт пищевой Люкс 200 дал</t>
  </si>
  <si>
    <t xml:space="preserve">   Договор 6165163 от 20.02.23 Поставка спирт пищевой Люкс 200 дал</t>
  </si>
  <si>
    <t xml:space="preserve">   Договор 6194349 от 06.03.23 Поставка спирт пищевой Люкс 200 дал</t>
  </si>
  <si>
    <t xml:space="preserve">   Договор 6229109 от 24.03.23 Поставка спирт пищевой Люкс 200 дал</t>
  </si>
  <si>
    <t xml:space="preserve">   Договор 6132677 от 07.02.23 Поставка спирт пищевой Люкс 100 дал</t>
  </si>
  <si>
    <t xml:space="preserve">   Договор 6178527 от 24.02.23 Поставка спирт пищевой Люкс 100 дал</t>
  </si>
  <si>
    <t xml:space="preserve">   Договор 6 от 17.01.23 Поставка Хим.очищенная вода 300 куб.метр</t>
  </si>
  <si>
    <t xml:space="preserve">   Договор 6091026 от 23.01.23 Поставка технического спирта 200 дал</t>
  </si>
  <si>
    <t xml:space="preserve">   Договор 6150560 от 14.02.23 Поставка технического спирта 200 тн</t>
  </si>
  <si>
    <t xml:space="preserve">   Договор 6215001 от 15.03.23 Поставка технического спирта 300 дал</t>
  </si>
  <si>
    <t xml:space="preserve">   Договор 6062951 от 12.01.23 Поставка технического спирта 200 дал</t>
  </si>
  <si>
    <t xml:space="preserve">   Договор 6187414 от 01.03.23 Поставка Жидкой барды 200 тн</t>
  </si>
  <si>
    <t xml:space="preserve">   Договор 6162893 от 20.02.23 Поставка технического спирта 100 дал</t>
  </si>
  <si>
    <t xml:space="preserve">   Договор 6166740 от 21.02.23 Поставка технического спирта 100 дал</t>
  </si>
  <si>
    <t xml:space="preserve">   Договор 978-юрс от 31.12.23 Поставка  Газображения 4800 тн</t>
  </si>
  <si>
    <t xml:space="preserve">   Договор 6185929 от 01.03.23 Поставка технического спирта 20 дал</t>
  </si>
  <si>
    <t xml:space="preserve">   Договор 6181626 от 27.02.23 Поставка спирт пищевой Люкс 500 дал</t>
  </si>
  <si>
    <t xml:space="preserve">   Договор 6233094 от 27.03.23 Поставка технического спирта 20 дал</t>
  </si>
  <si>
    <t xml:space="preserve">   Договор 6094257 от 24.01.23 Поставка спирт пищевойЛюкс 1000 дал</t>
  </si>
  <si>
    <t xml:space="preserve">   Договор 6095033 от 24.01.23 Поставка спирт пищевой Люкс 200 дал</t>
  </si>
  <si>
    <t xml:space="preserve">   Договор 6192908 от 03.03.23 Поставка спирт пищевой</t>
  </si>
  <si>
    <t xml:space="preserve">   Договор 6193400 от 03.03.23 Поставка спирт пищевой</t>
  </si>
  <si>
    <t xml:space="preserve">   Договор 6107063 от 30.01.23 Поставка спирт пищевой Альфа 250 дал</t>
  </si>
  <si>
    <t xml:space="preserve">   Договор 6170121 от 22.02.23 Поставка спирт пищевой Альфа 250 дал</t>
  </si>
  <si>
    <t xml:space="preserve">   Договор 6105750 от 27.01.23 Соль техническая -10 дал</t>
  </si>
  <si>
    <t xml:space="preserve">   Договор 6166741 от 21.02.23 Поставка технического спирта 50 дал</t>
  </si>
  <si>
    <t xml:space="preserve">   Договор 6040315 от 04.01.23 Поставка спирт пищевой Альфа 100 дал</t>
  </si>
  <si>
    <t xml:space="preserve">   Договор 6107062 от 30.01.23 Поставка спирт пищевой Альфа 180 дал</t>
  </si>
  <si>
    <t xml:space="preserve">   Договор 6137498 от 09.02.23 Поставка спирт пищевой Альфа 140 дал</t>
  </si>
  <si>
    <t xml:space="preserve">   Договор 6166624 от 21.02.23 Поставка спирт пищевой Альфа 210 дал</t>
  </si>
  <si>
    <t xml:space="preserve">   Договор 6173544 от 23.02.23 Поставка спирт пищевой Альфа 280 дал</t>
  </si>
  <si>
    <t xml:space="preserve">   Договор 6182915 от 28.02.23 Поставка спирт пищевой Альфа 270 дал</t>
  </si>
  <si>
    <t xml:space="preserve">   Договор 6217884 от 16.03.23 Поставка спирт пищевой Альфа 220 дал</t>
  </si>
  <si>
    <t xml:space="preserve">   Договор 6103372 от 27.01.23 Поставка спирт пищевой Альфа 500 дал</t>
  </si>
  <si>
    <t xml:space="preserve">   Договор 6113248 от 31.01.23 Поставка спирт пищевой Люкс 1200 дал</t>
  </si>
  <si>
    <t xml:space="preserve">   Договор 6128883 от 06.02.23 Поставка спирт пищевой Люкс 1200 дал</t>
  </si>
  <si>
    <t xml:space="preserve">   Договор 6161215 от 17.02.23 Поставка спирт пищевой Люкс 1200 дал</t>
  </si>
  <si>
    <t xml:space="preserve">   Договор 6234708 от 27.03.23 Поставка спирт пищевой Люкс 1200 дал</t>
  </si>
  <si>
    <t xml:space="preserve">   Договор 37-юрс от 14.11.22 Поставка Пар товарный 15 ГКалл</t>
  </si>
  <si>
    <t xml:space="preserve">   Договор 41-юрс от 27.12.22 Поставка Пар товарный 1550 Гкал</t>
  </si>
  <si>
    <t xml:space="preserve">   Договор 6029944 от 27.12.20 Поставка спирт пищевой 1200 дал</t>
  </si>
  <si>
    <t xml:space="preserve">   Договор 6049911 от 07.01.23 Поставка спирт пищевой Альфа 1200 дал</t>
  </si>
  <si>
    <t xml:space="preserve">   Договор 6130440 от 07.02.23 Поставка спирт пищевой Альфа 1200 дал</t>
  </si>
  <si>
    <t xml:space="preserve">   Договор 6196148 от 06.03.23 Поставка спирт пищевой Люкс 1200 дал</t>
  </si>
  <si>
    <t xml:space="preserve">   Договор 6126180 от 06.02.23 Поставка спирт пищевой Альфа 200 дал</t>
  </si>
  <si>
    <t xml:space="preserve">   Договор 6234709 от 27.03.23 Поставка спирт пищевой Альфа 200 дал</t>
  </si>
  <si>
    <t xml:space="preserve">   Договор 6134018 от 08.02.23 Поставка спирт пищевой Люкс 500 дал</t>
  </si>
  <si>
    <t xml:space="preserve">   Договор 6200582 от 09.03.23 Поставка спирт пищевой Люкс 500 дал</t>
  </si>
  <si>
    <t xml:space="preserve">   Договор 6116646 от 01.02.23 Поставка спирт пищевой люкс 500 дал</t>
  </si>
  <si>
    <t xml:space="preserve">   Договор 6212172 от 14.03.23 Поставка спирт пищевой Люкс 500 дал</t>
  </si>
  <si>
    <t xml:space="preserve">   Договор 6123581 от 03.02.23 Поставка спирт пищевой Люкс 30 дал</t>
  </si>
  <si>
    <t xml:space="preserve">   Договор 6188503 от 02.03.23 Поставка спирт пищевой Люкс 20 дал</t>
  </si>
  <si>
    <t xml:space="preserve">   Договор 6150559 от 14.02.23 Поставка технического спирта 200 дал</t>
  </si>
  <si>
    <t xml:space="preserve">   Договор 6117774 от 02.02.23 Поставка спирт пищевой Альфа 400 дал</t>
  </si>
  <si>
    <t xml:space="preserve">   Договор 6187389 от 01.03.23 Поставка спирт пищевой Альфа 400 дал</t>
  </si>
  <si>
    <t xml:space="preserve">   Договор 6220819 от 17.03.23 Поставка спирт пищевой Альфа 400 дал</t>
  </si>
  <si>
    <t xml:space="preserve">   Договор 6235827 от 28.03.23 Поставка спирт пищевой Люкс 30 дал</t>
  </si>
  <si>
    <t xml:space="preserve">   Договор 6237263 от 28.03.23 Поставка технического спирта 100 дал</t>
  </si>
  <si>
    <t xml:space="preserve">   Договор 6175361 от 23.02.23 Поставка спирт пищевой Альфа 300 дал</t>
  </si>
  <si>
    <t xml:space="preserve">   Договор 6150525 от 14.02.23 Поставка спирт пищевой Альфа 500 дал</t>
  </si>
  <si>
    <t xml:space="preserve">   Договор 6210855 от 13.03.23 Поставка спирт пищевой Альфа 500 дал</t>
  </si>
  <si>
    <t xml:space="preserve">   Договор 6058597 от 10.01.23 Поставка спирт пищевой Альфа 200 дал</t>
  </si>
  <si>
    <t xml:space="preserve">   Договор 6065805 от 13.01.23 Поставка спирт пищевой Альфа 200 дал</t>
  </si>
  <si>
    <t xml:space="preserve">   Договор 6105709 от 27.01.23 Поставка спирт пищевой Альфа 300 дал</t>
  </si>
  <si>
    <t xml:space="preserve">   Договор 6107064 от 30.01.23 Поставка спирт пищевой</t>
  </si>
  <si>
    <t xml:space="preserve">   Договор 6121162 от 03.02.23 Поставка спирт пищевой</t>
  </si>
  <si>
    <t xml:space="preserve">   Договор 6126179 от 06.02.23 Поставка спирт пищевой Альфа 500 дал</t>
  </si>
  <si>
    <t xml:space="preserve">   Договор 6144533 от 13.02.23 Поставка спирт пищевой Альфа 200 дал</t>
  </si>
  <si>
    <t xml:space="preserve">   Договор 6153991 от 15.02.23 Поставка спирт пищевой 300 дал</t>
  </si>
  <si>
    <t xml:space="preserve">   Договор 6200585 от 09.03.23 Поставка спирт пищевой 300 дал</t>
  </si>
  <si>
    <t xml:space="preserve">   Договор 6200586 от 09.03.23 Поставка спирт пищевой Альфа 400 дал</t>
  </si>
  <si>
    <t xml:space="preserve">   Договор 6209095 от 13.03.23 Поставка спирт пищевой Альфа 400 дал</t>
  </si>
  <si>
    <t xml:space="preserve">   Договор 6216612 от 15.03.23 Поставка спирт пищевой Альфа 400 дал</t>
  </si>
  <si>
    <t xml:space="preserve">   Договор 6216613 от 15.03.23 Поставка спирт пищевой Альфа 500 дал</t>
  </si>
  <si>
    <t xml:space="preserve">   Договор 6046748 от 06.01.23 Поставка спирт пищевой Альфа 960 дал</t>
  </si>
  <si>
    <t xml:space="preserve">   Договор 6053226 от 09.01.23 Поставка спирт пищевой Люкс 960 дал</t>
  </si>
  <si>
    <t xml:space="preserve">   Договор 6075906 от 26.01.23 Поставка спирт пищевой Альфа 960 дал</t>
  </si>
  <si>
    <t xml:space="preserve">   Договор 6121158 от 03.02.23 Поставка спирт пищевой Люкс 480 дал</t>
  </si>
  <si>
    <t xml:space="preserve">   Договор 6121160 от 03.02.23 Поставка спирт пищевой Люкс 480 дал</t>
  </si>
  <si>
    <t xml:space="preserve">   Договор 6121161 от 03.02.23 Поставка спирт пищевой 480 дал</t>
  </si>
  <si>
    <t xml:space="preserve">   Договор 6128886 от 06.02.23 Поставка спирт пищевой Люкс 480 дал</t>
  </si>
  <si>
    <t xml:space="preserve">   Договор 6132678 от 16.02.23 Поставка спирт пищевой</t>
  </si>
  <si>
    <t xml:space="preserve">   Договор 6132679 от 07.02.23 Поставка спирт пищевой Люкс 480 дал</t>
  </si>
  <si>
    <t xml:space="preserve">   Договор 6137497 от 09.02.23 Поставка спирт пищевой Люкс 480 дал</t>
  </si>
  <si>
    <t xml:space="preserve">   Договор 6179826 от 27.02.23 Поставка спирт пищевой Люкс 480 дал</t>
  </si>
  <si>
    <t xml:space="preserve">   Договор 6188502 от 02.03.23 Поставка спирт пищевой Люкс 480 дал</t>
  </si>
  <si>
    <t xml:space="preserve">   Договор 6194348 от 06.03.23 Поставка спирт пищевой Люкс 480 дал</t>
  </si>
  <si>
    <t xml:space="preserve">   Договор 6203719 от 10.03.23 Поставка спирт пищевой Люкс 480 дал</t>
  </si>
  <si>
    <t xml:space="preserve">   Договор 6209094 от 13.03.23 Поставка спирт пищевой Люкс 480 дал</t>
  </si>
  <si>
    <t xml:space="preserve">   Договор 6213832 от 14.03.23 Поставка спирт пищевой Люкс 480 дал</t>
  </si>
  <si>
    <t xml:space="preserve">   Договор 6219602 от 16.03.23 Поставка спирт пищевой Люкс 480 дал</t>
  </si>
  <si>
    <t xml:space="preserve">   Договор 6224091 от 23.03.23 Поставка спирт пищевой Люкс 480 дал</t>
  </si>
  <si>
    <t xml:space="preserve">   Договор 6231923 от 25.03.23 Поставка спирт пищевой Люкс 960 дал</t>
  </si>
  <si>
    <t xml:space="preserve">   Договор 6232993 от 27.03.23 Поставка спирт пищевой Люкс 960 дал</t>
  </si>
  <si>
    <t xml:space="preserve">   Договор 344-юрс от 30.12.21 Поставка Пар товарный 10 Гкалл</t>
  </si>
  <si>
    <t xml:space="preserve">   Договор 6042186 от 04.01.23 Поставка технического спирта 100 дал</t>
  </si>
  <si>
    <t xml:space="preserve">   Договор 6081296 от 19.01.23 Поставка спирт пищевой Альфа 200 дал</t>
  </si>
  <si>
    <t xml:space="preserve">   Договор 6132681 от 07.02.23 Поставка спирт пищевой Альфа 200 дал</t>
  </si>
  <si>
    <t xml:space="preserve">   Договор 6157342 от 16.02.23 Поставка спирт пищевой Альфа 200 дал</t>
  </si>
  <si>
    <t xml:space="preserve">   Договор 6046745 от 06.01.23 Поставка спирт пищевой Альфа 100 дал</t>
  </si>
  <si>
    <t xml:space="preserve">   Договор 6082654 от 20.01.23 Поставка спирт пищевой Альфа 100 дал</t>
  </si>
  <si>
    <t xml:space="preserve">   Договор 6235830 от 28.03.23 Поставка спирт пищевой Адбфа 100 дал</t>
  </si>
  <si>
    <t xml:space="preserve">   Договор 6067778 от 13.01.23 Поставка технического спирта 10 дал</t>
  </si>
  <si>
    <t xml:space="preserve">   Договор 6064822 от 12.01.23 Поставка спирт пищевой Альфа 20 дал</t>
  </si>
  <si>
    <t xml:space="preserve">   Договор 6109593 от 30.01.23 Поставка технического спирта 100 дал</t>
  </si>
  <si>
    <t xml:space="preserve">   Договор 6059902 от 20.01.23 Поставка спирт пищевой</t>
  </si>
  <si>
    <t xml:space="preserve">   Договор 6061693 от 20.01.23 Поставка спирт пищевой</t>
  </si>
  <si>
    <t xml:space="preserve">   Договор 6155219 от 16.02.23 Поставка спирт пищевой Альфа 3200 дал</t>
  </si>
  <si>
    <t xml:space="preserve">   Договор 6109592 от 30.01.23 Поставка технического спирта 160 дал</t>
  </si>
  <si>
    <t xml:space="preserve">   Договор 6183026 от 28.02.23 Поставка технического спирта 140 дал</t>
  </si>
  <si>
    <t xml:space="preserve">   Договор 6064824 от 12.01.23 Поставка спирт пищевой Альфа 3220 дал</t>
  </si>
  <si>
    <t xml:space="preserve">   Договор 6065806 от 13.01.23 Поставка спирт пищевой Альфа 3220 дал</t>
  </si>
  <si>
    <t xml:space="preserve">   Договор 6071213 от 16.01.23 Поставка спирт пищевой Альфа 3220 дал</t>
  </si>
  <si>
    <t xml:space="preserve">   Договор 6082655 от 20.01.23 Поставка спирт пищевой Альфа 3220 дал</t>
  </si>
  <si>
    <t xml:space="preserve">   Договор 6096314 от 25.01.23 Поставка спирт пищевой Альфа 3220 дал</t>
  </si>
  <si>
    <t xml:space="preserve">   Договор 61288889 от 06.02.23 Поставка спирт пищевой Альфа 3220 дал</t>
  </si>
  <si>
    <t xml:space="preserve">   Договор 6128890 от 06.02.23 Поставка спирт пищевой Альфа 3220 дал</t>
  </si>
  <si>
    <t xml:space="preserve">   Договор 6146820 от 13.02.23 Поставка спирт пищевой Альфа 3220 дал</t>
  </si>
  <si>
    <t xml:space="preserve">   Договор 6175362 от 23.02.23 Поставка спирт пищевой Альфа 3220 дал</t>
  </si>
  <si>
    <t xml:space="preserve">   Договор 6185818 от 01.03.23 Поставка спирт пищевой Альфа 3220 дал</t>
  </si>
  <si>
    <t xml:space="preserve">   Договор 6202291 от 09.03.23 Поставка спирт пищевой Альфа 3220 дал</t>
  </si>
  <si>
    <t xml:space="preserve">   Договор 6232995 от 27.03.23 Поставка спирт пищевой Альфа 3220 дал</t>
  </si>
  <si>
    <t xml:space="preserve">   Договор 61288887 от 06.02.23 Поставка спирт пищевой Альфа 100 дал</t>
  </si>
  <si>
    <t xml:space="preserve">   Договор 6178526 от 24.02.23 Поставка спирт пищевой Люкс 200 дал</t>
  </si>
  <si>
    <t xml:space="preserve">   Договор 6059900 от 11.01.23 Поставка спирт пищевой Альфа 3150 дал</t>
  </si>
  <si>
    <t xml:space="preserve">   Договор 6095035 от 24.01.23 Поставка спирт пищевой Альфа 3150 дал</t>
  </si>
  <si>
    <t xml:space="preserve">   Договор 6136193 от 08.02.23 Поставка спирт пищевой Альфа 3150 дал</t>
  </si>
  <si>
    <t xml:space="preserve">   Договор 6187388 от 01.03.23 Поставка спирт пищевой Альфа 3120 дал</t>
  </si>
  <si>
    <t xml:space="preserve">   Договор 6099811 от 26.01.23 Поставка спирт пищевой Альфа 200 дал</t>
  </si>
  <si>
    <t xml:space="preserve">   Договор 6184697 от 28.02.23 Поставка спирт пищевой Альфа 300 дал</t>
  </si>
  <si>
    <t xml:space="preserve">   Договор 6217883 от 16.03.23 Поставка спирт пищевой Альфа 150 дал</t>
  </si>
  <si>
    <t xml:space="preserve">   Договор 6058598 от 10.01.23 Поставка спирт пищевой Альфа 50 дал</t>
  </si>
  <si>
    <t xml:space="preserve">   Договор 6132676 от 07.02.23 Поставка спирт пищевой Люкс 100 дал</t>
  </si>
  <si>
    <t xml:space="preserve">   Договор 6181627 от 27.02.23 Поставка спирт пищевой Люкс 100 дал</t>
  </si>
  <si>
    <t xml:space="preserve">   Договор 6235828 от 28.03.23 Поставка спирт пищевой ЛДюкс 100 дал</t>
  </si>
  <si>
    <t xml:space="preserve">   Договор 6216641 от 15.03.23 Поставка технического спирта 30 дал</t>
  </si>
  <si>
    <t xml:space="preserve">   Договор 6103371 от 27.01.23 Поставка спирт пищевой Альфа 70 дал</t>
  </si>
  <si>
    <t xml:space="preserve">   Договор 6205397 от 10.03.23 Поставка спирт пищевой Люкс 70 дал</t>
  </si>
  <si>
    <t xml:space="preserve">   Договор 6043459 от 05.01.23 Поставка спирт пищевой Альфа 200 дал</t>
  </si>
  <si>
    <t xml:space="preserve">   Договор 6084833 от 20.01.23 Поставка спирт пищевой 200 дал</t>
  </si>
  <si>
    <t xml:space="preserve">   Договор 6092480 от 24.01.23 Поставка спирт пищевой Альфа 200 дал</t>
  </si>
  <si>
    <t xml:space="preserve">   Договор 6110949 от 31.01.23 Поставка спирт пищевой Альфа 200 дал</t>
  </si>
  <si>
    <t xml:space="preserve">   Договор 6161216 от 17.02.23 Поставка спирт пищевой Альфа 200 дал</t>
  </si>
  <si>
    <t xml:space="preserve">   Договор 6235831 от 28.03.23 Поставка спирт пищевой Альфа 200 дал</t>
  </si>
  <si>
    <t xml:space="preserve">   Договор 6155325 от 17.02.23 Поставка технического спирта 10 дал</t>
  </si>
  <si>
    <t xml:space="preserve">   Договор 6205435 от 10.03.23 Поставка технического спирта 20 дал</t>
  </si>
  <si>
    <t xml:space="preserve">   Договор 6046746 от 06.01.23 Поставка спирт пищевой Альфа 130 дал</t>
  </si>
  <si>
    <t xml:space="preserve">   Договор 6099810 от 26.01.23 Поставка спирт пищевой Альфа 150 дал</t>
  </si>
  <si>
    <t xml:space="preserve">   Договор 6110948 от 31.01.23 Поставка спирт пищевой Альфа 200 дал</t>
  </si>
  <si>
    <t xml:space="preserve">   Договор 6148277 от 14.02.23 Поставка спирт пищевой Альфа 170 дал</t>
  </si>
  <si>
    <t xml:space="preserve">   Договор 6162751от 20.02.23 Поставка спирт пищевой Альфа 130 дал</t>
  </si>
  <si>
    <t xml:space="preserve">   Договор 6179828 от 27.02.23 Поставка спирт пищевой Альфа 150 дал</t>
  </si>
  <si>
    <t xml:space="preserve">   Договор 6200583 от 09.03.23 Поставка спирт пищевой Альфа 150 дал</t>
  </si>
  <si>
    <t xml:space="preserve">   Договор 6212173 от 14.03.23 Поставка спирт пищевой Альфа 150 дал</t>
  </si>
  <si>
    <t xml:space="preserve">   Договор 6227187 от 24.03.23 Поставка спирт пищевой Альфа 150 дал</t>
  </si>
  <si>
    <t xml:space="preserve">   Договор 6238193 от 29.03.23 Поставка спирт пищевой Альфа 150 дал</t>
  </si>
  <si>
    <t xml:space="preserve">   Договор 6065854 от 13.01.23 Поставка технического спирта 200 дал</t>
  </si>
  <si>
    <t xml:space="preserve">   Договор 6185927 от 01.03.23 Поставка технического спирта 200 дал</t>
  </si>
  <si>
    <t xml:space="preserve">   Договор 6233095 от 27.03.23 Поставка технического спирта 300 тн</t>
  </si>
  <si>
    <t xml:space="preserve">   Договор 6117776 от 02.02.23 Поставка спирт пищевой Альфа 100 дал</t>
  </si>
  <si>
    <t xml:space="preserve">   Договор 6064820 от 12.01.23 Поставка спирт пищевой Альфа 70 дал</t>
  </si>
  <si>
    <t xml:space="preserve">   Договор 6217882 от 16.03.23 Поставка спирт пищевой 20 дал</t>
  </si>
  <si>
    <t xml:space="preserve">   Договор 10 от 22.02.23 Поставка эфир вторичного 1000 дал</t>
  </si>
  <si>
    <t xml:space="preserve">   Договор 13 от 24.03.23 Поставка Сивушное масло 34 дал</t>
  </si>
  <si>
    <t xml:space="preserve">   Договор 6042123 от 04.01.23 Поставка спирт пищевой Альфа 200 дал</t>
  </si>
  <si>
    <t xml:space="preserve">   Договор 6216610 от 15.03.23 Поставка спирт пищевой Люкс 250 дал</t>
  </si>
  <si>
    <t xml:space="preserve">   Договор 6130561 от 07.02.23 Поставка технического спирта 50 дал</t>
  </si>
  <si>
    <t xml:space="preserve">   Договор 5990545 от 12.12.22 Поставка Жидкой барды 100 тн</t>
  </si>
  <si>
    <t xml:space="preserve">   Договор 6200584 от 09.03.23 Поставка спирт пищевой Альфа 100 дал</t>
  </si>
  <si>
    <t xml:space="preserve">   Договор 51-юрс от 29.12.20 Поставка Пар товарный 8 Гкал</t>
  </si>
  <si>
    <t xml:space="preserve">   Договор 6128891 от 06.02.23 Поставка спирт пищевой Альфа 100 дал</t>
  </si>
  <si>
    <t xml:space="preserve">   Договор 52-юрс от 29.12.23 Поставка Пар товарный 10 Гкал</t>
  </si>
  <si>
    <t xml:space="preserve">   Договор 6072595 от 17.01.23 Поставка технического спирта 250 дал</t>
  </si>
  <si>
    <t xml:space="preserve">   Договор 6227188 от 24.03.23 Поставка спирт пищевой Альфа 400 дал</t>
  </si>
  <si>
    <t xml:space="preserve">   Договор 6185928 от 01.03.23 Поставка технического спирта 50 дал</t>
  </si>
  <si>
    <t xml:space="preserve">   Договор 6121257 от 03.02.23 Поставка технического спирта 80 дал</t>
  </si>
  <si>
    <t xml:space="preserve">   Договор 6209141 от 13.03.23 Поставка технического спирта 80 дал</t>
  </si>
  <si>
    <t xml:space="preserve">   Договор 6121159 от 03.02.23 Поставка спирт пищевой Люкс 40 дал</t>
  </si>
  <si>
    <t xml:space="preserve">   Договор 6107060 от 30.01.23 Поставка спирт пищевой Люкс 300 дал</t>
  </si>
  <si>
    <t xml:space="preserve">   Договор 6027866 от 27.12.22 Поставка технического спирта 240 дал</t>
  </si>
  <si>
    <t xml:space="preserve">   Договор 6031270 от 28.12.22 Поставка технического спирта 30 дал</t>
  </si>
  <si>
    <t xml:space="preserve">   Договор 32-юрс от 01.11.22 Поставка Пар товарный 800 ГКал</t>
  </si>
  <si>
    <t xml:space="preserve">   Договор 43-юрс от 27.12.22 Поставка Пар товарный 2200 Гкал</t>
  </si>
  <si>
    <t xml:space="preserve">   Договор 6116688 от 01.02.23 Поставка технического спирта 1000 дал</t>
  </si>
  <si>
    <t xml:space="preserve">   Договор 6071212 от 16.01.23 Поставка спирт пищевой Альфа 100 дал</t>
  </si>
  <si>
    <t xml:space="preserve">   Договор 6128884 от 06.02.23 Поставка спирт пищевой Люкс 50 дал</t>
  </si>
  <si>
    <t xml:space="preserve">   Договор 6150524 от 14.02.23 Поставка спирт пищевой Люкс 50 дал</t>
  </si>
  <si>
    <t xml:space="preserve">   Договор 6172240 от 22.02.23 Поставка спирт пищевой Люкс 50 дал</t>
  </si>
  <si>
    <t xml:space="preserve">   Договор 6203720 от 10.03.23 Поставка спирт пищевой Люкс 50 дал</t>
  </si>
  <si>
    <t xml:space="preserve">   Договор 6216611 от 15.03.23 Поставка спирт пищевой Люкс 50 дал</t>
  </si>
  <si>
    <t xml:space="preserve">   Договор 6042311 от 04.01.23 Поставка Жидкой барды 500 тн</t>
  </si>
  <si>
    <t xml:space="preserve">   Договор 6048768 от 06.01.23 Поставка Жидкой барды 200 тн</t>
  </si>
  <si>
    <t xml:space="preserve">   Договор 6050753 от 07.01.23 Поставка Жидкой барды 600 тн</t>
  </si>
  <si>
    <t xml:space="preserve">   Договор 6054071 от 09.01.23 Поставка Жидкой барды 600 тн</t>
  </si>
  <si>
    <t xml:space="preserve">   Договор 6057596 от 10.01.23 Поставка Жидкой барды 600 тн</t>
  </si>
  <si>
    <t xml:space="preserve">   Договор 6061851 от 11.01.23 Поставка Жидкой барды 700 тн</t>
  </si>
  <si>
    <t xml:space="preserve">   Договор 6063923 от 12.01.23 Поставка Жидкой барды 500 тн</t>
  </si>
  <si>
    <t xml:space="preserve">   Договор 6066950 от 13.01.23 Поставка Жидкой барды 700 тн</t>
  </si>
  <si>
    <t xml:space="preserve">   Договор 6069507 от 16.01.23 Поставка Жидкой барды 500 тн</t>
  </si>
  <si>
    <t xml:space="preserve">   Договор 6072985 от 17.01.23 Поставка Жидкой барды 600 тн</t>
  </si>
  <si>
    <t xml:space="preserve">   Договор 6076460 от 18.01.23 Поставка Жидкой барды 700 тн</t>
  </si>
  <si>
    <t xml:space="preserve">   Договор 6079893 от 19.01.23 Поставка Жидкой барды 600 тн</t>
  </si>
  <si>
    <t xml:space="preserve">   Договор 6083552 от 20.01.23 Поставка Жидкой барды 500 тн</t>
  </si>
  <si>
    <t xml:space="preserve">   Договор 6089802 от 23.01.23 Поставка Жидкой барды 300 тн</t>
  </si>
  <si>
    <t xml:space="preserve">   Договор 6095213 от 24.01.23 Поставка Жидкой барды 600 тн</t>
  </si>
  <si>
    <t xml:space="preserve">   Договор 6097535 от 25.01.23 Поставка Жидкой барды 200 тн</t>
  </si>
  <si>
    <t xml:space="preserve">   Договор 6101151 от 26.01.23 Поставка Жидкой барды 700тн</t>
  </si>
  <si>
    <t xml:space="preserve">   Договор 6104824 от 27.01.23 Поставка Жидкой барды 1000 тн</t>
  </si>
  <si>
    <t xml:space="preserve">   Договор 6108337 от 30.01.23 Поставка Жидкой барды 200 тн</t>
  </si>
  <si>
    <t xml:space="preserve">   Договор 6116811 от 01.02.23 Поставка Жидкой барды 300 тн</t>
  </si>
  <si>
    <t xml:space="preserve">   Договор 6119085 от 02.02.23 Поставка Жидкой барды 500 тн</t>
  </si>
  <si>
    <t xml:space="preserve">   Договор 6122609 от 03.02.23 Поставка Жидкой барды 600 тн</t>
  </si>
  <si>
    <t xml:space="preserve">   Договор 6127555 от 06.02.23 Поставка Жидкой барды 100 тн</t>
  </si>
  <si>
    <t xml:space="preserve">   Договор 6131589 от 07.02.23 Поставка Жидкой барды 500 тн</t>
  </si>
  <si>
    <t xml:space="preserve">   Договор 6135131 от 08.02.23 Поставка Жидкой барды 600 тн</t>
  </si>
  <si>
    <t xml:space="preserve">   Договор 6138563 от 09.02.23 Поставка Жидкой барды 500 тн</t>
  </si>
  <si>
    <t xml:space="preserve">   Договор 6141765 от 10.02.23 Поставка Жидкой барды 100 тн</t>
  </si>
  <si>
    <t xml:space="preserve">   Договор 6145315 от 13.02.23 Поставка Жидкой барды 300 тн</t>
  </si>
  <si>
    <t xml:space="preserve">   Договор 6149092 от 14.02.23 Поставка Жидкой барды 500 тн</t>
  </si>
  <si>
    <t xml:space="preserve">   Договор 6154129 от 15.02.23 Поставка Жидкой барды 600 тн</t>
  </si>
  <si>
    <t xml:space="preserve">   Договор 6155995 от 16.02.23 Поставка Жидкой барды 600 тн</t>
  </si>
  <si>
    <t xml:space="preserve">   Договор 6159791 от 17.02.23 Поставка Жидкой барды 300 тн</t>
  </si>
  <si>
    <t xml:space="preserve">   Договор 6163535 от 20.02.23 Поставка Жидкой барды 500 тн</t>
  </si>
  <si>
    <t xml:space="preserve">   Договор 6167384 от 21.02.23 Поставка Жидкой барды 500 тн</t>
  </si>
  <si>
    <t xml:space="preserve">   Договор 6170870 от 22.02.23 Поставка Жидкой барды 200 тн</t>
  </si>
  <si>
    <t xml:space="preserve">   Договор 6174166 от 23.02.23 Поставка Жидкой барды 600 тн</t>
  </si>
  <si>
    <t xml:space="preserve">   Договор 6177413 от 24.02.23 Поставка Жидкой барды 900 тн</t>
  </si>
  <si>
    <t xml:space="preserve">   Договор 6180414 от 27.02.23 Поставка Жидкой барды 300 тн</t>
  </si>
  <si>
    <t xml:space="preserve">   Договор 6183637 от 28.02.23 Поставка Жидкой барды 400 тн</t>
  </si>
  <si>
    <t xml:space="preserve">   Договор 6186495 от 01.03.23 Поставка Жидкой барды 600 тн</t>
  </si>
  <si>
    <t xml:space="preserve">   Договор 6189155 от 02.03.23 Поставка Жидкой барды 100 тн</t>
  </si>
  <si>
    <t xml:space="preserve">   Договор 6191922 от 03.03.23 Поставка Жидкой барды 500 тн</t>
  </si>
  <si>
    <t xml:space="preserve">   Договор 6195087 от 06.03.23 Поставка Жидкой барды 100 тн</t>
  </si>
  <si>
    <t xml:space="preserve">   Договор 6198298 от 07.03.23 Поставка Жидкой барды 600 тн</t>
  </si>
  <si>
    <t xml:space="preserve">   Договор 6201293 от 09.03.23 Поставка Жидкой барды 100 тн</t>
  </si>
  <si>
    <t xml:space="preserve">   Договор 6204378 от 10.03.23 Поставка Жидкой барды 500 тн</t>
  </si>
  <si>
    <t xml:space="preserve">   Договор 6207187 от 11.03.23 Поставка Жидкой барды 700 тн</t>
  </si>
  <si>
    <t xml:space="preserve">   Договор 6212918 от 14.03.23 Поставка Жидкой барды 700 тн</t>
  </si>
  <si>
    <t xml:space="preserve">   Договор 6215712 от 15.03.23 Поставка Жидкой барды 700 тн</t>
  </si>
  <si>
    <t xml:space="preserve">   Договор 6218705 от 15.03.23 Поставка Жидкой барды 300 тн</t>
  </si>
  <si>
    <t xml:space="preserve">   Договор 6221763 от 17.03.23 Поставка Жидкой барды 400 тн</t>
  </si>
  <si>
    <t xml:space="preserve">   Договор 6224828 от 23.03.23 Поставка Жидкой барды 700 тн</t>
  </si>
  <si>
    <t xml:space="preserve">   Договор 6228084 от 24.03.23 Поставка Жидкой барды 100 тн</t>
  </si>
  <si>
    <t xml:space="preserve">   Договор 6231128 от 25.03.23 Поставка Жидкой барды 300 тн</t>
  </si>
  <si>
    <t xml:space="preserve">   Договор 6233754 от 27.03.23 Поставка Жидкой барды 700 дал</t>
  </si>
  <si>
    <t xml:space="preserve">   Договор 6236396 от 28.03.23 Поставка Жидкой барды 700 тн</t>
  </si>
  <si>
    <t xml:space="preserve">   Договор 6238675 от 29.03.23 Поставка Жидкой барды 500 тн</t>
  </si>
  <si>
    <t xml:space="preserve">   Договор 6241043 от 30.03.23 Поставка Жидкой барды 700 тн</t>
  </si>
  <si>
    <t xml:space="preserve">   Договор 6107061 от 30.01.23 Поставка спирт пищевой 150 дал</t>
  </si>
  <si>
    <t xml:space="preserve">   Договор 6176632 от 24.02.23 Поставка спирт пищевой 150 дал</t>
  </si>
  <si>
    <t xml:space="preserve">   Договор 6185817 от 01.03.23 Поставка спирт пищевой Альфа 150 дал</t>
  </si>
  <si>
    <t xml:space="preserve">   Договор 6049910 от 07.01.23 Поставка спирт пищевой Альфа 100 дал</t>
  </si>
  <si>
    <t xml:space="preserve">   Договор 6059901 от 11.01.23 Поставка спирт пищевой Альфа 100 дал</t>
  </si>
  <si>
    <t xml:space="preserve">   Договор 6157341 от 16.02.23 Поставка спирт пищевой Альфа 120 дал</t>
  </si>
  <si>
    <t xml:space="preserve">   Договор 6048559 от 06.01.23 Поставка спирт пищевой Альфа 200 дал</t>
  </si>
  <si>
    <t xml:space="preserve">   Договор 6116647 от 01.02.23 Поставка спирт пищевой 200 дал</t>
  </si>
  <si>
    <t xml:space="preserve">   Договор 6055291 от 09.01.23 Поставка спирт пищевой Люкс 4400 дал</t>
  </si>
  <si>
    <t xml:space="preserve">   Договор 6109541 от 30.01.23 Поставка спирт пищевой Люкс 4400 дал</t>
  </si>
  <si>
    <t xml:space="preserve">   Договор 6126178 от 06.02.23 Поставка спирт пищевой Люкс 4400 дал</t>
  </si>
  <si>
    <t xml:space="preserve">   Договор 6140874 от 10.02.23 Поставка спирт пищевой Люкс 4400 дал</t>
  </si>
  <si>
    <t xml:space="preserve">   Договор 6185815 от 01.03.23 Поставка спирт пищевой Люкс 4400 дал</t>
  </si>
  <si>
    <t xml:space="preserve">   Договор 6075979 от 18.01.23 Поставка технического спирта 500 дал</t>
  </si>
  <si>
    <t xml:space="preserve">   Договор 6134019 от 08.02.23 Поставка спирт пищевой Альфа 1000 дал</t>
  </si>
  <si>
    <t xml:space="preserve">   Договор 6173543 от 23.02.23 Поставка спирт пищевой Альфа 1000 дал</t>
  </si>
  <si>
    <t xml:space="preserve">   Договор 6079262 от 01.02.23 Поставка технического спирта</t>
  </si>
  <si>
    <t xml:space="preserve">   Договор 6130439 от 07.02.23 Поставка спирт пищевой Альфа 100 дал</t>
  </si>
  <si>
    <t xml:space="preserve">   Договор 6099880 от 26.01.23 Поставка технического спирта 200 дал</t>
  </si>
  <si>
    <t xml:space="preserve">   Договор 6102207 от 26.01.23 Поставка технического спирта 100 дал</t>
  </si>
  <si>
    <t xml:space="preserve">   Договор 6015556 от 21.12.22 Поставка Жидкой барды 500 тн</t>
  </si>
  <si>
    <t xml:space="preserve">   Договор 6044275 от 05.01.23 Поставка Жидкой барды 500 тн</t>
  </si>
  <si>
    <t xml:space="preserve">   Договор 6097534 от 25.01.23 Поставка Жидкой барды 500 тн</t>
  </si>
  <si>
    <t xml:space="preserve">   Договор 6141764 от 10.02.23 Поставка Жидкой барды 500 тн</t>
  </si>
  <si>
    <t xml:space="preserve">   Договор 6180413 от 28.02.23 Поставка Жидкой барды 500 тн</t>
  </si>
  <si>
    <t xml:space="preserve">   Договор 6209814 от 13.03.23 Поставка Жидкой барды 500 тн</t>
  </si>
  <si>
    <t xml:space="preserve">   Договор 6163534 от 20.02.23 Поставка Жидкой барды 100 тн</t>
  </si>
  <si>
    <t xml:space="preserve">   Договор 6180412 от 27.02.23 Поставка Жидкой барды 100 тн</t>
  </si>
  <si>
    <t xml:space="preserve">   Договор 6236394 от 28.03.23 Поставка Жидкой барды 100 тн</t>
  </si>
  <si>
    <t xml:space="preserve">   Договор 6044274 от 05.01.23 Поставка Жидкой барды 100 тн</t>
  </si>
  <si>
    <t xml:space="preserve">   Договор 6063921 от 12.01.23 Поставка Жидкой барды 100 тн</t>
  </si>
  <si>
    <t xml:space="preserve">   Договор 6063922 от 12.01.23 Поставка Жидкой барды 100 тн</t>
  </si>
  <si>
    <t xml:space="preserve">   Договор 6072984 от 17.01.23 Поставка Жидкой барды 100 тн</t>
  </si>
  <si>
    <t xml:space="preserve">   Договор 6083550 от 20.01.23 Поставка Жидкой барды 100 тн</t>
  </si>
  <si>
    <t xml:space="preserve">   Договор 6095212 от 24.01.23 Поставка Жидкой барды 100 тн</t>
  </si>
  <si>
    <t xml:space="preserve">   Договор 6108335 от 30.01.23 Поставка Жидкой барды 100 тн</t>
  </si>
  <si>
    <t xml:space="preserve">   Договор 6108336 от 30.01.23 Поставка Жидкой барды 100 тн</t>
  </si>
  <si>
    <t xml:space="preserve">   Договор 6127552 от 06.02.23 Поставка Жидкой барды 100 тн</t>
  </si>
  <si>
    <t xml:space="preserve">   Договор 6127553 от 06.02.23 Поставка Жидкой барды 100 тн</t>
  </si>
  <si>
    <t xml:space="preserve">   Договор 6131588 от 07.02.23 Поставка Жидкой барды 100 тн</t>
  </si>
  <si>
    <t xml:space="preserve">   Договор 6145312 от 13.02.23 Поставка Жидкой барды 100 тн</t>
  </si>
  <si>
    <t xml:space="preserve">   Договор 6149091 от 14.02.23 Поставка Жидкой барды 100 тн</t>
  </si>
  <si>
    <t xml:space="preserve">   Договор 6179827 от 27.02.23 Поставка спирт пищевой 1970дал</t>
  </si>
  <si>
    <t xml:space="preserve">   Договор 6233096 от 27.03.23 Поставка технического спирта 10 дал</t>
  </si>
  <si>
    <t xml:space="preserve">   Договор 6117775 от 02.02.23 Поставка спирт пищевой Альфа 50 дал</t>
  </si>
  <si>
    <t xml:space="preserve">   Договор 6197545 от 07.03.23 Поставка спирт пищевой Альфа 50 дал</t>
  </si>
  <si>
    <t xml:space="preserve">   Договор 12-12 от 12.12.22 Контракт на 700000$ на пшеницу 3 класса</t>
  </si>
  <si>
    <t xml:space="preserve">   Договор 6098964 (00163) от 26.01.23 Пшеница 1040 тн</t>
  </si>
  <si>
    <t xml:space="preserve">   Договор 6149925 (00341) от 14.02.23 Пшеница 630 тн</t>
  </si>
  <si>
    <t xml:space="preserve">   Договор 6158126  (00379) от 17.02.23 Пшеница 490 тн</t>
  </si>
  <si>
    <t xml:space="preserve">   Договор 6187920  (00497) от 02.03.23 Пшеница 770  тн</t>
  </si>
  <si>
    <t>Лист гладкий из оцинкованной стали тол. 0,29мм., ширина 1250мм   DONIYOR-METALL INVEST ХК</t>
  </si>
  <si>
    <t>Товарищество с ограниченной ответственностью "LES Group" (ЛЭС ГРУП)"</t>
  </si>
  <si>
    <t xml:space="preserve">Пшеница мягкая 3 класс, ТОО LES Group (ЛЭС Груп) </t>
  </si>
  <si>
    <t>801399.1.1</t>
  </si>
  <si>
    <t>806503.1.1</t>
  </si>
  <si>
    <t>822616.1.1</t>
  </si>
  <si>
    <t>830286.1.1</t>
  </si>
  <si>
    <t>830299.1.1</t>
  </si>
  <si>
    <t>830309.1.1</t>
  </si>
  <si>
    <t>830320.1.1</t>
  </si>
  <si>
    <t>830753.1.1</t>
  </si>
  <si>
    <t>850023.1.1</t>
  </si>
  <si>
    <t>850670.1.1</t>
  </si>
  <si>
    <t>854555.1.1</t>
  </si>
  <si>
    <t>854564.1.1</t>
  </si>
  <si>
    <t>854577.1.1</t>
  </si>
  <si>
    <t>854654.1.1</t>
  </si>
  <si>
    <t>854676.1.1</t>
  </si>
  <si>
    <t>867357.1.1</t>
  </si>
  <si>
    <t>867395.1.1</t>
  </si>
  <si>
    <t>867422.1.1</t>
  </si>
  <si>
    <t>867834.1.1</t>
  </si>
  <si>
    <t>877864.1.1</t>
  </si>
  <si>
    <t>877909.1.1</t>
  </si>
  <si>
    <t>877921.1.1</t>
  </si>
  <si>
    <t>877951.1.1</t>
  </si>
  <si>
    <t>877962.1.1</t>
  </si>
  <si>
    <t>877970.1.1</t>
  </si>
  <si>
    <t>877976.1.1</t>
  </si>
  <si>
    <t>877985.1.1</t>
  </si>
  <si>
    <t>888714.1.1</t>
  </si>
  <si>
    <t>915860.1.1</t>
  </si>
  <si>
    <t>941278.1.1</t>
  </si>
  <si>
    <t>974681.1.1</t>
  </si>
  <si>
    <t>1005167.1.1</t>
  </si>
  <si>
    <t>1046938.1.1</t>
  </si>
  <si>
    <t>1046951.1.1</t>
  </si>
  <si>
    <t>1046959.1.1</t>
  </si>
  <si>
    <t>1110720.1.1</t>
  </si>
  <si>
    <t>1090198.1.1</t>
  </si>
  <si>
    <t>1089296.1.1</t>
  </si>
  <si>
    <t>1089900.1.1</t>
  </si>
  <si>
    <t>1151470.1.1</t>
  </si>
  <si>
    <t>1151426.1.1</t>
  </si>
  <si>
    <t>1165433.1.1</t>
  </si>
  <si>
    <t>1148021.1.1</t>
  </si>
  <si>
    <t>1165379.1.1</t>
  </si>
  <si>
    <t>1177057.1.1</t>
  </si>
  <si>
    <t>1151436.1.1</t>
  </si>
  <si>
    <t>1151403.1.1</t>
  </si>
  <si>
    <t>1148088.1.1</t>
  </si>
  <si>
    <t>1151418.1.1</t>
  </si>
  <si>
    <t>1165419.1.1</t>
  </si>
  <si>
    <t>1151461.1.1</t>
  </si>
  <si>
    <t>1174974.1.1</t>
  </si>
  <si>
    <t>1174972.1.1</t>
  </si>
  <si>
    <t>1158958.1.1</t>
  </si>
  <si>
    <t>07.01.2023</t>
  </si>
  <si>
    <t>11.01.2023</t>
  </si>
  <si>
    <t>13.01.2023</t>
  </si>
  <si>
    <t>18.01.2023</t>
  </si>
  <si>
    <t>19.01.2023</t>
  </si>
  <si>
    <t>23.01.2023</t>
  </si>
  <si>
    <t>22.01.2023</t>
  </si>
  <si>
    <t>26.01.2023</t>
  </si>
  <si>
    <t>28.01.2023</t>
  </si>
  <si>
    <t>17.02.2023</t>
  </si>
  <si>
    <t>11.03.2023</t>
  </si>
  <si>
    <t>09.03.2023</t>
  </si>
  <si>
    <t>08.03.2023</t>
  </si>
  <si>
    <t>17.03.2023</t>
  </si>
  <si>
    <t>23.03.2023</t>
  </si>
  <si>
    <t>16.03.2023</t>
  </si>
  <si>
    <t>19.03.2023</t>
  </si>
  <si>
    <t>26.03.2023</t>
  </si>
  <si>
    <t>27.03.2023</t>
  </si>
  <si>
    <t>ООО "NEGOSIANT UZBEKISTAN"</t>
  </si>
  <si>
    <t>305968476</t>
  </si>
  <si>
    <t>SHAFFOF METAN SANOAT MCHJ QK</t>
  </si>
  <si>
    <t>303877433</t>
  </si>
  <si>
    <t>302023222</t>
  </si>
  <si>
    <t>BLACK TOOLS MCHJ</t>
  </si>
  <si>
    <t>310056669</t>
  </si>
  <si>
    <t>ЯТТ ABDURAZOQOV FAXRIDDIN ABDURAXMONOVICH</t>
  </si>
  <si>
    <t>509765174</t>
  </si>
  <si>
    <t>ЯТТ “RAXMANOV MUZAFFAR FARXODOVICH”</t>
  </si>
  <si>
    <t>479871067</t>
  </si>
  <si>
    <t>Ашуров Исоджон Ехсоналиевич ЯККА ТАРТИБДАГИ ТАДБИРКОР</t>
  </si>
  <si>
    <t>577309628</t>
  </si>
  <si>
    <t>МЧЖ "M-ELECTRO"</t>
  </si>
  <si>
    <t>305640102</t>
  </si>
  <si>
    <t>Общество с ограниченной ответственностью «RESULT CONSULT»</t>
  </si>
  <si>
    <t>301417562</t>
  </si>
  <si>
    <t>LEONIS</t>
  </si>
  <si>
    <t>COSMOC COSMETIC MCHJ</t>
  </si>
  <si>
    <t>307821982</t>
  </si>
  <si>
    <t>"PARFUME LUXE" mas'uliyati cheklangan jamiyati</t>
  </si>
  <si>
    <t>306097967</t>
  </si>
  <si>
    <t>KONTROL BIZNESS MCHJ</t>
  </si>
  <si>
    <t>309999815</t>
  </si>
  <si>
    <t>ХК DONIYOR-METALL</t>
  </si>
  <si>
    <t>GREEN SOIL AGRO CHEMICAL COMPANY MCHJ</t>
  </si>
  <si>
    <t>305824616</t>
  </si>
  <si>
    <t>ООО LUX ELITE TOOLS</t>
  </si>
  <si>
    <t>307486348</t>
  </si>
  <si>
    <t>"PAXTAKOR XXI savdo xarid" MCHJ</t>
  </si>
  <si>
    <t>203505351</t>
  </si>
  <si>
    <t>AZIMUT GROUP MA MCHJ</t>
  </si>
  <si>
    <t>309247681</t>
  </si>
  <si>
    <t>CONSTRUCTION GOODS-2022 MCHJ</t>
  </si>
  <si>
    <t>309316864</t>
  </si>
  <si>
    <t>203677795</t>
  </si>
  <si>
    <t>ASR KIMYO INVEST MCHJ</t>
  </si>
  <si>
    <t>882573.1.1</t>
  </si>
  <si>
    <t>усл.ед.</t>
  </si>
  <si>
    <t>954787.1.1</t>
  </si>
  <si>
    <t>ISKRA-OMADLI-FAYZ ХК</t>
  </si>
  <si>
    <t>Услуга по техническому обслуживанию автоматической пожарной сигнализации</t>
  </si>
  <si>
    <t>210640029746</t>
  </si>
  <si>
    <t>Пшеница мягкая 3 класс,  ТОО LES Group (ЛЭС Груп)</t>
  </si>
  <si>
    <t>14.02.2023</t>
  </si>
  <si>
    <t>15.02.2023</t>
  </si>
  <si>
    <t>Дизельное топливо ТДЛ -0,5-40  OOO MEGA UNIVERSAL BUSINESS OIL</t>
  </si>
  <si>
    <t>02.03.2023</t>
  </si>
  <si>
    <t>07.03.2023</t>
  </si>
  <si>
    <t>Пшеница мягкая 3 класс, ТОО LES Group (ЛЭС Груп)</t>
  </si>
  <si>
    <t>30.03.2023</t>
  </si>
  <si>
    <t>04.01.2023</t>
  </si>
  <si>
    <t>05.01.2023</t>
  </si>
  <si>
    <t>ELITE MEGAMAX MCHJ</t>
  </si>
  <si>
    <t>307783137</t>
  </si>
  <si>
    <t>06.01.2023</t>
  </si>
  <si>
    <t>09.01.2023</t>
  </si>
  <si>
    <t>10.01.2023</t>
  </si>
  <si>
    <t>"Когон ёг-экстракция заводи" АЖ КК</t>
  </si>
  <si>
    <t>201108388</t>
  </si>
  <si>
    <t>ООО Toshkent Issiqlik Markazi</t>
  </si>
  <si>
    <t>200524323</t>
  </si>
  <si>
    <t>"TVS METALL" MChJ</t>
  </si>
  <si>
    <t>200942129</t>
  </si>
  <si>
    <t>12.01.2023</t>
  </si>
  <si>
    <t>ООО RIVER  MED  PHARM</t>
  </si>
  <si>
    <t>306130783</t>
  </si>
  <si>
    <t>ZIM-MED MCHJ</t>
  </si>
  <si>
    <t>309616143</t>
  </si>
  <si>
    <t>16.01.2023</t>
  </si>
  <si>
    <t>17.01.2023</t>
  </si>
  <si>
    <t>"O`ZELEKRTOAPPARAT-ELECTROSHIELD" AJ</t>
  </si>
  <si>
    <t>201052167</t>
  </si>
  <si>
    <t>"MUHARRIR NASHRIYOTI" masuliyati cheklangan jamiyati</t>
  </si>
  <si>
    <t>205299046</t>
  </si>
  <si>
    <t>20.01.2023</t>
  </si>
  <si>
    <t>24.01.2023</t>
  </si>
  <si>
    <t>25.01.2023</t>
  </si>
  <si>
    <t>ООО BOOK MEDIA NASHR</t>
  </si>
  <si>
    <t>305499371</t>
  </si>
  <si>
    <t>27.01.2023</t>
  </si>
  <si>
    <t>"COMPACT TEXTILES YARN" MChJ</t>
  </si>
  <si>
    <t>303942384</t>
  </si>
  <si>
    <t>30.01.2023</t>
  </si>
  <si>
    <t>31.01.2023</t>
  </si>
  <si>
    <t>01.02.2023</t>
  </si>
  <si>
    <t>02.02.2023</t>
  </si>
  <si>
    <t>MChJ shaklidagi "NOBEL PHARMSANOAT" ChEK</t>
  </si>
  <si>
    <t>203340511</t>
  </si>
  <si>
    <t>03.02.2023</t>
  </si>
  <si>
    <t>Интер Кахрамон Ёркиной МЧЖ</t>
  </si>
  <si>
    <t>301211812</t>
  </si>
  <si>
    <t>06.02.2023</t>
  </si>
  <si>
    <t>"VETPROM INVEST" mas`uliyati cheklangan jamiyati</t>
  </si>
  <si>
    <t>301976295</t>
  </si>
  <si>
    <t>ИП ООО TEPLOIZOLYATSIONNAYA  KOMPANIYA</t>
  </si>
  <si>
    <t>306570165</t>
  </si>
  <si>
    <t>07.02.2023</t>
  </si>
  <si>
    <t>"BALZAM" masuliyati cheklangan jamiyati</t>
  </si>
  <si>
    <t>201080022</t>
  </si>
  <si>
    <t>08.02.2023</t>
  </si>
  <si>
    <t>09.02.2023</t>
  </si>
  <si>
    <t>10.02.2023</t>
  </si>
  <si>
    <t>13.02.2023</t>
  </si>
  <si>
    <t>ООО СП "PAXTAKOR TEKS"</t>
  </si>
  <si>
    <t>304894285</t>
  </si>
  <si>
    <t>16.02.2023</t>
  </si>
  <si>
    <t>20.02.2023</t>
  </si>
  <si>
    <t>21.02.2023</t>
  </si>
  <si>
    <t>ООО TRUSTCOMPANION</t>
  </si>
  <si>
    <t>305394979</t>
  </si>
  <si>
    <t>22.02.2023</t>
  </si>
  <si>
    <t>"Islom Karimov Nomidagi Toshkent Xalqaro Aeroporti" MCHJ</t>
  </si>
  <si>
    <t>200640719</t>
  </si>
  <si>
    <t>23.02.2023</t>
  </si>
  <si>
    <t>24.02.2023</t>
  </si>
  <si>
    <t>27.02.2023</t>
  </si>
  <si>
    <t>ELXON DORI DARMON 01 MCHJ</t>
  </si>
  <si>
    <t>309592413</t>
  </si>
  <si>
    <t>ООО BIOMEDLIFE</t>
  </si>
  <si>
    <t>307122586</t>
  </si>
  <si>
    <t>28.02.2023</t>
  </si>
  <si>
    <t>01.03.2023</t>
  </si>
  <si>
    <t>AJ TOSHKENT SHAHAR DORI-DARMON</t>
  </si>
  <si>
    <t>201138485</t>
  </si>
  <si>
    <t>NASLLI CHORVA ANGUS  MCHJ</t>
  </si>
  <si>
    <t>309996922</t>
  </si>
  <si>
    <t>03.03.2023</t>
  </si>
  <si>
    <t>Masuliyati cheklangan jamiyat shaklidagi "MEDEX TEXTILE" xorijiy korxonasi</t>
  </si>
  <si>
    <t>302755704</t>
  </si>
  <si>
    <t>06.03.2023</t>
  </si>
  <si>
    <t>10.03.2023</t>
  </si>
  <si>
    <t>АО ISSIQLIK ELEKTR STANSIYALARI</t>
  </si>
  <si>
    <t>306349304</t>
  </si>
  <si>
    <t>13.03.2023</t>
  </si>
  <si>
    <t>14.03.2023</t>
  </si>
  <si>
    <t>308878404</t>
  </si>
  <si>
    <t>15.03.2023</t>
  </si>
  <si>
    <t>24.03.2023</t>
  </si>
  <si>
    <t>"TEMUR MED FARM" mas`uliyati cheklangan jamiyati</t>
  </si>
  <si>
    <t>301298751</t>
  </si>
  <si>
    <t>MCHJ ERIELL WELL SOLUTIONS</t>
  </si>
  <si>
    <t>308817297</t>
  </si>
  <si>
    <t>25.03.2023</t>
  </si>
  <si>
    <t>BO`STONLIQ - PLASTEKS МЧЖ</t>
  </si>
  <si>
    <t>200439372</t>
  </si>
  <si>
    <t>28.03.2023</t>
  </si>
  <si>
    <t>ООО JOMBOY AGRO EKSPORT</t>
  </si>
  <si>
    <t>303977965</t>
  </si>
  <si>
    <t>29.03.2023</t>
  </si>
  <si>
    <t>MED TEXNIKA GULISTAN MCHJ QK</t>
  </si>
  <si>
    <t>310183417</t>
  </si>
  <si>
    <t>Masuliyati cheklangan jamiyat "GLOBAL TEXTILE SOLUTIONS"</t>
  </si>
  <si>
    <t>302846464</t>
  </si>
  <si>
    <t>"CHINA-UZBEKISTAN MEDICINE TECHNICAL PARK" MChJ XK</t>
  </si>
  <si>
    <t>207203875</t>
  </si>
  <si>
    <t>31.03.2023</t>
  </si>
  <si>
    <t xml:space="preserve">   Договор 1148088.1.1 от 16.03.23 Профиль металлический</t>
  </si>
  <si>
    <t xml:space="preserve">   Договор 165927 от 29.03.23 сульфоуголь</t>
  </si>
  <si>
    <t xml:space="preserve">   Договор 0162063 от 01.03.23 Кефир</t>
  </si>
  <si>
    <t xml:space="preserve">   Договор 854654.1.1 от 19.01.23 Аккамулятор 6СТ 90А 2шт</t>
  </si>
  <si>
    <t xml:space="preserve">   Договор 6207671 от 11.03.23 Соль техническая-600тн</t>
  </si>
  <si>
    <t xml:space="preserve">   Договор 1165419.1.1 от 19.03.23г Слив для крыши</t>
  </si>
  <si>
    <t xml:space="preserve">   Договор 1148021.1.1 от 16.03.23 карбамид</t>
  </si>
  <si>
    <t xml:space="preserve">   Договор 1151418.1.1 от 17.03.23 Алебастр</t>
  </si>
  <si>
    <t xml:space="preserve">   Договор 1151426.1.1 от 17.03.23 Колер</t>
  </si>
  <si>
    <t xml:space="preserve">   Договор 1151461.1.1 от 17.03.23 Наждачная бумага</t>
  </si>
  <si>
    <t xml:space="preserve">   Договор 1151470.1.1 от 17.03.23 Насадка плюс для дрел</t>
  </si>
  <si>
    <t xml:space="preserve">   Договор 1046938.1.1 от 03.02.23 Рукавицы 1000пар</t>
  </si>
  <si>
    <t xml:space="preserve">   Договор 1046951.1.1 от 03.02.23 Рукавицы</t>
  </si>
  <si>
    <t xml:space="preserve">   Договор 1110720.1.1 от 11.03.23 мыло хозяйственное</t>
  </si>
  <si>
    <t xml:space="preserve">   Договор 1177057.1.1 от 26.03.23 известь</t>
  </si>
  <si>
    <t xml:space="preserve">   Договор 888714.1.1 от 28.01.23 выключатели 2шт</t>
  </si>
  <si>
    <t xml:space="preserve">   Договор 1018276.1.1 от 10.03.23 Масло  моторное</t>
  </si>
  <si>
    <t xml:space="preserve">   Договор 1151436.1.1 от 17.03.23 Гвоздь</t>
  </si>
  <si>
    <t xml:space="preserve">   Договор 1089900.1.1 от 09.03.23 Прокладка к теплообменику (1556)100шт</t>
  </si>
  <si>
    <t xml:space="preserve">   Договор 1090198.1.1 от 09.03.23 Прокладка к теплообменику NI deGap 200  120шт</t>
  </si>
  <si>
    <t xml:space="preserve">   Договор 830286.1.1 от 13.01.23 Прокладка к теплообменику (1555)70шт</t>
  </si>
  <si>
    <t xml:space="preserve">   Договор 830299.1.1 от 13.01.23 Прокладка к теплообменику (1563)70шт</t>
  </si>
  <si>
    <t xml:space="preserve">   Договор 8303091.1 от 13.01.23 Прокладка к теплообменику (1580)140шт</t>
  </si>
  <si>
    <t xml:space="preserve">   Договор 830320.1.1 от 13.01.23 Прокладка к теплообменику (1511)100шт</t>
  </si>
  <si>
    <t xml:space="preserve">   Договор 850023.1.1 от 18.01.23 Прокладка к теплообменику (1531)304шт</t>
  </si>
  <si>
    <t xml:space="preserve">   Договор 990948 от 09.01.23 Кефир 900г-425шт</t>
  </si>
  <si>
    <t xml:space="preserve">   Договор 854555.1.1 от 19.01.23 шкаф офисный из МДФ 2100*900*600</t>
  </si>
  <si>
    <t xml:space="preserve">   Договор 854564.1.1 от 19.01.23 Стол приставной 800*500*730</t>
  </si>
  <si>
    <t xml:space="preserve">   Договор 854577.1.1 от 19.01.23 Стол офисный из МДФ 1800*800*750 1шт</t>
  </si>
  <si>
    <t xml:space="preserve">   Договор 67-1638юр от 25.03.23 Серная кислота 30 тн</t>
  </si>
  <si>
    <t xml:space="preserve">   Договор 991028 от 09.01.20 Бланки удостоверений 35шт</t>
  </si>
  <si>
    <t xml:space="preserve">   Договор 991072 от 09.01.20 Пропуск 310шт</t>
  </si>
  <si>
    <t xml:space="preserve">   Договор 1 от 12.01.23 Бланки</t>
  </si>
  <si>
    <t xml:space="preserve">   Договор 2023-15 от 04.01.23 Пшеница 4 кл 1000 тн</t>
  </si>
  <si>
    <t xml:space="preserve">   Договор 2023-17 от 16.03.23 Пшеница 4 класса 2000тн</t>
  </si>
  <si>
    <t xml:space="preserve">   Договор 0154914 от 06.01.23 Вода питьевая для куллера</t>
  </si>
  <si>
    <t xml:space="preserve">   Договор 0158617 от 08.02.23 Вода питьевая для куллера</t>
  </si>
  <si>
    <t xml:space="preserve">   Договор 112887 от 22.02.23  Медикаменты</t>
  </si>
  <si>
    <t xml:space="preserve">   Договор 806503.1.1 от 07.01.23 Телефон</t>
  </si>
  <si>
    <t xml:space="preserve">   Договор 6 от 04.01.23 Сжиженный газ 1.5 тн</t>
  </si>
  <si>
    <t xml:space="preserve">   Договор 0156541 от 22.01.23 Стекловата с фольгой 32 рулон</t>
  </si>
  <si>
    <t xml:space="preserve">   Договор 1005167.1.1 от 23.02.23 Бетон М-350-150м3</t>
  </si>
  <si>
    <t xml:space="preserve">   Договор 801399.1.1от 07.01.23 кислород 300 м3</t>
  </si>
  <si>
    <t xml:space="preserve">   Договор 6151665 от 15.02.23 диз топливо-6000 литр</t>
  </si>
  <si>
    <t xml:space="preserve">   Договор 915860.1.1 от 06.02.23 Гипохлорит натрий 4000кг</t>
  </si>
  <si>
    <t xml:space="preserve">   Договор 822616.1.1 от 11.01.23 Карбид кальция</t>
  </si>
  <si>
    <t xml:space="preserve">   Договор 1101243 от 03.02.23 Респиратор У2К 50 шт</t>
  </si>
  <si>
    <t xml:space="preserve">   Договор 1131679 от 15.03.23 Смазка</t>
  </si>
  <si>
    <t xml:space="preserve">   Договор 830753.1.1 от 13.01.23 Электроды d3-200кг</t>
  </si>
  <si>
    <t xml:space="preserve">   Договор 877951.1.1 от 26.01.23 Болт с гайкой М 6*20 10кг</t>
  </si>
  <si>
    <t xml:space="preserve">   Договор 877962.1.1 от 26.01.23 Болт с гайкой М 8*70</t>
  </si>
  <si>
    <t xml:space="preserve">   Договор 877970.1.1 от 26.01.23 Круг абразивный-25шт</t>
  </si>
  <si>
    <t xml:space="preserve">   Договор 6201715 от 09.03.23 Разбавитель 40л</t>
  </si>
  <si>
    <t xml:space="preserve">   Договор 6201720 от 09.03.23 Смесь строительная-50шт</t>
  </si>
  <si>
    <t xml:space="preserve">   Договор 62017426 от 09.03.23 Грунтовка -30кг</t>
  </si>
  <si>
    <t xml:space="preserve">   Договор 939913.1.1 от 14.02.23 химикаты</t>
  </si>
  <si>
    <t xml:space="preserve">   Договор 0156508 от 22.01.23 кислород</t>
  </si>
  <si>
    <t xml:space="preserve">   Договор 0159803 от 16.02.23 кислород</t>
  </si>
  <si>
    <t xml:space="preserve">   Договор 0162984 от 08.03.23 кислород</t>
  </si>
  <si>
    <t xml:space="preserve">   Договор 1158958.1.1 от 23.02.23 Натрий триполифосфат</t>
  </si>
  <si>
    <t xml:space="preserve">   Договор 1165379.1.1 от 19.03.23 Профнастил</t>
  </si>
  <si>
    <t xml:space="preserve">   Договор 1165433.1.1 от 23.02.23 Отводы</t>
  </si>
  <si>
    <t xml:space="preserve">   Договор 6086930от 23.01.23 Лист оцинкованный -тол.0,29мм ширина 1250мм-600кв.м</t>
  </si>
  <si>
    <t xml:space="preserve">   Договор 0163550 от 12.03.23 Диаграмная бумага-5000шт</t>
  </si>
  <si>
    <t xml:space="preserve">   Договор 877864.1.1 от 26.01.23 паронит ПОН Б 4мм 44,1кг</t>
  </si>
  <si>
    <t xml:space="preserve">   Договор 877909.1.1 от 26.01.23 паронит ПОН Б 3мм 47,7кг</t>
  </si>
  <si>
    <t xml:space="preserve">   Договор 877921.1.1 от 26.01.23 Пластины резиновые 61кг</t>
  </si>
  <si>
    <t xml:space="preserve">   Договор 877985.1.1 от 26.01.23 Набивка АП 12,3кг</t>
  </si>
  <si>
    <t xml:space="preserve">   Договор 877976.1.1 от 26.01.23 Круг шлифовальный 20шт</t>
  </si>
  <si>
    <t xml:space="preserve">   Договор 867395.1.1 от 22.01.23 Проволка</t>
  </si>
  <si>
    <t xml:space="preserve">   Договор 867422.1.1 от 23.01.23 Саморез</t>
  </si>
  <si>
    <t>60/10</t>
  </si>
  <si>
    <t>1238427.1.1</t>
  </si>
  <si>
    <t>1241235.1.1</t>
  </si>
  <si>
    <t>1241299.1.1</t>
  </si>
  <si>
    <t>1241321.1.1</t>
  </si>
  <si>
    <t>1256162.1.1</t>
  </si>
  <si>
    <t>1277394.1.1</t>
  </si>
  <si>
    <t>1283554.1.1</t>
  </si>
  <si>
    <t>1331723.1.1</t>
  </si>
  <si>
    <t>1374051.1.1</t>
  </si>
  <si>
    <t>1431950.1.1</t>
  </si>
  <si>
    <t>1431976.1.1</t>
  </si>
  <si>
    <t>1431988.1.1</t>
  </si>
  <si>
    <t>1656875.1.1</t>
  </si>
  <si>
    <t>1574162.1.1</t>
  </si>
  <si>
    <t>1644264.1.1</t>
  </si>
  <si>
    <t>1656219.1.1</t>
  </si>
  <si>
    <t>1656834.1.1</t>
  </si>
  <si>
    <t>1651159.1.1</t>
  </si>
  <si>
    <t>1535465.1.1</t>
  </si>
  <si>
    <t>1656635.1.1</t>
  </si>
  <si>
    <t>1656859.1.1</t>
  </si>
  <si>
    <t>1656624.1.1</t>
  </si>
  <si>
    <t>1644453.1.1</t>
  </si>
  <si>
    <t>1656583.1.1</t>
  </si>
  <si>
    <t>1656901.1.1</t>
  </si>
  <si>
    <t>1656905.1.1</t>
  </si>
  <si>
    <t>1642509.1.1</t>
  </si>
  <si>
    <t>1656233.1.1</t>
  </si>
  <si>
    <t>1632845.1.1</t>
  </si>
  <si>
    <t>1644373.1.1</t>
  </si>
  <si>
    <t>1656626.1.1</t>
  </si>
  <si>
    <t>1656631.1.1</t>
  </si>
  <si>
    <t>1656847.1.1</t>
  </si>
  <si>
    <t>1651185.1.1</t>
  </si>
  <si>
    <t>1656269.1.1</t>
  </si>
  <si>
    <t>1656883.1.1</t>
  </si>
  <si>
    <t>1656763.1.1</t>
  </si>
  <si>
    <t>1642470.1.1</t>
  </si>
  <si>
    <t>1609586.1.1</t>
  </si>
  <si>
    <t>1656201.1.1</t>
  </si>
  <si>
    <t>1626797.1.1</t>
  </si>
  <si>
    <t>1632833.1.1</t>
  </si>
  <si>
    <t>1642448.1.1</t>
  </si>
  <si>
    <t>1642829.1.1</t>
  </si>
  <si>
    <t>1656612.1.1</t>
  </si>
  <si>
    <t>1656866.1.1</t>
  </si>
  <si>
    <t>1642499.1.1</t>
  </si>
  <si>
    <t>1656224.1.1</t>
  </si>
  <si>
    <t>1656215.1.1</t>
  </si>
  <si>
    <t>1656342.1.1</t>
  </si>
  <si>
    <t>1651123.1.1</t>
  </si>
  <si>
    <t>1622735.1.1</t>
  </si>
  <si>
    <t>1634006.1.1</t>
  </si>
  <si>
    <t>1656579.1.1</t>
  </si>
  <si>
    <t>1656439.1.1</t>
  </si>
  <si>
    <t>1656599.1.1</t>
  </si>
  <si>
    <t>1656775.1.1</t>
  </si>
  <si>
    <t>1656495.1.1</t>
  </si>
  <si>
    <t>1642538.1.1</t>
  </si>
  <si>
    <t>1625966.1.1</t>
  </si>
  <si>
    <t>1656823.1.1</t>
  </si>
  <si>
    <t>1642494.1.1</t>
  </si>
  <si>
    <t>1644294.1.1</t>
  </si>
  <si>
    <t>1656315.1.1</t>
  </si>
  <si>
    <t>1642527.1.1</t>
  </si>
  <si>
    <t>1656182.1.1</t>
  </si>
  <si>
    <t>1656169.1.1</t>
  </si>
  <si>
    <t>1656189.1.1</t>
  </si>
  <si>
    <t>1656767.1.1</t>
  </si>
  <si>
    <t>1609614.1.1</t>
  </si>
  <si>
    <t>1656429.1.1</t>
  </si>
  <si>
    <t>1547482.1.1</t>
  </si>
  <si>
    <t>1644420.1.1</t>
  </si>
  <si>
    <t>1612037.1.1</t>
  </si>
  <si>
    <t>1656244.1.1</t>
  </si>
  <si>
    <t>1642557.1.1</t>
  </si>
  <si>
    <t>1626781.1.1</t>
  </si>
  <si>
    <t>1547492.1.1</t>
  </si>
  <si>
    <t>1633999.1.1</t>
  </si>
  <si>
    <t>1634000.1.1</t>
  </si>
  <si>
    <t>1644398.1.1</t>
  </si>
  <si>
    <t>1656257.1.1</t>
  </si>
  <si>
    <t>1656210.1.1</t>
  </si>
  <si>
    <t>1642458.1.1</t>
  </si>
  <si>
    <t>1656205.1.1</t>
  </si>
  <si>
    <t>1644328.1.1</t>
  </si>
  <si>
    <t>1656622.1.1</t>
  </si>
  <si>
    <t>1596773.1.1</t>
  </si>
  <si>
    <t>1642486.1.1</t>
  </si>
  <si>
    <t>1656889.1.1</t>
  </si>
  <si>
    <t>05.04.2023</t>
  </si>
  <si>
    <t>07.04.2023</t>
  </si>
  <si>
    <t>10.04.2023</t>
  </si>
  <si>
    <t>12.04.2023</t>
  </si>
  <si>
    <t>20.04.2023</t>
  </si>
  <si>
    <t>01.05.2023</t>
  </si>
  <si>
    <t>12.05.2023</t>
  </si>
  <si>
    <t>29.06.2023</t>
  </si>
  <si>
    <t>12.06.2023</t>
  </si>
  <si>
    <t>25.06.2023</t>
  </si>
  <si>
    <t>28.06.2023</t>
  </si>
  <si>
    <t>03.06.2023</t>
  </si>
  <si>
    <t>26.06.2023</t>
  </si>
  <si>
    <t>18.06.2023</t>
  </si>
  <si>
    <t>22.06.2023</t>
  </si>
  <si>
    <t>21.06.2023</t>
  </si>
  <si>
    <t>19.06.2023</t>
  </si>
  <si>
    <t>07.06.2023</t>
  </si>
  <si>
    <t>24.06.2023</t>
  </si>
  <si>
    <t>16.06.2023</t>
  </si>
  <si>
    <t>Частное Предприятие ULTRA PREMIUM BUSINESS</t>
  </si>
  <si>
    <t>304507883</t>
  </si>
  <si>
    <t>"TERABYTE GROUP" Mas'uliyati cheklangan jamiyati</t>
  </si>
  <si>
    <t>302527820</t>
  </si>
  <si>
    <t>305543848</t>
  </si>
  <si>
    <t>302764392</t>
  </si>
  <si>
    <t>OOO "FAKTOR FAYZ"</t>
  </si>
  <si>
    <t>203198324</t>
  </si>
  <si>
    <t>INVENT DELIX MCHJ</t>
  </si>
  <si>
    <t>310056082</t>
  </si>
  <si>
    <t>207111967</t>
  </si>
  <si>
    <t>NAVPOLIMERPLAST MCHJ</t>
  </si>
  <si>
    <t>307264609</t>
  </si>
  <si>
    <t>NODIRKHAN ENERGO XK</t>
  </si>
  <si>
    <t>309831423</t>
  </si>
  <si>
    <t>NUR ZAMIN PARTNER 2022 MCHJ</t>
  </si>
  <si>
    <t>309962355</t>
  </si>
  <si>
    <t>ONLINE TREYD 777 XK</t>
  </si>
  <si>
    <t>310564360</t>
  </si>
  <si>
    <t>MCHJ UNITEST</t>
  </si>
  <si>
    <t>308799487</t>
  </si>
  <si>
    <t>"TEX ENERGO" mas‘uliyati cheklangan jamiyati</t>
  </si>
  <si>
    <t>308503696</t>
  </si>
  <si>
    <t>CITY OF GOLD BROKERS MCHJ</t>
  </si>
  <si>
    <t>310162141</t>
  </si>
  <si>
    <t>НОУ ECO-SERT-MANAGEMENT</t>
  </si>
  <si>
    <t>302790948</t>
  </si>
  <si>
    <t>1361339.1.1</t>
  </si>
  <si>
    <t>02.06.2023</t>
  </si>
  <si>
    <t>ASTRA SOLAR MCHJ</t>
  </si>
  <si>
    <t>309918534</t>
  </si>
  <si>
    <t>Солнечная станция</t>
  </si>
  <si>
    <t>49.5</t>
  </si>
  <si>
    <t>кВт</t>
  </si>
  <si>
    <t>1275203.1.1</t>
  </si>
  <si>
    <t>2800</t>
  </si>
  <si>
    <t>1375</t>
  </si>
  <si>
    <t>1392580.1.1</t>
  </si>
  <si>
    <t>10.05.2023</t>
  </si>
  <si>
    <t>Общество с ограниченной ответственностью "Standard Sales and Services"</t>
  </si>
  <si>
    <t>308162251</t>
  </si>
  <si>
    <t>Картридж для принтера</t>
  </si>
  <si>
    <t>1534387.1.1</t>
  </si>
  <si>
    <t>08.06.2023</t>
  </si>
  <si>
    <t>ЯТТ SHAMURATOV ABDULLA TANGRIBERDI O‘G‘LI</t>
  </si>
  <si>
    <t>592597099</t>
  </si>
  <si>
    <t>Аккумулятор свинцовый для запуска поршневых двигателей</t>
  </si>
  <si>
    <t>1559796.1.1</t>
  </si>
  <si>
    <t>14.06.2023</t>
  </si>
  <si>
    <t>1604820.1.1</t>
  </si>
  <si>
    <t>HAVAS BIZNES TRADER MCHJ</t>
  </si>
  <si>
    <t>307808554</t>
  </si>
  <si>
    <t>Извещатель пожарный</t>
  </si>
  <si>
    <t>Провод медный общего назначения</t>
  </si>
  <si>
    <t>м</t>
  </si>
  <si>
    <t>Сирена</t>
  </si>
  <si>
    <t>Пульт контроля и управления системой пожаротушения</t>
  </si>
  <si>
    <t>1536344.1.1</t>
  </si>
  <si>
    <t>O`RIKZOR NEO GRAND MCHJ</t>
  </si>
  <si>
    <t>Масло турбинное</t>
  </si>
  <si>
    <t>20.06.2023</t>
  </si>
  <si>
    <t>01.06.2023</t>
  </si>
  <si>
    <t>27.04.2023</t>
  </si>
  <si>
    <t>18.04.2023</t>
  </si>
  <si>
    <t>Товарищество с ограниченной ответственностью "Grain Trade Export"</t>
  </si>
  <si>
    <t>230340013970</t>
  </si>
  <si>
    <t xml:space="preserve">Пшеница 3 класса ТОО "Grain Trade Export" </t>
  </si>
  <si>
    <t>Пшеница 3 класса ТОО "Grain Trade Export"</t>
  </si>
  <si>
    <t xml:space="preserve">Пшеница 3 класса ТОО "Les Group" </t>
  </si>
  <si>
    <t>27.06.2023</t>
  </si>
  <si>
    <t>Спирт этиловый ректификованный пищевой Люкс (Форвард) АО "BOIKIMYO"</t>
  </si>
  <si>
    <t>42-son manzil koloniyasi</t>
  </si>
  <si>
    <t>200561974</t>
  </si>
  <si>
    <t>"HAYAT COSMETIC" Masuliyati cheklangan jamiyati</t>
  </si>
  <si>
    <t>301249899</t>
  </si>
  <si>
    <t>”DILSHOD MADAD KARIMJON”  фермер хужалиги</t>
  </si>
  <si>
    <t>304319777</t>
  </si>
  <si>
    <t>23.06.2023</t>
  </si>
  <si>
    <t>АЖ SHARQ</t>
  </si>
  <si>
    <t>201051699</t>
  </si>
  <si>
    <t xml:space="preserve"> "OLTIN QO`LLAR AGRO" MChJ</t>
  </si>
  <si>
    <t>203569107</t>
  </si>
  <si>
    <t>"AL-AZIZ AVITSENNA" mas`uliyati cheklangan jamiyati</t>
  </si>
  <si>
    <t>303058558</t>
  </si>
  <si>
    <t>302431094</t>
  </si>
  <si>
    <t>"TEZKOR-MATBAA" MCHJ</t>
  </si>
  <si>
    <t>300889966</t>
  </si>
  <si>
    <t>KITOBDORNASHR MCHJ</t>
  </si>
  <si>
    <t>305177528</t>
  </si>
  <si>
    <t>ЧП RA`NO DIAGNOSTIKA VA DAVOL</t>
  </si>
  <si>
    <t>304813353</t>
  </si>
  <si>
    <t>15.06.2023</t>
  </si>
  <si>
    <t>13.06.2023</t>
  </si>
  <si>
    <t>ООО GALENIKA EUROPHARM</t>
  </si>
  <si>
    <t>308544923</t>
  </si>
  <si>
    <t>09.06.2023</t>
  </si>
  <si>
    <t>"O`TKIR-SULTON FAYZLI BOG`I" Фермер хужалиги</t>
  </si>
  <si>
    <t>301351339</t>
  </si>
  <si>
    <t>"DAVR SHAROB" mas`uliyati cheklangan jamiyati</t>
  </si>
  <si>
    <t>303365026</t>
  </si>
  <si>
    <t>"ABM BIOMEDICINE" MChJ</t>
  </si>
  <si>
    <t>304304044</t>
  </si>
  <si>
    <t>200605435</t>
  </si>
  <si>
    <t>06.06.2023</t>
  </si>
  <si>
    <t>Спирт этиловый ректификованный пищевой Альфа 96.3 % «тип сделка Форвард» АО "BOIKIMYO"</t>
  </si>
  <si>
    <t>05.06.2023</t>
  </si>
  <si>
    <t>JIZZAX DORI - DARMON MCHJ</t>
  </si>
  <si>
    <t>200344484</t>
  </si>
  <si>
    <t>31.05.2023</t>
  </si>
  <si>
    <t>30.05.2023</t>
  </si>
  <si>
    <t>ООО HIM LINE EFFEKT</t>
  </si>
  <si>
    <t>307873128</t>
  </si>
  <si>
    <t>TANDEM PHARM MCHJ</t>
  </si>
  <si>
    <t>304762465</t>
  </si>
  <si>
    <t>29.05.2023</t>
  </si>
  <si>
    <t>AURUM PHARMCEUTICAL MCHJ</t>
  </si>
  <si>
    <t>310429321</t>
  </si>
  <si>
    <t>Спирт этиловый ректификованный пищевой Люкс АО Biokimyo аннул.объем</t>
  </si>
  <si>
    <t>26.05.2023</t>
  </si>
  <si>
    <t>"KOMSAR" mas`uliyati cheklangan jamiyati</t>
  </si>
  <si>
    <t>200452983</t>
  </si>
  <si>
    <t>ЧП TRAST MED-FARM</t>
  </si>
  <si>
    <t>306893744</t>
  </si>
  <si>
    <t>Центральная база горючего МОРУ</t>
  </si>
  <si>
    <t>202328153</t>
  </si>
  <si>
    <t>25.05.2023</t>
  </si>
  <si>
    <t>Барда жидкая послеспиртовая из зерна АО БИОКИМЁ аннул.объем</t>
  </si>
  <si>
    <t>"PENOPLAST LYUKS" masuliyati cheklangan jamiyat shaklidagi qoshma korxonasi</t>
  </si>
  <si>
    <t>302771883</t>
  </si>
  <si>
    <t>VENUS-ECO -CLEAN XK</t>
  </si>
  <si>
    <t>310070257</t>
  </si>
  <si>
    <t>24.05.2023</t>
  </si>
  <si>
    <t>ООО UZCARLSBERG</t>
  </si>
  <si>
    <t>205768087</t>
  </si>
  <si>
    <t>23.05.2023</t>
  </si>
  <si>
    <t>OZTEMIRYOLMASHTAMIR У/К</t>
  </si>
  <si>
    <t>201051864</t>
  </si>
  <si>
    <t>"VIDA VERDE PHARM" masuliyati cheklangan jamiyati</t>
  </si>
  <si>
    <t>302401725</t>
  </si>
  <si>
    <t>22.05.2023</t>
  </si>
  <si>
    <t>19.05.2023</t>
  </si>
  <si>
    <t>PUREFEEL MCHJ</t>
  </si>
  <si>
    <t>307677853</t>
  </si>
  <si>
    <t>18.05.2023</t>
  </si>
  <si>
    <t>17.05.2023</t>
  </si>
  <si>
    <t>"KANTEKS INVEST" mas`uliyati cheklangan jamiyati</t>
  </si>
  <si>
    <t>304575982</t>
  </si>
  <si>
    <t>16.05.2023</t>
  </si>
  <si>
    <t>15.05.2023</t>
  </si>
  <si>
    <t>"OXALIK OLTIN BOG`I MEVASI" MChJ</t>
  </si>
  <si>
    <t>300494224</t>
  </si>
  <si>
    <t>"PRINTXPRESS" mas`uliyati cheklangan jamiyati</t>
  </si>
  <si>
    <t>204070959</t>
  </si>
  <si>
    <t>11.05.2023</t>
  </si>
  <si>
    <t>OOO"AMEDOFF"</t>
  </si>
  <si>
    <t>305105971</t>
  </si>
  <si>
    <t>08.05.2023</t>
  </si>
  <si>
    <t>05.05.2023</t>
  </si>
  <si>
    <t>MChJ PLASTEKS QK</t>
  </si>
  <si>
    <t>203227928</t>
  </si>
  <si>
    <t>04.05.2023</t>
  </si>
  <si>
    <t>03.05.2023</t>
  </si>
  <si>
    <t>02.05.2023</t>
  </si>
  <si>
    <t>"NUKUS MED TEX" MChJ QK</t>
  </si>
  <si>
    <t>303487658</t>
  </si>
  <si>
    <t>28.04.2023</t>
  </si>
  <si>
    <t>Спирт этиловый ректификованный технический АО Biokimyo аннул.объем</t>
  </si>
  <si>
    <t>NAVROZ-PTK MCHJ</t>
  </si>
  <si>
    <t>201607534</t>
  </si>
  <si>
    <t>ООО HUSHBUY GRAND</t>
  </si>
  <si>
    <t>308286801</t>
  </si>
  <si>
    <t>26.04.2023</t>
  </si>
  <si>
    <t>"G`.G`ULOM" NOMIDAGI NASHRIYOT-MATBAA IJODIY UYI</t>
  </si>
  <si>
    <t>200935397</t>
  </si>
  <si>
    <t>25.04.2023</t>
  </si>
  <si>
    <t>"LION PRINT" xususiy korxonasi</t>
  </si>
  <si>
    <t>300986126</t>
  </si>
  <si>
    <t>"SHAHRISABZ VINO-AROQ" aksiyadorlik jamiyati</t>
  </si>
  <si>
    <t>200672734</t>
  </si>
  <si>
    <t>19.04.2023</t>
  </si>
  <si>
    <t>302586528</t>
  </si>
  <si>
    <t>ZAROFATTEX MCHJ</t>
  </si>
  <si>
    <t>309510957</t>
  </si>
  <si>
    <t>"GULISTAN GOLD YARN" mas`uliyati cheklangan jamiyati</t>
  </si>
  <si>
    <t>303071772</t>
  </si>
  <si>
    <t>"KATRANT" masuliyati cheklangan jamiyati</t>
  </si>
  <si>
    <t>200628873</t>
  </si>
  <si>
    <t>17.04.2023</t>
  </si>
  <si>
    <t>14.04.2023</t>
  </si>
  <si>
    <t>АО «Кварц»</t>
  </si>
  <si>
    <t>200124765</t>
  </si>
  <si>
    <t>13.04.2023</t>
  </si>
  <si>
    <t>11.04.2023</t>
  </si>
  <si>
    <t>ООО BENE FRUITS</t>
  </si>
  <si>
    <t>306623374</t>
  </si>
  <si>
    <t>YANGIYO`L ISHONCH AGRO MCHJ</t>
  </si>
  <si>
    <t>304635654</t>
  </si>
  <si>
    <t>"MAXSUSENERGOGAZ" Aksiyadorlik jamiyati</t>
  </si>
  <si>
    <t>200523522</t>
  </si>
  <si>
    <t>06.04.2023</t>
  </si>
  <si>
    <t>04.04.2023</t>
  </si>
  <si>
    <t>03.04.2023</t>
  </si>
  <si>
    <t xml:space="preserve">OOO ELITE PHARMA MED GROUP </t>
  </si>
  <si>
    <t>303821811</t>
  </si>
  <si>
    <t>"HILOL NASHR" masuliyati cheklangan jamiyati</t>
  </si>
  <si>
    <t>207105174</t>
  </si>
  <si>
    <t>ENERGOGAZSERVIS ООО</t>
  </si>
  <si>
    <t>Режимно-наладочные испытания парового котла паропроизводительностью до 35 т/ч</t>
  </si>
  <si>
    <t>Х.К.  NASIBA-GAVHAR</t>
  </si>
  <si>
    <t>Бязь х/б суровая</t>
  </si>
  <si>
    <t>Ткань х/б напечатанная фланеловая</t>
  </si>
  <si>
    <t>VIP SYSTEM SERVICE MCHJ</t>
  </si>
  <si>
    <t>Огнетушитель  ОУ-5</t>
  </si>
  <si>
    <t>Огнетушитель</t>
  </si>
  <si>
    <t>"VODIY MAXSUS TA`MIR" MCHJ</t>
  </si>
  <si>
    <t>Пожарный рукав</t>
  </si>
  <si>
    <t>FAVQULOTDA YONG'INDAN MUXOFAZA QILISH MCHJ</t>
  </si>
  <si>
    <t>Бухоро автоматика сервис</t>
  </si>
  <si>
    <t>Услуга по разработке проекта газоснабжения</t>
  </si>
  <si>
    <t>Vodiy Kommunal Servis МЧЖ</t>
  </si>
  <si>
    <t>Услуга по оценке системы корпоративного управления</t>
  </si>
  <si>
    <t>Услуга организаций санитарно-эпидемиологической службы</t>
  </si>
  <si>
    <t>Огнезащитная обработка деревянных конструкций чердачных помещений</t>
  </si>
  <si>
    <t>Yonartosh Afsona Savdo Rivoji X.K</t>
  </si>
  <si>
    <t>Услуга по поверке средств измерений</t>
  </si>
  <si>
    <t>"BLKTB-MEVASABZAVOT" OOO</t>
  </si>
  <si>
    <t xml:space="preserve"> 74324 "AGRO SAVDO XOLDING" mas‘uliyati cheklangan jamiyati</t>
  </si>
  <si>
    <t xml:space="preserve"> 74375 "ALFA ELECTRONICS" xususiy korxonasi</t>
  </si>
  <si>
    <t xml:space="preserve"> 74608 "AZIMUT GROUP MA" mas`uliyati cheklangan jamiyati</t>
  </si>
  <si>
    <t xml:space="preserve"> 74614 "BIO GRANT NORMA" mas`uliyati cheklangan jamiyati</t>
  </si>
  <si>
    <t xml:space="preserve"> 74598 "BIO-SUT" mas`uliyati cheklangan jamiyati</t>
  </si>
  <si>
    <t xml:space="preserve"> 74579 "BLACK TOOLS" mas`uliyati cheklangan jamiyati</t>
  </si>
  <si>
    <t xml:space="preserve"> 74497 "BR- AGREEMENT" mas`uliyati cheklangan jamiyati</t>
  </si>
  <si>
    <t xml:space="preserve"> 74620 "BUXORO AVTOMATIKA SERVIS" mas‘uliyati cheklangan jamiyati</t>
  </si>
  <si>
    <t xml:space="preserve"> 74610 "CONSTRUCTION GOODS-2022" mas`uliyati cheklangan jamiyati</t>
  </si>
  <si>
    <t xml:space="preserve"> 74628 "FAKTOR FAYZ" mas‘uliyati cheklangan jamiyati</t>
  </si>
  <si>
    <t xml:space="preserve"> 74621 "FAVQULOTDA YONG'INDAN MUXOFAZA QILISH" mas‘uliyati cheklangan jamiyati</t>
  </si>
  <si>
    <t xml:space="preserve"> 74607 "GREEN SOIL AGRO CHEMICAL COMPANY" mas‘uliyati cheklangan jamiyati</t>
  </si>
  <si>
    <t xml:space="preserve"> 74091 "HAVAS BIZNES TRADER" mas‘uliyati cheklangan jamiyati</t>
  </si>
  <si>
    <t xml:space="preserve"> 74609 "KONTROL BIZNESS" mas`uliyati cheklangan jamiyati</t>
  </si>
  <si>
    <t xml:space="preserve"> 74601 "LEONIS" mas‘uliyati cheklangan jamiyati</t>
  </si>
  <si>
    <t xml:space="preserve"> 74615 "LUX ELITE TOOLS" mas‘uliyati cheklangan jamiyati</t>
  </si>
  <si>
    <t xml:space="preserve"> 74585 "M-ELECTRO" mas`uliyati cheklangan jamiyati</t>
  </si>
  <si>
    <t xml:space="preserve"> 74605 "MERYEM PREMIUM TEXTILE" mas`uliyati cheklangan jamiyati</t>
  </si>
  <si>
    <t xml:space="preserve"> 74611 "PAXTAKOR XXI SAVDO-XARID" mas‘uliyati cheklangan jamiyati</t>
  </si>
  <si>
    <t xml:space="preserve"> 74574 "SHAFFOF METAN SANOAT" Mas‘uliyati cheklangan jamiyat Qo'shma korxona</t>
  </si>
  <si>
    <t xml:space="preserve"> 74490 "SOF IN PREMIUM MILK" mas`uliyati cheklangan jamiyati</t>
  </si>
  <si>
    <t xml:space="preserve"> 74430 "STANDARD SALES AND SERVICES" mas‘uliyati cheklangan jamiyati</t>
  </si>
  <si>
    <t xml:space="preserve"> 74618 "TERABYTE GROUP" Mas'uliyati cheklangan jamiyati</t>
  </si>
  <si>
    <t xml:space="preserve"> 74617 "ULTRA PREMIUM BUSINESS" xususiy korxonasi</t>
  </si>
  <si>
    <t xml:space="preserve"> 74637 "VIP SYSTEM SERVICE" mas‘uliyati cheklangan jamiyati</t>
  </si>
  <si>
    <t xml:space="preserve"> 74622 "VODIY MAXSUS TA'MIR" mas‘uliyati cheklangan jamiyati</t>
  </si>
  <si>
    <t xml:space="preserve"> 74563 "WELLMAN" mas‘uliyati cheklangan jamiyati</t>
  </si>
  <si>
    <t xml:space="preserve"> 74060 MChJ "MY OFFICE STATIONERY"</t>
  </si>
  <si>
    <t xml:space="preserve"> 73992 MChJ "PREMIUM POLIGRAF BIZNES"</t>
  </si>
  <si>
    <t xml:space="preserve"> 74334 MCHJ AGROTEHMINERAL TRADING</t>
  </si>
  <si>
    <t xml:space="preserve"> 73453 MChJ BILLUR SUV SERVIS</t>
  </si>
  <si>
    <t xml:space="preserve"> 74371 MCHJ BIOCOSMIC</t>
  </si>
  <si>
    <t xml:space="preserve"> 74521 MCHJ BIRJA TRADE</t>
  </si>
  <si>
    <t xml:space="preserve"> 42 MChJ CHIRCHIQ GTS</t>
  </si>
  <si>
    <t xml:space="preserve"> 73735 MChJ ECOVER</t>
  </si>
  <si>
    <t xml:space="preserve"> 72320 MChJ Elektronasbobbutlash</t>
  </si>
  <si>
    <t xml:space="preserve"> 71271 MChJ INSOF</t>
  </si>
  <si>
    <t xml:space="preserve"> 73774 MChJ ISGS BREND TORG</t>
  </si>
  <si>
    <t xml:space="preserve"> 74370 MCHJ MEGA UNIVERSAL BUSINESS OIL</t>
  </si>
  <si>
    <t xml:space="preserve"> 73954 MCHJ Navoiy Kimyo Invest</t>
  </si>
  <si>
    <t xml:space="preserve"> 73737 MChJ NEGOSIANT UZBEKISTAN</t>
  </si>
  <si>
    <t xml:space="preserve"> 72291 MCHJ New Format-Tashkent</t>
  </si>
  <si>
    <t xml:space="preserve"> 72894 MChJ OQ-TOSH SANATORIYASI</t>
  </si>
  <si>
    <t xml:space="preserve"> 3 MChJ PEGMA</t>
  </si>
  <si>
    <t xml:space="preserve"> 73575 MChJ PETROL AUTO AND INDUSTRIAL</t>
  </si>
  <si>
    <t xml:space="preserve"> 74388 MCHJ QIBRAY TRADE BUILD GROUP</t>
  </si>
  <si>
    <t xml:space="preserve"> 74420 MCHJ STM COLORi</t>
  </si>
  <si>
    <t xml:space="preserve"> 71637 MChJ Vi-Va TRAVEL</t>
  </si>
  <si>
    <t xml:space="preserve"> 74646 SHAMURATOV ABDULLA TANGRIBERDI O‘G‘LI</t>
  </si>
  <si>
    <t xml:space="preserve"> 73830 XK "ART-SERVIS"</t>
  </si>
  <si>
    <t xml:space="preserve"> 73590 XK ASR KIMYO INVEST</t>
  </si>
  <si>
    <t xml:space="preserve"> 73232 XK Doniyor-metall invest</t>
  </si>
  <si>
    <t xml:space="preserve"> 74358 XK GRAFIMEX</t>
  </si>
  <si>
    <t xml:space="preserve"> 73249 XK Maximum business group</t>
  </si>
  <si>
    <t xml:space="preserve"> 73112 XK Nasiba Gavhar</t>
  </si>
  <si>
    <t xml:space="preserve">   Договор 9 от 14.06.23 Пшеница</t>
  </si>
  <si>
    <t xml:space="preserve">   Договор 1241321.1.1 от 05.04.23 Блок питания</t>
  </si>
  <si>
    <t xml:space="preserve">   Договор 1238427.1.1 от 05.04.23 Круг отрезной</t>
  </si>
  <si>
    <t xml:space="preserve">   Договор 1431976.1.1 от 12.05.23 Профиль металлический</t>
  </si>
  <si>
    <t xml:space="preserve">   Договор 1431988.1.1 от 12.05.23 Саморез</t>
  </si>
  <si>
    <t xml:space="preserve">   Договор 1609586.1.1 от 18.06.23 Электроды 3мм 200кг</t>
  </si>
  <si>
    <t xml:space="preserve">   Договор 1609614.1.1 от 19.06.23 Электроды 4мм 200кг</t>
  </si>
  <si>
    <t xml:space="preserve">   Договор 0166191 от 30.03.23 Кефир</t>
  </si>
  <si>
    <t xml:space="preserve">   Договор 0171811 от 29.04.23 Кефир</t>
  </si>
  <si>
    <t xml:space="preserve">   Договор 0177460 от 01.06.23 Кефир 440шт</t>
  </si>
  <si>
    <t xml:space="preserve">   Договор 1180077 от 05.04.23 пожарные рукава</t>
  </si>
  <si>
    <t xml:space="preserve">   Договор 1374051.1.1 от 01.05.23 Мотор-редуктор</t>
  </si>
  <si>
    <t xml:space="preserve">   Договор 1180070 от 05.04.23 пожарные рукава</t>
  </si>
  <si>
    <t xml:space="preserve">   Договор 1339787 от 27.05.23 пожарные рукава д-51</t>
  </si>
  <si>
    <t xml:space="preserve">   Договор 1339809 от 27.05.23 пожарные рукава д-66</t>
  </si>
  <si>
    <t xml:space="preserve">   Договор 1547492.1.1 от 07.06.23 Расходомер</t>
  </si>
  <si>
    <t xml:space="preserve">   Договор 1574162.1.1 от 12.06.23 Датчик температуры</t>
  </si>
  <si>
    <t xml:space="preserve">   Договор 1604820.1.1 от 22.06.23 Извещатель пожарный</t>
  </si>
  <si>
    <t xml:space="preserve">   Договор 1626781.1.1 от 22.06.23 отрезной диск</t>
  </si>
  <si>
    <t xml:space="preserve">   Договор 1626797.1.1 от 22.06.23 Круг шлифованный 20шт</t>
  </si>
  <si>
    <t xml:space="preserve">   Договор 1634006.1.1 от 26.06.23 Светильник 50шт</t>
  </si>
  <si>
    <t xml:space="preserve">   Договор 1392580.1.1 от 10.05.23 заправка катриджа</t>
  </si>
  <si>
    <t xml:space="preserve">   Договор 1241299.1.1 от 05.04.23 Оперативная память</t>
  </si>
  <si>
    <t xml:space="preserve">   Договор 1241235.1.1 от 05.04.23 Жесткий диск</t>
  </si>
  <si>
    <t xml:space="preserve">   Договор 0176282 от 25.05.23 огнетушитель ОУ 5</t>
  </si>
  <si>
    <t xml:space="preserve">   Договор 1180015 от 05.04.23 Огнетушитель</t>
  </si>
  <si>
    <t xml:space="preserve"> 298 AJ OLMALIQ КMK</t>
  </si>
  <si>
    <t xml:space="preserve">   Договор 78 от 19.04.23 Бланки</t>
  </si>
  <si>
    <t xml:space="preserve">   Договор 2023-18 от 06.04.23 Пшеница 4 класса 1000тн</t>
  </si>
  <si>
    <t xml:space="preserve">   Договор 2023-19 от 29.05.23 Пшеница 4 класса 1000тн</t>
  </si>
  <si>
    <t xml:space="preserve">   Договор 2023-20 от 02.06.23 Пшеница 4 кл 1000 тн</t>
  </si>
  <si>
    <t xml:space="preserve">   Договор 2023-21 от 16.06.23 Пшеница 4 кл 1000 тн</t>
  </si>
  <si>
    <t xml:space="preserve">   Договор 0164955 от 19.03.23 Вода питьевая для куллера</t>
  </si>
  <si>
    <t xml:space="preserve">   Договор 0172959 от 06.05.23 Вода питьевая для куллера 300шт</t>
  </si>
  <si>
    <t xml:space="preserve">   Договор 0177529 от 01.06.23 Вода питьевая для куллера 300шт</t>
  </si>
  <si>
    <t xml:space="preserve">   Договор 1632833.1.1 от 26.06.23 Вентиль 20шт кап.ремонт</t>
  </si>
  <si>
    <t xml:space="preserve">   Договор 1632845.1.1 от 26.06.23 Вентиль 10шт кап.ремонт</t>
  </si>
  <si>
    <t xml:space="preserve">   Договор 1277394.1.1 от 10.04.23 Гипохлорит натрий 4 тн</t>
  </si>
  <si>
    <t xml:space="preserve">   Договор 1622735.1.1 от 21.06.23 Гипохлорит натрий 4000кг</t>
  </si>
  <si>
    <t xml:space="preserve">   Доп.соглашение №8- от 16.05.23 Санаторные путевки</t>
  </si>
  <si>
    <t xml:space="preserve">   Договор 1406469 от 18.06.23 Измерительный комплекс расхода газа</t>
  </si>
  <si>
    <t xml:space="preserve">   Договор 1283554.1.1 от 12.04.23 Электроды сварочный  МР3 200кг</t>
  </si>
  <si>
    <t xml:space="preserve">   Договор 1275203.1.1 от 14.04.23 химикаты</t>
  </si>
  <si>
    <t xml:space="preserve">   Договор 1559796.1.1 от 14.06.23 химикаты</t>
  </si>
  <si>
    <t xml:space="preserve">   Договор 1534387.1.1 от 08.06.23 Аккамулятор</t>
  </si>
  <si>
    <t xml:space="preserve">   Договор 0166010 от 29.03.23 кислород</t>
  </si>
  <si>
    <t xml:space="preserve">   Договор 0168373 от 13.04.23 кислород 600м3</t>
  </si>
  <si>
    <t xml:space="preserve">   Договор 0173634 от 10.05.23 кислород</t>
  </si>
  <si>
    <t xml:space="preserve">   Договор 0180661 от 16.06.23 кислород</t>
  </si>
  <si>
    <t xml:space="preserve">   Договор 1431950.1.1 от 12.05.23 Профнастил</t>
  </si>
  <si>
    <t xml:space="preserve">   Договор 1535465.1.1 от 03.06.23 Пластины резиновые</t>
  </si>
  <si>
    <t xml:space="preserve">   Договор 0167664 от 08.04.23 Бязь</t>
  </si>
  <si>
    <t xml:space="preserve">   Договор 0167665 от 08.04.23 Ткань х/б 50 п/м</t>
  </si>
  <si>
    <t xml:space="preserve"> 74583 ЯТТ ASHUROV ISOJON EXSONALI O‘G‘LI</t>
  </si>
  <si>
    <t xml:space="preserve"> 74582 ЯТТ RAXMANOV MUZAFFAR FARXODOVICH</t>
  </si>
  <si>
    <t xml:space="preserve"> 74558 "203 Тажриба Йул Машина Станцияси"ДАК&lt;Узбекистон темур йуллари&gt;</t>
  </si>
  <si>
    <t xml:space="preserve"> 74529 "ABM BIOMEDICINE" mas`uliyati cheklangan jamiyati</t>
  </si>
  <si>
    <t xml:space="preserve">   Договор 6351249 от 08.06.23 Поставка спирт пищевой Люкс 70 дал</t>
  </si>
  <si>
    <t xml:space="preserve"> 74372 "AFSAR-IDEAL" mas`uliyati cheklangan jamiyati</t>
  </si>
  <si>
    <t xml:space="preserve"> 74394 "AGRO MERGEN" mas‘uliyati cheklangan jamiyati</t>
  </si>
  <si>
    <t xml:space="preserve"> 74629 "AURUM PHARMCEUTICAL" mas`uliyati cheklangan jamiyati</t>
  </si>
  <si>
    <t xml:space="preserve">   Договор 6299089 от 03.05.23 Поставка спирт пищевой Люкс 100 дал</t>
  </si>
  <si>
    <t xml:space="preserve">   Договор 6336257 от 29.05.23 Поставка спирт пищевой Люкс 100 дал</t>
  </si>
  <si>
    <t xml:space="preserve"> 74418 "BADEX LIFE" mas‘uliyati cheklangan jamiyati</t>
  </si>
  <si>
    <t xml:space="preserve">   Договор 6297714 от 03.05.23 Поставка спирт пищевой Люкс 100 дал</t>
  </si>
  <si>
    <t xml:space="preserve">   Договор 6365713 от 20.06.23 Поставка спирт пищевой Люкс 50 дал</t>
  </si>
  <si>
    <t xml:space="preserve"> 73172 "BALZAM" mas`uliyati cheklangan jamiyati</t>
  </si>
  <si>
    <t xml:space="preserve">   Договор 6262307 от 12.04.23 Поставка спирт пищевой Альфа 100 дал</t>
  </si>
  <si>
    <t xml:space="preserve">   Договор 6313512 от 12.05.23 Поставка спирт пищевой Альфа 100 дал</t>
  </si>
  <si>
    <t xml:space="preserve">   Договор 6366466 от 21.06.23 Поставка спирт пищевой Люкс 100 дал</t>
  </si>
  <si>
    <t xml:space="preserve">   Договор 6371826 от 23.06.23 Поставка спирт пищевой Люкс 200 дал</t>
  </si>
  <si>
    <t xml:space="preserve"> 74624 "BENE FRUITS" mas‘uliyati cheklangan jamiyati</t>
  </si>
  <si>
    <t xml:space="preserve">   Договор 6251147 от 05.04.23 Поставка технического спирта 30 дал</t>
  </si>
  <si>
    <t xml:space="preserve">   Договор 62661330 от 11.04.23 Поставка технического спирта 30 дал</t>
  </si>
  <si>
    <t xml:space="preserve">   Договор 6276693 от 19.04.23 Поставка технического спирта 10 дал</t>
  </si>
  <si>
    <t xml:space="preserve"> 74589 "BOOK MEDIA NASHR" mas‘uliyati cheklangan jamiyati</t>
  </si>
  <si>
    <t xml:space="preserve"> 74525 "BOX-TASHKENT" mas‘uliyati cheklangan jamiyati</t>
  </si>
  <si>
    <t xml:space="preserve"> 74623 "CHINA-UZBEKISTAN MEDICINE TECHNICAL PARK" mas`uliyati cheklangan jamiyati xori</t>
  </si>
  <si>
    <t xml:space="preserve">   Договор 6241851 от 30.03.23 Поставка спирт пищевой Люкс 10 дал</t>
  </si>
  <si>
    <t xml:space="preserve"> 73904 "CHORVA-NURZIYO-BARAKASI" oilaviy korxonasi</t>
  </si>
  <si>
    <t xml:space="preserve">   Договор 6228082 от 24.03.23 Поставка Жидкой барды 500 тн</t>
  </si>
  <si>
    <t xml:space="preserve">   Договор 6260552 от 11.04.23 Поставка Жидкой барды 500 тн</t>
  </si>
  <si>
    <t xml:space="preserve">   Договор 6293533 от 30.05.23 Поставка Жидкой барды</t>
  </si>
  <si>
    <t xml:space="preserve">   Договор 6337643 от 30.05.23 Поставка Жидкой барды 600 тн</t>
  </si>
  <si>
    <t xml:space="preserve"> 74639 "DAVR SHAROB" mas`uliyati cheklangan jamiyati</t>
  </si>
  <si>
    <t xml:space="preserve">   Договор 6335835 от 29.05.23 Поставка спирт пищевой</t>
  </si>
  <si>
    <t xml:space="preserve">   Договор 6336569 от 29.05.23 Поставка спирт пищевой Люкс 3200 дал</t>
  </si>
  <si>
    <t xml:space="preserve">   Договор 6338724 от 30.05.23 Поставка спирт пищевой</t>
  </si>
  <si>
    <t xml:space="preserve">   Договор 6338725 от 30.05.22 Поставка спирт пищевой</t>
  </si>
  <si>
    <t xml:space="preserve">   Договор 6349774 от 07.06.23 Поставка спирт пищевой Люкс 3200 дал</t>
  </si>
  <si>
    <t xml:space="preserve">   Договор 6351464 от 08.06.23 Поставка спирт пищевой</t>
  </si>
  <si>
    <t xml:space="preserve"> 74424 "DIL GIYO BARAKA" mas‘uliyati cheklangan jamiyati</t>
  </si>
  <si>
    <t xml:space="preserve"> 74498 "DILSHOD MADAD KARIMJON" fermer xo`jaligi</t>
  </si>
  <si>
    <t xml:space="preserve">   Договор 6356169 от 13.06.23 Поставка Жидкой барды 100 тн</t>
  </si>
  <si>
    <t xml:space="preserve"> 74577 "ELITE MEGAMAX" mas`uliyati cheklangan jamiyati</t>
  </si>
  <si>
    <t xml:space="preserve"> 74593 "ELXON DORI DARMON 01" mas`uliyati cheklangan jamiyati</t>
  </si>
  <si>
    <t xml:space="preserve"> 74613 "ERIELL WELL SOLUTIONS" mas`uliyati cheklangan jamiyat</t>
  </si>
  <si>
    <t xml:space="preserve"> 74407 "FARM FORMAT" mas‘uliyati cheklangan jamiyati</t>
  </si>
  <si>
    <t xml:space="preserve"> 1 "FAROVON MCHJ" mas'uliyati cheklangan jamiyati</t>
  </si>
  <si>
    <t xml:space="preserve">   Договор 6285768 от 26.04.23 Поставка спирт пищевой Люкс 15000 дал</t>
  </si>
  <si>
    <t xml:space="preserve">   Договор 6309594 от 10.05.23 Поставка спирт пищевой Люкс 20 000 дал</t>
  </si>
  <si>
    <t xml:space="preserve">   Договор 6349773 от 07.06.23 Поставка спирт пищевой Люкс 20500 дал</t>
  </si>
  <si>
    <t xml:space="preserve"> 74651 "GALENIKA EUROPHARM" mas`uliyati cheklangan jamiyati</t>
  </si>
  <si>
    <t xml:space="preserve">   Договор 6355727 от 13.06.23 Поставка спирт пищевой Люкс 3200 дал</t>
  </si>
  <si>
    <t xml:space="preserve"> 74616 "GLOBAL TEXTILE SOLUTIONS" mas`uliyati cheklangan jamiyati</t>
  </si>
  <si>
    <t xml:space="preserve">   Договор 6240658 от 30.03.23 Поставка технического спирта 30 дал</t>
  </si>
  <si>
    <t xml:space="preserve"> 74527 "GULISTAN GOLD YARN" mas`uliyati cheklangan jamiyati</t>
  </si>
  <si>
    <t xml:space="preserve">   Договор 6275221 от 19.04.23 Поставка технического спирта 20 дал</t>
  </si>
  <si>
    <t xml:space="preserve"> 74543 "HERBA FITO PHARM" mas`uliyati cheklangan jamiyati</t>
  </si>
  <si>
    <t xml:space="preserve">   Договор 6268609 от 14.04.23 Поставка спирт пищевой Альфа 50 дал</t>
  </si>
  <si>
    <t xml:space="preserve">   Договор 6300045от 04.05.23 Поставка спирт пищевой Люкс 50 дал</t>
  </si>
  <si>
    <t xml:space="preserve">   Договор 6328165 от 23.05.23 Поставка спирт пищевой Люкс 10 дал</t>
  </si>
  <si>
    <t xml:space="preserve">   Договор 6328971 от 24.05.23 Поставка спирт пищевой Люкс 40 дал</t>
  </si>
  <si>
    <t xml:space="preserve">   Договор 6341830 от 01.06.23 Поставка спирт пищевой Люкс 50 дал</t>
  </si>
  <si>
    <t xml:space="preserve">   Договор 6365714 от 20.06.23 Поставка спирт пищевой Люкс 50 дал</t>
  </si>
  <si>
    <t xml:space="preserve"> 74445 "HUSHBUY GRAND" mas`uliyati cheklangan jamiyati</t>
  </si>
  <si>
    <t xml:space="preserve">   Договор 6291958 от 28.04.23 Поставка технического спирта 50 дал</t>
  </si>
  <si>
    <t xml:space="preserve"> 74590 "ISMOIL-ISHONCH-CHASHMA" oilaviy korxonasi</t>
  </si>
  <si>
    <t xml:space="preserve">   Договор 12 от 14.03.23 Поставка Сивушное масло 500 дал</t>
  </si>
  <si>
    <t xml:space="preserve"> 74632 "ISSIQLIK ELEKTR STANSIYALARI" aksiyadorlik jamiyati</t>
  </si>
  <si>
    <t xml:space="preserve">   Договор 6289179 от 27.04.23 Поставка технического спирта 50 дал</t>
  </si>
  <si>
    <t xml:space="preserve"> 71588 "KOGON YOG'-EKSTRAKSIYA ZAVODI" aksiyadorlik jamiyati</t>
  </si>
  <si>
    <t xml:space="preserve"> 73024 "MAX PHARM SERVICE" mas`uliyati cheklangan jamiyati</t>
  </si>
  <si>
    <t xml:space="preserve">   Договор 6353720 от 12.06.23 Поставка спирт пищевой Люкс 50 дал</t>
  </si>
  <si>
    <t xml:space="preserve"> 74619 "MED TEXNIKA GULISTAN" mas`uliyati cheklangan jamiyati qo'shma korxonasi</t>
  </si>
  <si>
    <t xml:space="preserve">   Договор 6238192 от 29.03.23 Поставка спирт пищевой Альфа 200 дал</t>
  </si>
  <si>
    <t xml:space="preserve"> 74602 "MEDEX TEXTILE" mas`uliyati cheklangan jamiyati</t>
  </si>
  <si>
    <t xml:space="preserve"> 74586 "MUHARRIR NASHRIYOTI" mas'uliyati cheklangan jamiyati</t>
  </si>
  <si>
    <t xml:space="preserve"> 74604 "NASLLI CHORVA ANGUS " mas`uliyati cheklangan jamiyati</t>
  </si>
  <si>
    <t xml:space="preserve"> 74537 "NEW BEST STYLE" mas`uliyati cheklangan jamiyati</t>
  </si>
  <si>
    <t xml:space="preserve"> 74460 "NEXT GENERATION PRODUCT" mas`uliyati cheklangan jamiyati</t>
  </si>
  <si>
    <t xml:space="preserve">   Договор 6353780 от 12.06.23 Поставка технического спирта 20 дал</t>
  </si>
  <si>
    <t xml:space="preserve"> 74573 "NURIDDIN FAYZ OMAD BARAKA" mas'uliyati cheklangan jamiyati</t>
  </si>
  <si>
    <t xml:space="preserve">   Договор 6236393 от 28.03.23 Поставка Жидкой барды 100 тн</t>
  </si>
  <si>
    <t xml:space="preserve"> 74630 "O`TKIR SULTON FAYZLI BOG`I" Фермер хужалиги</t>
  </si>
  <si>
    <t xml:space="preserve">   Договор 6285320 от 26.04.23 Поставка Жидкой барды 200 тн</t>
  </si>
  <si>
    <t xml:space="preserve">   Договор 6305602 от 08.05.23 Поставка Жидкой барды 200 тн</t>
  </si>
  <si>
    <t xml:space="preserve">   Договор 6335467 от 29.05.23 Поставка Жидкой барды 200 тн</t>
  </si>
  <si>
    <t xml:space="preserve">   Договор 6352219 от 09.06.23 Поставка Жидкой барды 200 тн</t>
  </si>
  <si>
    <t xml:space="preserve"> 74572 "OG'ALAR INVEST-BARAKA" mas'uliyati cheklangan jamiyati</t>
  </si>
  <si>
    <t xml:space="preserve"> 74606 "OQDARYO-DORI TA`MINOTI SDD" mas`uliyati cheklangan jamiyati</t>
  </si>
  <si>
    <t xml:space="preserve">   Договор 6268608 от 14.04.23 Поставка спирт пищевой Люкс 200 дал</t>
  </si>
  <si>
    <t xml:space="preserve">   Договор 6316711 от 16.05.23 Поставка спирт пищевой Альфа 200 дал</t>
  </si>
  <si>
    <t xml:space="preserve">   Договор 6365712 от 20.06.23 Поставка спирт пищевой Люкс 300 дал</t>
  </si>
  <si>
    <t xml:space="preserve"> 74534 "OXALIK OLTIN BOG'I MEVASI" mas`uliyati cheklangan jamiyati</t>
  </si>
  <si>
    <t xml:space="preserve">   Договор 6315817 от 15.05.23 Поставка технического спирта 200 дал</t>
  </si>
  <si>
    <t xml:space="preserve"> 102 "O'ZBEKISTON DORI-TA'MINOTI" mas‘uliyati cheklangan jamiyati</t>
  </si>
  <si>
    <t xml:space="preserve">   Договор 6240565 от 30.03.23 Поставка спирт пищевой Люкс 480 дал</t>
  </si>
  <si>
    <t xml:space="preserve">   Договор 6264680 от 13.04.23 Поставка спирт пищевой Люкс 460 дал</t>
  </si>
  <si>
    <t xml:space="preserve">   Договор 6290214 от 28.04.23 Поставка спирт пищевой Люкс 460 дал</t>
  </si>
  <si>
    <t xml:space="preserve">   Договор 6301401 от 04.05.23 Поставка спирт пищевой Люкс 450 дал</t>
  </si>
  <si>
    <t xml:space="preserve">   Договор 6338387 от 30.05.23 Поставка спирт пищевой Люкс 430 дал</t>
  </si>
  <si>
    <t xml:space="preserve">   Договор 6355728 от 13.06.23 Поставка спирт пищевой Люкс 500 дал</t>
  </si>
  <si>
    <t xml:space="preserve"> 417 "O'ZBEKISTON SHAMPANI" aksiyadorlik jamiyati</t>
  </si>
  <si>
    <t xml:space="preserve">   Договор 6338726 от 30.05.23 Поставка спирт пищевой Альфа 3500 дал</t>
  </si>
  <si>
    <t xml:space="preserve">   Договор 6338727 от 30.05.23 Поставка спирт пищевой Альфа 3500 дал</t>
  </si>
  <si>
    <t xml:space="preserve"> 74591 "PAXTAKOR TEKS" mas‘uliyati cheklangan jamiyati</t>
  </si>
  <si>
    <t xml:space="preserve"> 74311 "RAXIMJON" fermer xo`jaligi</t>
  </si>
  <si>
    <t xml:space="preserve">   Договор 6260551 от 11.04.23 Поставка Жидкой барды 100 тн</t>
  </si>
  <si>
    <t xml:space="preserve">   Договор 6341234 от 14.06.23 Поставка Жидкой барды</t>
  </si>
  <si>
    <t xml:space="preserve"> 74578 "RIVER  MED  PHARM" mas‘uliyati cheklangan jamiyati</t>
  </si>
  <si>
    <t xml:space="preserve"> 74480 "SADIBEK ATAKENT" fermer xo`jaligi</t>
  </si>
  <si>
    <t xml:space="preserve">   Договор 6238673 от 29.03.23 Поставка Жидкой барды 100 тн</t>
  </si>
  <si>
    <t xml:space="preserve">   Договор 6238674 от 29.03.23 Поставка Жидкой барды 100 тн</t>
  </si>
  <si>
    <t xml:space="preserve">   Договор 6245682 от 03.04.23 Поставка Жидкой барды 100 тн</t>
  </si>
  <si>
    <t xml:space="preserve">   Договор 6252658 от 06.04.23 Поставка Жидкой барды 100 тн</t>
  </si>
  <si>
    <t xml:space="preserve">   Договор 6257797 от 10.04.23 Поставка Жидкой барды 100 тн</t>
  </si>
  <si>
    <t xml:space="preserve">   Договор 6263019 от 12.04.23 Поставка Жидкой барды 100 тн</t>
  </si>
  <si>
    <t xml:space="preserve">   Договор 6275842 от 19.04.23 Поставка Жидкой барды 100 тн</t>
  </si>
  <si>
    <t xml:space="preserve">   Договор 6278437 от 20.04.23 Поставка Жидкой барды 100 тн</t>
  </si>
  <si>
    <t xml:space="preserve">   Договор 6282052 от 25.04.23 Поставка Жидкой барды 100 тн</t>
  </si>
  <si>
    <t xml:space="preserve">   Договор 6288202 от 27.04.23 Поставка Жидкой барды 100 тн</t>
  </si>
  <si>
    <t xml:space="preserve">   Договор 6295878 от 02.05.23 Поставка Жидкой барды 100 тн</t>
  </si>
  <si>
    <t xml:space="preserve">   Договор 6303849 от 05.05.23 Поставка Жидкой барды 100 тн</t>
  </si>
  <si>
    <t xml:space="preserve">   Договор 6303850 от 05.05.23 Поставка Жидкой барды 100 тн</t>
  </si>
  <si>
    <t xml:space="preserve">   Договор 6305601 от 08.05.23 Поставка Жидкой барды 100 тн</t>
  </si>
  <si>
    <t xml:space="preserve">   Договор 6315039 от 15.05.23 Поставка Жидкой барды 100 тн</t>
  </si>
  <si>
    <t xml:space="preserve">   Договор 6315040 от 15.05.23 Поставка Жидкой барды 100 тн</t>
  </si>
  <si>
    <t xml:space="preserve">   Договор 6315041 от 15.05.23 Поставка Жидкой барды 100 тн</t>
  </si>
  <si>
    <t xml:space="preserve">   Договор 6315042 от 15.05.23 Поставка Жидкой барды 100 тн</t>
  </si>
  <si>
    <t xml:space="preserve">   Договор 6327489 от 23.05.23 Поставка Жидкой барды 100 тн</t>
  </si>
  <si>
    <t xml:space="preserve">   Договор 6327490 от 02.06.23 Поставка Жидкой барды 100 тн</t>
  </si>
  <si>
    <t xml:space="preserve">   Договор 6331537 от 25.05.23 Поставка Жидкой барды 100 тн</t>
  </si>
  <si>
    <t xml:space="preserve">   Договор 6333378 от 26.05.23 Поставка Жидкой барды 100 тн</t>
  </si>
  <si>
    <t xml:space="preserve">   Договор 6339639 от 31.05.23 Поставка Жидкой барды 100 тн</t>
  </si>
  <si>
    <t xml:space="preserve">   Договор 6341235 от 01.06.23 Поставка Жидкой барды 100 тн</t>
  </si>
  <si>
    <t xml:space="preserve">   Договор 6342857 от 02.06.23 Поставка Жидкой барды 100 тн</t>
  </si>
  <si>
    <t xml:space="preserve">   Договор 6344757 от 05.06.23 Поставка Жидкой барды 100 тн</t>
  </si>
  <si>
    <t xml:space="preserve">   Договор 6346886 от 06.06.23 Поставка Жидкой барды 100 тн</t>
  </si>
  <si>
    <t xml:space="preserve">   Договор 6354142 от 12.06.23 Поставка Жидкой барды 100 тн</t>
  </si>
  <si>
    <t xml:space="preserve">   Договор 6356168 от 13.06.23 Поставка Жидкой барды 100 тн</t>
  </si>
  <si>
    <t xml:space="preserve">   Договор 6359448 от 15.06.23 Поставка Жидкой барды 100 тн</t>
  </si>
  <si>
    <t xml:space="preserve">   Договор 6363086 от 19.06.23 Поставка Жидкой барды 100 тн</t>
  </si>
  <si>
    <t xml:space="preserve">   Договор 6363087 от 19.06.23 Поставка Жидкой барды 100 тн</t>
  </si>
  <si>
    <t xml:space="preserve">   Договор 6367109 от 27.06.23 Поставка Жидкой барды</t>
  </si>
  <si>
    <t xml:space="preserve"> 137 "SHAHRISABZ VINO-AROQ" aksiyadorlik jamiyati</t>
  </si>
  <si>
    <t xml:space="preserve">   Договор 62564464 от 07.04.23 Поставка спирт пищевой K.rc 3000 lfk</t>
  </si>
  <si>
    <t xml:space="preserve">   Договор 6277684 от 20.04.23 Поставка спирт пищевой Люкс 200 дал</t>
  </si>
  <si>
    <t xml:space="preserve"> 74428 "TANDEM PHARM" mas`uliyati cheklangan jamiyati</t>
  </si>
  <si>
    <t xml:space="preserve">   Договор 6337152 от 30.05.23 Поставка спирт пищевой Альфа 1000 дал</t>
  </si>
  <si>
    <t xml:space="preserve"> 640 "TEMUR MED FARM" mas‘uliyati cheklangan jamiyati</t>
  </si>
  <si>
    <t xml:space="preserve"> 74599 "TEPLOIZOLYATSIONNAYA  KOMPANIYA" mas‘uliyati cheklangan jamiyati</t>
  </si>
  <si>
    <t xml:space="preserve">   Договор 6284615 от 26.04.23 Поставка технического спирта 400 дал</t>
  </si>
  <si>
    <t xml:space="preserve">   Договор 6287527 от 27.04.23 Поставка технического спирта 500 дал</t>
  </si>
  <si>
    <t xml:space="preserve">   Договор 6290329 от 28.04.23 Поставка технического спирта 400 дал</t>
  </si>
  <si>
    <t xml:space="preserve">   Договор 6291960 от 28.04.23 Поставка технического спирта 250 дал</t>
  </si>
  <si>
    <t xml:space="preserve"> 74536 "TERMO PACK" xususiy korxonasi</t>
  </si>
  <si>
    <t xml:space="preserve">   Договор 6281365 от 25.04.23 Поставка технического спирта 200 дал</t>
  </si>
  <si>
    <t xml:space="preserve">   Договор 6323833 от 19.05.23 Поставка технического спирта 200 дал</t>
  </si>
  <si>
    <t xml:space="preserve"> 74468 "TERMOTECH XPS" mas`uliyati cheklangan jamiyati</t>
  </si>
  <si>
    <t xml:space="preserve">   Договор 6258696 от 13.04.23 Поставка технического спирта</t>
  </si>
  <si>
    <t xml:space="preserve">   Договор 6335079 от 29.05.23 Поставка технического спирта</t>
  </si>
  <si>
    <t xml:space="preserve">   Договор 6336284 от 29.05.23 Поставка технического спирта</t>
  </si>
  <si>
    <t xml:space="preserve">   Договор 6355792 от 13.06.23 Поставка технического спирта 450 дал</t>
  </si>
  <si>
    <t xml:space="preserve">   Договор 6372901 от 26.06.23 Поставка технического спирта</t>
  </si>
  <si>
    <t xml:space="preserve"> 74265 "TEXNOPARK" mas‘uliyati cheklangan jamiyati</t>
  </si>
  <si>
    <t xml:space="preserve">   Договор 6242939 от 31.03.23 Поставка технического спирта 40 дал</t>
  </si>
  <si>
    <t xml:space="preserve">   Договор 6242940 от 31.03.23 Поставка технического спирта 40 дал</t>
  </si>
  <si>
    <t xml:space="preserve">   Договор 6310234 от 11.05.23 Поставка технического спирта 40 дал</t>
  </si>
  <si>
    <t xml:space="preserve">   Договор 6310235 от 11.05.23 Поставка технического спирта 40 дал</t>
  </si>
  <si>
    <t xml:space="preserve">   Договор 6353781 от 12.06.23 Поставка технического спирта 40 тн</t>
  </si>
  <si>
    <t xml:space="preserve"> 559 "TO'LAGAN" fermer xo‘jaligi</t>
  </si>
  <si>
    <t xml:space="preserve">   Договор 6231127 от 03.04.23 Поставка Жидкой барды</t>
  </si>
  <si>
    <t xml:space="preserve">   Договор 6243302 от 31.03.23 Поставка Жидкой барды 300 тн</t>
  </si>
  <si>
    <t xml:space="preserve">   Договор 6257798 от 10.04.23 Поставка Жидкой барды 300 тн</t>
  </si>
  <si>
    <t xml:space="preserve">   Договор 6285319 от 26.04.23 Поставка Жидкой барды 300 тн</t>
  </si>
  <si>
    <t xml:space="preserve">   Договор 6300668 от 04.05.23 Поставка Жидкой барды 300 тн</t>
  </si>
  <si>
    <t xml:space="preserve">   Договор 6308297 от 10.05.23 Поставка Жидкой барды 300 тн</t>
  </si>
  <si>
    <t xml:space="preserve">   Договор 6317256 от 16.05.23 Поставка Жидкой барды 300 тн</t>
  </si>
  <si>
    <t xml:space="preserve">   Договор 6327491 от 23.05.23 Поставка Жидкой барды 300 тн</t>
  </si>
  <si>
    <t xml:space="preserve">   Договор 6335466 от 29.05.23 Поставка Жидкой барды 300 тн</t>
  </si>
  <si>
    <t xml:space="preserve">   Договор 6344758 от 05.06.23 Поставка Жидкой барды 300 тн</t>
  </si>
  <si>
    <t xml:space="preserve">   Договор 6354143 от 12.06.23 Поставка Жидкой барды 300 тн</t>
  </si>
  <si>
    <t xml:space="preserve">   Договор 6359449 от 15.06.23 Поставка Жидкой барды 300 тн</t>
  </si>
  <si>
    <t xml:space="preserve"> 74594 "TRUSTCOMPANION" mas‘uliyati cheklangan jamiyati</t>
  </si>
  <si>
    <t xml:space="preserve">   Договор 6286380 от 26.04.23 Поставка Жидкой барды 100 тн</t>
  </si>
  <si>
    <t xml:space="preserve"> 217 "TVS METALL" mas‘uliyati cheklangan jamiyati</t>
  </si>
  <si>
    <t xml:space="preserve"> 72616 "UNICOSMETIC" mas`uliyati cheklangan jamiyati</t>
  </si>
  <si>
    <t xml:space="preserve"> 74397 "UNIPLAST EXPORT" mas‘uliyati cheklangan jamiyati</t>
  </si>
  <si>
    <t xml:space="preserve">   Договор 6302360 от 05.05.23 Поставка технического спирта 10 дал</t>
  </si>
  <si>
    <t xml:space="preserve">   Договор 6322518 от 19.05.23 Поставка технического спирта 20 дал</t>
  </si>
  <si>
    <t xml:space="preserve"> 74643 "VENUS-ECO -CLEAN" xususiy korxonasi</t>
  </si>
  <si>
    <t xml:space="preserve">   Договор 6331026 от 25.05.23 Поставка технического спирта 100 дал</t>
  </si>
  <si>
    <t xml:space="preserve"> 74304 "W MEDICINE" mas`uliyati cheklangan jamiyati</t>
  </si>
  <si>
    <t xml:space="preserve"> 74627 "YANGIYO`L ISHONCH AGRO" mas‘uliyati cheklangan jamiyati</t>
  </si>
  <si>
    <t xml:space="preserve">   Договор 6257796 от 10.04.23 Поставка Жидкой барды 100 тн</t>
  </si>
  <si>
    <t xml:space="preserve"> 74461 "ZAMIN VINO" mas`uliyati cheklangan jamiyati</t>
  </si>
  <si>
    <t xml:space="preserve"> 74510 "ZAROFATTEX" mas`uliyati cheklangan jamiyati</t>
  </si>
  <si>
    <t xml:space="preserve">   Договор 6276692 от 19.04.22 Поставка технического спирта 200 дал</t>
  </si>
  <si>
    <t xml:space="preserve"> 74575 "ZIM-MED" mas`uliyati cheklangan jamiyati</t>
  </si>
  <si>
    <t xml:space="preserve"> 437 42-SON MANZIL KOLONIYASI</t>
  </si>
  <si>
    <t xml:space="preserve">   Договор 6300667 от 04.05.23 Поставка Жидкой барды 100 тн</t>
  </si>
  <si>
    <t xml:space="preserve">   Договор 6331536 от 25.05.23 Поставка Жидкой барды 100 тн</t>
  </si>
  <si>
    <t xml:space="preserve">   Договор 6356167 от 13.06.23 Поставка Жидкой барды 100 тн</t>
  </si>
  <si>
    <t xml:space="preserve"> 860 AJ CHIRCHIQ Transformator zavodi</t>
  </si>
  <si>
    <t xml:space="preserve">   Договор 6259946 от 11.04.23 Поставка технического спирта 50 дал</t>
  </si>
  <si>
    <t xml:space="preserve"> 125 AJ KONVIN</t>
  </si>
  <si>
    <t xml:space="preserve"> 72790 AJ KVARTS</t>
  </si>
  <si>
    <t xml:space="preserve">   Договор 6267226 от 14.04.23 Поставка технического спирта 20 дал</t>
  </si>
  <si>
    <t xml:space="preserve"> 41 AJ Maxam-Chirchiq</t>
  </si>
  <si>
    <t xml:space="preserve">   Договор 6335078 от 29.05.23 Поставка технического спирта 100 дал</t>
  </si>
  <si>
    <t xml:space="preserve"> 379 AJ MAXSUSENERGOGAZ</t>
  </si>
  <si>
    <t xml:space="preserve">   Договор 6256045 от 07.04.23 Поставка технического спирта 20 дал</t>
  </si>
  <si>
    <t xml:space="preserve"> 96 AJ NO'KIS VINOZAVODI</t>
  </si>
  <si>
    <t xml:space="preserve">   Договор 6263405 от 12.04.23 Поставка спирт пищевой Люкс 7882,96 дал</t>
  </si>
  <si>
    <t xml:space="preserve">   Договор 6298736 от 03.05.23 Поставка спирт пищевой Люкс 21000 дал</t>
  </si>
  <si>
    <t xml:space="preserve">   Договор 6340874 от 01.06.23 Поставка спирт пищевой Люкс 2870 дал</t>
  </si>
  <si>
    <t xml:space="preserve">   Договор 6341829 от 01.06.23 Поставка спирт пищевой Люкс 1600 дал</t>
  </si>
  <si>
    <t xml:space="preserve">   Договор 6362226 от 16.06.23 Поставка спирт пищевой Люкс 26000 дал</t>
  </si>
  <si>
    <t xml:space="preserve"> 71469 AJ O`ZELEKTROAPPARAT-ELECTROSHIELD</t>
  </si>
  <si>
    <t xml:space="preserve">   Договор 6241873 от 30.03.23 Поставка технического спирта 300 дал</t>
  </si>
  <si>
    <t xml:space="preserve">   Договор 6311450 от 11.05.23 Поставка технического спирта 400 дал</t>
  </si>
  <si>
    <t xml:space="preserve"> 103 AJ Samarqand Dori-Darmon</t>
  </si>
  <si>
    <t xml:space="preserve"> 95 AJ SHOHRUD</t>
  </si>
  <si>
    <t xml:space="preserve">   Договор 6285769 от 26.04.23 Поставка спирт пищевой</t>
  </si>
  <si>
    <t xml:space="preserve">   Договор 6301402 от 04.05.23 Поставка спирт пищевой Люкс 4350 дал</t>
  </si>
  <si>
    <t xml:space="preserve">   Договор 6303767 от 05.05.23 Поставка спирт пищевой Люкс 5000 дал</t>
  </si>
  <si>
    <t xml:space="preserve">   Договор 6303768 от 05.05.23 Поставка спирт пищевой Люкс 1100 дал</t>
  </si>
  <si>
    <t xml:space="preserve">   Договор 6307557 от 10.05.23 Поставка спирт пищевой Люкс 80 дал</t>
  </si>
  <si>
    <t xml:space="preserve">   Договор 6307561 от 10.05.23 Поставка спирт пищевой Люкс 5450 дал</t>
  </si>
  <si>
    <t xml:space="preserve">   Договор 6309097 от 10.05.23 Поставка спирт пищевой Люкс 550 дал</t>
  </si>
  <si>
    <t xml:space="preserve">   Договор 6312304 от 12.05.23 Поставка спирт пищевой Люкс 6090 дал</t>
  </si>
  <si>
    <t xml:space="preserve">   Договор 6319866 от 17.05.23 Поставка спирт пищевой Люкс 6080 дал</t>
  </si>
  <si>
    <t xml:space="preserve">   Договор 6324695 от 22.05.23 Поставка спирт пищевой Люкс 6050 дал</t>
  </si>
  <si>
    <t xml:space="preserve">   Договор 6332867 от 26.05.23 Поставка спирт пищевой Люкс 3050 дал</t>
  </si>
  <si>
    <t xml:space="preserve">   Договор 6332869 от 26.05.23 Поставка спирт пищевой Люкс 3000 дал</t>
  </si>
  <si>
    <t xml:space="preserve">   Договор 6340873 от 01.06.23 Поставка спирт пищевой Люкс 6050 дал</t>
  </si>
  <si>
    <t xml:space="preserve">   Договор 6347634 от 06.06.23 Поставка спирт пищевой Люкс 6050 дал</t>
  </si>
  <si>
    <t xml:space="preserve">   Договор 6351246 от 08.06.23 Поставка спирт пищевой Люкс 2000 дал</t>
  </si>
  <si>
    <t xml:space="preserve">   Договор 6351247 от 08.06.23 Поставка спирт пищевой Люкс 2050 дал</t>
  </si>
  <si>
    <t xml:space="preserve">   Договор 6351248 от 08.06.23 Поставка спирт пищевой Люкс 2000 дал</t>
  </si>
  <si>
    <t xml:space="preserve">   Договор 6357443 от 14.06.23 Поставка спирт пищевой Люкс 2720 дал</t>
  </si>
  <si>
    <t xml:space="preserve">   Договор 6357444 от 14.06.23 Поставка спирт пищевой Люкс 1280 дал</t>
  </si>
  <si>
    <t xml:space="preserve">   Договор 6357445 от 14.06.23 Поставка спирт пищевой Люкс 1720 дал</t>
  </si>
  <si>
    <t xml:space="preserve">   Договор 6358468 от 14.06.23 Поставка спирт пищевой Люкс 500 дал</t>
  </si>
  <si>
    <t xml:space="preserve">   Договор 6360748 от 16.06.23 Поставка спирт пищевой Люкс 620 дал</t>
  </si>
  <si>
    <t xml:space="preserve">   Договор 6361909 от 16.06.23 Поставка спирт пищевой Люкс 5700 дал</t>
  </si>
  <si>
    <t xml:space="preserve"> 100 AJ Toshkent shahar Dori-Darmon</t>
  </si>
  <si>
    <t xml:space="preserve"> 101 AJ Toshkent viloyati Dori-Darmon</t>
  </si>
  <si>
    <t xml:space="preserve">   Договор 6252190 от 10.04.23 Поставка спирт пищевой Люкс 250 дал</t>
  </si>
  <si>
    <t xml:space="preserve">   Договор 6315790 от 15.05.23 Поставка спирт пищевой Люкс 250 дал</t>
  </si>
  <si>
    <t xml:space="preserve">   Договор 6355729 от 13.06.23 Поставка спирт пищевой Люкс 250 дал</t>
  </si>
  <si>
    <t xml:space="preserve"> 114 AJ Urganch  Sharob</t>
  </si>
  <si>
    <t xml:space="preserve">   Договор 6309099 от 10.05.23 Поставка спирт пищевой Альфа 2900 дал</t>
  </si>
  <si>
    <t xml:space="preserve"> 71948 AKADEMIK S.YU.YUNUSOV NOMIDAGI O'SIMLIK MODDALARI KIMYOSI INSTITUTI</t>
  </si>
  <si>
    <t xml:space="preserve">   Договор 6284493 от 26.04.23 Поставка спирт пищевой Альфа 400 дал</t>
  </si>
  <si>
    <t xml:space="preserve"> 108 DUK AKADEMTA`MINOT</t>
  </si>
  <si>
    <t xml:space="preserve">   Договор 6319869 от 17.05.23 Поставка спирт пищевой Альфа 30 дал</t>
  </si>
  <si>
    <t xml:space="preserve"> 170 DUK ISLOM KARIMOV NOMIDAGI TOSHKENT XALQARO AEROPORTI</t>
  </si>
  <si>
    <t xml:space="preserve"> 849 DUK Toshkent Issiqlik markazi</t>
  </si>
  <si>
    <t xml:space="preserve"> 72568 FX "QOBIL OMAD"</t>
  </si>
  <si>
    <t xml:space="preserve">   Договор 6285318 от 26.04.23 Поставка Жидкой барды 100 тн</t>
  </si>
  <si>
    <t xml:space="preserve">   Договор 6317255 от 16.05.23 Поставка Жидкой барды 100 тн</t>
  </si>
  <si>
    <t xml:space="preserve">   Договор 6342856 от 02.06.23 Поставка Жидкой барды 100 тн</t>
  </si>
  <si>
    <t xml:space="preserve">   Договор 6350574 от 08.06.23 Поставка Жидкой барды 100 тн</t>
  </si>
  <si>
    <t xml:space="preserve"> 629 FX Jamol OTA</t>
  </si>
  <si>
    <t xml:space="preserve">   Договор 6236395 от 28.03.23 Поставка Жидкой барды 100 тн</t>
  </si>
  <si>
    <t xml:space="preserve">   Договор 6257799 от 10.04.23 Поставка Жидкой барды 100 тн</t>
  </si>
  <si>
    <t xml:space="preserve">   Договор 6257800 от 10.04.23 Поставка Жидкой барды 100 тн</t>
  </si>
  <si>
    <t xml:space="preserve">   Договор 6282053 от 25.04.23 Поставка Жидкой барды 100 тн</t>
  </si>
  <si>
    <t xml:space="preserve">   Договор 6282054 от 25.04.23 Поставка Жидкой барды 100 тн</t>
  </si>
  <si>
    <t xml:space="preserve">   Договор 6303851 от 05.05.23 Поставка Жидкой барды 100 тн</t>
  </si>
  <si>
    <t xml:space="preserve">   Договор 6308296 от 10.05.23 Поставка Жидкой барды 100 тн</t>
  </si>
  <si>
    <t xml:space="preserve">   Договор 6319170 от 17.05.23 Поставка Жидкой барды 100 тн</t>
  </si>
  <si>
    <t xml:space="preserve">   Договор 6319171 от 17.05.23 Поставка Жидкой барды 100 тн</t>
  </si>
  <si>
    <t xml:space="preserve">   Договор 6333379 от 26.05.23 Поставка Жидкой барды 100 тн</t>
  </si>
  <si>
    <t xml:space="preserve">   Договор 6344759 от 05.06.23 Поставка Жидкой барды 100 тн</t>
  </si>
  <si>
    <t xml:space="preserve">   Договор 6350575 от 08.06.23 Поставка Жидкой барды 100 тн</t>
  </si>
  <si>
    <t xml:space="preserve">   Договор 6361223 от 16.06.23 Поставка Жидкой барды 100 тн</t>
  </si>
  <si>
    <t xml:space="preserve">   Договор 6361224 от 16.06.23 Поставка Жидкой барды 100 тн</t>
  </si>
  <si>
    <t xml:space="preserve"> 71738 G`afur G`ulom nomidagi nashriyot-matbaa ijodiy uyi</t>
  </si>
  <si>
    <t xml:space="preserve">   Договор 6284614 от 26.04.23 Поставка технического спирта 100 дал</t>
  </si>
  <si>
    <t xml:space="preserve"> 237 KARTOGRAFIYA  IICHDUK</t>
  </si>
  <si>
    <t xml:space="preserve">   Договор 6322519 от 19.05.23 Поставка технического спирта 10 дал</t>
  </si>
  <si>
    <t xml:space="preserve">   Договор 6335077 от 29.05.23 Поставка технического спирта 40 дал</t>
  </si>
  <si>
    <t xml:space="preserve"> 838 MChJ "FATIH-LAZZAT MAYA" horijiy korxonasi</t>
  </si>
  <si>
    <t xml:space="preserve"> 73578 MChJ "INNOVATSION TEXNOLOGIYA PRINT"</t>
  </si>
  <si>
    <t xml:space="preserve"> 72314 MChJ "IXLOS-XAVAS-UMID"</t>
  </si>
  <si>
    <t xml:space="preserve"> 73541 MChJ ABINA COSMETIK</t>
  </si>
  <si>
    <t xml:space="preserve">   Договор 6267091 от 14.04.23 Поставка спирт пищевой Люкс 200 дал</t>
  </si>
  <si>
    <t xml:space="preserve">   Договор 6336258 от 30.05.23 Поставка спирт пищевой Альфа 200 дал</t>
  </si>
  <si>
    <t xml:space="preserve">   Договор 6357441 от 14.06.23 Поставка спирт пищевой Люкс 200 дал</t>
  </si>
  <si>
    <t xml:space="preserve"> 73809 MChJ ABK MEDICAL</t>
  </si>
  <si>
    <t xml:space="preserve">   Договор 6271376 от 17.04.23 Поставка спирт пищевой Люкс 100 дал</t>
  </si>
  <si>
    <t xml:space="preserve">   Договор 6326059 от 22.05.23 Поставка спирт пищевой Люкс 100 дал</t>
  </si>
  <si>
    <t xml:space="preserve"> 72972 MChJ AFSONA SHAROB</t>
  </si>
  <si>
    <t xml:space="preserve"> 72803 MChJ AIR TIME</t>
  </si>
  <si>
    <t xml:space="preserve">   Договор 6281366 от 25.04.23 Поставка технического спирта 200 дал</t>
  </si>
  <si>
    <t xml:space="preserve">   Договор 6363805 от 19.06.23 Поставка технического спирта 200 дал</t>
  </si>
  <si>
    <t xml:space="preserve"> 74142 MChJ AKFA EXTRUSIONS</t>
  </si>
  <si>
    <t xml:space="preserve">   Договор 6268629 от 14.04.23 Поставка технического спирта 300 дал</t>
  </si>
  <si>
    <t xml:space="preserve">   Договор 6338416 от 30.05.23 Поставка технического спирта 400 дал</t>
  </si>
  <si>
    <t xml:space="preserve"> 74244 MCHJ AL-AZIZ AVITSENNA</t>
  </si>
  <si>
    <t xml:space="preserve">   Договор 6366468 от 21.06.23 Поставка спирт пищевой Люкс 200 дал</t>
  </si>
  <si>
    <t xml:space="preserve"> 72927 MChJ ALVIERO</t>
  </si>
  <si>
    <t xml:space="preserve">   Договор 6334062 от 26.05.23 Поставка технического спирта 200 дал</t>
  </si>
  <si>
    <t xml:space="preserve"> 73312 MChJ AMEDOFF</t>
  </si>
  <si>
    <t xml:space="preserve">   Договор 6310148 от 11.05.23 Поставка спирт пищевой Люкс 20 дал</t>
  </si>
  <si>
    <t xml:space="preserve"> 72925 MChJ ANAXMEDGAZ-BIZNES</t>
  </si>
  <si>
    <t xml:space="preserve">   Договор 36-юрс от 22.05.23 Поставка Хим.очищенная вода 400 куб.метр</t>
  </si>
  <si>
    <t xml:space="preserve"> 72366 MChJ ATSETAT BIZNES</t>
  </si>
  <si>
    <t xml:space="preserve">   Договор 14-юрс от 01.04.23 Поставка Сивушное масло 4000 дал</t>
  </si>
  <si>
    <t xml:space="preserve">   Договор 15-юрс от 01.04.23 Поставка эфир вторичного 4000 дал</t>
  </si>
  <si>
    <t xml:space="preserve"> 72896 MChJ BIO COSMETICS</t>
  </si>
  <si>
    <t xml:space="preserve">   Договор 6245172 от 03.04.23 Поставка спирт пищевой Люкс 20 дал</t>
  </si>
  <si>
    <t xml:space="preserve"> 74080 MChJ BIOMEDLIFE</t>
  </si>
  <si>
    <t xml:space="preserve"> 73202 MChJ Bo`Stonliq Plasteks</t>
  </si>
  <si>
    <t xml:space="preserve"> 896 MCHJ BOG'IZOG'ON</t>
  </si>
  <si>
    <t xml:space="preserve"> 141 MChJ BUXORO Dori-Darmon</t>
  </si>
  <si>
    <t xml:space="preserve">   Договор 6246573 от 03.04.23 Поставка спирт пищевой Альфа 250 дал</t>
  </si>
  <si>
    <t xml:space="preserve">   Договор 6306467 от 08.05.23 Поставка спирт пищевой Люкс 250 дал</t>
  </si>
  <si>
    <t xml:space="preserve">   Договор 6346449 от 06.06.23 Поставка спирт пищевой Люкс 250 дал</t>
  </si>
  <si>
    <t xml:space="preserve"> 73396 MChJ COMPACT TEXTILES YARN</t>
  </si>
  <si>
    <t xml:space="preserve"> 72022 MChJ CREDO PRINT GROUP</t>
  </si>
  <si>
    <t xml:space="preserve">   Договор 6244166 от 31.03.23 Поставка технического спирта 50 дал</t>
  </si>
  <si>
    <t xml:space="preserve">   Договор 6272628 от 18.04.23 Поставка технического спирта 50 дал</t>
  </si>
  <si>
    <t xml:space="preserve"> 73826 MChJ DENDROBIUM COSMETICS</t>
  </si>
  <si>
    <t xml:space="preserve">   Договор 6257159 от 10.04.23 Поставка спирт пищевой Альфа 120 дал</t>
  </si>
  <si>
    <t xml:space="preserve">   Договор 6269801 от 17.04.23 Поставка спирт пищевой Альфа 180 дал</t>
  </si>
  <si>
    <t xml:space="preserve">   Договор 6307560 от 10.05.23 Поставка спирт пищевой Люкс 100 дал</t>
  </si>
  <si>
    <t xml:space="preserve">   Договор 6310147 от 11.05.23 Поставка спирт пищевой Люкс 100 дал</t>
  </si>
  <si>
    <t xml:space="preserve">   Договор 6314467 от 15.05.23 Поставка спирт пищевой Люкс 130 дал</t>
  </si>
  <si>
    <t xml:space="preserve">   Договор 6316704 от 16.05.23 Поставка спирт пищевой</t>
  </si>
  <si>
    <t xml:space="preserve">   Договор 6320519 от 18.05.23 Поставка спирт пищевой Люкс 450 дал</t>
  </si>
  <si>
    <t xml:space="preserve">   Договор 6324694 от 22.05.23 Поставка спирт пищевой Люкс 250 дал</t>
  </si>
  <si>
    <t xml:space="preserve">   Договор 6337150 от 30.05.23 Поставка спирт пищевой Люкс 440 дал</t>
  </si>
  <si>
    <t xml:space="preserve">   Договор 6348315 от 07.06.23 Поставка спирт пищевой Люкс 210 дал</t>
  </si>
  <si>
    <t xml:space="preserve">   Договор 6353719 от 12.06.23 Поставка спирт пищевой Люкс 300 дал</t>
  </si>
  <si>
    <t xml:space="preserve">   Договор 6357442 от 14.06.23 Поставка спирт пищевой Люкс 100 дал</t>
  </si>
  <si>
    <t xml:space="preserve">   Договор 6360747 от 16.06.23 Поставка спирт пищевой Люкс 300 дал</t>
  </si>
  <si>
    <t xml:space="preserve"> 71827 MChJ DENTAFILL PLYUS</t>
  </si>
  <si>
    <t xml:space="preserve">   Договор 6266133 от 13.04.23 Поставка спирт пищевой Альфа 500 дал</t>
  </si>
  <si>
    <t xml:space="preserve"> 73832 MChJ ECO PHARM MED INVEST</t>
  </si>
  <si>
    <t xml:space="preserve">   Договор 6245173 от 03.04.23 Поставка спирт пищевой Люкс 1200 дал</t>
  </si>
  <si>
    <t xml:space="preserve">   Договор 6258665 от 10.04.23 Поставка спирт пищевой Люкс 1200 дал</t>
  </si>
  <si>
    <t xml:space="preserve">   Договор 6275098 от 19.04.23 Поставка спирт пищевой Люкс 50 дал</t>
  </si>
  <si>
    <t xml:space="preserve">   Договор 6276651 от 19.04.23 Поставка спирт пищевой Люкс 1150 дал</t>
  </si>
  <si>
    <t xml:space="preserve">   Договор 6277683 от 20.04.23 Поставка спирт пищевой Люкс 1200 дал</t>
  </si>
  <si>
    <t xml:space="preserve">   Договор 6316706 от 16.05.23 Поставка спирт пищевой Люкс 1200 дал</t>
  </si>
  <si>
    <t xml:space="preserve"> 73945 MCHJ Ecowall</t>
  </si>
  <si>
    <t xml:space="preserve"> 73186 MChJ Elite Pharma Med Group</t>
  </si>
  <si>
    <t xml:space="preserve">   Договор 6246572 от 03.04.23 Поставка спирт пищевой Люкс 1200 дал</t>
  </si>
  <si>
    <t xml:space="preserve"> 74222 MCHJ Farm Lux Medical Invest</t>
  </si>
  <si>
    <t xml:space="preserve">   Договор 6300046 от 04.05.23 Поставка спирт пищевой Люкс 1200 дал</t>
  </si>
  <si>
    <t xml:space="preserve">   Договор 6302280 от 05.05.23 Поставка спирт пищевой Люкс 1200 дал</t>
  </si>
  <si>
    <t xml:space="preserve">   Договор 6335834 от 29.05.23 Поставка спирт пищевой Люкс 1200 дал</t>
  </si>
  <si>
    <t xml:space="preserve">   Договор 6362597 от 19.06.23 Поставка спирт пищевой Люкс 300 дал</t>
  </si>
  <si>
    <t xml:space="preserve"> 73608 MChJ FILATOFF 1868</t>
  </si>
  <si>
    <t xml:space="preserve"> 74285 MCHJ GULISTON GOLD TA'MINOT</t>
  </si>
  <si>
    <t xml:space="preserve">   Договор 6291925 от 28.04.23 Поставка спирт пищевой Альфа 200 дал</t>
  </si>
  <si>
    <t xml:space="preserve"> 73305 MChJ HILAL COSMETICS</t>
  </si>
  <si>
    <t xml:space="preserve">   Договор 6247805 от 04.04.23 Поставка спирт пищевой Люкс 500 дал</t>
  </si>
  <si>
    <t xml:space="preserve">   Договор 6266130 от 13.04.23 Поставка спирт пищевой Люкс 500 дал</t>
  </si>
  <si>
    <t xml:space="preserve">   Договор 6332866 от 26.05.23 Поставка спирт пищевой Люкс 500 дал</t>
  </si>
  <si>
    <t xml:space="preserve"> 72340 MChJ HILOL NASHR</t>
  </si>
  <si>
    <t xml:space="preserve">   Договор 6245286 от 03.04.23 Поставка технического спирта 200 дал</t>
  </si>
  <si>
    <t xml:space="preserve"> 74640 MCHJ HIM LINE EFFEKT</t>
  </si>
  <si>
    <t xml:space="preserve">   Договор 6338388 от 30.05.23 Поставка спирт пищевой</t>
  </si>
  <si>
    <t xml:space="preserve"> 74038 MChJ HVARA</t>
  </si>
  <si>
    <t xml:space="preserve">   Договор 6307556 от 10.05.23 Поставка спирт пищевой Люкс 600 дал</t>
  </si>
  <si>
    <t xml:space="preserve">   Договор 6363779 от 19.06.23 Поставка спирт пищевой Люкс 600 дал</t>
  </si>
  <si>
    <t xml:space="preserve"> 74235 MCHJ INTER KAXRAMON YORQINNOY</t>
  </si>
  <si>
    <t xml:space="preserve"> 74169 MChJ IPSUM PATHOLOGY</t>
  </si>
  <si>
    <t xml:space="preserve">   Договор 6295335 от 02.05.23 Поставка спирт пищевой Альфа 20 дал</t>
  </si>
  <si>
    <t xml:space="preserve"> 74557 MCHJ IZO LYUKS</t>
  </si>
  <si>
    <t xml:space="preserve"> 107 MChJ JIZZAX DORI DARMON</t>
  </si>
  <si>
    <t xml:space="preserve">   Договор 6281208 от 25.04.23 Поставка спирт пищевой Люкс 100 дал</t>
  </si>
  <si>
    <t xml:space="preserve">   Договор 6344327 от 05.06.23 Поставка спирт пищевой Люкс 150 дал</t>
  </si>
  <si>
    <t xml:space="preserve"> 73197 MChJ JNS LABS</t>
  </si>
  <si>
    <t xml:space="preserve">   Договор 6284492 от 26.04.23 Поставка спирт пищевой Альфа 500 дал</t>
  </si>
  <si>
    <t xml:space="preserve">   Договор 6312308 от 12.05.23 Поставка спирт пищевой Альфа 600 дал</t>
  </si>
  <si>
    <t xml:space="preserve">   Договор 6340871 от 01.06.23 Поставка спирт пищевой Люкс 600 дал</t>
  </si>
  <si>
    <t xml:space="preserve"> 74254 MCHJ JOMBOY AGRO EKSPORT</t>
  </si>
  <si>
    <t xml:space="preserve"> 72576 MChJ Jurabek PRINT</t>
  </si>
  <si>
    <t xml:space="preserve"> 74277 MChJ KANTEKS INVEST</t>
  </si>
  <si>
    <t xml:space="preserve">   Договор 6318709 от 17.05.23 Поставка технического спирта 100 дал</t>
  </si>
  <si>
    <t xml:space="preserve"> 73597 MChJ KATRANT</t>
  </si>
  <si>
    <t xml:space="preserve">   Договор 6274108 от 18.04.23 Поставка технического спирта 20 дал</t>
  </si>
  <si>
    <t xml:space="preserve"> 74025 MChJ Kitobdornashr</t>
  </si>
  <si>
    <t xml:space="preserve">   Договор 6360809 от 16.06.23 Поставка технического спирта 30 дал</t>
  </si>
  <si>
    <t xml:space="preserve"> 406 MChJ KOMSAR</t>
  </si>
  <si>
    <t xml:space="preserve">   Договор 6247806 от 04.04.23 Поставка спирт пищевой Люкс 1600 дал</t>
  </si>
  <si>
    <t xml:space="preserve">   Договор 6289148 от 27.04.23 Поставка спирт пищевой 2200 дал</t>
  </si>
  <si>
    <t xml:space="preserve">   Договор 6334038 от 26.05.23 Поставка спирт пищевой 1270 дал</t>
  </si>
  <si>
    <t xml:space="preserve"> 72786 MChJ LAFZ</t>
  </si>
  <si>
    <t xml:space="preserve"> 72655 MChJ LEKINTERKAPS</t>
  </si>
  <si>
    <t xml:space="preserve">   Договор 6257160 от 10.04.23 Поставка спирт пищевой Альфа 500 дал</t>
  </si>
  <si>
    <t xml:space="preserve">   Договор 6334039 от 26.05.23 Поставка спирт пищевой Альфа 500 дал</t>
  </si>
  <si>
    <t xml:space="preserve"> 73847 MChJ MAX AND TOP</t>
  </si>
  <si>
    <t xml:space="preserve">   Договор 6284494 от 26.04.23 Поставка спирт пищевой Альфа 200 дал</t>
  </si>
  <si>
    <t xml:space="preserve">   Договор 6286244 от 26.04.23 Поставка спирт пищевой Альфа 300 дал</t>
  </si>
  <si>
    <t xml:space="preserve">   Договор 6287469 от 27.04.23 Поставка спирт пищевой Альфа 300 дал</t>
  </si>
  <si>
    <t xml:space="preserve">   Договор 6294408 от 01.05.23 Поставка спирт пищевой Альфа 300 дал</t>
  </si>
  <si>
    <t xml:space="preserve">   Договор 6297715 от 03.05.23 Поставка спирт пищевой Люкс 300 дал</t>
  </si>
  <si>
    <t xml:space="preserve">   Договор 6307558 от 10.05.23 Поставка спирт пищевой  Люкс 300 дал</t>
  </si>
  <si>
    <t xml:space="preserve">   Договор 6314465 от 15.05.23 Поставка спирт пищевой Люкс 400 дал</t>
  </si>
  <si>
    <t xml:space="preserve">   Договор 6314466 от 15.05.23 Поставка спирт пищевой Люкс 400 дал</t>
  </si>
  <si>
    <t xml:space="preserve">   Договор 6345567 от 05.06.23 Поставка спирт пищевой Люкс 300 дал</t>
  </si>
  <si>
    <t xml:space="preserve">   Договор 6349488 от 07.06.23 Поставка спирт пищевой Люкс 400 дал</t>
  </si>
  <si>
    <t xml:space="preserve">   Договор 6357439 от 14.06.23 Поставка спирт пищевой Люкс 400 дал</t>
  </si>
  <si>
    <t xml:space="preserve">   Договор 6370511 от 23.06.23 Поставка спирт пищевой Люкс 400 дал</t>
  </si>
  <si>
    <t xml:space="preserve"> 73076 MChJ Medical Max pharm</t>
  </si>
  <si>
    <t xml:space="preserve">   Договор 6232994 от 27.03.23 Поставка спирт пищевой Люкс 960 дал</t>
  </si>
  <si>
    <t xml:space="preserve">   Договор 6297711 от 03.05.23 Поставка спирт пищевой Люкс 480 дал</t>
  </si>
  <si>
    <t xml:space="preserve">   Договор 6297713 от 03.05.23 Поставка спирт пищевой Люкс480 дал</t>
  </si>
  <si>
    <t xml:space="preserve">   Договор 6306468 от 08.05.23 Поставка спирт пищевой Люкс 480 дал</t>
  </si>
  <si>
    <t xml:space="preserve">   Договор 6312303 от 12.05.23 Поставка спирт пищевой Люкс 480 дал</t>
  </si>
  <si>
    <t xml:space="preserve">   Договор 6314464 от 15.05.23 Поставка спирт пищевой Люкс 480 дал</t>
  </si>
  <si>
    <t xml:space="preserve">   Договор 6319867 от 17.05.23 Поставка спирт пищевой Люкс 480 дал</t>
  </si>
  <si>
    <t xml:space="preserve">   Договор 6326905 от 23.05.23 Поставка спирт пищевой Люкс 480 дал</t>
  </si>
  <si>
    <t xml:space="preserve">   Договор 6328972 от 24.05.23 Поставка спирт пищевой Люкс 480 дал</t>
  </si>
  <si>
    <t xml:space="preserve">   Договор 6334943 от 29.05.23 Поставка спирт пищевой Люкс 20 дал</t>
  </si>
  <si>
    <t xml:space="preserve">   Договор 6334944 от 29.05.23 Поставка спирт пищевой Люкс 460 дал</t>
  </si>
  <si>
    <t xml:space="preserve">   Договор 6336256 от 29.05.23 Поставка спирт пищевой Люкс 480 дал</t>
  </si>
  <si>
    <t xml:space="preserve">   Договор 6340872 от 01.06.23 Поставка спирт пищевой</t>
  </si>
  <si>
    <t xml:space="preserve">   Договор 6342454 от 02.06.23 Поставка спирт пищевой Люкс 480 дал</t>
  </si>
  <si>
    <t xml:space="preserve">   Договор 6346448 от 06.06.23 Поставка спирт пищевой Люкс 480 дал</t>
  </si>
  <si>
    <t xml:space="preserve">   Договор 6347632 от 06.06.23 Поставка спирт пищевой Люкс 480 дал</t>
  </si>
  <si>
    <t xml:space="preserve">   Договор 6349487 от 07.06.23 Поставка спирт пищевой Люкс 480 дал</t>
  </si>
  <si>
    <t xml:space="preserve">   Договор 6357440 от 14.06.23 Поставка спирт пищевой Люкс 480 дал</t>
  </si>
  <si>
    <t xml:space="preserve">   Договор 6363775 от 12.04.23 Поставка спирт пищевой Люкс 580 дал</t>
  </si>
  <si>
    <t xml:space="preserve">   Договор 6370512 от 23.06.23 Поставка спирт пищевой Люкс 480 дал</t>
  </si>
  <si>
    <t xml:space="preserve"> 73163 MCHJ Me'mor Elnazar Loyiha</t>
  </si>
  <si>
    <t xml:space="preserve"> 73601 MChJ MERRYMED FARM</t>
  </si>
  <si>
    <t xml:space="preserve"> 74363 MCHJ MNTYB</t>
  </si>
  <si>
    <t xml:space="preserve">   Договор 6235832 от 28.03.23 Поставка спирт пищевой Альфа 200 дал</t>
  </si>
  <si>
    <t xml:space="preserve">   Договор 6297710 от 03.05.23 Поставка спирт пищевой Люкс 200 дал</t>
  </si>
  <si>
    <t xml:space="preserve"> 73843 MChJ NATUREX</t>
  </si>
  <si>
    <t xml:space="preserve">   Договор 6257158 от 10.04.23 Поставка спирт пищевой Альфа 100 дал</t>
  </si>
  <si>
    <t xml:space="preserve">   Договор 6370509 от 23.06.23 Поставка спирт пищевой люкс 100 дал</t>
  </si>
  <si>
    <t xml:space="preserve"> 72179 MChJ NAVRO`Z PTK</t>
  </si>
  <si>
    <t xml:space="preserve">   Договор 6291959 от 28.04.23 Поставка технического спирта 500 дал</t>
  </si>
  <si>
    <t xml:space="preserve"> 73838 MChJ NAZEEF</t>
  </si>
  <si>
    <t xml:space="preserve">   Договор 6281212 от 25.04.23 Поставка спирт пищевой Альфа 200 дал</t>
  </si>
  <si>
    <t xml:space="preserve">   Договор 6346447 от 06.06.23 Поставка спирт пищевой люкс 200 дал</t>
  </si>
  <si>
    <t xml:space="preserve"> 74071 MChJ NOVACRAFT</t>
  </si>
  <si>
    <t xml:space="preserve"> 74230 MCHJ OREBET</t>
  </si>
  <si>
    <t xml:space="preserve"> 74344 MCHJ PAXTAKOR GOLD TEXTILE</t>
  </si>
  <si>
    <t xml:space="preserve"> 73877 MChJ PENOPLAST LYUKS</t>
  </si>
  <si>
    <t xml:space="preserve">   Договор 6332171 от 25.05.23 Поставка технического спирта 100 дал</t>
  </si>
  <si>
    <t xml:space="preserve"> 72551 MChJ Plasteks</t>
  </si>
  <si>
    <t xml:space="preserve">   Договор 6302359 от 05.05.23 Поставка технического спирта 50 дал</t>
  </si>
  <si>
    <t xml:space="preserve"> 74126 MChJ PREMIUM ALCO</t>
  </si>
  <si>
    <t xml:space="preserve">   Договор 6254543 от 07.04.23 Поставка спирт пищевой Альфа 3200 дал</t>
  </si>
  <si>
    <t xml:space="preserve">   Договор 6307573 от 24.05.23 Поставка спирт пищевой</t>
  </si>
  <si>
    <t xml:space="preserve">   Договор 6347635 от 06.06.23 Поставка спирт пищевой Альфа 3200 дал</t>
  </si>
  <si>
    <t xml:space="preserve"> 72741 MChJ PREMIUM FLEX</t>
  </si>
  <si>
    <t xml:space="preserve">   Договор 6235900 от 28.03.23 Поставка технического спирта 180 дал</t>
  </si>
  <si>
    <t xml:space="preserve"> 72770 MChJ PREMIUM POLYGRAPH</t>
  </si>
  <si>
    <t xml:space="preserve"> 73994 MCHJ PUREFEEL</t>
  </si>
  <si>
    <t xml:space="preserve">   Договор 6322412 от 19.05.23 Поставка спирт пищевой Люкс 30 дал</t>
  </si>
  <si>
    <t xml:space="preserve"> 71575 MChJ QAMXAR</t>
  </si>
  <si>
    <t xml:space="preserve">   Договор 6256032 от 07.04.23 Поставка спирт пищевой Альфа 3220 дал</t>
  </si>
  <si>
    <t xml:space="preserve">   Договор 6275104 от 19.04.23 Поставка спирт пищевой Альфа 3220 дал</t>
  </si>
  <si>
    <t xml:space="preserve">   Договор 6293031 от 01.05.23 Поставка спирт пищевой Альфа 3220 дал</t>
  </si>
  <si>
    <t xml:space="preserve">   Договор 6310157 от 11.05.23 Поставка спирт пищевой Альфа 3220 дал</t>
  </si>
  <si>
    <t xml:space="preserve">   Договор 6324696 от 22.05.23 Поставка спирт пищевой Альфа 3220 дал</t>
  </si>
  <si>
    <t xml:space="preserve">   Договор 6338390 от 30.05.23 Поставка спирт пищевой Альфа 3220 дал</t>
  </si>
  <si>
    <t xml:space="preserve">   Договор 6354962 от 12.06.23 Поставка спирт пищевой Альфа 3220 дал</t>
  </si>
  <si>
    <t xml:space="preserve">   Договор 6359053 от 15.06.23 Поставка спирт пищевой Альфа 3220 дал</t>
  </si>
  <si>
    <t xml:space="preserve"> 99 MChJ Qaraqalpaq Dari-Darmaq</t>
  </si>
  <si>
    <t xml:space="preserve">   Договор 6240566 от 30.03.23 Поставка спирт пищевой Альфа 200 дал</t>
  </si>
  <si>
    <t xml:space="preserve">   Договор 6281213 от 25.04.23 Поставка спирт пищевой Альфа 200 дал</t>
  </si>
  <si>
    <t xml:space="preserve"> 119 MChJ Qashqadaryo Dori-Darmon</t>
  </si>
  <si>
    <t xml:space="preserve">   Договор 6304851 от 08.05.23 Поставка спирт пищевой Люкс 200 дал</t>
  </si>
  <si>
    <t xml:space="preserve">   Договор 6347633 от 06.06.23 Поставка спирт пищевой Люкс 200 дал</t>
  </si>
  <si>
    <t xml:space="preserve"> 419 MChJ QK AFSAR COMPANY LTD</t>
  </si>
  <si>
    <t xml:space="preserve">   Договор 6224093 от 23.03.23 Поставка спирт пищевой Альфа 3120 дал</t>
  </si>
  <si>
    <t xml:space="preserve">   Договор 6281209 от 25.04.23 Поставка спирт пищевой Люкс 3100 дал</t>
  </si>
  <si>
    <t xml:space="preserve">   Договор 6321352 от 18.05.23 Поставка спирт пищевой Альфа 3100 дал</t>
  </si>
  <si>
    <t xml:space="preserve"> 73408 MChJ QK AL Majid Beauty Group</t>
  </si>
  <si>
    <t xml:space="preserve">   Договор 6272516 от 18.04.23 Поставка спирт пищевой Альфа 200 дал</t>
  </si>
  <si>
    <t xml:space="preserve">   Договор 6314468 от 15.05.23 Поставка спирт пищевой Альфа 130 дал</t>
  </si>
  <si>
    <t xml:space="preserve">   Договор 6349486 от 07.06.23 Поставка спирт пищевой Люкс 300 дал</t>
  </si>
  <si>
    <t xml:space="preserve"> 72326 MChJ QK HEALTH LINE</t>
  </si>
  <si>
    <t xml:space="preserve">   Договор 6346450 от 06.06.23 Поставка технического спирта 150 дал</t>
  </si>
  <si>
    <t xml:space="preserve"> 72978 MChJ QK NAVOIY BEAUTY COSMETICS</t>
  </si>
  <si>
    <t xml:space="preserve">   Договор 6263776 от 14.04.23 Поставка спирт пищевой Люкс 100 дал</t>
  </si>
  <si>
    <t xml:space="preserve">   Договор 6316705 от 16.05.23 Поставка спирт пищевой Люкс 100 дал</t>
  </si>
  <si>
    <t xml:space="preserve">   Договор 6357438 от 14.06.23 Поставка спирт пищевой Люкс 100 дал</t>
  </si>
  <si>
    <t xml:space="preserve"> 73580 MCHJ QK NUKUS MED TEX</t>
  </si>
  <si>
    <t xml:space="preserve">   Договор 6293032 от 01.05.23 Поставка спирт пищевой Альфа 400 дал</t>
  </si>
  <si>
    <t xml:space="preserve"> 72898 MChJ QK UZTEX Tashkent</t>
  </si>
  <si>
    <t xml:space="preserve"> 106 MChJ QORA-QAMICH dorihonalari</t>
  </si>
  <si>
    <t xml:space="preserve">   Договор 6266131 от 13.04.23 Поставка спирт пищевой 70 дал</t>
  </si>
  <si>
    <t xml:space="preserve">   Договор 6320520 от 18.05.23 Поставка спирт пищевой Люкс 70 дал</t>
  </si>
  <si>
    <t xml:space="preserve">   Договор 6337151 от 30.05.23 Поставка спирт пищевой Люкс 140 дал</t>
  </si>
  <si>
    <t xml:space="preserve"> 122 MChJ RADIKS</t>
  </si>
  <si>
    <t xml:space="preserve">   Договор 6281214 от 25.04.23 Поставка спирт пищевой Альфа 200 дал</t>
  </si>
  <si>
    <t xml:space="preserve">   Договор 6289151 от 27.04.23 Поставка спирт пищевой Альфа 200 дал</t>
  </si>
  <si>
    <t xml:space="preserve">   Договор 6293033 от 01.05.23 Поставка спирт пищевой Альфа 200 дал</t>
  </si>
  <si>
    <t xml:space="preserve">   Договор 6299090 от 03.05.23 Поставка спирт пищевой Альфа 200 дал</t>
  </si>
  <si>
    <t xml:space="preserve">   Договор 6312309 от 12.05.23 Поставка спирт пищевой Альфа 200 дал</t>
  </si>
  <si>
    <t xml:space="preserve">   Договор 6317946 от 16.05.23 Поставка спирт пищевой Альфа 200 дал</t>
  </si>
  <si>
    <t xml:space="preserve">   Договор 6323813 от 19.05.23 Поставка спирт пищевой Альфа 200 дал</t>
  </si>
  <si>
    <t xml:space="preserve">   Договор 6339168 от 31.05.23 Поставка спирт пищевой Альфа 200 дал</t>
  </si>
  <si>
    <t xml:space="preserve">   Договор 6344331 от 05.06.23 Поставка спирт пищевой Альфа 200 дал</t>
  </si>
  <si>
    <t xml:space="preserve">   Договор 6362598 от 19.06.23 Поставка спирт пищевой люкс 200 дал</t>
  </si>
  <si>
    <t xml:space="preserve"> 74138 MChJ RICH WORLD COSMETIC</t>
  </si>
  <si>
    <t xml:space="preserve"> 74200 MCHJ RUHSHONA MED FARM</t>
  </si>
  <si>
    <t xml:space="preserve">   Договор 6266132 от 14.04.24 Поставка спирт пищевой</t>
  </si>
  <si>
    <t xml:space="preserve">   Договор 6284491 от 26.04.23 Поставка спирт пищевой Альфа 150 дал</t>
  </si>
  <si>
    <t xml:space="preserve">   Договор 6307559 от 10.05.23 Поставка спирт пищевой Люкс 150 дал</t>
  </si>
  <si>
    <t xml:space="preserve">   Договор 6330934 от 25.05.23 Поставка спирт пищевой Люкс 100 дал</t>
  </si>
  <si>
    <t xml:space="preserve">   Договор 6332144 от 25.05.23 Поставка спирт пищевой Люкс 70 дал</t>
  </si>
  <si>
    <t xml:space="preserve">   Договор 6359054 от 15.06.23 Поставка спирт пищевой Альфа 170 дал</t>
  </si>
  <si>
    <t xml:space="preserve"> 73873 MCHJ SAG AGRO</t>
  </si>
  <si>
    <t xml:space="preserve">   Договор 6290328 от 28.04.23 Поставка технического спирта 100 дал</t>
  </si>
  <si>
    <t xml:space="preserve"> 72789 MChJ SANO STANDART</t>
  </si>
  <si>
    <t xml:space="preserve"> 73941 MChJ Shamsuddinxon Boboxonov NMIU</t>
  </si>
  <si>
    <t xml:space="preserve"> 144 MChJ ShChEK NOBEL-PHARMSANOAT</t>
  </si>
  <si>
    <t xml:space="preserve"> 98 MChJ SIRDARYO DORI-DARMON</t>
  </si>
  <si>
    <t xml:space="preserve">   Договор 6302285 от 05.05.23 Поставка спирт пищевой Альфа 60 дал</t>
  </si>
  <si>
    <t xml:space="preserve">   Договор 6359052 от 15.06.23 Поставка спирт пищевой Альфа 30 дал</t>
  </si>
  <si>
    <t xml:space="preserve"> 73822 MChJ SMART PLAST</t>
  </si>
  <si>
    <t xml:space="preserve">   Договор 6306469 от 08.05.23 Поставка спирт пищевой Люкс 250 дал</t>
  </si>
  <si>
    <t xml:space="preserve">   Договор 6323810 от 19.05.23 Поставка спирт пищевой Люкс 250 дал</t>
  </si>
  <si>
    <t xml:space="preserve">   Договор 6367797 от 21.06.23 Поставка спирт пищевой Люкс 250 дал</t>
  </si>
  <si>
    <t xml:space="preserve"> 72845 MChJ STEKLOPLASTIK</t>
  </si>
  <si>
    <t xml:space="preserve"> 74115 MCHJ Tezkor Matbaa</t>
  </si>
  <si>
    <t xml:space="preserve">   Договор 6362699 от 19.06.23 Поставка технического спирта 100 дал</t>
  </si>
  <si>
    <t xml:space="preserve"> 592 MCHJ Toshkent Agrosanoat</t>
  </si>
  <si>
    <t xml:space="preserve"> 73862 MCHJ Uniderm</t>
  </si>
  <si>
    <t xml:space="preserve">   Договор 6307572 от 10.05.23 Поставка спирт пищевой Альфа 100 дал</t>
  </si>
  <si>
    <t xml:space="preserve"> 71706 MChJ UzCarlsberg</t>
  </si>
  <si>
    <t xml:space="preserve">   Договор 6326984 от 23.05.23 Поставка технического спирта 140 дал</t>
  </si>
  <si>
    <t xml:space="preserve">   Договор 6329050 от 24.05.23 Поставка технического спирта 500 дал</t>
  </si>
  <si>
    <t xml:space="preserve"> 74321 MChJ VEGA SIRIUS TORG</t>
  </si>
  <si>
    <t xml:space="preserve"> 72659 MChJ VETPROM INVEST</t>
  </si>
  <si>
    <t xml:space="preserve"> 74638 MCHJ VIDA VERDE PHARM</t>
  </si>
  <si>
    <t xml:space="preserve">   Договор 6328164 от 23.05.23 Поставка спирт пищевой Люкс -50дал</t>
  </si>
  <si>
    <t xml:space="preserve"> 71708 MChJ XIZMAT YORDAM SERVIS</t>
  </si>
  <si>
    <t xml:space="preserve"> 74087 MChJ Yuqorichirchiq Energy Systems</t>
  </si>
  <si>
    <t xml:space="preserve"> 74072 OK PRINTING HOUSE</t>
  </si>
  <si>
    <t xml:space="preserve"> 187 O'ZTEMIRYO'LMASHTA'MIR UK</t>
  </si>
  <si>
    <t xml:space="preserve">   Договор 6328194 от 23.05.23 Поставка технического спирта 10 дал</t>
  </si>
  <si>
    <t xml:space="preserve"> 154 QIBRAY SHAROB IEK AKADEMIK M.MIRZAYEV</t>
  </si>
  <si>
    <t xml:space="preserve">   Договор 6344330 от 05.06.23 Поставка спирт пищевой Альфа 3350 дал</t>
  </si>
  <si>
    <t xml:space="preserve">   Договор 6345571 от 05.06.23 Поставка спирт пищевой Альфа 3350 дал</t>
  </si>
  <si>
    <t xml:space="preserve">   Договор 6350161 от 08.06.23 Поставка спирт пищевой Люкс 3350 дал</t>
  </si>
  <si>
    <t xml:space="preserve"> 72832 QK AJ INDORAMA KOKAND TEXTILE</t>
  </si>
  <si>
    <t xml:space="preserve">   Договор 6316776 от 16.05.23 Поставка технического спирта 80 дал</t>
  </si>
  <si>
    <t xml:space="preserve"> 146 Respublika SUDTIBBIY EKSPERTIZA IAM Toshkent viloyati</t>
  </si>
  <si>
    <t xml:space="preserve">   Договор 6272515 от 18.04.23 Поставка спирт пищевой Люкс 50 дал</t>
  </si>
  <si>
    <t xml:space="preserve"> 71860 ShK KLIN-KOSMETIKA</t>
  </si>
  <si>
    <t xml:space="preserve">   Договор 6291923 от 28.04.23 Поставка спирт пищевой Люкс 500 дал</t>
  </si>
  <si>
    <t xml:space="preserve"> 223 SHO`RTAN GAZ KIMYO MAJMUASI UNITAR ShK</t>
  </si>
  <si>
    <t xml:space="preserve"> 74532 TADJIYEVA NIGORA UKTAMOVNA</t>
  </si>
  <si>
    <t xml:space="preserve"> 233 Uzkabel AJ QK</t>
  </si>
  <si>
    <t xml:space="preserve">   Договор 6238306 от 05.04.23 Поставка технического спирт 1000 дал</t>
  </si>
  <si>
    <t xml:space="preserve"> 71426 XK AKTASH</t>
  </si>
  <si>
    <t xml:space="preserve">   Договор 6249802 от 05.04.23 Поставка спирт пищевой Люкс 50 дал</t>
  </si>
  <si>
    <t xml:space="preserve">   Договор 6262306 от 12.04.23 Поставка спирт пищевой Люкс 50 дал</t>
  </si>
  <si>
    <t xml:space="preserve">   Договор 6283046 от 25.04.23 Поставка спирт пищевой Люкс 50 дал</t>
  </si>
  <si>
    <t xml:space="preserve">   Договор 6309096 от 10.05.23 Поставка спирт пищевой Люкс 50 дал</t>
  </si>
  <si>
    <t xml:space="preserve">   Договор 6315789 от 15.05.23 Поставка спирт пищевой Люкс 50 дал</t>
  </si>
  <si>
    <t xml:space="preserve"> 73346 XK BIO KORM</t>
  </si>
  <si>
    <t xml:space="preserve">   Договор 6245683 от 03.04.23 Поставка Жидкой барды 600 тн</t>
  </si>
  <si>
    <t xml:space="preserve">   Договор 6248347 от 04.04.23 Поставка Жидкой барды 700 дал</t>
  </si>
  <si>
    <t xml:space="preserve">   Договор 6250230 от 05.04.23 Поставка Жидкой барды 700 тн</t>
  </si>
  <si>
    <t xml:space="preserve">   Договор 6252659 от 06.04.23 Поставка Жидкой барды 600 тн</t>
  </si>
  <si>
    <t xml:space="preserve">   Договор 6255173 от 07.04.23 Поставка Жидкой барды 700 тн</t>
  </si>
  <si>
    <t xml:space="preserve">   Договор 6260553 от 11.04.23 Поставка Жидкой барды 100 тн</t>
  </si>
  <si>
    <t xml:space="preserve">   Договор 6282055 от 25.04.23 Поставка Жидкой барды 400 тн</t>
  </si>
  <si>
    <t xml:space="preserve">   Договор 6285321 от 26.04.23 Поставка Жидкой барды 100 тн</t>
  </si>
  <si>
    <t xml:space="preserve">   Договор 6288203 от 27.04.23 Поставка Жидкой барды 700 тн</t>
  </si>
  <si>
    <t xml:space="preserve">   Договор 6291034 от 28.04.23 Поставка Жидкой барды 1000 тн</t>
  </si>
  <si>
    <t xml:space="preserve">   Договор 6295879 от 02.05.23 Поставка Жидкой барды 400 тн</t>
  </si>
  <si>
    <t xml:space="preserve">   Договор 6298259 от 03.05.23 Поставка Жидкой барды 500 тн</t>
  </si>
  <si>
    <t xml:space="preserve">   Договор 6300669 от 04.05.23 Поставка спирт пищевой 100 тн</t>
  </si>
  <si>
    <t xml:space="preserve">   Договор 6303852 от 05.05.23 Поставка Жидкой барды 700 тн</t>
  </si>
  <si>
    <t xml:space="preserve">   Договор 6305603 от 08.05.23 Поставка Жидкой барды 200 тн</t>
  </si>
  <si>
    <t xml:space="preserve">   Договор 6308298 от 10.05.23 Поставка Жидкой барды 100 тн</t>
  </si>
  <si>
    <t xml:space="preserve">   Договор 6310705 от 11.05.23 Поставка Жидкой барды 500 тн</t>
  </si>
  <si>
    <t xml:space="preserve">   Договор 6312868 от 12.05.23 Поставка Жидкой барды 500 тн</t>
  </si>
  <si>
    <t xml:space="preserve">   Договор 6315043 от 15.05.23 Поставка Жидкой барды 100 тн</t>
  </si>
  <si>
    <t xml:space="preserve">   Договор 6318048 от 16.05.23 Поставка Жидкой барды 200 тн</t>
  </si>
  <si>
    <t xml:space="preserve">   Договор 6319172 от 17.05.23 Поставка Жидкой барды 400 тн</t>
  </si>
  <si>
    <t xml:space="preserve">   Договор 6321764 от 18.05.23 Поставка Жидкой барды 600 тн</t>
  </si>
  <si>
    <t xml:space="preserve">   Договор 6323123 от 19.05.23 Поставка Жидкой барды 600 тн</t>
  </si>
  <si>
    <t xml:space="preserve">   Договор 6325376 от 22.05.23 Поставка Жидкой барды 600 тн</t>
  </si>
  <si>
    <t xml:space="preserve">   Договор 6327492 от 23.05.23 Поставка Жидкой барды 100 тн</t>
  </si>
  <si>
    <t xml:space="preserve">   Договор 6332206 от 25.05.23 Поставка Жидкой барды 700 тн</t>
  </si>
  <si>
    <t xml:space="preserve">   Договор 6332207 от 30.05.23 Поставка Жидкой барды</t>
  </si>
  <si>
    <t xml:space="preserve">   Договор 6333380 от 26.05.23 Поставка Жидкой барды 400 тн</t>
  </si>
  <si>
    <t xml:space="preserve">   Договор 6335468 от 29.05.23 Поставка Жидкой барды 100 тн</t>
  </si>
  <si>
    <t xml:space="preserve">   Договор 6337644 от 30.05.23 Поставка Жидкой барды 900 тн</t>
  </si>
  <si>
    <t xml:space="preserve">   Договор 6339640 от 31.05.23 Поставка Жидкой барды 600 тн</t>
  </si>
  <si>
    <t xml:space="preserve">   Договор 6341236 от 01.06.23 Поставка Жидкой барды 400 тн</t>
  </si>
  <si>
    <t xml:space="preserve">   Договор 6342858 от 02.06.23 Поставка Жидкой барды 400 тн</t>
  </si>
  <si>
    <t xml:space="preserve">   Договор 6344760 от 05.06.23 Поставка Жидкой барды 100 тн</t>
  </si>
  <si>
    <t xml:space="preserve">   Договор 6346887 от 06.06.23 Поставка Жидкой барды 500 тн</t>
  </si>
  <si>
    <t xml:space="preserve">   Договор 6348763 от 07.06.23 Поставка Жидкой барды 600 тн</t>
  </si>
  <si>
    <t xml:space="preserve">   Договор 6350576 от 08.06.23 Поставка Жидкой барды 400 тн</t>
  </si>
  <si>
    <t xml:space="preserve">   Договор 6352220 от 09.06.23 Поставка Жидкой барды 400 тн</t>
  </si>
  <si>
    <t xml:space="preserve">   Договор 6355035 от 12.06.23 Поставка Жидкой барды 200 дал</t>
  </si>
  <si>
    <t xml:space="preserve">   Договор 6356170 от 13.06.23 Поставка Жидкой барды 300 тн</t>
  </si>
  <si>
    <t xml:space="preserve">   Договор 6357833 от 14.06.23 Поставка Жидкой барды 600 тн</t>
  </si>
  <si>
    <t xml:space="preserve">   Договор 6359450 от 15.06.23 Поставка Жидкой барды 200 тн</t>
  </si>
  <si>
    <t xml:space="preserve">   Договор 6361225 от 16.06.23 Поставка Жидкой барды 400 тн</t>
  </si>
  <si>
    <t xml:space="preserve">   Договор 6363088 от 19.06.23 Поставка Жидкой барды 400 тн</t>
  </si>
  <si>
    <t xml:space="preserve">   Договор 6365111 от 20.06.23 Поставка Жидкой барды 800 тн</t>
  </si>
  <si>
    <t xml:space="preserve">   Договор 6367110 от 21.06.23 Поставка Жидкой барды 700 тн</t>
  </si>
  <si>
    <t xml:space="preserve">   Договор 6369134 от 22.06.23 Поставка Жидкой барды 300 тн</t>
  </si>
  <si>
    <t xml:space="preserve">   Договор 6371117 от 23.06.23 Поставка Жидкой барды 800 тн</t>
  </si>
  <si>
    <t xml:space="preserve"> 74214 XK BIOMED PHARMSANOAT</t>
  </si>
  <si>
    <t xml:space="preserve">   Договор 6241852 от 30.03.23 Поставка спирт пищевой Альфа 150 дал</t>
  </si>
  <si>
    <t xml:space="preserve">   Договор 6297712 от 03.05.23 Поставка спирт пищевой Люкс 100 дал</t>
  </si>
  <si>
    <t xml:space="preserve">   Договор 6316703 от 16.05.23 Поставка спирт пищевой Люкс 100 дал</t>
  </si>
  <si>
    <t xml:space="preserve">   Договор 6332868 от 26.05.23 Поставка спирт пищевой Люкс 100 дал</t>
  </si>
  <si>
    <t xml:space="preserve">   Договор 6370510 от 23.06.23 Поставка спирт пищевой Люкс 100 дал</t>
  </si>
  <si>
    <t xml:space="preserve"> 72003 XK KAMALAK-L.B</t>
  </si>
  <si>
    <t xml:space="preserve">   Договор 6256031 от 07.04.23 Поставка спирт пищевой Альфа 100 дал</t>
  </si>
  <si>
    <t xml:space="preserve">   Договор 6321692 от 18.05.23 Поставка спирт пищевой Альфа 200 дал</t>
  </si>
  <si>
    <t xml:space="preserve"> 73187 XK LION PRINT</t>
  </si>
  <si>
    <t xml:space="preserve">   Договор 6283098 от 25.04.23 Поставка технического спирта 500 дал</t>
  </si>
  <si>
    <t xml:space="preserve"> 136 XK MUQADDAM SERVIS</t>
  </si>
  <si>
    <t xml:space="preserve">   Договор 6253533 от 06.04.23 Поставка спирт пищевой Люкс 100 дал</t>
  </si>
  <si>
    <t xml:space="preserve">   Договор 6366467 от 21.06.23 Поставка спирт пищевой Люкс 540 дал</t>
  </si>
  <si>
    <t xml:space="preserve"> 73456 XK Nigina Gold</t>
  </si>
  <si>
    <t xml:space="preserve">   Договор 6224094 от 23.03.23 Поставка спирт пищевой Альфа 150 дал</t>
  </si>
  <si>
    <t xml:space="preserve"> 72781 XK PRINTXPRESS</t>
  </si>
  <si>
    <t xml:space="preserve">   Договор 6313532 от 12.05.23 Поставка технического спирта 50 дал</t>
  </si>
  <si>
    <t xml:space="preserve"> 74653 XK RA`NO DIAGNOSTIKA VA DAVOLASH MARKAZI</t>
  </si>
  <si>
    <t xml:space="preserve">   Договор 6360746 от 16.06.23 Поставка спирт пищевой люкс-3080дал</t>
  </si>
  <si>
    <t xml:space="preserve"> 74243 XK TRAST MED-FARM</t>
  </si>
  <si>
    <t xml:space="preserve">   Договор 6278734 от 20.04.23 Поставка спирт пищевой Люкс 1000 дал</t>
  </si>
  <si>
    <t xml:space="preserve">   Договор 6333707 от 26.05.23 Поставка спирт пищевой Люкс 800 дал</t>
  </si>
  <si>
    <t xml:space="preserve"> 490 Жил поселок</t>
  </si>
  <si>
    <t xml:space="preserve"> 152 СП FAR-VAB</t>
  </si>
  <si>
    <t xml:space="preserve">   Договор 6292321 от 28.04.23 Поставка спирт пищевой Люкс 4400 дал</t>
  </si>
  <si>
    <t xml:space="preserve">   Договор 6311774 от 11.05.23 Поставка спирт пищевой Люкс 4400 дал</t>
  </si>
  <si>
    <t xml:space="preserve">   Договор 6327801 от 23.05.23 Поставка спирт пищевой Люкс 4300 дал</t>
  </si>
  <si>
    <t xml:space="preserve">   Договор 6347308 от 06.06.23 Поставка спирт пищевой</t>
  </si>
  <si>
    <t xml:space="preserve">   Договор 6369518 от 22.06.23 Поставка спирт пищевой</t>
  </si>
  <si>
    <t xml:space="preserve"> 72727 УРМВ марказий ёкилги базаси</t>
  </si>
  <si>
    <t xml:space="preserve">   Договор 6332967 от 01.06.23 Поставка технического спирта</t>
  </si>
  <si>
    <t xml:space="preserve"> 74631 "AGRO-KIMYO STANDART" mas`uliyati cheklangan jamiyati</t>
  </si>
  <si>
    <t xml:space="preserve">   Договор 104 от 11.05.23 Сертификат на техн.спирт</t>
  </si>
  <si>
    <t xml:space="preserve"> 74576 "HUDUDIY ELEKTR TARMOQLARI" AJ Yangiyol SHETK</t>
  </si>
  <si>
    <t xml:space="preserve">   Договор 32-009 от 04.04.23 за 4 ячейка</t>
  </si>
  <si>
    <t xml:space="preserve"> 74603 "IDEAL RESULTS" mas'uliyati cheklangan jamiyati</t>
  </si>
  <si>
    <t xml:space="preserve">   Договор 1201297 от 12.04.23 Дезинфекция</t>
  </si>
  <si>
    <t xml:space="preserve"> 74542 "KAFOLAT SUG`URTA KOMPANIYASI" aksiyadorlik jamiyati</t>
  </si>
  <si>
    <t xml:space="preserve">   Договор 15-09-2023-06-14 от 14.04.23 Страхование</t>
  </si>
  <si>
    <t xml:space="preserve"> 74137 "ONLINE SERVICE GROUP" mas‘uliyati cheklangan jamiyati</t>
  </si>
  <si>
    <t xml:space="preserve"> 74635 "RCM IDEAL" mas‘uliyati cheklangan jamiyati</t>
  </si>
  <si>
    <t xml:space="preserve">   Договор 4 от 22.05.23 Сертификат на техн.спирт</t>
  </si>
  <si>
    <t xml:space="preserve"> 74597 "STNS-ELEKTRO DVIGATEL" mas‘uliyati cheklangan jamiyati</t>
  </si>
  <si>
    <t xml:space="preserve"> 74427 "VAKIF" Адвокатлик фирмаси</t>
  </si>
  <si>
    <t xml:space="preserve"> 74625 "VODDIY KOMMUNAL SERVIS'' mas`uliyati cheklangan jamiyati</t>
  </si>
  <si>
    <t xml:space="preserve">   Договор 1228507 от 20.04.23 услуга по разработке проекта газоснабжения</t>
  </si>
  <si>
    <t xml:space="preserve"> 74279 "XT XARID TEXNOLOGIYALARI" mas‘uliyati cheklangan jamiyati</t>
  </si>
  <si>
    <t xml:space="preserve"> 74581 "ZANGIOTA OBODON" mas`uliyati cheklangan jamiyati</t>
  </si>
  <si>
    <t xml:space="preserve"> 74647 "ЁHАРТОШ АФСОHА САВДО РИВОЖИ" хусусий фирмаси</t>
  </si>
  <si>
    <t xml:space="preserve">   Договор 1379933 от 10.06.23 Огнезащитная обработка</t>
  </si>
  <si>
    <t xml:space="preserve"> 74369 AJ "O`ZAGROSUG`URTA"</t>
  </si>
  <si>
    <t xml:space="preserve"> 733 AJ "O'ZBEKISTON RESPUBLIKASI TOVAR-XOMASHYO BIRJASI"</t>
  </si>
  <si>
    <t xml:space="preserve"> 72668 AJ "TOSHKENT" RESPUBLIKA FOND BIRJASI</t>
  </si>
  <si>
    <t xml:space="preserve"> 72854 AK O`ZBEKTELEKOM Toshkent filiali</t>
  </si>
  <si>
    <t xml:space="preserve"> 74287 ALTIUS STROY MCHJ</t>
  </si>
  <si>
    <t xml:space="preserve"> 74172 BIZNES VA TADBIRKORLIK OLIY MAKTABI</t>
  </si>
  <si>
    <t xml:space="preserve">   Договор КБ-95 от 02.02.23 обучение по копер.управ.</t>
  </si>
  <si>
    <t xml:space="preserve"> 74642 DAVLAT MULKI OBYEKTLARIDAN SAMARALI FOYDALANISH MARKAZI TOSHKENT VILOYATI XUDUDI</t>
  </si>
  <si>
    <t xml:space="preserve">   Договор 2721/5-43804 от 16.03.23 Договор аукцион.купли-продажи</t>
  </si>
  <si>
    <t xml:space="preserve">   Договор 2721/5-43826 от 16.03.23 Договор аукцион.купли-продажи</t>
  </si>
  <si>
    <t xml:space="preserve">   Договор 2721/5-43834 от 16.03.23 Договор аукцион.купли-продажи</t>
  </si>
  <si>
    <t xml:space="preserve"> 73255 DK O'ZBEKISTON MILLIY METROLOGIYA INSTITUTI</t>
  </si>
  <si>
    <t xml:space="preserve">   Договор  23-001-108807 от 13.04.23 Поверка СИ</t>
  </si>
  <si>
    <t xml:space="preserve">   Договор  23-001-112999 от 18.05.23 Поверка СИ</t>
  </si>
  <si>
    <t xml:space="preserve"> 15 DK Qimmatli Qog'ozlar MARKAZIY DEPOZITARIYSI</t>
  </si>
  <si>
    <t xml:space="preserve">   Договор 1210993 от 14.04.23 Услуги по оценке сист.корп</t>
  </si>
  <si>
    <t xml:space="preserve"> 73362 DSENM YANGIYO'L SHAHAR</t>
  </si>
  <si>
    <t xml:space="preserve"> 73488 DUK AGROSANOAT MAJMUIDA XIZMAT KO`RSATISH MARKAZI</t>
  </si>
  <si>
    <t xml:space="preserve"> 263 DUK O’ZBEKISTON ILMIY-SINOV VA SIFAT NAZORATI MARKAZI (UzTest)</t>
  </si>
  <si>
    <t xml:space="preserve">   Договор 26-0137от 28.03.23 Инспекционный контроль на спирт.Альфа</t>
  </si>
  <si>
    <t xml:space="preserve"> 792 DUK Respublika maxsus aloqa bog'lamasi</t>
  </si>
  <si>
    <t xml:space="preserve"> 73880 DUK SHAHARSOZLIK HUJJATLARI EKSPERTIZASI Таш.обл.филиал</t>
  </si>
  <si>
    <t xml:space="preserve">   Договор 414 от 26.04.23 Экспертиза проекта газопровода</t>
  </si>
  <si>
    <t xml:space="preserve"> 74368 DUK"O'ZBEKISTON RESPUBLIKASI MARKAZIY BANKINING RESPUBLIKA INKASSATSIYA XIZMATI"</t>
  </si>
  <si>
    <t xml:space="preserve"> 73922 ELEKTRON KOOPERATSIYA PORTALI MARKAZI</t>
  </si>
  <si>
    <t xml:space="preserve"> 74554 Mas'uliyati cheklangan jamiyat "ORIENT AUDIT GROUP" auditorlik komрaniyasi</t>
  </si>
  <si>
    <t xml:space="preserve"> 74343 Maxsus bojxona kompleksi "Янгиюль ВЭД"</t>
  </si>
  <si>
    <t xml:space="preserve"> 73866 MChJ "ASR-XXI"</t>
  </si>
  <si>
    <t xml:space="preserve">   Договор 05-2023 от 27.04.23 Деклорирование товара</t>
  </si>
  <si>
    <t xml:space="preserve"> 73797 MChJ "KORNELIYA"</t>
  </si>
  <si>
    <t xml:space="preserve"> 73794 MChJ "UNICON-SOFT"</t>
  </si>
  <si>
    <t xml:space="preserve">   Договор23278-2023-EXAT от 26.05.23 услуги по E-Xat</t>
  </si>
  <si>
    <t xml:space="preserve"> 72904 MChJ AIS TECHNO GROUP</t>
  </si>
  <si>
    <t xml:space="preserve">   Договор 1331723.1.1 от 20.04.23 Технич.обслуживание компрес.установок</t>
  </si>
  <si>
    <t xml:space="preserve"> 74516 MCHJ ALFA TIJORAT TRANS</t>
  </si>
  <si>
    <t xml:space="preserve"> 73745 MChJ ARXITEKTURA QURILISH DIZAYN VA TAHLIL</t>
  </si>
  <si>
    <t xml:space="preserve">   Договор 5629-23 от 08.05.23 Экспертиза проекта газопровода</t>
  </si>
  <si>
    <t xml:space="preserve"> 72653 MChJ BIZNES-DAILY MEDIA noshirlik uyi</t>
  </si>
  <si>
    <t xml:space="preserve">   Договор 155 от 05.06.23 умумий йигилиш</t>
  </si>
  <si>
    <t xml:space="preserve"> 72684 MChJ BLKTB MEVASABZAVOT</t>
  </si>
  <si>
    <t xml:space="preserve">   Договор 1418999 от 26.06.23 Калибр.контрольн.спиртоизмеряющ.снарядов</t>
  </si>
  <si>
    <t xml:space="preserve"> 73101 MChJ ENERGOGAZSERVIS</t>
  </si>
  <si>
    <t xml:space="preserve">   Договор 0161839 от 26.02.23 Режим. налад. испытание  паров.котла</t>
  </si>
  <si>
    <t xml:space="preserve"> 73279 MChJ Fides solutions</t>
  </si>
  <si>
    <t xml:space="preserve"> 73159 MChJ Grand Motors</t>
  </si>
  <si>
    <t xml:space="preserve"> 74176 MCHJ GREEN ENERGY SOLUTION</t>
  </si>
  <si>
    <t xml:space="preserve">   Договор 2023-05-01/ТО от 01.05.23 Услуги для расходомера</t>
  </si>
  <si>
    <t xml:space="preserve"> 74365 MCHJ IDEAL SERVICE STAFF</t>
  </si>
  <si>
    <t xml:space="preserve"> 72745 MChJ LIDER KONSALT SERVIS</t>
  </si>
  <si>
    <t xml:space="preserve">   Договор 1612037.1.1 от 19.06.23 Оценка по рыноч.стоимости Автотранспорта</t>
  </si>
  <si>
    <t xml:space="preserve"> 74323 MCHJ LIFT PROEKT</t>
  </si>
  <si>
    <t xml:space="preserve">   Договор 1256162.1.1 от 07.04.23 Техническое обслуживание Лифтов</t>
  </si>
  <si>
    <t xml:space="preserve"> 73750 MChJ MATBUOT-TARQATUVCHI YANGIYO`L</t>
  </si>
  <si>
    <t xml:space="preserve"> 1016 MChJ NORMA</t>
  </si>
  <si>
    <t xml:space="preserve">   Счет-Договор 230237T от 13.06.23г Buxgalter Pro "VIP"</t>
  </si>
  <si>
    <t xml:space="preserve"> 73757 MChJ NORMA DAVRIY NASHRLARI</t>
  </si>
  <si>
    <t xml:space="preserve"> 74332 MCHJ RESULT CONSULT</t>
  </si>
  <si>
    <t xml:space="preserve"> 74056 MChJ SAVDOELETRONIKA XIZMATLARI</t>
  </si>
  <si>
    <t xml:space="preserve"> 72141 MChJ UNITEL (Билайн)</t>
  </si>
  <si>
    <t xml:space="preserve"> 74654 NTM ECO-SERT-MANAGEMENT</t>
  </si>
  <si>
    <t xml:space="preserve">   Договор 1596773.1.1 от 16.06.23 обучение</t>
  </si>
  <si>
    <t xml:space="preserve"> 71524 O`ZBEKISTON KO'ZI OJIZLAR JAMIYATINING YANGIYO'L SHAHAR BO'LIMI</t>
  </si>
  <si>
    <t xml:space="preserve">   Протокол НС №12 от 25.04.23г.Благотворительность</t>
  </si>
  <si>
    <t xml:space="preserve"> 74333 O`ZBEKISTON RESPUBLIKASI PREZIDENTI DEVONI HUZURIDAGI TIBBIYOT BOSH BOSHQARMASIN</t>
  </si>
  <si>
    <t xml:space="preserve"> 74485 O'ZBEKISTON RESPUBLIKASI FANLAR AKADEMIYASI BOTANIKA INSTITUTI HUZURIDAGI AKADEM</t>
  </si>
  <si>
    <t xml:space="preserve">   Договор 24-2023 от 25.04.23 Экспертиза документов и обследование</t>
  </si>
  <si>
    <t xml:space="preserve"> 74588 O'ZBEKISTON RESPUBLIKASI O'SIMLIKLAR KARANTINI VA HIMOYASI AGENTLIGI</t>
  </si>
  <si>
    <t xml:space="preserve">   Договор 20230201700 от 12.05.23 АКД</t>
  </si>
  <si>
    <t xml:space="preserve"> 74584 TOSHKENT SHAHAR O`SIMLIKLAR KARANTINI VA HIMOYASI BOSHQARMASI</t>
  </si>
  <si>
    <t xml:space="preserve"> 71609 Toshkent vil.TABIATNI MUXOFAZA QILISH qo'mitasi</t>
  </si>
  <si>
    <t xml:space="preserve"> 73555 Toshkent viloyati favqulodda vaziyatlar boshqarmasi</t>
  </si>
  <si>
    <t xml:space="preserve"> 71718 Toshkent viloyati QO'RIQLASH BOSHQARMASI O'R MG</t>
  </si>
  <si>
    <t xml:space="preserve"> 71650 Toshkent viloyati statistika boshqarmasi</t>
  </si>
  <si>
    <t xml:space="preserve"> 73798 XK "KONSAUD UNIVERSAL"</t>
  </si>
  <si>
    <t xml:space="preserve"> 71361 XT HAKIMOV BAHTIYOR TALIPOVICH</t>
  </si>
  <si>
    <t xml:space="preserve">   Договор 1183283 от 06.04.23 Тех.обслуживание весовых при</t>
  </si>
  <si>
    <t xml:space="preserve">   Договор 1183294 от 06.04.23 Тех.обслуживание весовых при</t>
  </si>
  <si>
    <t xml:space="preserve">   Договор 1183368 от 06.04.23 Тех.обслуживание весовых при</t>
  </si>
  <si>
    <t xml:space="preserve"> 74648 Yangiyo'l shahar iste'molchilar huquqlarini himoya qilish jamiyati</t>
  </si>
  <si>
    <t xml:space="preserve">   Договор 1 от 01.06.23</t>
  </si>
  <si>
    <t xml:space="preserve"> 73103 АИКБ  Ипак Йули Янгиюль</t>
  </si>
  <si>
    <t xml:space="preserve"> 71773 Аудиторская организация  MChJ "FTF-LEA-AUDIT"</t>
  </si>
  <si>
    <t xml:space="preserve">   Договор 1174972.1.1 от 27.03.23 Аудиторские услуги за 2023г</t>
  </si>
  <si>
    <t xml:space="preserve">   Договор 1174974.1.1 от 27.03.23 Аудиторские услуги МСА за 2022г</t>
  </si>
  <si>
    <t xml:space="preserve"> 74355 БК №788 MChJ FINANCE BROKER</t>
  </si>
  <si>
    <t xml:space="preserve"> 932 Межведомственный Хозрасчетный Архив Янгиюльского  р-на</t>
  </si>
  <si>
    <t xml:space="preserve">   Договор 52 от 26.05.23 Хранение документов</t>
  </si>
  <si>
    <t xml:space="preserve"> 72133 Научно-информационный центр новых технологий ГНК РУз</t>
  </si>
  <si>
    <t xml:space="preserve"> 71341 Редакция газеты "Янгийул"</t>
  </si>
  <si>
    <t xml:space="preserve"> 274 ТехПД-1 Ташкент</t>
  </si>
  <si>
    <t xml:space="preserve"> 74649 ТОО "Grain Trade Export"</t>
  </si>
  <si>
    <t xml:space="preserve">   Договор 01801 от 01.06.23 Пшеница 3- класс 560 тн</t>
  </si>
  <si>
    <t xml:space="preserve"> 74352 ТОО "Les Group"</t>
  </si>
  <si>
    <t xml:space="preserve">   Договор 01130 от 18.04.23 Пшеница 560 тн</t>
  </si>
  <si>
    <t xml:space="preserve">   Договор 01131 от 18.04.23 Пшеница 560 тн</t>
  </si>
  <si>
    <t xml:space="preserve">   Договор 01285 от 27.04.23 Пшеница 3-кл 550 тн</t>
  </si>
  <si>
    <t xml:space="preserve">   Договор 01534 от 12.05.23 Пшеница 3-кл 210 тн</t>
  </si>
  <si>
    <t xml:space="preserve">   Договор 6219170 (00678)  от 16.03.23 Пшеница 560 тн</t>
  </si>
  <si>
    <t xml:space="preserve">   Договор 6240031 (00830) от 30.03.23 Пшеница 490 тн</t>
  </si>
  <si>
    <t>м2</t>
  </si>
  <si>
    <t>Услуга по экспертизе отчетов об оценке</t>
  </si>
  <si>
    <t>RESULT CONSULT</t>
  </si>
  <si>
    <t>Услуга по оформлению декларации</t>
  </si>
  <si>
    <t>ASR-XXI MCHJ</t>
  </si>
  <si>
    <t>Вибрационное сито</t>
  </si>
  <si>
    <t>LEGENDARY BUSINES IMPEKS MCHJ</t>
  </si>
  <si>
    <t>Контроллер</t>
  </si>
  <si>
    <t>ЧП REMOTE CONTROL</t>
  </si>
  <si>
    <t>Мотор-редуктор</t>
  </si>
  <si>
    <t>HIGH POINT MEGACORP MCHJ</t>
  </si>
  <si>
    <t>Сетка нержавеющая</t>
  </si>
  <si>
    <t>ИП "Муллажонов"</t>
  </si>
  <si>
    <t>Услуга по лабораторным измерениям и оценкам рисков трудового процесса</t>
  </si>
  <si>
    <t>STANDART ECO LAB MCHJ</t>
  </si>
  <si>
    <t>Оказание услуг по поверке (калибровке) средств измерений</t>
  </si>
  <si>
    <t>Услуга предоставляемые консультантами по корпоративному управлению</t>
  </si>
  <si>
    <t>№32-009</t>
  </si>
  <si>
    <t>Электроэнергия, газ, пар и кондиционирование воздуха</t>
  </si>
  <si>
    <t>Худудий электр тармоклари АЖ</t>
  </si>
  <si>
    <t>№2023/18</t>
  </si>
  <si>
    <t>№23-001-108807</t>
  </si>
  <si>
    <t>№15/09/2023/06-14</t>
  </si>
  <si>
    <t>"KAFOLAT SUG`URTA KOMPANIYASI" AKSIYADORLIK JAMIYATI</t>
  </si>
  <si>
    <t>№78</t>
  </si>
  <si>
    <t>Услуги издательские</t>
  </si>
  <si>
    <t>№05/2023</t>
  </si>
  <si>
    <t>Услуги вспомогательные, связанные с услугами финансового посредничества и страхования</t>
  </si>
  <si>
    <t>"ASR-XXI" MAS`ULIYATI CHEKLANGAN JAMIYAT</t>
  </si>
  <si>
    <t>ЗРУ-684, 61-статья</t>
  </si>
  <si>
    <t>№414</t>
  </si>
  <si>
    <t>Узбекистон Республикаси Курилиш вазирлиги хузуридаги Шахарсозлик хужжатлари экспертизаси ДУК</t>
  </si>
  <si>
    <t>№24-2023</t>
  </si>
  <si>
    <t>Узбекистон Республикаси Фанлар академияси Ботаника институти Хузуридаги Академик Ф.Н.Русанов номидаги Тошкент Ботаника Боги</t>
  </si>
  <si>
    <t>№2023-05-01/ТО</t>
  </si>
  <si>
    <t>"GREEN ENERGY SOLUTION" MAS`ULIYATI CHEKLANGAN JAMIYAT</t>
  </si>
  <si>
    <t>№23-001-112999</t>
  </si>
  <si>
    <t>"RCM IDEAL" MAS'ULIYATI CHEKLANGAN JAMIYAT</t>
  </si>
  <si>
    <t>№23278-2023/EXAT</t>
  </si>
  <si>
    <t>№2023/19</t>
  </si>
  <si>
    <t>№52</t>
  </si>
  <si>
    <t>Услуги библиотек, архивов, музеев и прочие услуги в области культуры</t>
  </si>
  <si>
    <t>Янгийўл туман шахсий таркиб &amp;#1203;ужжатлари давлат архиви</t>
  </si>
  <si>
    <t>№0011/13-23</t>
  </si>
  <si>
    <t>"AGRO-KIMYO STANDART" MAS`ULIYATI CHEKLANGAN JAMIYAT</t>
  </si>
  <si>
    <t>№2023/20</t>
  </si>
  <si>
    <t>№155</t>
  </si>
  <si>
    <t>ОБЩЕСТВО С ОГРАНИЧЕННОЙ ОТВЕТСТВЕННОСТЬЮ "BIZNES-DAILY MEDIA"</t>
  </si>
  <si>
    <t>№CNT-198</t>
  </si>
  <si>
    <t>Государственное предприятие Центральный депозитарий ценных бумаг</t>
  </si>
  <si>
    <t>№230237Т</t>
  </si>
  <si>
    <t>"NORMA" MAS'ULIYATI CHEKLANGAN JAMIYAT</t>
  </si>
  <si>
    <t>№9</t>
  </si>
  <si>
    <t>AGRO SAVDO XOLDING MAS`ULIYATI CHEKLANGAN JAMIYAT</t>
  </si>
  <si>
    <t>№2023/21</t>
  </si>
  <si>
    <t>№11</t>
  </si>
  <si>
    <t>Нефть сырая и газ природный</t>
  </si>
  <si>
    <t>Худудгазтаъминот АЖ</t>
  </si>
  <si>
    <t>OSG-TS-27/06/2023</t>
  </si>
  <si>
    <t>№2023-07-06С</t>
  </si>
  <si>
    <t>Оборудование электрическое</t>
  </si>
  <si>
    <t>№2023/22</t>
  </si>
  <si>
    <t>14-КП/2023</t>
  </si>
  <si>
    <t>"TCT TRADE AND SUPPLY" MAS'ULIYATI CHEKLANGAN JAMIYAT</t>
  </si>
  <si>
    <t>№485841400</t>
  </si>
  <si>
    <t>Услуги в области информационных технологий</t>
  </si>
  <si>
    <t>"ACTION-MCFR MEDIAGURUHI" MAS`ULIYATI CHEKLANGAN JAMIYAT</t>
  </si>
  <si>
    <t>15-КП/23</t>
  </si>
  <si>
    <t>№2023/1</t>
  </si>
  <si>
    <t>"NEW AGROGROUP" MAS'ULIYATI CHEKLANGAN JAMIYAT</t>
  </si>
  <si>
    <t>№32/34</t>
  </si>
  <si>
    <t>Услуги по ремонту и монтажу машин и оборудования</t>
  </si>
  <si>
    <t>"O`ZTEMIRYO`LKONTEYNER" AKSIYADORLIK JAMIYATI</t>
  </si>
  <si>
    <t>№4664</t>
  </si>
  <si>
    <t>Научно-исследовательский институт стандартизации, сертификации и технического регулирования Агентства Узстандарт</t>
  </si>
  <si>
    <t>№32-037</t>
  </si>
  <si>
    <t>№27/0694</t>
  </si>
  <si>
    <t>№16-05НД/2023</t>
  </si>
  <si>
    <t>"O`ZBEKISTON RESPUBLIKASI EKOLOGIYA VA ATROF MUHITNI MUHOFAZA QILISH DAVLAT QO`MITASI HUZURIDAGI ATROF MUHITNI MUHOFAZA QILISH SOHASIDA IXTISOSLASHTIRILGAN ANALITIK NAZORAT MARKAZI"</t>
  </si>
  <si>
    <t>№23-001-123440</t>
  </si>
  <si>
    <t>№17</t>
  </si>
  <si>
    <t>"O`ZBEKISTON POCHTASI" AKSIYADORLIK JAMIYATI</t>
  </si>
  <si>
    <t>№2023/2</t>
  </si>
  <si>
    <t>№1646</t>
  </si>
  <si>
    <t>SBS-INFOSOFT MAS`ULIYATI CHEKLANGAN JAMIYAT</t>
  </si>
  <si>
    <t>№2023/3</t>
  </si>
  <si>
    <t>№223</t>
  </si>
  <si>
    <t>22.086.2023</t>
  </si>
  <si>
    <t>№2023/4</t>
  </si>
  <si>
    <t>№2023/5</t>
  </si>
  <si>
    <t>№297</t>
  </si>
  <si>
    <t>TOSHKENT VILOYATI EKOLOGIYA VA ATROF-MUHITNI MUHOFAZA QILISH BOSHQARMASI</t>
  </si>
  <si>
    <t>№23-103-125872</t>
  </si>
  <si>
    <t>Доп.соглашени №1 к договору № 6 от 04.01.23г.</t>
  </si>
  <si>
    <t>№2023/6</t>
  </si>
  <si>
    <t>№18/09/23ПШ</t>
  </si>
  <si>
    <t>ОБЩЕСТВО С ОГРАНИЧЕННОЙ ОТВЕТСТВЕННОСТЬЮ "ASIA METALL BUSINESS"</t>
  </si>
  <si>
    <t>№2023/7</t>
  </si>
  <si>
    <t>№2023/8</t>
  </si>
  <si>
    <t>Средства лекарственные и материалы, применяемые в медицинских целях</t>
  </si>
  <si>
    <t>Услуга по ремонту весов и гирь</t>
  </si>
  <si>
    <t>ЯККА ТАРТИБДАГИ ТАДБИРКОР</t>
  </si>
  <si>
    <t>Измерительный комплекс расхода газа</t>
  </si>
  <si>
    <t>Весы бункерные</t>
  </si>
  <si>
    <t>"CLEAN MARKER" mas`uliyati cheklangan jamiyati</t>
  </si>
  <si>
    <t>Услуга общего аудита</t>
  </si>
  <si>
    <t>MCHJ «ТТТ-AUDIT» auditorlik tashkiloti</t>
  </si>
  <si>
    <t>Кислород</t>
  </si>
  <si>
    <t>Ч.Ф. «АRTSERVIS »</t>
  </si>
  <si>
    <t>7.1.1-илова</t>
  </si>
  <si>
    <t>ООО BIOCOSMIC</t>
  </si>
  <si>
    <t>1382736.1.1</t>
  </si>
  <si>
    <t>10.07.2023</t>
  </si>
  <si>
    <t>АО ООО "TTT-AUDIT"</t>
  </si>
  <si>
    <t>202216926</t>
  </si>
  <si>
    <t>усл. ед</t>
  </si>
  <si>
    <t>1914528.1.1</t>
  </si>
  <si>
    <t>29.09.2023</t>
  </si>
  <si>
    <t>BOILER ENGINEERING COMPANY MCHJ</t>
  </si>
  <si>
    <t>305467356</t>
  </si>
  <si>
    <t>Система очистки воды</t>
  </si>
  <si>
    <t>комп.</t>
  </si>
  <si>
    <t>300</t>
  </si>
  <si>
    <t>Карбид кальция</t>
  </si>
  <si>
    <t>250</t>
  </si>
  <si>
    <t>1656391.1.1</t>
  </si>
  <si>
    <t>03.07.2023</t>
  </si>
  <si>
    <t>1656484.1.1</t>
  </si>
  <si>
    <t>1656537.1.1</t>
  </si>
  <si>
    <t>1656468.1.1</t>
  </si>
  <si>
    <t>1651311.1.1</t>
  </si>
  <si>
    <t>1656370.1.1</t>
  </si>
  <si>
    <t>1656737.1.1</t>
  </si>
  <si>
    <t>1656407.1.1</t>
  </si>
  <si>
    <t>1651404.1.1</t>
  </si>
  <si>
    <t>1656713.1.1</t>
  </si>
  <si>
    <t>1656609.1.1</t>
  </si>
  <si>
    <t>1656447.1.1</t>
  </si>
  <si>
    <t>1656513.1.1</t>
  </si>
  <si>
    <t>1656759.1.1</t>
  </si>
  <si>
    <t>1656551.1.1</t>
  </si>
  <si>
    <t>1656463.1.1</t>
  </si>
  <si>
    <t>1656657.1.1</t>
  </si>
  <si>
    <t>1656384.1.1</t>
  </si>
  <si>
    <t>1651418.1.1</t>
  </si>
  <si>
    <t>1651253.1.1</t>
  </si>
  <si>
    <t>1651350.1.1</t>
  </si>
  <si>
    <t>1656729.1.1</t>
  </si>
  <si>
    <t>1656420.1.1</t>
  </si>
  <si>
    <t>1656569.1.1</t>
  </si>
  <si>
    <t>1651296.1.1</t>
  </si>
  <si>
    <t>1656952.1.1</t>
  </si>
  <si>
    <t>1656529.1.1</t>
  </si>
  <si>
    <t>1656747.1.1</t>
  </si>
  <si>
    <t>1651369.1.1</t>
  </si>
  <si>
    <t>1651093.1.1</t>
  </si>
  <si>
    <t>1651374.1.1</t>
  </si>
  <si>
    <t>1656649.1.1</t>
  </si>
  <si>
    <t>1651218.1.1</t>
  </si>
  <si>
    <t>1651362.1.1</t>
  </si>
  <si>
    <t>1656356.1.1</t>
  </si>
  <si>
    <t>1651383.1.1</t>
  </si>
  <si>
    <t>1665931.1.1</t>
  </si>
  <si>
    <t>05.07.2023</t>
  </si>
  <si>
    <t>1665882.1.1</t>
  </si>
  <si>
    <t>1665911.1.1</t>
  </si>
  <si>
    <t>1665921.1.1</t>
  </si>
  <si>
    <t>1665954.1.1</t>
  </si>
  <si>
    <t>1665902.1.1</t>
  </si>
  <si>
    <t>1665894.1.1</t>
  </si>
  <si>
    <t>1671679.1.1</t>
  </si>
  <si>
    <t>06.07.2023</t>
  </si>
  <si>
    <t>1693355.1.1</t>
  </si>
  <si>
    <t>09.07.2023</t>
  </si>
  <si>
    <t>1700372.1.1</t>
  </si>
  <si>
    <t>MUXTORJON QURILISH INVEST MCHJ</t>
  </si>
  <si>
    <t>303390409</t>
  </si>
  <si>
    <t>1700346.1.1</t>
  </si>
  <si>
    <t>ООО GAZVALVE</t>
  </si>
  <si>
    <t>306276633</t>
  </si>
  <si>
    <t>1685996.1.1</t>
  </si>
  <si>
    <t>1700293.1.1</t>
  </si>
  <si>
    <t>1700383.1.1</t>
  </si>
  <si>
    <t>542209612</t>
  </si>
  <si>
    <t>1700362.1.1</t>
  </si>
  <si>
    <t>1706504.1.1</t>
  </si>
  <si>
    <t>12.07.2023</t>
  </si>
  <si>
    <t>1704659.1.1</t>
  </si>
  <si>
    <t>ОБЩЕСТВО С ОГРАНИЧЕННОЙ ОТВЕТСТВЕННОСТЬЮ "SOFEKOM"</t>
  </si>
  <si>
    <t>308509102</t>
  </si>
  <si>
    <t>1704698.1.1</t>
  </si>
  <si>
    <t>1702350.1.1</t>
  </si>
  <si>
    <t>1701219.1.1</t>
  </si>
  <si>
    <t>1704624.1.1</t>
  </si>
  <si>
    <t>1706494.1.1</t>
  </si>
  <si>
    <t>GEOLOGIYA-XIZMAT-SERVIS MCHJ</t>
  </si>
  <si>
    <t>308475717</t>
  </si>
  <si>
    <t>1704639.1.1</t>
  </si>
  <si>
    <t>1704669.1.1</t>
  </si>
  <si>
    <t>1707887.1.1</t>
  </si>
  <si>
    <t>13.07.2023</t>
  </si>
  <si>
    <t>1708827.1.1</t>
  </si>
  <si>
    <t>1707886.1.1</t>
  </si>
  <si>
    <t>1704679.1.1</t>
  </si>
  <si>
    <t>555145726</t>
  </si>
  <si>
    <t>1708815.1.1</t>
  </si>
  <si>
    <t>1718723.1.1</t>
  </si>
  <si>
    <t>15.07.2023</t>
  </si>
  <si>
    <t>ООО UMARIM</t>
  </si>
  <si>
    <t>308092355</t>
  </si>
  <si>
    <t>Кондиционер бытовой</t>
  </si>
  <si>
    <t>1718726.1.1</t>
  </si>
  <si>
    <t>SMART STEPS SALES CENTER MCHJ</t>
  </si>
  <si>
    <t>310366235</t>
  </si>
  <si>
    <t>1733984.1.1</t>
  </si>
  <si>
    <t>20.07.2023</t>
  </si>
  <si>
    <t>SARDOR BAZAAR SALER MCHJ</t>
  </si>
  <si>
    <t>310243064</t>
  </si>
  <si>
    <t>1734002.1.1</t>
  </si>
  <si>
    <t>1753150.1.1</t>
  </si>
  <si>
    <t>26.07.2023</t>
  </si>
  <si>
    <t>1753159.1.1</t>
  </si>
  <si>
    <t>1781778.1.1</t>
  </si>
  <si>
    <t>02.08.2023</t>
  </si>
  <si>
    <t>1781769.1.1</t>
  </si>
  <si>
    <t>1781759.1.1</t>
  </si>
  <si>
    <t>1781782.1.1</t>
  </si>
  <si>
    <t>1781892.1.1</t>
  </si>
  <si>
    <t>1781779.1.1</t>
  </si>
  <si>
    <t>1781775.1.1</t>
  </si>
  <si>
    <t>1819755.1.1</t>
  </si>
  <si>
    <t>12.08.2023</t>
  </si>
  <si>
    <t>1823746.1.1</t>
  </si>
  <si>
    <t>13.08.2023</t>
  </si>
  <si>
    <t>OMAD XAMROX MEZON MCHJ</t>
  </si>
  <si>
    <t>301572934</t>
  </si>
  <si>
    <t>1820140.1.1</t>
  </si>
  <si>
    <t>14.08.2023</t>
  </si>
  <si>
    <t>ООО ZOLOTOE RUNO</t>
  </si>
  <si>
    <t>200811551</t>
  </si>
  <si>
    <t>1820149.1.1</t>
  </si>
  <si>
    <t>1820145.1.1</t>
  </si>
  <si>
    <t>1820159.1.1</t>
  </si>
  <si>
    <t>1820166.1.1</t>
  </si>
  <si>
    <t>1820135.1.1</t>
  </si>
  <si>
    <t>1825522.1.1</t>
  </si>
  <si>
    <t>BLKTB-MEVASABZAVOT MCHJ</t>
  </si>
  <si>
    <t>200795786</t>
  </si>
  <si>
    <t>1820143.1.1</t>
  </si>
  <si>
    <t>1820155.1.1</t>
  </si>
  <si>
    <t>1837171.1.1</t>
  </si>
  <si>
    <t>18.08.2023</t>
  </si>
  <si>
    <t>1840261.1.1</t>
  </si>
  <si>
    <t>ЯТТ ATAXONOV SAN’ATBEK MAKSUD O‘G‘LI</t>
  </si>
  <si>
    <t>593123244</t>
  </si>
  <si>
    <t>1842668.1.1</t>
  </si>
  <si>
    <t>21.08.2023</t>
  </si>
  <si>
    <t>1853214.1.1</t>
  </si>
  <si>
    <t>23.08.2023</t>
  </si>
  <si>
    <t>TRUST BUSINESS OFFICE MCHJ</t>
  </si>
  <si>
    <t>306799045</t>
  </si>
  <si>
    <t>1854614.1.1</t>
  </si>
  <si>
    <t>24.08.2023</t>
  </si>
  <si>
    <t>HIMVET MEDLAB MCHJ</t>
  </si>
  <si>
    <t>310624301</t>
  </si>
  <si>
    <t>1854605.1.1</t>
  </si>
  <si>
    <t>1854587.1.1</t>
  </si>
  <si>
    <t>1854592.1.1</t>
  </si>
  <si>
    <t>1860747.1.1</t>
  </si>
  <si>
    <t>25.08.2023</t>
  </si>
  <si>
    <t>1858978.1.1</t>
  </si>
  <si>
    <t>1858961.1.1</t>
  </si>
  <si>
    <t>1858917.1.1</t>
  </si>
  <si>
    <t>1860791.1.1</t>
  </si>
  <si>
    <t>1858972.1.1</t>
  </si>
  <si>
    <t>1860858.1.1</t>
  </si>
  <si>
    <t>1860780.1.1</t>
  </si>
  <si>
    <t>1860827.1.1</t>
  </si>
  <si>
    <t>1858958.1.1</t>
  </si>
  <si>
    <t>1858950.1.1</t>
  </si>
  <si>
    <t>1858967.1.1</t>
  </si>
  <si>
    <t>1860804.1.1</t>
  </si>
  <si>
    <t>1860867.1.1</t>
  </si>
  <si>
    <t>1858989.1.1</t>
  </si>
  <si>
    <t>1860758.1.1</t>
  </si>
  <si>
    <t>1858925.1.1</t>
  </si>
  <si>
    <t>1860875.1.1</t>
  </si>
  <si>
    <t>1858983.1.1</t>
  </si>
  <si>
    <t>1866807.1.1</t>
  </si>
  <si>
    <t>27.08.2023</t>
  </si>
  <si>
    <t>FENIX ZIYOKOR MCHJ</t>
  </si>
  <si>
    <t>309527222</t>
  </si>
  <si>
    <t>1874478.1.1</t>
  </si>
  <si>
    <t>31.08.2023</t>
  </si>
  <si>
    <t>SAMARQAND ENERGETIKLAR UYUSHMASI MCHJ</t>
  </si>
  <si>
    <t>310639131</t>
  </si>
  <si>
    <t>1880366.1.1</t>
  </si>
  <si>
    <t>01.09.2023</t>
  </si>
  <si>
    <t>1880365.1.1</t>
  </si>
  <si>
    <t>1880367.1.1</t>
  </si>
  <si>
    <t>1888836.1.1</t>
  </si>
  <si>
    <t>06.09.2023</t>
  </si>
  <si>
    <t>1895172.1.1</t>
  </si>
  <si>
    <t>08.09.2023</t>
  </si>
  <si>
    <t>1895173.1.1</t>
  </si>
  <si>
    <t>1895168.1.1</t>
  </si>
  <si>
    <t>1895169.1.1</t>
  </si>
  <si>
    <t>1895165.1.1</t>
  </si>
  <si>
    <t>1895175.1.1</t>
  </si>
  <si>
    <t>ЯККА ТАРТИБДАГИ ТАДБИРКОР  QAMBAROVA SAIDA ALISHEROVNA</t>
  </si>
  <si>
    <t>636535911</t>
  </si>
  <si>
    <t>1895166.1.1</t>
  </si>
  <si>
    <t>1895170.1.1</t>
  </si>
  <si>
    <t>1897729.1.1</t>
  </si>
  <si>
    <t>1895174.1.1</t>
  </si>
  <si>
    <t>1895164.1.1</t>
  </si>
  <si>
    <t>1901878.1.1</t>
  </si>
  <si>
    <t>09.09.2023</t>
  </si>
  <si>
    <t>ЧП WORLD RUBBER SAVDO</t>
  </si>
  <si>
    <t>307562546</t>
  </si>
  <si>
    <t>1912602.1.1</t>
  </si>
  <si>
    <t>13.09.2023</t>
  </si>
  <si>
    <t>1912618.1.1</t>
  </si>
  <si>
    <t>1912825.1.1</t>
  </si>
  <si>
    <t>1924024.1.1</t>
  </si>
  <si>
    <t>18.09.2023</t>
  </si>
  <si>
    <t>1923995.1.1</t>
  </si>
  <si>
    <t>1924045.1.1</t>
  </si>
  <si>
    <t>1923988.1.1</t>
  </si>
  <si>
    <t>1924019.1.1</t>
  </si>
  <si>
    <t>1924033.1.1</t>
  </si>
  <si>
    <t>1955108.1.1</t>
  </si>
  <si>
    <t>27.09.2023</t>
  </si>
  <si>
    <t>VISMUT KIMYO MCHJ</t>
  </si>
  <si>
    <t>309066228</t>
  </si>
  <si>
    <t>1628999.1.1</t>
  </si>
  <si>
    <t>1752404.1.1</t>
  </si>
  <si>
    <t>31.07.2023</t>
  </si>
  <si>
    <t>Рама оконная из алюминиевого профиля</t>
  </si>
  <si>
    <t>1753235.1.1</t>
  </si>
  <si>
    <t>1792505.1.1</t>
  </si>
  <si>
    <t>10.08.2023</t>
  </si>
  <si>
    <t>1834625.1.1</t>
  </si>
  <si>
    <t>22.08.2023</t>
  </si>
  <si>
    <t>Лист из легированной стали</t>
  </si>
  <si>
    <t>1130</t>
  </si>
  <si>
    <t>1853333.1.1</t>
  </si>
  <si>
    <t>28.08.2023</t>
  </si>
  <si>
    <t>Шамотный порошок</t>
  </si>
  <si>
    <t>СП ООО SREDAZPODSHIPNIK</t>
  </si>
  <si>
    <t>Подшипник 5-180206</t>
  </si>
  <si>
    <t>Подшипник 180207</t>
  </si>
  <si>
    <t>Подшипник 180212</t>
  </si>
  <si>
    <t>Подшипник 180302</t>
  </si>
  <si>
    <t>Подшипник 5-180205</t>
  </si>
  <si>
    <t>Подшипник 180304</t>
  </si>
  <si>
    <t>Подшипник 180305</t>
  </si>
  <si>
    <t>Подшипник 180306</t>
  </si>
  <si>
    <t>Подшипник 180308</t>
  </si>
  <si>
    <t>Подшипник 180311</t>
  </si>
  <si>
    <t>Подшипник 180312</t>
  </si>
  <si>
    <t>Подшипник 180313</t>
  </si>
  <si>
    <t>Подшипник 180316</t>
  </si>
  <si>
    <t>Подшипник 210</t>
  </si>
  <si>
    <t>Подшипник 304А</t>
  </si>
  <si>
    <t>Подшипник 307</t>
  </si>
  <si>
    <t>Подшипник 308А</t>
  </si>
  <si>
    <t>Подшипник 407А</t>
  </si>
  <si>
    <t>Подшипник 408А</t>
  </si>
  <si>
    <t>Подшипник 409А</t>
  </si>
  <si>
    <t>Подшипник 320А</t>
  </si>
  <si>
    <t>Подшипник 317А</t>
  </si>
  <si>
    <t>Подшипник 5-180307</t>
  </si>
  <si>
    <t>Подшипник 5-180309</t>
  </si>
  <si>
    <t>Подшипник 5-180314</t>
  </si>
  <si>
    <t>Подшипник 1608Л</t>
  </si>
  <si>
    <t>Подшипник 309A</t>
  </si>
  <si>
    <t xml:space="preserve">ZOLOTOE RUNO ОБЩЕСТВО С ОГРАНИЧЕННОЙ ОТВЕТСТВЕННОСТЬЮ </t>
  </si>
  <si>
    <t>Аммиак водный "чда"</t>
  </si>
  <si>
    <t>Аммоний хлористый "чда"</t>
  </si>
  <si>
    <t>ГСО нитрит ионы (ампула 5мл)</t>
  </si>
  <si>
    <t>ГСО нитрат ионы (ампула 5 мл)</t>
  </si>
  <si>
    <t>ГСО ионы аммония  (ампула 5 мл)</t>
  </si>
  <si>
    <t>ГСО фосфат ионы (ампула 5 мл)</t>
  </si>
  <si>
    <t>ГСО хлорид ионы (ампула 5мл)</t>
  </si>
  <si>
    <t>ГСО сульфат ионы (ампула 5 мл)</t>
  </si>
  <si>
    <t>Глицерин "чда"</t>
  </si>
  <si>
    <t>Калий хлористый "хч"</t>
  </si>
  <si>
    <t>Натрий гидроокись "чда"</t>
  </si>
  <si>
    <t>Перекись водорода 60%</t>
  </si>
  <si>
    <t>Реактив Грисса "чда"</t>
  </si>
  <si>
    <t>Реактив Несслера "чда"</t>
  </si>
  <si>
    <t xml:space="preserve">Уксусная кислота лёд "хч"  </t>
  </si>
  <si>
    <t>Сернокислое серебро "чда"</t>
  </si>
  <si>
    <t>Фиксанал Йода</t>
  </si>
  <si>
    <t>Фиксанал Натрий серноватистокислый</t>
  </si>
  <si>
    <t>Фиксанал серной кислоты</t>
  </si>
  <si>
    <t>Фиксанал  соляной кислоты</t>
  </si>
  <si>
    <t>Фиксанал Трилон Б</t>
  </si>
  <si>
    <t>Цинк сернокислый "ч"</t>
  </si>
  <si>
    <t>Метиловый спирт 0,01%  в 1 dm3  в б/с</t>
  </si>
  <si>
    <t>Метиловый спирт 0,03% в 1 dm3 в б/с</t>
  </si>
  <si>
    <t>Метиловый спирт 0,05 % в 1 dm3 в б/с</t>
  </si>
  <si>
    <t>Сивушное масло с массовой концентрацией -2 mg, уксусный альдегид с массовой концентрацией -2 mg в 1 dm3 б/с</t>
  </si>
  <si>
    <t>Сивушное масло с массовой концентрацией -3 mg, уксусный альдегид с массовой концентрацией -3 mg в 1 dm3 б/с</t>
  </si>
  <si>
    <t>Сивушное масло с массовой концентрацией -4 mg, уксусный альдегид с массовой концентрацией -4 mg в 1 dm3 б/с</t>
  </si>
  <si>
    <t>Сивушное масло с массовой концентрацией -15mg, уксусный альдегид с массовой концентрацией -10 mg в 1 dm3 б/с</t>
  </si>
  <si>
    <t>Фуксинсернистый Реактив №1</t>
  </si>
  <si>
    <t>Фуксинсернистый Реактив №2</t>
  </si>
  <si>
    <t>Метиловый красный "чда"</t>
  </si>
  <si>
    <t>Аммоний молибденовокислый "ч"</t>
  </si>
  <si>
    <t>Барий хлористый "чда"</t>
  </si>
  <si>
    <t>Калий двухромовокислый"ч"</t>
  </si>
  <si>
    <t>Калий натрий виннокислый "ч"</t>
  </si>
  <si>
    <t>K1002694</t>
  </si>
  <si>
    <t>ZOLOTOE RUNO MCHJ</t>
  </si>
  <si>
    <t>2933694000</t>
  </si>
  <si>
    <t>УРОТРОПИН (ГЕКСАМЕТИЛЕНТЕТРАМИН)</t>
  </si>
  <si>
    <t>29.09.2023 11:13:20</t>
  </si>
  <si>
    <t>Исполнено</t>
  </si>
  <si>
    <t>K1000779</t>
  </si>
  <si>
    <t>BIO-SUT MCHJ</t>
  </si>
  <si>
    <t>203463294</t>
  </si>
  <si>
    <t>0403905102</t>
  </si>
  <si>
    <t>31.08.2023 11:28:18</t>
  </si>
  <si>
    <t>за   январь-сентябрь  2023 года</t>
  </si>
  <si>
    <t>Реестр совершенных сделок в портале xarid.uzex.uz  за за  январь-сентябрь 2023 года AO "BIOKIMYO"</t>
  </si>
  <si>
    <t xml:space="preserve"> 74641 "ASTRA SOLAR" mas`uliyati cheklangan jamiyati</t>
  </si>
  <si>
    <t xml:space="preserve">   Договор 01-05-23 от 24.05.23 Солнечный панель</t>
  </si>
  <si>
    <t xml:space="preserve">   Договор 11642448.1.1 от 25.06.23 Ремень клиновой С(В)-3000 ГОСТ 1284-89
 4шт кап-ремонт</t>
  </si>
  <si>
    <t xml:space="preserve">   Договор 1642458.1.1 от 25.06.23 Ремень клиновой С(В)-4000 ГОСТ 1284-89
 4шт кап-ремонт</t>
  </si>
  <si>
    <t xml:space="preserve">   Договор 1642470.1.1 от 26.06.23 Ремень А-1100 ГОСТ 1284-89
 4шт кап-ремонт</t>
  </si>
  <si>
    <t xml:space="preserve">   Договор 1642486.1.1 от 26.06.23 Ремень А-2800 ГОСТ 1284-89
 6шт кап-ремонт</t>
  </si>
  <si>
    <t xml:space="preserve">   Договор 1642494.1.1 от 26.06.23 Ремень Б-1400 ГОСТ 1284-89
 16шт кап-ремонт</t>
  </si>
  <si>
    <t xml:space="preserve">   Договор 1642499.1.1 от 26.06.23 Ремень Б-1750 ГОСТ 1284-89
 6шт кап-ремонт</t>
  </si>
  <si>
    <t xml:space="preserve">   Договор 1642509.1.1 от 26.06.23 Ремень Б-1800 ГОСТ 1284-89
 5шт кап-ремонт</t>
  </si>
  <si>
    <t xml:space="preserve">   Договор 1642527.1.1 от 26.06.23 Ремень Б-1850 ГОСТ 1284-89
 6шт кап-ремонт</t>
  </si>
  <si>
    <t xml:space="preserve">   Договор 1642538.1.1 от 26.06.23 Ремень Б-2200 ГОСТ 1284-89
 6шт кап-ремонт</t>
  </si>
  <si>
    <t xml:space="preserve">   Договор 1642557.1.1 от 26.06.23 Ремень Б-2240 ГОСТ 1284-89
 46шт кап-ремонт</t>
  </si>
  <si>
    <t xml:space="preserve">   Договор 1642829.1.1 от 26.06.23 Ремень Б-850 ГОСТ 1284-89
 4шт кап-ремонт</t>
  </si>
  <si>
    <t xml:space="preserve">   Договор 1656169.1.1 от 29.06.23 Паронит ПОН-Б 1.0 мм
 25кг кап-ремонт</t>
  </si>
  <si>
    <t xml:space="preserve">   Договор 1656182.1.1 от 29.06.23 Паронит ПОН-Б 2.0 мм
 30кг кап-ремонт</t>
  </si>
  <si>
    <t xml:space="preserve">   Договор 1656189.1.1 от 29.06.23 Паронит ПОН-Б 3.0 мм
 60кг кап-ремонт</t>
  </si>
  <si>
    <t xml:space="preserve">   Договор 1656201.1.1 от 29.06.23 Паронит ПОН-Б 4.0 мм
 50кг кап-ремонт</t>
  </si>
  <si>
    <t xml:space="preserve">   Договор 1656205.1.1 от 29.06.23 Паронит ПОН-Б 5.0 мм
 30кг кап-ремонт</t>
  </si>
  <si>
    <t xml:space="preserve">   Договор 1656224.1.1 от 29.06.23 Газовый ключ №1
 1шт кап-ремонт</t>
  </si>
  <si>
    <t xml:space="preserve">   Договор 1656233.1.1 от 29.06.23 Газовый ключ №2</t>
  </si>
  <si>
    <t xml:space="preserve">   Договор 1656244.1.1 от 29.06.23 Газовый ключ №3</t>
  </si>
  <si>
    <t xml:space="preserve">   Договор 1656257.1.1 от 29.06.23 Контактор модульный КМ 25А 2NO
 5шт кап-ремонт</t>
  </si>
  <si>
    <t xml:space="preserve">   Договор 1656315.1.1 от 29.06.23 Отрезной диск В-64696-5 400,4*32 мм
 30шт кап-ремонт</t>
  </si>
  <si>
    <t xml:space="preserve">   Договор 1656356.1.1 от 03.07.23 Плоскогубцы</t>
  </si>
  <si>
    <t xml:space="preserve">   Договор 1656370.1.1 от 03.07.23 Бокорезы INGCO HHLDCP28180
 3шт кап-ремонт</t>
  </si>
  <si>
    <t xml:space="preserve">   Договор 1656384.1.1 от 03.07.23 Фум-лента AGUA
 20шт кап-ремонт</t>
  </si>
  <si>
    <t xml:space="preserve">   Договор 1656391.1.1 от 03.07.23 Отверка Akisd-0608 Ingco
 5шт кап-ремонт</t>
  </si>
  <si>
    <t xml:space="preserve">   Договор 1656407.1.1 от 03.07.23 Защитные очки
 2шт кап-ремонт</t>
  </si>
  <si>
    <t xml:space="preserve">   Договор 1656420.1.1 от 03.07.23 Паяльник электрический Ingco
 1шт кап-ремонт</t>
  </si>
  <si>
    <t xml:space="preserve">   Договор 1656447.1.1 от 03.07.23 Круг шлифовальный 180мм
 4шт кап-ремонт</t>
  </si>
  <si>
    <t xml:space="preserve">   Договор 1656463.1.1 от 03.07.23 Диск для болгарки 180мм
 4шт кап-ремонт</t>
  </si>
  <si>
    <t xml:space="preserve">   Договор 1656484.1.1 от 03.07.23 Веревка BEAL DIABLO UNICORE 9,8мм/60м
 70м кап-ремонт</t>
  </si>
  <si>
    <t xml:space="preserve">   Договор 1656513.1.1 от 03.07.23 Фторопластовый стрежень  Ф4К15М5 дм 100мм
 70кг кап-ремонт</t>
  </si>
  <si>
    <t xml:space="preserve">   Договор 1656529.1.1 от 03.07.23 Фторопластовый стрежень  Ф4К15М5 дм 70мм
 30кг кап-ремонт</t>
  </si>
  <si>
    <t xml:space="preserve">   Договор 1656537.1.1 от 03.07.23 Фторопластовый стрежень  Ф4К15М5 дм 120мм
 20кг кап-ремонт</t>
  </si>
  <si>
    <t xml:space="preserve">   Договор 1656551.1.1 от 03.07.23 Фторопластовый стрежень Ф4К15М5 дм 150мм
 20кг кап-ремонт</t>
  </si>
  <si>
    <t xml:space="preserve">   Договор 1656569.1.1 от 03.07.23 Наконечник 25мм медный
 20шт кап-ремонт</t>
  </si>
  <si>
    <t xml:space="preserve">   Договор 1656579.1.1 от 29.06.23 Техпластина резиновая ТМКЩ 5мм ГОСТ 7338-90
 80кг кап-ремонт</t>
  </si>
  <si>
    <t xml:space="preserve">   Договор 1656583.1.1 от 29.06.23 Техпластина ТМКЩ-С-10мм
 25кг кап-ремонт</t>
  </si>
  <si>
    <t xml:space="preserve">   Договор 1656599.1.1 от 29.06.23 Техпластина ТМКЩ-С-4мм
 20кг кап-ремонт</t>
  </si>
  <si>
    <t xml:space="preserve">   Договор 1656609.1.1 от 03.07.23 Фторопласт листовой 400*400*4мм
 10кг кап-ремонт</t>
  </si>
  <si>
    <t xml:space="preserve">   Договор 1656612.1.1 от 29.06.23 Асбестовый шнур д-10 мм для чеканки
 10кг кап-ремонт</t>
  </si>
  <si>
    <t xml:space="preserve">   Договор 1656622.1.1 от 29.06.23 Асбестовый шнур д-12 мм для чеканки
 20кг кап-ремонт</t>
  </si>
  <si>
    <t xml:space="preserve">   Договор 1656624.1.1 от 29.06.23 Клей Charuk
 30кг кап-ремонт</t>
  </si>
  <si>
    <t xml:space="preserve">   Договор 1656631.1.1 от 29.06.23 Лампа ЛД-20 10шт кап-ремонт</t>
  </si>
  <si>
    <t xml:space="preserve">   Договор 1656635.1.1 от 29.06.23 Сапоги резиновые формовые 45
 2пар кап-ремонт</t>
  </si>
  <si>
    <t xml:space="preserve">   Договор 1656649.1.1 от 03.07.23 Сальник манжет 50*70
 20шт кап-ремонт</t>
  </si>
  <si>
    <t xml:space="preserve">   Договор 1656657.1.1 от 03.07.23 Сальник манжет 65*90
 20шт кап-ремонт</t>
  </si>
  <si>
    <t xml:space="preserve">   Договор 1656713.1.1 от 03.07.23 Сальник манжет 45*65
 20шт кап-ремонт</t>
  </si>
  <si>
    <t xml:space="preserve">   Договор 1656729.1.1 от 03.07.23 Сальник манжет 40*60
 20шт кап-ремонт</t>
  </si>
  <si>
    <t xml:space="preserve">   Договор 1656737.1.1 от 03.07.23 Сальник 65*90*10
 8шт кап-ремонт</t>
  </si>
  <si>
    <t xml:space="preserve">   Договор 1656747.1.1 от 03.07.23 Сальник манжет 20*35
 20шт кап-ремонт</t>
  </si>
  <si>
    <t xml:space="preserve">   Договор 1656759.1.1 от 03.07.23 Сальник манжет 45*62
 20шт кап-ремонт</t>
  </si>
  <si>
    <t xml:space="preserve">   Договор 1656763.1.1 от 29.06.23 Набивка сальниковая АП-6 мм
 10кг кап-ремонт</t>
  </si>
  <si>
    <t xml:space="preserve">   Договор 1656767.1.1 от 29.06.23 Набивка сальниковая АП-14 мм</t>
  </si>
  <si>
    <t xml:space="preserve">   Договор 1656775.1.1 от 29.06.23 Набивка сальниковая АП-10 мм
 20кг кап-ремонт</t>
  </si>
  <si>
    <t xml:space="preserve">   Договор 1656823.1.1 от 29.06.23 Набивка сальниковая АП-12 мм
 30кг кап-ремонт</t>
  </si>
  <si>
    <t xml:space="preserve">   Договор 1656834.1.1 от 29.06.23 Набивка сальниковая АП-18 мм
 10кг кап-ремонт</t>
  </si>
  <si>
    <t xml:space="preserve">   Договор 1656847.1.1 от 29.06.23 Набивка сальниковая АП-16 мм
 15кг кап-ремонт</t>
  </si>
  <si>
    <t xml:space="preserve">   Договор 1656859.1.1 от 29.06.23 Набивка сальниковая АП-8 мм
 20кг кап-ремонт</t>
  </si>
  <si>
    <t xml:space="preserve">   Договор 1656866.1.1 от 29.06.23 Сальниковая набивка пенковая с металл  16х16 мм
 10кг кап-ремонт</t>
  </si>
  <si>
    <t xml:space="preserve">   Договор 1656875.1.1 от 29.06.23 Сальниковая набивка асбестовая с графитавой  8*8мм
 10кг кап-ремонт</t>
  </si>
  <si>
    <t xml:space="preserve">   Договор 1656883.1.1 от 29.06.23 Сальниковая набивка асбестовая с 12*12 мм
 10кг кап-ремонт</t>
  </si>
  <si>
    <t xml:space="preserve">   Договор 1656889.1.1 от 29.06.23 Сальниковая набивка асбестовая  5*5 мм
 10кг кап-ремонт</t>
  </si>
  <si>
    <t xml:space="preserve">   Договор 1656901.1.1 от 29.06.23 Сальниковая набивка асбестовая с  10*10 мм
 10кг кап-ремонт</t>
  </si>
  <si>
    <t xml:space="preserve">   Договор 1656905.1.1 от 29.06.23 Сальниковая набивка асбестовая с  10*10 мм
 10кг кап-ремонт</t>
  </si>
  <si>
    <t xml:space="preserve">   Договор 1656952.1.1 от 03.07.23 Сальник манжет 30*60*10
 8шт кап-ремонт</t>
  </si>
  <si>
    <t xml:space="preserve">   Договор 1665882.1.1 от 05.07.23 Литол-24</t>
  </si>
  <si>
    <t xml:space="preserve">   Договор 1665894.1.1 от 05.07.23 Масло индустриальное И-40А 150л кап-ремонт</t>
  </si>
  <si>
    <t xml:space="preserve">   Договор 1665902.1.1 от 05.07.23 Дизельное масло Castrol CRB Multi 20w50 CF-4 30л
 кап-ремонт</t>
  </si>
  <si>
    <t xml:space="preserve">   Договор 1665911.1.1 от 05.07.23 Редуктор кислородный БКО-50-КР1
 9шт кап-ремонт</t>
  </si>
  <si>
    <t xml:space="preserve">   Договор 1665921.1.1 от 05.07.23 Редуктор пропановый БПО-5-4
 9шт кап-ремонт</t>
  </si>
  <si>
    <t xml:space="preserve">   Договор 1665931.1.1 от 05.07.23 Резак пропановый трехтрубный Р3П-500В
 5шт кап-ремонт</t>
  </si>
  <si>
    <t xml:space="preserve">   Договор 1665954.1.1 от 05.07.23 Сварочный щиток 1шт кап-ремонт</t>
  </si>
  <si>
    <t xml:space="preserve">   Договор 1693355.1.1 от 09.07.23 контактор 5шт кап-ремонт</t>
  </si>
  <si>
    <t xml:space="preserve">   Договор 1701219.1.1 от 12.07.23 Удлинитель электрический 1шт кап-ремонт</t>
  </si>
  <si>
    <t xml:space="preserve">   Договор 1706504.1.1 от 12.07.23 Подкладка рельсовая шт 60</t>
  </si>
  <si>
    <t xml:space="preserve">   Договор 1707886.1.1 от 13.07.23 Болт клеммные ЖД</t>
  </si>
  <si>
    <t xml:space="preserve">   Договор 1707887.1.1 от 13.07.23 Болт фундаментный ЖД М24*160</t>
  </si>
  <si>
    <t xml:space="preserve">   Договор 1888836.1.1 от 06.09.23 Фторопластовый стрежень  Ф4К15М5 дм 100мм
 70кг кап-ремонт</t>
  </si>
  <si>
    <t xml:space="preserve">   Договор 0183531 от 07.07.23 Кефир 352шт</t>
  </si>
  <si>
    <t xml:space="preserve">   Договор 0186970 от 29.07.23 Кефир 506шт</t>
  </si>
  <si>
    <t xml:space="preserve">   Договор К1000779 от 31.08.23 Кефир 440шт</t>
  </si>
  <si>
    <t xml:space="preserve">   Договор 6437216 от 14.08.23 Соль техническая-600тн</t>
  </si>
  <si>
    <t xml:space="preserve"> 74661 "CITY OF GOLD BROKERS" mas`uliyati cheklangan jamiyati</t>
  </si>
  <si>
    <t xml:space="preserve">   Договор 1656210.1.1 от 29.06.23 Автоматический выключатель ВА-99ML 100/100A 3P
 4шт кап-ремонт</t>
  </si>
  <si>
    <t xml:space="preserve"> 74687 "CLEAN MARKER" mas‘uliyati cheklangan jamiyati</t>
  </si>
  <si>
    <t xml:space="preserve">   Договор 1573531 от 11.08.23 Весы 1шт</t>
  </si>
  <si>
    <t xml:space="preserve">   Договор 1656215.1.1 от 29.06.23 Круг отрезной 125*22*1,6мм луга
 10шт кап-ремонт</t>
  </si>
  <si>
    <t xml:space="preserve"> 74693 "FENIX ZIYOKOR" mas`uliyati cheklangan jamiyati</t>
  </si>
  <si>
    <t xml:space="preserve">   Договор 1866807.1.1 от 27.08.23 Вентиль 10шт</t>
  </si>
  <si>
    <t xml:space="preserve"> 74666 "GAZVALVE" mas‘uliyati cheklangan jamiyati</t>
  </si>
  <si>
    <t xml:space="preserve">   Договор 1700346.1.1 от 10.07.23 Вентиль высокого давления 15кч16нж
 6шт кап-ремонт</t>
  </si>
  <si>
    <t xml:space="preserve">   Договор 1704624.1.1 от 12.07.23 Кран шаровой ду 15 5шт кап-ремонт</t>
  </si>
  <si>
    <t xml:space="preserve">   Договор 1704639.1.1 от 12.07.23 Кран шаровой 5шт кап-ремонт</t>
  </si>
  <si>
    <t xml:space="preserve">   Договор 1704698.1.1 от 12.07.23 Барашковый вентиль DN15</t>
  </si>
  <si>
    <t xml:space="preserve"> 74673 "GEOLOGIYA-XIZMAT-SERVIS" mas‘uliyati cheklangan jamiyati</t>
  </si>
  <si>
    <t xml:space="preserve">   Договор 1706494.1.1 от 12.07.23 Прокладка</t>
  </si>
  <si>
    <t xml:space="preserve">   Договор 1752404.1.1 от 31.07.23 Окно 8,17кв/м</t>
  </si>
  <si>
    <t xml:space="preserve"> 74612 "GLOBAL KOMSCO DAEWOO" mas‘uliyati cheklangan jamiyati</t>
  </si>
  <si>
    <t xml:space="preserve">   Договор 1 от 10.12.19 Договор о совместной леятельности</t>
  </si>
  <si>
    <t xml:space="preserve"> 74685 "HIGH POINT MEGACORP" mas`uliyati cheklangan jamiyati</t>
  </si>
  <si>
    <t xml:space="preserve">   Договор 1553641 от 06.08.23 Мотор-редуктор 2шт</t>
  </si>
  <si>
    <t xml:space="preserve"> 74694 "HIMVET MEDLAB" MAS'ULIYATI CHEKLANGAN JAMIYAT</t>
  </si>
  <si>
    <t xml:space="preserve">   Договор 1854592.1.1 от 24.08.23 хим реактивы</t>
  </si>
  <si>
    <t xml:space="preserve">   Договор 1854605.1.1 от 24.08.23 хим реактивы</t>
  </si>
  <si>
    <t xml:space="preserve">   Договор 1854614.1.1 от 25.08.23 хим реактивы</t>
  </si>
  <si>
    <t xml:space="preserve">   Договор 1858917.1.1 от 25.08.23 хим реактивы</t>
  </si>
  <si>
    <t xml:space="preserve">   Договор 1858950.1.1 от 25.08.23 хим реактивы</t>
  </si>
  <si>
    <t xml:space="preserve">   Договор 1858958.1.1 от 25.08.23 хим реактивы</t>
  </si>
  <si>
    <t xml:space="preserve">   Договор 1858961.1.1 от 25.08.23 хим реактивы</t>
  </si>
  <si>
    <t xml:space="preserve">   Договор 1858978.1.1 от 25.08.23 хим реактивы</t>
  </si>
  <si>
    <t xml:space="preserve">   Договор 1858983.1.1 от 25.08.23 хим реактивы</t>
  </si>
  <si>
    <t xml:space="preserve">   Договор 1858989.1.1 от 25.08.23 хим реактивы</t>
  </si>
  <si>
    <t xml:space="preserve">   Договор 1860747.1.1 от 25.08.23 хим реактивы</t>
  </si>
  <si>
    <t xml:space="preserve">   Договор 1860758.1.1 от 25.08.23 хим реактивы</t>
  </si>
  <si>
    <t xml:space="preserve">   Договор 1860780.1.1 от 25.08.23 хим реактивы</t>
  </si>
  <si>
    <t xml:space="preserve">   Договор 1860791.1.1 от 25.08.23 Хим.посуда</t>
  </si>
  <si>
    <t xml:space="preserve">   Договор 1860804.1.1 от 25.08.23 Хим.посуда</t>
  </si>
  <si>
    <t xml:space="preserve">   Договор 1860827.1.1 от 25.08.23 Хим.посуда</t>
  </si>
  <si>
    <t xml:space="preserve">   Договор 1860858.1.1 от 25.08.23 Хим.посуда</t>
  </si>
  <si>
    <t xml:space="preserve">   Договор 1860867.1.1 от 25.08.23 Хим.посуда</t>
  </si>
  <si>
    <t xml:space="preserve">   Договор 1860875.1.1 от 25.08.23 Хим.посуда</t>
  </si>
  <si>
    <t xml:space="preserve">   Договор 1895164.1.1 от 08.09.23 Хим.посуда</t>
  </si>
  <si>
    <t xml:space="preserve">   Договор 1895165.1.1 от 08.09.23 Хим.посуда</t>
  </si>
  <si>
    <t xml:space="preserve">   Договор 1895166.1.1 от 08.09.23 Хим.посуда</t>
  </si>
  <si>
    <t xml:space="preserve">   Договор 1895168.1.1 от 08.09.23 Хим.посуда</t>
  </si>
  <si>
    <t xml:space="preserve">   Договор 1895170.1.1 от 08.09.23 Хим.посуда</t>
  </si>
  <si>
    <t xml:space="preserve">   Договор 1895172.1.1 от 08.09.23 Хим.посуда</t>
  </si>
  <si>
    <t xml:space="preserve">   Договор 1895173.1.1 от 08.09.23 Хим.посуда</t>
  </si>
  <si>
    <t xml:space="preserve"> 74659 "INVENT DELIX" mas`uliyati cheklangan jamiyati</t>
  </si>
  <si>
    <t xml:space="preserve">   Договор 1656219.1.1 от 29.06.23 Круг отрезной 230*1,6*22,23мм
 20шт кап-ремонт</t>
  </si>
  <si>
    <t xml:space="preserve">   Договор 1656342.1.1 от 29.06.23 Круг отрезной 230*6*22,23мм 30шт кап-ремонт</t>
  </si>
  <si>
    <t xml:space="preserve"> 74684 "LEGENDARY BUSINES IMPEKS" mas`uliyati cheklangan jamiyati</t>
  </si>
  <si>
    <t xml:space="preserve">   Договор 1553587 от 06.08.23 Сито  всех типов 8шт</t>
  </si>
  <si>
    <t xml:space="preserve">   Договор 1644264.1.1 от 25.06.23 Болт с шестигранной головкой с гайкой М18*80
 20кг кап-ремонт</t>
  </si>
  <si>
    <t xml:space="preserve">   Договор 1644294.1.1 от 26.06.23 Гайка шестигранная М16
 5кг кап-ремонт</t>
  </si>
  <si>
    <t xml:space="preserve">   Договор 1644328.1.1 от 25.06.23 Болт с шестигранной  с гайкой М18*80 с шайбами
 15кг кап-ремонт</t>
  </si>
  <si>
    <t xml:space="preserve">   Договор 1644373.1.1 от 25.06.23 Болт с шестигранной с гайкой М16*80мм с шайбами
 20кг кап-ремонт</t>
  </si>
  <si>
    <t xml:space="preserve">   Договор 1644398.1.1 от 25.06.23 Болт с гайка м10*30(мебель)
 8кг кап-ремонт</t>
  </si>
  <si>
    <t xml:space="preserve">   Договор 1644420.1.1 от 26.06.23 Гайка шестигранная М12
 2кг кап-ремонт</t>
  </si>
  <si>
    <t xml:space="preserve">   Договор 1644453.1.1 от 25.06.23 Болт с гайкой м12*120мм
 10кг кап-ремонт</t>
  </si>
  <si>
    <t xml:space="preserve">   Договор 1651093.1.1 от 03.07.23 Болт с гайкой м16*80 мм
 30кг кап-ремонт</t>
  </si>
  <si>
    <t xml:space="preserve">   Договор 1651123.1.1 от 28.06.23 Болт с гайкой м16*80 мм с шайбой
 8кг кап-ремонт</t>
  </si>
  <si>
    <t xml:space="preserve">   Договор 1651159.1.1 от 28.06.23 Болт с гайкой м16*100 мм с шайбой
 15кг кап-ремонт</t>
  </si>
  <si>
    <t xml:space="preserve">   Договор 1651185.1.1 от 28.06.23 Болт с шестигранной головкой м14*50 мм
 8кг кап-ремонт</t>
  </si>
  <si>
    <t xml:space="preserve">   Договор 1651218.1.1 от 03.07.23 Болт с шестигранной головкой м20*80 мм
 20кг кап-ремонт</t>
  </si>
  <si>
    <t xml:space="preserve">   Договор 1651253.1.1 от 03.07.23 Болт с гайкой м12*60 мм с шайбой
 10кг кап-ремонт</t>
  </si>
  <si>
    <t xml:space="preserve">   Договор 1651296.1.1 от 03.07.23 Болт с гайкой м16*140 мм
 15кг кап-ремонт</t>
  </si>
  <si>
    <t xml:space="preserve">   Договор 1651311.1.1 от 03.07.23 Болт с гайкой м12*50 мм с шайбой
 8кг кап-ремонт</t>
  </si>
  <si>
    <t xml:space="preserve">   Договор 1651350.1.1 от 03.07.23 Болт с гайкой м10*50 мм с шайбой
 4кг кап-ремонт</t>
  </si>
  <si>
    <t xml:space="preserve">   Договор 1651362.1.1 от 03.07.23 Болт с гайка м8*30(мебель)
 6кг кап-ремонт</t>
  </si>
  <si>
    <t xml:space="preserve">   Договор 1651369.1.1 от 03.07.23 Болт с гайкой м8*70 мм
 20кг кап-ремонт</t>
  </si>
  <si>
    <t xml:space="preserve">   Договор 1651374.1.1 от 03.07.23 Болт м16*70 с полной резьбой
 5кг кап-ремонт</t>
  </si>
  <si>
    <t xml:space="preserve">   Договор 1651383.1.1 от 03.07.23 Болт м12*70 с полной резьбой
 5кг кап-ремонт</t>
  </si>
  <si>
    <t xml:space="preserve">   Договор 1651404.1.1 от 03.07.23 Болт с гайкой м6*20 мм
 10кг кап-ремонт</t>
  </si>
  <si>
    <t xml:space="preserve">   Договор 1651418.1.1 от 03.07.23 Болт с шестигранной головкой м14*60 мм
 20кг кап-ремонт</t>
  </si>
  <si>
    <t xml:space="preserve">   Договор 1708815.1.1 от 13.07.23 Электроды сварочные 50кг кап-ремонт</t>
  </si>
  <si>
    <t xml:space="preserve">   Договор 1708827.1.1 от 13.07.23 Электроды сварочные 50кг кап-ремонт</t>
  </si>
  <si>
    <t xml:space="preserve">   Договор 1781759.1.1 от 02.08.23 Цеп ходовая 1шт</t>
  </si>
  <si>
    <t xml:space="preserve">   Договор 1781769.1.1 от 02.08.23 Прокладка 1шт</t>
  </si>
  <si>
    <t xml:space="preserve">   Договор 1781775.1.1 от 02.08.23 Глушитель 1шт</t>
  </si>
  <si>
    <t xml:space="preserve">   Договор 1781778.1.1 от 02.08.23 Ремень кондиционера</t>
  </si>
  <si>
    <t xml:space="preserve">   Договор 1781779.1.1 от 02.08.23 Тормозные колодки 1 кт</t>
  </si>
  <si>
    <t xml:space="preserve">   Договор 1781782.1.1 от 02.08.23 Герметик автомабильный 1шт</t>
  </si>
  <si>
    <t xml:space="preserve">   Договор 1819755.1.1 от 12.08.23 известь 1000кг</t>
  </si>
  <si>
    <t xml:space="preserve"> 74656 "MBS-OIL" mas`uliyati cheklangan jamiyati</t>
  </si>
  <si>
    <t xml:space="preserve">   Договор 6380179 от 04.07.23 диз топливо 4100л</t>
  </si>
  <si>
    <t xml:space="preserve">   Договор 1880365.1.1 от 01.09.23 контактор 2шт</t>
  </si>
  <si>
    <t xml:space="preserve">   Договор 1880367.1.1 от 01.09.23 контактор 5шт</t>
  </si>
  <si>
    <t xml:space="preserve"> 74668 "MUXTORJON QURILISH INVEST" mas`uliyati cheklangan jamiyati</t>
  </si>
  <si>
    <t xml:space="preserve">   Договор 1700362.1.1 от 10.07.23 Клапан обратный Ду 80мм
 1шт кап-ремонт</t>
  </si>
  <si>
    <t xml:space="preserve">   Договор 1700372.1.1 от 10.07.23 Клапан обратный Ду 32мм
 2шт кап-ремонт</t>
  </si>
  <si>
    <t xml:space="preserve">   Договор 1704669.1.1 от 12.07.23 Кран шаровой Ду40 5шт кап-ремонт</t>
  </si>
  <si>
    <t xml:space="preserve"> 74657 "NAVPOLIMERPLAST" mas`uliyati cheklangan jamiyati</t>
  </si>
  <si>
    <t xml:space="preserve">   Договор 1656626.1.1 от 29.06.23 Лампа Светодиодная 12W</t>
  </si>
  <si>
    <t xml:space="preserve"> 74680 "NEW AGROGROUP" mas`uliyati cheklangan jamiyati</t>
  </si>
  <si>
    <t xml:space="preserve">   Договор 2023-1 от 31.07.23 Пшеница 1000тн</t>
  </si>
  <si>
    <t xml:space="preserve">   Договор 2023-2 от 18.08.23 Пшеница 1000тн</t>
  </si>
  <si>
    <t xml:space="preserve">   Договор 2023-3 от 21.08.23 Пшеница 1000тн</t>
  </si>
  <si>
    <t xml:space="preserve">   Договор 2023-4 от 25.08.23 Пшеница 1000тн</t>
  </si>
  <si>
    <t xml:space="preserve">   Договор 2023-5 от 28.08.23 Пшеница 1000тн</t>
  </si>
  <si>
    <t xml:space="preserve">   Договор 2023-6 от 12.09.23 Пшеница 1000тн</t>
  </si>
  <si>
    <t xml:space="preserve">   Договор 2023-7 от 26.09.23 Пшеница 1000тн</t>
  </si>
  <si>
    <t xml:space="preserve">   Договор 2023-8 от 29.09.23 Пшеница 1000тн</t>
  </si>
  <si>
    <t xml:space="preserve"> 74660 "NODIRKHAN ENERGO" xususiy korxonasi</t>
  </si>
  <si>
    <t xml:space="preserve">   Договор 1656269.1.1 от 29.06.23 Круг отрезной 230*2*22,23мм
 90шт кап-ремонт</t>
  </si>
  <si>
    <t xml:space="preserve"> 74658 "NUR ZAMIN PARTNER 2022" mas`uliyati cheklangan jamiyati</t>
  </si>
  <si>
    <t xml:space="preserve">   Договор 1656429.1.1 от 29.06.23 Кабель силовой огнестойкий ВВГ нг(А)-FRLS 4X25 мм 2 250м кап-ремонт</t>
  </si>
  <si>
    <t xml:space="preserve">   Договор 1656439.1.1 от 29.06.23 Кабель ПВС 4х2,5 250м кап-ремонт</t>
  </si>
  <si>
    <t xml:space="preserve"> 74688 "OMAD XAMROX MEZON" mas`uliyati cheklangan jamiyati</t>
  </si>
  <si>
    <t xml:space="preserve">   Договор 1823746.1.1 от 13.08.23 Стул металлическая 10шт</t>
  </si>
  <si>
    <t xml:space="preserve"> 74663 "ONLINE TREYD 777" xususiy korxonasi</t>
  </si>
  <si>
    <t xml:space="preserve">   Договор 1656495.1.1 от 29.06.23 Изолента 100шт кап-ремонт</t>
  </si>
  <si>
    <t xml:space="preserve"> 74678 "SARDOR BAZAAR SALER" mas`uliyati cheklangan jamiyati</t>
  </si>
  <si>
    <t xml:space="preserve">   Договор 1733984 от 20.07.23 Фторопласт 8кг</t>
  </si>
  <si>
    <t xml:space="preserve">   Договор 1837171.1.1 от 18.08.23 Песок 20м3</t>
  </si>
  <si>
    <t xml:space="preserve"> 74704 "SELEN BUNYODKOR" MAS'ULIYATI CHEKLANGAN JAMIYAT</t>
  </si>
  <si>
    <t xml:space="preserve">   Договор 6315 от 18.09.23 Гидроизоляционный фольгаизол</t>
  </si>
  <si>
    <t xml:space="preserve"> 74387 "SHOXJAXON-QURILISH" mas‘uliyati cheklangan jamiyati</t>
  </si>
  <si>
    <t xml:space="preserve">   Договор 6433257 от 10.08.23 Щебень-20куб.метр</t>
  </si>
  <si>
    <t xml:space="preserve">   Договор 6433880 от 11.08.23 Клинец-20куб.метр</t>
  </si>
  <si>
    <t xml:space="preserve"> 74670 "SMART STEPS SALES CENTER" mas`uliyati cheklangan jamiyati</t>
  </si>
  <si>
    <t xml:space="preserve">   Договор 1718726.1.1 от 15.07.23 кондиционеры 1шт</t>
  </si>
  <si>
    <t xml:space="preserve"> 74669 "SOFEKOM" mas‘uliyati cheklangan jamiyati</t>
  </si>
  <si>
    <t xml:space="preserve">   Договор 1704659.1.1 от 12.07.23 Кран шаровой Ду32 шт5 кап-ремонт</t>
  </si>
  <si>
    <t xml:space="preserve">   Договор 1880366.1.1 от 01.09.23 контактор 5шт</t>
  </si>
  <si>
    <t xml:space="preserve"> 74204 "TCT TRADE AND SUPPLY" mas‘uliyati cheklangan jamiyati</t>
  </si>
  <si>
    <t xml:space="preserve">   Договор 14-КП-23 от 13.07.23 Пшеница 3 кл 3000тн</t>
  </si>
  <si>
    <t xml:space="preserve">   Договор №15-КП-23 от 24.07.23 г. Пшеница 3-кл 3 000 тн</t>
  </si>
  <si>
    <t xml:space="preserve"> 74644 "TEX ENERGO" mas‘uliyati cheklangan jamiyati</t>
  </si>
  <si>
    <t xml:space="preserve">   Договор 1753150.1.1 от 26.07.23 диэлектрические  перчатки 5пар</t>
  </si>
  <si>
    <t xml:space="preserve">   Договор 1753159.1.1 от 26.07.23 Указатель высокого напряжения УВН 8шт</t>
  </si>
  <si>
    <t xml:space="preserve"> 74708 "VISMUT KIMYO" mas`uliyati cheklangan jamiyati</t>
  </si>
  <si>
    <t xml:space="preserve">   Договор 1955108.1.1 от 27.09.23 Аммофос 250кг</t>
  </si>
  <si>
    <t xml:space="preserve"> 1246 AJ BEKOBODSEMENT</t>
  </si>
  <si>
    <t xml:space="preserve">   Договор 6426034 от 04.08.23 Цемент 10 тн</t>
  </si>
  <si>
    <t xml:space="preserve"> 72593 AO UzAuto Motors</t>
  </si>
  <si>
    <t xml:space="preserve">   Договор 3-222-2022-15784UA от 09.11.22 Автомашина Lacetti L-Optima AT</t>
  </si>
  <si>
    <t xml:space="preserve"> 74667 AVEZOV ULUG‘BEK MAXAMADJON O‘G‘LI ЯТТ</t>
  </si>
  <si>
    <t xml:space="preserve">   Договор 1700383.1.1 от 10.07.23 Кран шаравой нж Ду32 Ру25 2шт кап-ремонт</t>
  </si>
  <si>
    <t xml:space="preserve"> 808 IXTISOSLASHTIRILGAN ANALITIK NAZORAT MARKAZI (ЦСАК)</t>
  </si>
  <si>
    <t xml:space="preserve">   Договор 16-05 НД-2023 от 07.08.23 Нормативные документы</t>
  </si>
  <si>
    <t xml:space="preserve"> 73970 MChJ "ASIA METALL BUSINESS"</t>
  </si>
  <si>
    <t xml:space="preserve">   Договор 18-09-23 ПШ от 18.09.23 Пшеница 3 кл 300 тн</t>
  </si>
  <si>
    <t xml:space="preserve">   Договор 6385790 от 06.07.23 Пшеница</t>
  </si>
  <si>
    <t xml:space="preserve">   Договор 6387768 от 07.07.23 Пшеница</t>
  </si>
  <si>
    <t xml:space="preserve">   Договор 6396123 от 13.07.23 Пшеница 4 класс 20 тн</t>
  </si>
  <si>
    <t xml:space="preserve">   Договор 6425974 от 04.08.23 Пшеница 4-класс 200 тн</t>
  </si>
  <si>
    <t xml:space="preserve">   Договор 6427893 от 07.08.23 Пшеница 4-класс 200 тн</t>
  </si>
  <si>
    <t xml:space="preserve">   Договор 6429856 от 08.08.23 Пшеница 4-класс 200 тн</t>
  </si>
  <si>
    <t xml:space="preserve">   Договор 6435318 от 11.08.23 Пшеница 4-класс 200 тн</t>
  </si>
  <si>
    <t xml:space="preserve">   Договор 6437452 от 14.08.23 Пшеница 4-кл 200 тн</t>
  </si>
  <si>
    <t xml:space="preserve">   Договор 6444115 от 18.08.23 Пшеница 3 кг 200 тн</t>
  </si>
  <si>
    <t xml:space="preserve">   Договор 6444116 от 18.08.23 Пшеница 3 кг 200 тн</t>
  </si>
  <si>
    <t xml:space="preserve">   Договор 6444117 от 18.08.23 Пшеница 3 кг 200 тн</t>
  </si>
  <si>
    <t xml:space="preserve">   Договор 2023-22 от 06.07.23 Пшеница 4 кл 1000 тн</t>
  </si>
  <si>
    <t xml:space="preserve">   Договор 0183056 от 29.06.23 Вода питьевая для куллера 400шт</t>
  </si>
  <si>
    <t xml:space="preserve">   Договор 0186762 от 27.07.23 Вода питьевая для куллера 400шт</t>
  </si>
  <si>
    <t xml:space="preserve">   Договор 1644053 от 04.09.23 Вода питьевая для куллера 380шт</t>
  </si>
  <si>
    <t xml:space="preserve">   Договор 2023-07-06С от 06.07.23 Контроллер 1шт</t>
  </si>
  <si>
    <t xml:space="preserve">   Договор 1702350.1.1 от 12.07.23 формалин-5000кг</t>
  </si>
  <si>
    <t xml:space="preserve">   Договор 1842668.1.1 от 21.08.23 Гипохлорит натрий-4тн</t>
  </si>
  <si>
    <t xml:space="preserve">   Договор 1753235.1.1 от 31.07.23 Карбид кальция 250кг</t>
  </si>
  <si>
    <t xml:space="preserve">   Договор 1834625.1.1 от 22.08.23 Лист 1130кг</t>
  </si>
  <si>
    <t xml:space="preserve"> 74518 MCHJ REMOTE CONTROL</t>
  </si>
  <si>
    <t xml:space="preserve">   Договор 1537569 от 03.08.23 Контроллер телеметрии 1шт</t>
  </si>
  <si>
    <t xml:space="preserve">   Договор 6439119 от 15.08.23 Водоэмульсия фосадний-100кг</t>
  </si>
  <si>
    <t xml:space="preserve">   Договор 6439148 от 15.08.23 Смесь строительная-25шт</t>
  </si>
  <si>
    <t xml:space="preserve">   Договор 6439149 от 15.08.23 Смесь строительная-10шт</t>
  </si>
  <si>
    <t xml:space="preserve">   Договор 6508039 от 29.09.23 Эмаль175кг</t>
  </si>
  <si>
    <t xml:space="preserve"> 74086 MChJ UMARIM</t>
  </si>
  <si>
    <t xml:space="preserve">   Договор 1628999.1.1 от 03.07.23 кондиционеры 1шт</t>
  </si>
  <si>
    <t xml:space="preserve">   Договор 1718723.1.1 от 15.07.23 кондиционеры 1шт</t>
  </si>
  <si>
    <t xml:space="preserve">   Договор 1853333.1.1 от 28.08.23 Шамотный порошок</t>
  </si>
  <si>
    <t xml:space="preserve">   Договор 1792505.1.1 от 10.08.23г химикаты</t>
  </si>
  <si>
    <t xml:space="preserve"> 301 MChJ ZOLOTOE RUNO</t>
  </si>
  <si>
    <t xml:space="preserve">   Договор 0188552 от 06.08.23 хим реактивы</t>
  </si>
  <si>
    <t xml:space="preserve">   Договор 0188555 от 06.08.23 хим реактивы</t>
  </si>
  <si>
    <t xml:space="preserve">   Договор 0188556 от 06.08.23 хим реактивы</t>
  </si>
  <si>
    <t xml:space="preserve">   Договор 0188558 от 06.08.23 хим реактивы</t>
  </si>
  <si>
    <t xml:space="preserve">   Договор 0188559 от 06.08.23 хим реактивы</t>
  </si>
  <si>
    <t xml:space="preserve">   Договор 0188567 от 06.08.23 хим реактивы</t>
  </si>
  <si>
    <t xml:space="preserve">   Договор 0188570 от 06.08.23 хим реактивы</t>
  </si>
  <si>
    <t xml:space="preserve">   Договор 0188571 от 06.08.23 хим реактивы</t>
  </si>
  <si>
    <t xml:space="preserve">   Договор 0188572 от 06.08.23 хим реактивы</t>
  </si>
  <si>
    <t xml:space="preserve">   Договор 0188590 от 06.08.23 хим реактивы</t>
  </si>
  <si>
    <t xml:space="preserve">   Договор 0188591 от 06.08.23 хим реактивы</t>
  </si>
  <si>
    <t xml:space="preserve">   Договор 0188592 от 06.08.23 хим реактивы</t>
  </si>
  <si>
    <t xml:space="preserve">   Договор 0188593 от 06.08.23 хим реактивы</t>
  </si>
  <si>
    <t xml:space="preserve">   Договор 0188594 от 06.08.23 хим реактивы</t>
  </si>
  <si>
    <t xml:space="preserve">   Договор 0188595 от 06.08.23 хим реактивы</t>
  </si>
  <si>
    <t xml:space="preserve">   Договор 0188596 от 06.08.23 хим реактивы</t>
  </si>
  <si>
    <t xml:space="preserve">   Договор 0188599 от 06.08.23 хим реактивы</t>
  </si>
  <si>
    <t xml:space="preserve">   Договор 0188601 от 06.08.23 хим реактивы</t>
  </si>
  <si>
    <t xml:space="preserve">   Договор 0188602 от 06.08.23 хим реактивы</t>
  </si>
  <si>
    <t xml:space="preserve">   Договор 0188603 от 06.08.23 хим реактивы</t>
  </si>
  <si>
    <t xml:space="preserve">   Договор 0188604 от 06.08.23 хим реактивы</t>
  </si>
  <si>
    <t xml:space="preserve">   Договор 0188605 от 06.08.23 хим реактивы</t>
  </si>
  <si>
    <t xml:space="preserve">   Договор 0188610 от 06.08.23 хим реактивы</t>
  </si>
  <si>
    <t xml:space="preserve">   Договор 0188612 от 06.08.23 хим реактивы</t>
  </si>
  <si>
    <t xml:space="preserve">   Договор 0188613 от 06.08.23 хим реактивы</t>
  </si>
  <si>
    <t xml:space="preserve">   Договор 0188614 от 06.08.23 хим реактивы</t>
  </si>
  <si>
    <t xml:space="preserve">   Договор 0188615от 06.08.23 хим реактивы</t>
  </si>
  <si>
    <t xml:space="preserve">   Договор 0188616от 06.08.23 хим реактивы</t>
  </si>
  <si>
    <t xml:space="preserve">   Договор 0188622 от 06.08.23 хим реактивы</t>
  </si>
  <si>
    <t xml:space="preserve">   Договор 0188623 от 06.08.23 хим реактивы</t>
  </si>
  <si>
    <t xml:space="preserve">   Договор 0188625 от 06.08.23 хим реактивы</t>
  </si>
  <si>
    <t xml:space="preserve">   Договор 0188630 от 06.08.23 хим реактивы</t>
  </si>
  <si>
    <t xml:space="preserve">   Договор 0188631 от 06.08.23 хим реактивы</t>
  </si>
  <si>
    <t xml:space="preserve">   Договор 0188644 от 06.08.23 хим реактивы</t>
  </si>
  <si>
    <t xml:space="preserve">   Договор 0188645 от 06.08.23 хим реактивы</t>
  </si>
  <si>
    <t xml:space="preserve">   Договор 0188646 от 06.08.23 хим реактивы</t>
  </si>
  <si>
    <t xml:space="preserve">   Договор 1820135.1.1 от 14.08.23 хим реактивы</t>
  </si>
  <si>
    <t xml:space="preserve">   Договор 1820140.1.1 от 14.08.23 хим реактивы</t>
  </si>
  <si>
    <t xml:space="preserve">   Договор 1820143.1.1 от 14.08.23 хим реактивы</t>
  </si>
  <si>
    <t xml:space="preserve">   Договор 1820145.1.1 от 14.08.23 хим реактивы</t>
  </si>
  <si>
    <t xml:space="preserve">   Договор 1820149.1.1 от 14.08.23 хим реактивы</t>
  </si>
  <si>
    <t xml:space="preserve">   Договор 1820155.1.1 от 14.08.23 хим реактивы</t>
  </si>
  <si>
    <t xml:space="preserve">   Договор 1820159.1.1 от 14.08.23 хим реактивы</t>
  </si>
  <si>
    <t xml:space="preserve">   Договор 1820166.1.1 от 14.08.23 хим реактивы</t>
  </si>
  <si>
    <t xml:space="preserve">   Договор 1858925.1.1 от 25.08.23 хим реактивы</t>
  </si>
  <si>
    <t xml:space="preserve">   Договор 1858967.1.1 от 25.08.23 хим реактивы</t>
  </si>
  <si>
    <t xml:space="preserve">   Договор 1923988.1.1 от 18.09.23 хим реактивы</t>
  </si>
  <si>
    <t xml:space="preserve">   Договор 1923995.1.1 от 18.09.23 хим реактивы</t>
  </si>
  <si>
    <t xml:space="preserve">   Договор 1924019.1.1 от 18.09.23 хим реактивы</t>
  </si>
  <si>
    <t xml:space="preserve">   Договор 1924024.1.1 от 18.09.23 хим реактивы</t>
  </si>
  <si>
    <t xml:space="preserve">   Договор 1924033.1.1 от 18.09.23 хим реактивы</t>
  </si>
  <si>
    <t xml:space="preserve">   Договор 1924045.1.1 от 18.09.23 Соляная кислота 1,86кг</t>
  </si>
  <si>
    <t xml:space="preserve"> 74697 MULLAJONOV SANJAR MA’MURJON O‘G‘LI</t>
  </si>
  <si>
    <t xml:space="preserve">   Договор 1633911 от 30.08.23 Сетка 10шт</t>
  </si>
  <si>
    <t xml:space="preserve"> 74699 QAMBAROVA SAIDA ALISHEROVNA</t>
  </si>
  <si>
    <t xml:space="preserve">   Договор 1895175.1.1 от 08.09.23 Хим.посуда</t>
  </si>
  <si>
    <t xml:space="preserve">   Договор 1897729.1.1 от 08.09.23 Стакан однораз.</t>
  </si>
  <si>
    <t xml:space="preserve">   Договор 1912602.1.1 от 13.09.23 Круг отрезной 50шт</t>
  </si>
  <si>
    <t xml:space="preserve">   Договор 1912618.1.1 от 13.09.23 Электроды сварочные МР-3 4мм 200кг</t>
  </si>
  <si>
    <t xml:space="preserve">   Договор 0182894 от 29.06.23 кислород 450м3</t>
  </si>
  <si>
    <t xml:space="preserve">   Договор 0186774 от 27.07.23 кислород 450м3</t>
  </si>
  <si>
    <t xml:space="preserve">   Договор 1680155 от 14.09.23 кислород 300м3</t>
  </si>
  <si>
    <t xml:space="preserve">   Договор 6381879 от 04.07.23 Сода каустическая 1000 кг</t>
  </si>
  <si>
    <t xml:space="preserve">   Договор 1671679.1.1 от 06.07.23 Норийная лента 27,8 п/м</t>
  </si>
  <si>
    <t xml:space="preserve">   Договор 1912825.1.1 от 13.09.23 Рукава напорно-всасывающий 2 КЩ 75-10</t>
  </si>
  <si>
    <t xml:space="preserve"> 72897 СП ООО SREDAZPODSHIPNIK</t>
  </si>
  <si>
    <t xml:space="preserve">   Договор 0183175 от 05.07.23 Подшипник 5-180206
 10шт кап-ремонт</t>
  </si>
  <si>
    <t xml:space="preserve">   Договор 0183176 от 05.07.23 Подшипник 180207
 10шт кап-ремонт</t>
  </si>
  <si>
    <t xml:space="preserve">   Договор 0183316 от 06.07.23 Подшипник 180212
 14шт кап-ремонт</t>
  </si>
  <si>
    <t xml:space="preserve">   Договор 0183317 от 06.07.23 Подшипник 180302
 8шт кап-ремонт</t>
  </si>
  <si>
    <t xml:space="preserve">   Договор 0183358 от 06.07.23 Подшипник 5-180205
 40шт кап-ремонт</t>
  </si>
  <si>
    <t xml:space="preserve">   Договор 0183359 от 06.07.23 Подшипник 180304
 10шт кап-ремонт</t>
  </si>
  <si>
    <t xml:space="preserve">   Договор 0183371 от 06.07.23 Подшипник 180305
 10шт кап-ремонт</t>
  </si>
  <si>
    <t xml:space="preserve">   Договор 0183372 от 06.07.23 Подшипник 180306
 8шт кап-ремонт</t>
  </si>
  <si>
    <t xml:space="preserve">   Договор 0183373 от 06.07.23 Подшипник 180308
 10шт кап-ремонт</t>
  </si>
  <si>
    <t xml:space="preserve">   Договор 0183374 от 06.07.23 Подшипник 180311
 6шт кап-ремонт</t>
  </si>
  <si>
    <t xml:space="preserve">   Договор 0183375 от 06.07.23 Подшипник 180312
 8шт кап-ремонт</t>
  </si>
  <si>
    <t xml:space="preserve">   Договор 0183376 от 06.07.23 Подшипник 180313
 18шт кап-ремонт</t>
  </si>
  <si>
    <t xml:space="preserve">   Договор 0183377 от 06.07.23 Подшипник 180316
 10шт кап-ремонт</t>
  </si>
  <si>
    <t xml:space="preserve">   Договор 0183378 от 06.07.23 Подшипник 210
 8шт кап-ремонт</t>
  </si>
  <si>
    <t xml:space="preserve">   Договор 0183379 от 06.07.23 Подшипник 304А
 10шт кап-ремонт</t>
  </si>
  <si>
    <t xml:space="preserve">   Договор 0183380 от 06.07.23 Подшипник 307
 12шт кап-ремонт</t>
  </si>
  <si>
    <t xml:space="preserve">   Договор 0183381 от 06.07.23 Подшипник 308А
 16шт кап-ремонт</t>
  </si>
  <si>
    <t xml:space="preserve">   Договор 0183382 от 06.07.23 Подшипник 407А
 5шт кап-ремонт</t>
  </si>
  <si>
    <t xml:space="preserve">   Договор 0183383 от 06.07.23 Подшипник 408А
 4шт кап-ремонт</t>
  </si>
  <si>
    <t xml:space="preserve">   Договор 0183384 от 06.07.23 Подшипник 409А
 10шт кап-ремонт</t>
  </si>
  <si>
    <t xml:space="preserve">   Договор 0183385 от 06.07.23 Подшипник 307
 6шт кап-ремонт</t>
  </si>
  <si>
    <t xml:space="preserve">   Договор 0183386 от 06.07.23 Подшипник 320А
 1шт кап-ремонт</t>
  </si>
  <si>
    <t xml:space="preserve">   Договор 0183387 от 06.07.23 Подшипник 317А
 10шт кап-ремонт</t>
  </si>
  <si>
    <t xml:space="preserve">   Договор 0183391 от 06.07.23 Подшипник 5-180307
 10шт кап-ремонт</t>
  </si>
  <si>
    <t xml:space="preserve">   Договор 0183392 от 06.07.23 Подшипник 5-180309
 30шт кап-ремонт</t>
  </si>
  <si>
    <t xml:space="preserve">   Договор 0183393 от 06.07.23 Подшипник 5-180314
 6шт кап-ремонт</t>
  </si>
  <si>
    <t xml:space="preserve">   Договор 0183394 от 06.07.23 Подшипник 1608Л
 2шт кап-ремонт</t>
  </si>
  <si>
    <t xml:space="preserve">   Договор 0183411 от 06.07.23 Подшипник 309А
 4шт кап-ремонт</t>
  </si>
  <si>
    <t xml:space="preserve"> 71712 Ф-ал  Xalqaro Tezkor ОАO O`zbekiston Poch</t>
  </si>
  <si>
    <t xml:space="preserve">   Договор 17 от 14.08.23 Марки</t>
  </si>
  <si>
    <t xml:space="preserve"> 74671 ЯТТ ERKINBOYEV TOXIRJON SOIBJON O‘G‘LI</t>
  </si>
  <si>
    <t xml:space="preserve">   Договор 1704679.1.1 от 13.07.23 Кран шаравой Ду50
 5шт кап-ремонт</t>
  </si>
  <si>
    <t xml:space="preserve">   Договор 01972 от 20.06.23 Пшеница 3- класс 1050 тн</t>
  </si>
  <si>
    <t xml:space="preserve">   Договор 02496 от 28.07.23 Пшеница 3- класс 500 тн</t>
  </si>
  <si>
    <t xml:space="preserve">   Договор 6473207 от 07.09.23 Поставка спирт пищевой Люкс 600 дал</t>
  </si>
  <si>
    <t xml:space="preserve"> 74683 "ANID FARM PLUS" mas`uliyati cheklangan jamiyati</t>
  </si>
  <si>
    <t xml:space="preserve">   Договор 6424861 от 04.08.23 Поставка спирт пищевой Люкс 400 дал</t>
  </si>
  <si>
    <t xml:space="preserve">   Договор 6471915 от 07.09.23 Поставка спирт пищевой Люкс 300 дал</t>
  </si>
  <si>
    <t xml:space="preserve">   Договор 6481104 от 13.09.23 Поставка спирт пищевой Люкс 200 дал</t>
  </si>
  <si>
    <t xml:space="preserve">   Договор 6411679 от 25.07.23 Поставка спирт пищевой Люкс 50 дал</t>
  </si>
  <si>
    <t xml:space="preserve">   Договор 6429846 от 08.08.23 Поставка спирт пищевой Люкс 50 дал</t>
  </si>
  <si>
    <t xml:space="preserve">   Договор 6444076от 18.08.23 Поставка спирт пищевой Люкс 50 дал</t>
  </si>
  <si>
    <t xml:space="preserve">   Договор 6462878 от 31.08.23 Поставка спирт пищевой Люкс 50 дал</t>
  </si>
  <si>
    <t xml:space="preserve">   Договор 6492805 от 20.09.23 Поставка спирт пищевой Люкс 50 дал</t>
  </si>
  <si>
    <t xml:space="preserve">   Договор 6411678 от 25.07.23 Поставка спирт пищевой Люкс 200 дал</t>
  </si>
  <si>
    <t xml:space="preserve">   Договор 6460429 от 30.08.23 Поставка спирт пищевой Люкс 100 дал</t>
  </si>
  <si>
    <t xml:space="preserve">   Договор 6498598 от 22.09.23 Поставка спирт пищевой Люкс 150 дал</t>
  </si>
  <si>
    <t xml:space="preserve">   Договор 6506227 от 28.09.23 Поставка спирт пищевой Люкс 100 дал</t>
  </si>
  <si>
    <t xml:space="preserve"> 74702 "BEGZOD-FARRUX" mas`uliyati cheklangan jamiyati</t>
  </si>
  <si>
    <t xml:space="preserve">   Договор 6478833 от 12.09.23 Поставка спирт пищевой люкс-1000дал</t>
  </si>
  <si>
    <t xml:space="preserve">   Договор 6398141 от 14.07.23 Поставка технического спирта 100 дал</t>
  </si>
  <si>
    <t xml:space="preserve">   Договор 6440105 от 16.08.23 Поставка технического спирта 20 дал</t>
  </si>
  <si>
    <t xml:space="preserve"> 74698 "BIOSALUTEM" mas‘uliyati cheklangan jamiyati</t>
  </si>
  <si>
    <t xml:space="preserve">   Договор 6465272 от 04.09.23 Поставка спирт пищевой Люкс 100 дал</t>
  </si>
  <si>
    <t xml:space="preserve">   Договор 6498600 от 22.09.23 Поставка спирт пищевой Люкс 100 дал</t>
  </si>
  <si>
    <t xml:space="preserve">   Договор 6385051 от 06.07.23 Поставка Жидкой барды 400 тн</t>
  </si>
  <si>
    <t xml:space="preserve">   Договор 6421976 от 02.08.23 Поставка Жидкой барды 400 тн</t>
  </si>
  <si>
    <t xml:space="preserve">   Договор 6444858 от 18.08.23 Поставка Жидкой барды 300 тн</t>
  </si>
  <si>
    <t xml:space="preserve">   Договор 6466090 от 04.09.23 Поставка Жидкой барды 400 тн</t>
  </si>
  <si>
    <t xml:space="preserve"> 74154 "CITY PRINT" mas‘uliyati cheklangan jamiyati</t>
  </si>
  <si>
    <t xml:space="preserve">   Договор 6385816 от 06.07.23 Поставка технического спирта 100 дал</t>
  </si>
  <si>
    <t xml:space="preserve">   Договор 6381297 от 04.07.23 Поставка спирт пищевой Люкс 3200 дал</t>
  </si>
  <si>
    <t xml:space="preserve">   Договор 6381298 от 04.07.23 Поставка спирт пищевой Люкс 3200 дал</t>
  </si>
  <si>
    <t xml:space="preserve">   Договор 6383943 от 06.07.23 Поставка спирт пищевой</t>
  </si>
  <si>
    <t xml:space="preserve">   Договор 6400578 от 17.07.23 Поставка спирт пищевой Люкс 3200 дал</t>
  </si>
  <si>
    <t xml:space="preserve">   Договор 6423846 от 03.08.23 Поставка спирт пищевой Люкс 3200 дал</t>
  </si>
  <si>
    <t xml:space="preserve">   Договор 6423847 от 03.08.23 Поставка спирт пищевой Люкс 3200 дал</t>
  </si>
  <si>
    <t xml:space="preserve">   Договор 6428236 от 07.08.23 Поставка спирт пищевой Люкс 3200 дал</t>
  </si>
  <si>
    <t xml:space="preserve">   Договор 6452817 от 24.08.23 Поставка спирт пищевой Люкс 3200 дал</t>
  </si>
  <si>
    <t xml:space="preserve">   Договор 6461384 от 30.08.23 Поставка спирт пищевой Люкс 3200 дал</t>
  </si>
  <si>
    <t xml:space="preserve">   Договор 6462462 от 30.08.23 Поставка спирт пищевой Люкс 3200 дал</t>
  </si>
  <si>
    <t xml:space="preserve">   Договор 6464173 от 31.08.23 Поставка спирт пищевой</t>
  </si>
  <si>
    <t xml:space="preserve">   Договор 6482852 от 13.09.23 Поставка спирт пищевой Люкс 3200 дал</t>
  </si>
  <si>
    <t xml:space="preserve">   Договор 6488822 от 15.09.23 Поставка спирт пищевой</t>
  </si>
  <si>
    <t xml:space="preserve">   Договор 6494497 от 20.09.23 Поставка спирт пищевой</t>
  </si>
  <si>
    <t xml:space="preserve">   Договор 6373502 от 26.06.23 Поставка Жидкой барды 100 тн</t>
  </si>
  <si>
    <t xml:space="preserve">   Договор 6387057 от 07.07.23 Поставка Жидкой барды 100 тн</t>
  </si>
  <si>
    <t xml:space="preserve">   Договор 6422500 от 02.08.23 Поставка спирт пищевой Люкс 680 дал</t>
  </si>
  <si>
    <t xml:space="preserve">   Договор 6444074 от 18.08.23 Поставка спирт пищевой Люкс 680 дал</t>
  </si>
  <si>
    <t xml:space="preserve">   Договор 6451852 от 24.08.23 Поставка спирт пищевой Люкс 680 дал</t>
  </si>
  <si>
    <t xml:space="preserve">   Договор 6460430 от 30.08.23 Поставка спирт пищевой Люкс 680 дал</t>
  </si>
  <si>
    <t xml:space="preserve">   Договор 6492807 от 20.09.23 Поставка спирт пищевой Люкс 750 дал</t>
  </si>
  <si>
    <t xml:space="preserve">   Договор 6501834 от 26.09.23 Поставка спирт пищевой Люкс 780 дал</t>
  </si>
  <si>
    <t xml:space="preserve">   Договор 6506232 от 28.09.23 Поставка спирт пищевой Люкс 780 дал</t>
  </si>
  <si>
    <t xml:space="preserve">   Договор 6388586 от 10.07.23 Поставка спирт пищевой Люкс 50 дал</t>
  </si>
  <si>
    <t xml:space="preserve">   Договор 6434192 от 11.08.23 Поставка спирт пищевой Люкс 50 дал</t>
  </si>
  <si>
    <t xml:space="preserve">   Договор 6447566 от 21.08.23 Поставка спирт пищевой Люкс 50 дал</t>
  </si>
  <si>
    <t xml:space="preserve">   Договор 6458038 от 29.08.23 Поставка спирт пищевой Люкс 50 дал</t>
  </si>
  <si>
    <t xml:space="preserve">   Договор 6467728 от 05.09.23 Поставка спирт пищевой Люкс 50 дал</t>
  </si>
  <si>
    <t xml:space="preserve">   Договор 6489305 от 18.09.23 Поставка спирт пищевой Люкс 50 дал</t>
  </si>
  <si>
    <t xml:space="preserve"> 74533 "GERBOFARM" xususiy korxonasi</t>
  </si>
  <si>
    <t xml:space="preserve">   Договор 6384381 от 06.07.23 Поставка спирт пищевой Люкс 100 дал</t>
  </si>
  <si>
    <t xml:space="preserve"> 74705 "G'OYIBON DARMONI" хусусий корхонаси</t>
  </si>
  <si>
    <t xml:space="preserve">   Договор 6490354 от 19.09.23 Поставка спирт пищевой Люкс 20 дал</t>
  </si>
  <si>
    <t xml:space="preserve">   Договор 6412381 от 26.07.23 Поставка спирт пищевой Люкс 100 дал</t>
  </si>
  <si>
    <t xml:space="preserve">   Договор 6426730 от 07.08.23 Поставка спирт пищевой Люкс 120 дал</t>
  </si>
  <si>
    <t xml:space="preserve">   Договор 6461817 от 30.08.23 Поставка спирт пищевой Люкс 150 дал</t>
  </si>
  <si>
    <t xml:space="preserve">   Договор 6495003 от 21.09.23 Поставка спирт пищевой Люкс 160 дал</t>
  </si>
  <si>
    <t xml:space="preserve"> 74682 "JD GROUP777" MCHJ</t>
  </si>
  <si>
    <t xml:space="preserve">   Договор 6414148 от 27.07.23 Поставка спирт пищевой 100 дал</t>
  </si>
  <si>
    <t xml:space="preserve">   Договор 6448191 от 22.08.23 Поставка спирт пищевой Люкс 100 дал</t>
  </si>
  <si>
    <t xml:space="preserve">   Договор 6460432 от 30.08.23 Поставка спирт пищевой Люкс 100 дал</t>
  </si>
  <si>
    <t xml:space="preserve">   Договор 6496357 от 21.09.23 Поставка спирт пищевой Люкс 100 дал</t>
  </si>
  <si>
    <t xml:space="preserve">   Договор 6506229 от 28.09.23 Поставка спирт пищевой Люкс 50 дал</t>
  </si>
  <si>
    <t xml:space="preserve"> 973 "MEVA-SHARBAT ILMIY EKSPERIMENTAL VINOCHILIK" mas‘uliyati cheklangan jamiyati</t>
  </si>
  <si>
    <t xml:space="preserve">   Договор 6379480 от 03.07.23 Поставка спирт пищевой Люкс 1200 дал</t>
  </si>
  <si>
    <t xml:space="preserve">   Договор 6460431 от 30.08.23 Поставка спирт пищевой Люкс 1640 дал</t>
  </si>
  <si>
    <t xml:space="preserve"> 74707 "MUSHTARIY YOG'OCH SAVDO" mas‘uliyati cheklangan jamiyati</t>
  </si>
  <si>
    <t xml:space="preserve">   Договор 45 от 22.09.23 Поставка эфир вторичного 100 дал</t>
  </si>
  <si>
    <t xml:space="preserve">   Договор 46 от 22.09.23 Поставка Сивушное масло 100 дал</t>
  </si>
  <si>
    <t xml:space="preserve">   Договор 6378621 от 03.07.23 Поставка Жидкой барды 100 тн</t>
  </si>
  <si>
    <t xml:space="preserve">   Договор 6380945 от 04.07.23 Поставка Жидкой барды 100 тн</t>
  </si>
  <si>
    <t xml:space="preserve">   Договор 6389314 от 10.07.23 Поставка Жидкой барды 100 тн</t>
  </si>
  <si>
    <t xml:space="preserve">   Договор 6403601 от 19.07.23 Поставка Жидкой барды 100 тн</t>
  </si>
  <si>
    <t xml:space="preserve">   Договор 6427311 от 07.08.23 Поставка Жидкой барды 100 тн</t>
  </si>
  <si>
    <t xml:space="preserve">   Договор 6429284 от 08.08.23 Поставка Жидкой барды 100 тн</t>
  </si>
  <si>
    <t xml:space="preserve">   Договор 6429285 от 08.08.23 Поставка Жидкой барды 100 тн</t>
  </si>
  <si>
    <t xml:space="preserve">   Договор 6436774 от 14.08.23 Поставка Жидкой барды 100 тн</t>
  </si>
  <si>
    <t xml:space="preserve">   Договор 6438811 от 15.08.23 Поставка Жидкой барды 100 тн</t>
  </si>
  <si>
    <t xml:space="preserve">   Договор 6438812 от 15.08.23 Поставка Жидкой барды 100 тн</t>
  </si>
  <si>
    <t xml:space="preserve">   Договор 6438813 от 15.08.23 Поставка Жидкой барды 100 тн</t>
  </si>
  <si>
    <t xml:space="preserve">   Договор 6488594 от 18.09.23 Поставка Жидкой барды 100 тн</t>
  </si>
  <si>
    <t xml:space="preserve">   Договор 6488595 от 18.09.23 Поставка Жидкой барды 100 тн</t>
  </si>
  <si>
    <t xml:space="preserve"> 127 "NAVOIYURAN" DAVLAT KORXONASI</t>
  </si>
  <si>
    <t xml:space="preserve">   Договор 6494186 от 20.09.23 Поставка спирт пищевой Люкс 50 дал</t>
  </si>
  <si>
    <t xml:space="preserve">   Договор 6456587 от 28.08.23 Поставка Жидкой барды 200 тн</t>
  </si>
  <si>
    <t xml:space="preserve">   Договор 6491103 от 19.09.23 Поставка Жидкой барды 100 тн</t>
  </si>
  <si>
    <t xml:space="preserve">   Договор 6380946 от 04.07.23 Поставка Жидкой барды 200 тн</t>
  </si>
  <si>
    <t xml:space="preserve">   Договор 6423727 от 03.08.23 Поставка Жидкой барды 200 тн</t>
  </si>
  <si>
    <t xml:space="preserve">   Договор 6448973 от 22.08.23 Поставка Жидкой барды 200 тн</t>
  </si>
  <si>
    <t xml:space="preserve">   Договор 6468501 от 05.09.23 Поставка Жидкой барды 200 тн</t>
  </si>
  <si>
    <t xml:space="preserve"> 74350 "OLTIN QO`LLAR AGRO " МЧЖ</t>
  </si>
  <si>
    <t xml:space="preserve">   Договор 6369132 от 22.06.23 Поставка Жидкой барды 100 тн</t>
  </si>
  <si>
    <t xml:space="preserve">   Договор 6380947 от 04.07.23 Поставка Жидкой барды 100 тн</t>
  </si>
  <si>
    <t xml:space="preserve">   Договор 6409083 от 24.07.23 Поставка Жидкой барды 100 тн</t>
  </si>
  <si>
    <t xml:space="preserve">   Договор 6429283 от 08.08.23 Поставка Жидкой барды 100 тн</t>
  </si>
  <si>
    <t xml:space="preserve">   Договор 6448971 от 22.08.23 Поставка Жидкой барды 100 тн</t>
  </si>
  <si>
    <t xml:space="preserve">   Договор 6474643 от 08.09.23 Поставка Жидкой барды 100 тн</t>
  </si>
  <si>
    <t xml:space="preserve">   Договор 6375481 от 27.06.23 Поставка спирт пищевой Люкс 500 дал</t>
  </si>
  <si>
    <t xml:space="preserve">   Договор 6402991 от 19.07.23 Поставка спирт пищевой Люкс 500 дал</t>
  </si>
  <si>
    <t xml:space="preserve">   Договор 6438251 от 15.08.23 Поставка спирт пищевой Люкс 500 дал</t>
  </si>
  <si>
    <t xml:space="preserve">   Договор 6451853 от 24.08.23 Поставка спирт пищевой Люкс 700 тн</t>
  </si>
  <si>
    <t xml:space="preserve">   Договор 6494187 от 20.09.23 Поставка спирт пищевой Люкс 600 дал</t>
  </si>
  <si>
    <t xml:space="preserve"> 74144 "O'ZBEKNEFTGAZ" aksiyadorlik jamiyati</t>
  </si>
  <si>
    <t xml:space="preserve">   Договор 6434219 от 11.08.23 Поставка технического спирта 20 дал</t>
  </si>
  <si>
    <t xml:space="preserve"> 74701 "PAXTACHI RODNIK YOG'" mas‘uliyati cheklangan jamiyati</t>
  </si>
  <si>
    <t xml:space="preserve">   Договор 6469813 от 06.09.23 Поставка технического спирта 50 дал</t>
  </si>
  <si>
    <t xml:space="preserve">   Договор 6471189 от 06.09.23 Поставка технического спирта 70 дал</t>
  </si>
  <si>
    <t xml:space="preserve">   Договор 6417863 от 31.07.23 Поставка технического спирта 70 дал</t>
  </si>
  <si>
    <t xml:space="preserve">   Договор 6438814 от 15.08.23 Поставка Жидкой барды 100 тн</t>
  </si>
  <si>
    <t xml:space="preserve">   Договор 6468500 от 05.09.23 Поставка Жидкой барды 100 тн</t>
  </si>
  <si>
    <t xml:space="preserve">   Договор 6373496 от 26.06.23 Поставка Жидкой барды 100 тн</t>
  </si>
  <si>
    <t xml:space="preserve">   Договор 6373497 от 26.06.23 Поставка Жидкой барды 100 тн</t>
  </si>
  <si>
    <t xml:space="preserve">   Договор 6373498 от 26.06.23 Поставка Жидкой барды 100 тн</t>
  </si>
  <si>
    <t xml:space="preserve">   Договор 6373499 от 26.06.23 Поставка Жидкой барды 100 тн</t>
  </si>
  <si>
    <t xml:space="preserve">   Договор 6373500 от 26.06.23 Поставка Жидкой барды 100 тн</t>
  </si>
  <si>
    <t xml:space="preserve">   Договор 6391557 от 11.07.23 Поставка Жидкой барды 100 тн</t>
  </si>
  <si>
    <t xml:space="preserve">   Договор 6395457 от 13.07.23 Поставка Жидкой барды 100 тн</t>
  </si>
  <si>
    <t xml:space="preserve">   Договор 6397417 от 14.07.23 Поставка Жидкой барды 100 тн</t>
  </si>
  <si>
    <t xml:space="preserve">   Договор 6401683 от 18.07.23 Поставка Жидкой барды 100 тн</t>
  </si>
  <si>
    <t xml:space="preserve">   Договор 6405392 от 20.07.23 Поставка Жидкой барды 100 тн</t>
  </si>
  <si>
    <t xml:space="preserve">   Договор 6409084 от 24.07.23 Поставка Жидкой барды 100 тн</t>
  </si>
  <si>
    <t xml:space="preserve">   Договор 6412990 от 26.07.23 Поставка Жидкой барды 100 тн</t>
  </si>
  <si>
    <t xml:space="preserve">   Договор 6416413 от 28.07.23 Поставка Жидкой барды 100 тн</t>
  </si>
  <si>
    <t xml:space="preserve">   Договор 6418360 от 31.07.23 Поставка Жидкой барды 100 тн</t>
  </si>
  <si>
    <t xml:space="preserve">   Договор 6421977 от 02.08.23 Поставка Жидкой барды 100 тн</t>
  </si>
  <si>
    <t xml:space="preserve">   Договор 6423728 от 03.08.23 Поставка Жидкой барды 100 тн</t>
  </si>
  <si>
    <t xml:space="preserve">   Договор 6431099 от 09.08.23 Поставка Жидкой барды 100 тн</t>
  </si>
  <si>
    <t xml:space="preserve">   Договор 6432882 от 10.08.23 Поставка Жидкой барды 100 тн</t>
  </si>
  <si>
    <t xml:space="preserve">   Договор 6446974 от 21.08.23 Поставка Жидкой барды 100 тн</t>
  </si>
  <si>
    <t xml:space="preserve">   Договор 6446975 от 21.08.23 Поставка Жидкой барды 100 тн</t>
  </si>
  <si>
    <t xml:space="preserve">   Договор 6446976 от 21.08.23 Поставка Жидкой барды 100 тн</t>
  </si>
  <si>
    <t xml:space="preserve">   Договор 6448972 от 22.08.23 Поставка Жидкой барды 100 тн</t>
  </si>
  <si>
    <t xml:space="preserve">   Договор 6452680 от 24.08.23 Поставка Жидкой барды 100 тн</t>
  </si>
  <si>
    <t xml:space="preserve">   Договор 6454603 от 05.09.23 Поставка Жидкой барды 100 тн</t>
  </si>
  <si>
    <t xml:space="preserve">   Договор 6457287 от 28.08.23 Поставка Жидкой барды 100 тн</t>
  </si>
  <si>
    <t xml:space="preserve">   Договор 6457288 от 28.08.23 Поставка Жидкой барды 100 тн</t>
  </si>
  <si>
    <t xml:space="preserve">   Договор 6458829 от 29.08.23 Поставка Жидкой барды 100 тн</t>
  </si>
  <si>
    <t xml:space="preserve">   Договор 6458830 от 29.08.23 Поставка Жидкой барды 100 тн</t>
  </si>
  <si>
    <t xml:space="preserve">   Договор 6458831 от 29.08.23 Поставка Жидкой барды 100 тн</t>
  </si>
  <si>
    <t xml:space="preserve">   Договор 6466091 от 04.09.23 Поставка Жидкой барды 100 тн</t>
  </si>
  <si>
    <t xml:space="preserve">   Договор 6468499 от 05.09.23 Поставка Жидкой барды 100 тн</t>
  </si>
  <si>
    <t xml:space="preserve">   Договор 6470573 от 06.09.23 Поставка Жидкой барды 100 тн</t>
  </si>
  <si>
    <t xml:space="preserve">   Договор 6474644 от 08.09.23 Поставка Жидкой барды 100 тн</t>
  </si>
  <si>
    <t xml:space="preserve">   Договор 6476833 от 11.09.23 Поставка Жидкой барды 100 тн</t>
  </si>
  <si>
    <t xml:space="preserve">   Договор 6479599 от 12.09.23 Поставка Жидкой барды 100 тн</t>
  </si>
  <si>
    <t xml:space="preserve">   Договор 6479600 от 12.09.23 Поставка Жидкой барды 100 тн</t>
  </si>
  <si>
    <t xml:space="preserve">   Договор 6484141 от 14.09.23 Поставка Жидкой барды 100 тн</t>
  </si>
  <si>
    <t xml:space="preserve"> 74672 "SAMIKO MOON" mas`uliyati cheklangan jamiyati</t>
  </si>
  <si>
    <t xml:space="preserve">   Договор 44-юрс от 20.07.23 Поставка эфир вторичного 2000 дал</t>
  </si>
  <si>
    <t xml:space="preserve">   Договор 6398908 от 17.07.23 Поставка спирт пищевой Люкс 3200 дал</t>
  </si>
  <si>
    <t xml:space="preserve"> 232 "SHARQ" aksiyadorlik jamiyati</t>
  </si>
  <si>
    <t xml:space="preserve">   Договор 6369805 от 22.06.23 Поставка технического спирта 100 дал</t>
  </si>
  <si>
    <t xml:space="preserve">   Договор 6430601 от 09.08.23 Поставка технического спирта 150 дал</t>
  </si>
  <si>
    <t xml:space="preserve">   Договор 6490350 от 19.09.23 Поставка технического спирта 100 дал</t>
  </si>
  <si>
    <t xml:space="preserve">   Договор 6388585 от 10.07.23 Поставка спирт пищевой Люкс 100 дал</t>
  </si>
  <si>
    <t xml:space="preserve">   Договор 6440107 от 16.08.23 Поставка спирт пищевой Люкс 200 тн</t>
  </si>
  <si>
    <t xml:space="preserve">   Договор 6482571 от 13.09.23 Поставка технического спирта 200 дал</t>
  </si>
  <si>
    <t xml:space="preserve">   Договор 6401155 от 18.07.23 Поставка технического спирта 450 дал</t>
  </si>
  <si>
    <t xml:space="preserve">   Договор 6427898 от 07.08.23 Поставка технического спирта 450 дал</t>
  </si>
  <si>
    <t xml:space="preserve">   Договор 6446172 от 21.08.23 Поставка технического спирта 450 дал</t>
  </si>
  <si>
    <t xml:space="preserve">   Договор 6469812 от 06.09.23 Поставка технического спирта 450 дал</t>
  </si>
  <si>
    <t xml:space="preserve">   Договор 6490351 от 19.09.23 Поставка технического спирта 450 дал</t>
  </si>
  <si>
    <t xml:space="preserve">   Договор 6383708 от 05.07.23 Поставка технического спирта 40 дал</t>
  </si>
  <si>
    <t xml:space="preserve">   Договор 6383709 от 05.07.23 Поставка технического спирта 40 тн</t>
  </si>
  <si>
    <t xml:space="preserve">   Договор 6417861 от 31.07.23 Поставка технического спирта 40 дал</t>
  </si>
  <si>
    <t xml:space="preserve">   Договор 6417862 от 31.07.23 Поставка технического спирта 40 дал</t>
  </si>
  <si>
    <t xml:space="preserve">   Договор 6439401 от 15.08.23 Поставка технического спирта 40 дал</t>
  </si>
  <si>
    <t xml:space="preserve">   Договор 6439402 от 15.08.23 Поставка технического спирта 40 дал</t>
  </si>
  <si>
    <t xml:space="preserve">   Договор 6503984 от 27.09.23 Поставка технического спирта 80 дал</t>
  </si>
  <si>
    <t xml:space="preserve"> 74695 "TEXNOSTANDART-NEO" mas'uliyati cheklangan jamiyati</t>
  </si>
  <si>
    <t xml:space="preserve">   Договор 6455074 от 25.08.23 Поставка технического спирта 10 тн</t>
  </si>
  <si>
    <t xml:space="preserve">   Договор 6369133 от 22.06.23 Поставка Жидкой барды 400 тн</t>
  </si>
  <si>
    <t xml:space="preserve">   Договор 6378622 от 03.07.23 Поставка Жидкой барды 300 тн</t>
  </si>
  <si>
    <t xml:space="preserve">   Договор 6387058 от 07.07.23 Поставка Жидкой барды 300 тн</t>
  </si>
  <si>
    <t xml:space="preserve">   Договор 6399583 от 17.07.23 Поставка Жидкой барды 300 тн</t>
  </si>
  <si>
    <t xml:space="preserve">   Договор 6409085 от 24.07.23 Поставка Жидкой барды 200 тн</t>
  </si>
  <si>
    <t xml:space="preserve">   Договор 6416412 от 28.07.23 Поставка Жидкой барды 300 тн</t>
  </si>
  <si>
    <t xml:space="preserve">   Договор 6426020 от 04.08.23 Поставка Жидкой барды 300 тн</t>
  </si>
  <si>
    <t xml:space="preserve">   Договор 6434775 от 11.08.23 Поставка Жидкой барды 300 тн</t>
  </si>
  <si>
    <t xml:space="preserve">   Договор 6444859 от 18.08.23 Поставка Жидкой барды 300 тн</t>
  </si>
  <si>
    <t xml:space="preserve">   Договор 6454604 от 05.09.23 Поставка Жидкой барды 100 тн</t>
  </si>
  <si>
    <t xml:space="preserve">   Договор 6461216 от 30.08.23 Поставка Жидкой барды 300 тн</t>
  </si>
  <si>
    <t xml:space="preserve">   Договор 6472661 от 07.09.23 Поставка Жидкой барды 300  тн</t>
  </si>
  <si>
    <t xml:space="preserve">   Договор 6484142 от 14.09.23 Поставка Жидкой барды 300 тн</t>
  </si>
  <si>
    <t xml:space="preserve">   Договор 6497942 от 22.09.23 Поставка Жидкой барды 300 тн</t>
  </si>
  <si>
    <t xml:space="preserve">   Договор 6359055 от 15.06.23 Поставка спирт пищевой Альфа 580 дал</t>
  </si>
  <si>
    <t xml:space="preserve">   Договор 6372793 от 26.06.23 Поставка спирт пищевой Альфа 1020 дал</t>
  </si>
  <si>
    <t xml:space="preserve">   Договор 6380392 от 04.07.23 Поставка технического спирта 20 дал</t>
  </si>
  <si>
    <t xml:space="preserve">   Договор 6423204 от 07.08.23 Поставка технического спирта 30 дал</t>
  </si>
  <si>
    <t xml:space="preserve"> 74662 "VISAGE VITA EXPORT" mas‘uliyati cheklangan jamiyati</t>
  </si>
  <si>
    <t xml:space="preserve">   Договор 6383710 от 05.07.23 Поставка технического спирта 30 дал</t>
  </si>
  <si>
    <t xml:space="preserve">   Договор 6408462 от 24.07.23 Поставка спирт пищевой Люкс 100 тн</t>
  </si>
  <si>
    <t xml:space="preserve"> 74692 "XIKMATOV BUNYOD" fermer xo`jaligi</t>
  </si>
  <si>
    <t xml:space="preserve">   Договор 6440838 от 16.08.23 Поставка Жидкой барды 100 тн</t>
  </si>
  <si>
    <t xml:space="preserve">   Договор 6452681 от 24.08.23 Поставка Жидкой барды 100 тн</t>
  </si>
  <si>
    <t xml:space="preserve">   Договор 6466092 от 04.09.23 Поставка Жидкой барды 100 тн</t>
  </si>
  <si>
    <t xml:space="preserve">   Договор 6476834 от 11.09.23 Поставка Жидкой барды 200 тн</t>
  </si>
  <si>
    <t xml:space="preserve">   Договор 6376144 от 27.06.23 Поставка Жидкой барды 100 тн</t>
  </si>
  <si>
    <t xml:space="preserve">   Договор 6409081 от 24.07.23 Поставка Жидкой барды 100 тн</t>
  </si>
  <si>
    <t xml:space="preserve">   Договор 6426019 от 04.08.23 Поставка Жидкой барды 100 тн</t>
  </si>
  <si>
    <t xml:space="preserve">   Договор 6470572 от 06.09.23 Поставка Жидкой барды 200 тн</t>
  </si>
  <si>
    <t xml:space="preserve">   Договор 6386480 от 07.07.23 Поставка технического спирта 50 дал</t>
  </si>
  <si>
    <t xml:space="preserve">   Договор 6465269 от 04.09.23 Поставка технического спирта 50 дал</t>
  </si>
  <si>
    <t xml:space="preserve">   Договор 6458036 от 29.08.23 Поставка спирт пищевой Люкс 3200 дал</t>
  </si>
  <si>
    <t xml:space="preserve">   Договор 6406545 от 21.07.23 Поставка спирт пищевой Люкс 3800 дал</t>
  </si>
  <si>
    <t xml:space="preserve">   Договор 6415517 от 27.07.23 Поставка спирт пищевой Люкс 26000 дал</t>
  </si>
  <si>
    <t xml:space="preserve">   Договор 6460026 от 29.08.23 Поставка спирт пищевой Люкс 25000 дал</t>
  </si>
  <si>
    <t xml:space="preserve">   Договор 6483379 от 14.09.23 Поставка спирт пищевой Люкс 120 дал</t>
  </si>
  <si>
    <t xml:space="preserve">   Договор 6489751 от 18.09.23 Поставка спирт пищевой Люкс 52000 дал</t>
  </si>
  <si>
    <t xml:space="preserve">   Договор 6408535 от 24.07.23 Поставка технического спирта 400 дал</t>
  </si>
  <si>
    <t xml:space="preserve">   Договор 6432291 от 10.08.23 Поставка спирт пищевой Люкс 90 дал</t>
  </si>
  <si>
    <t xml:space="preserve">   Договор 6471190 от 06.09.23 Поставка спирт пищевой Люкс 400 дал</t>
  </si>
  <si>
    <t xml:space="preserve">   Договор 6384382 от 06.07.23 Поставка спирт пищевой Люкс 18000 дал</t>
  </si>
  <si>
    <t xml:space="preserve">   Договор 6401063 от 18.07.23 Поставка спирт пищевой Люкс 5930 дал</t>
  </si>
  <si>
    <t xml:space="preserve">   Договор 6407775 от 21.07.23 Поставка спирт пищевой Люкс 6000 дал</t>
  </si>
  <si>
    <t xml:space="preserve">   Договор 6412380 от 26.07.23 Поставка спирт пищевой Люкс 5800 дал</t>
  </si>
  <si>
    <t xml:space="preserve">   Договор 6432293 от 10.08.23 Поставка спирт пищевой Люкс 5800 дал</t>
  </si>
  <si>
    <t xml:space="preserve">   Договор 6437449 от 14.08.23 Поставка спирт пищевой Люкс 5950 дал</t>
  </si>
  <si>
    <t xml:space="preserve">   Договор 6444077 от 18.08.23 Поставка спирт пищевой Люкс 6100 дал</t>
  </si>
  <si>
    <t xml:space="preserve">   Договор 6446178 от 21.08.23 Поставка спирт пищевой Люкс 1710 дал</t>
  </si>
  <si>
    <t xml:space="preserve">   Договор 6447567 от 21.08.23 Поставка спирт пищевой Люкс 5000 дал</t>
  </si>
  <si>
    <t xml:space="preserve">   Договор 6448195 от 22.08.23 Поставка спирт пищевой Люкс 4250 дал</t>
  </si>
  <si>
    <t xml:space="preserve">   Договор 6450005 от 23.08.23 Поставка спирт пищевой Люкс 5770 дал</t>
  </si>
  <si>
    <t xml:space="preserve">   Договор 6455076 от 25.08.23 Поставка спирт пищевой Люкс 1250 дал</t>
  </si>
  <si>
    <t xml:space="preserve">   Договор 6475229 от 08.09.23 Поставка спирт пищевой Люкс 6000 дал</t>
  </si>
  <si>
    <t xml:space="preserve">   Договор 6476050 от 11.09.23 Поставка спирт пищевой Люкс 100 дал</t>
  </si>
  <si>
    <t xml:space="preserve">   Договор 6483380 от 14.09.23 Поставка спирт пищевой Люкс 6000 дал</t>
  </si>
  <si>
    <t xml:space="preserve">   Договор 6496358 от 21.09.23 Поставка спирт пищевой Люкс 6100 дал</t>
  </si>
  <si>
    <t xml:space="preserve">   Договор 6500925 от 25.09.23 Поставка спирт пищевой Люкс 6000 дал</t>
  </si>
  <si>
    <t xml:space="preserve">   Договор 6507602 от 28.09.23 Поставка спирт пищевой Люкс 6100 дал</t>
  </si>
  <si>
    <t xml:space="preserve">   Договор 6425966 от 04.08.23 Поставка спирт пищевой Люкс 100 дал</t>
  </si>
  <si>
    <t xml:space="preserve">   Договор 6443266 от 17.08.23 Поставка спирт пищевой Люкс 400 дал</t>
  </si>
  <si>
    <t xml:space="preserve">   Договор 6503179 от 26.07.23 Поставка спирт пищевой Люкс 400 дал</t>
  </si>
  <si>
    <t xml:space="preserve">   Договор 6420765 от 01.08.23 Поставка спирт пищевой Люкс 250 дал</t>
  </si>
  <si>
    <t xml:space="preserve">   Договор 6465270 от 04.09.23 Поставка спирт пищевой Люкс 250 дал</t>
  </si>
  <si>
    <t xml:space="preserve">   Договор 6381647 от 04.07.23 Поставка спирт пищевой Люкс 1280 дал</t>
  </si>
  <si>
    <t xml:space="preserve">   Договор 6382321 от 05.07.23 Поставка спирт пищевой Люкс 1620 дал</t>
  </si>
  <si>
    <t xml:space="preserve">   Договор 6475228 от 08.09.23 Поставка спирт пищевой Люкс 1000 дал</t>
  </si>
  <si>
    <t xml:space="preserve">   Договор 6506225 от 28.09.23 Поставка спирт пищевой Люкс 1000 дал</t>
  </si>
  <si>
    <t xml:space="preserve">   Договор 6372792 от 26.06.23 Поставка спирт пищевой Альфа 400 дал</t>
  </si>
  <si>
    <t xml:space="preserve">   Договор 6496360 от 21.09.23 Поставка спирт пищевой Альфа 200 дал</t>
  </si>
  <si>
    <t xml:space="preserve">   Договор 6390855 от 11.07.23 Поставка спирт пищевой Люкс 40 дал</t>
  </si>
  <si>
    <t xml:space="preserve"> 189 Farg`ona Neftni Qayta Ishlash zavodi ShUK</t>
  </si>
  <si>
    <t xml:space="preserve">   Договор 6383711 от 05.07.23 Поставка технического спирта 20 дал</t>
  </si>
  <si>
    <t xml:space="preserve">   Договор 6441352 от 16.08.23 Поставка технического спирта 10 дал</t>
  </si>
  <si>
    <t xml:space="preserve"> 112 FOTON AJ</t>
  </si>
  <si>
    <t xml:space="preserve">   Договор 6426798 от 07.08.23 Поставка технического спирта 70 дал</t>
  </si>
  <si>
    <t xml:space="preserve">   Договор 6373501 от 26.06.23 Поставка Жидкой барды 100 тн</t>
  </si>
  <si>
    <t xml:space="preserve">   Договор 6409082 от 24.07.23 Поставка Жидкой барды 100 тн</t>
  </si>
  <si>
    <t xml:space="preserve">   Договор 6373503 от 26.06.23 Поставка Жидкой барды 100 тн</t>
  </si>
  <si>
    <t xml:space="preserve">   Договор 6376145 от 27.06.23 Поставка Жидкой барды 100 тн</t>
  </si>
  <si>
    <t xml:space="preserve">   Договор 6391558 от 11.07.23 Поставка Жидкой барды 100 тн</t>
  </si>
  <si>
    <t xml:space="preserve">   Договор 6391559 от 11.07.23 Поставка Жидкой барды 100 тн</t>
  </si>
  <si>
    <t xml:space="preserve">   Договор 6407200 от 21.07.23 Поставка Жидкой барды 100 тн</t>
  </si>
  <si>
    <t xml:space="preserve">   Договор 6407201 от 21.07.23 Поставка Жидкой барды 100 тн</t>
  </si>
  <si>
    <t xml:space="preserve">   Договор 6420259 от 01.08.23 Поставка Жидкой барды 100 тн</t>
  </si>
  <si>
    <t xml:space="preserve">   Договор 6420260 от 01.08.23 Поставка Жидкой барды 100 тн</t>
  </si>
  <si>
    <t xml:space="preserve">   Договор 6484143 от 14.09.23 Поставка Жидкой барды 100 тн</t>
  </si>
  <si>
    <t xml:space="preserve">   Договор 6386479 от 07.07.23 Поставка технического спирта 40 дал</t>
  </si>
  <si>
    <t xml:space="preserve">   Договор 6473912 от 08.09.23 Поставка технического спирта 100 дал</t>
  </si>
  <si>
    <t xml:space="preserve">   Договор 6411701 от 25.07.23 Поставка технического спирта 20 дал</t>
  </si>
  <si>
    <t xml:space="preserve">   Договор 6432348 от 10.08.23 Поставка технического спирта 40 дал</t>
  </si>
  <si>
    <t xml:space="preserve">   Договор 6483371 от 18.09.23 Поставка технического спирта 40 дал</t>
  </si>
  <si>
    <t xml:space="preserve">   Договор 6396762 от 14.07.23 Поставка спирт пищевой Люкс 200 дал</t>
  </si>
  <si>
    <t xml:space="preserve">   Договор 6450003 от 23.08.23 Поставка спирт пищевой Люкс 200 дал</t>
  </si>
  <si>
    <t xml:space="preserve">   Договор 6482572 от 19.09.23 Поставка спирт пищевой Люкс 200 дал</t>
  </si>
  <si>
    <t xml:space="preserve">   Договор 6506234 от 28.09.23 Поставка спирт пищевой Люкс 30 дал</t>
  </si>
  <si>
    <t xml:space="preserve">   Договор 6507605 от 28.09.23 Поставка спирт пищевой Люкс 170 дал</t>
  </si>
  <si>
    <t xml:space="preserve">   Договор 6375484 от 27.06.23 Поставка спирт пищевой Люкс 100 дал</t>
  </si>
  <si>
    <t xml:space="preserve">   Договор 6432289 от 10.08.23 Поставка спирт пищевой Люкс 100 дал</t>
  </si>
  <si>
    <t xml:space="preserve">   Договор 6459431 от 29.08.23 Поставка технического спирта 100 дал</t>
  </si>
  <si>
    <t xml:space="preserve">   Договор 6494183 от 20.09.23 Поставка технического спирта 200 дал</t>
  </si>
  <si>
    <t xml:space="preserve">   Договор 6410537 от 25.07.23 Поставка технического спирта 300 дал</t>
  </si>
  <si>
    <t xml:space="preserve">   Договор 6466816 от 04.09.23 Поставка технического спирта 300 дал</t>
  </si>
  <si>
    <t xml:space="preserve">   Договор 6380289 от 04.07.23 Поставка спирт пищевой Люкс 200 дал</t>
  </si>
  <si>
    <t xml:space="preserve">   Договор 6394810 от 13.07.23 Поставка спирт пищевой Люкс 200 дал</t>
  </si>
  <si>
    <t xml:space="preserve">   Договор 6402990 от 19.07.23 Поставка спирт пищевой Люкс 200 дал</t>
  </si>
  <si>
    <t xml:space="preserve">   Договор 6415852 от 28.07.23 Поставка спирт пищевой Люкс 250 дал</t>
  </si>
  <si>
    <t xml:space="preserve">   Договор 6432294 от 10.08.23 Поставка спирт пищевой Люкс 200 дал</t>
  </si>
  <si>
    <t xml:space="preserve">   Договор 6437447 от 14.08.23 Поставка спирт пищевой Люкс 150 дал</t>
  </si>
  <si>
    <t xml:space="preserve">   Договор 6443265 от 17.08.23 Поставка спирт пищевой Люкс 200 дал</t>
  </si>
  <si>
    <t xml:space="preserve">   Договор 6448194 от 22.08.23 Поставка спирт пищевой Люкс 200 дал</t>
  </si>
  <si>
    <t xml:space="preserve">   Договор 6451851 от 24.08.23 Поставка спирт пищевой Люкс 150 дал</t>
  </si>
  <si>
    <t xml:space="preserve">   Договор 6481103 от 13.09.23 Поставка спирт пищевой Люкс 150 дал</t>
  </si>
  <si>
    <t xml:space="preserve">   Договор 6497189 от 22.09.23 Поставка спирт пищевой Люкс 70 дал</t>
  </si>
  <si>
    <t xml:space="preserve">   Договор 6499422 от 25.09.23 Поставка спирт пищевой Альфа 100 дал</t>
  </si>
  <si>
    <t xml:space="preserve">   Договор 6378029 от 03.07.23 Поставка технического спирта 200 дал</t>
  </si>
  <si>
    <t xml:space="preserve">   Договор 6487851 от 18.09.23 Поставка технического спирта 100 дал</t>
  </si>
  <si>
    <t xml:space="preserve">   Договор 6497184 от 22.09.23 Поставка технического спирта 100 дал</t>
  </si>
  <si>
    <t xml:space="preserve">   Договор 6411676 от 25.07.23 Поставка спирт пищевой Люкс 20 дал</t>
  </si>
  <si>
    <t xml:space="preserve">   Договор 6428727 от 08.08.23 Поставка спирт пищевой Люкс 30 дал</t>
  </si>
  <si>
    <t xml:space="preserve">   Договор 6439657 от 15.08.23 Поставка спирт пищевой Люкс 1200 дал</t>
  </si>
  <si>
    <t xml:space="preserve">   Договор 6383676 от 05.07.23 Поставка спирт пищевой Люкс 250 дал</t>
  </si>
  <si>
    <t xml:space="preserve">   Договор 6427885 от 07.08.23 Поставка спирт пищевой Люкс 250 дал</t>
  </si>
  <si>
    <t xml:space="preserve">   Договор 6476048 от 11.09.23 Поставка спирт пищевой Люкс 250 дал</t>
  </si>
  <si>
    <t xml:space="preserve">   Договор 6375480 от 27.06.23 Поставка спирт пищевой Люкс 200 дал</t>
  </si>
  <si>
    <t xml:space="preserve">   Договор 6380288 от 04.07.23 Поставка спирт пищевой Люкс 200 дал</t>
  </si>
  <si>
    <t xml:space="preserve">   Договор 6382323 от 05.07.23 Поставка спирт пищевой Люкс 200 дал</t>
  </si>
  <si>
    <t xml:space="preserve">   Договор 6387765 от 07.07.23 Поставка спирт пищевой Люкс 300 дал</t>
  </si>
  <si>
    <t xml:space="preserve">   Договор 6394809 от 13.07.23 Поставка спирт пищевой Люкс 50 дал</t>
  </si>
  <si>
    <t xml:space="preserve">   Договор 6398909 от 17.07.23 Поставка спирт пищевой Люкс 270 дал</t>
  </si>
  <si>
    <t xml:space="preserve">   Договор 6404813 от 20.07.23 Поставка спирт пищевой Люкс 300 дал</t>
  </si>
  <si>
    <t xml:space="preserve">   Договор 6406543 от 21.07.23 Поставка спирт пищевой 80 дал</t>
  </si>
  <si>
    <t xml:space="preserve">   Договор 6408463 от 24.07.23 Поставка спирт пищевой Люкс 300 дал</t>
  </si>
  <si>
    <t xml:space="preserve">   Договор 6410466 от 25.07.23 Поставка спирт пищевой Люкс 270 дал</t>
  </si>
  <si>
    <t xml:space="preserve">   Договор 6442017 от 21.08.23 Поставка спирт пищевой Люкс 200 дал</t>
  </si>
  <si>
    <t xml:space="preserve">   Договор 6469816 от 06.09.23 Поставка спирт пищевой Люкс 150 дал</t>
  </si>
  <si>
    <t xml:space="preserve">   Договор 6483377 от 14.09.23 Поставка спирт пищевой Люкс 150 дал</t>
  </si>
  <si>
    <t xml:space="preserve">   Договор 6501835 от 26.09.23 Поставка спирт пищевой Люкс 150 дал</t>
  </si>
  <si>
    <t xml:space="preserve">   Договор 6396764 от 14.07.23 Поставка спирт пищевой Люкс 300 дал</t>
  </si>
  <si>
    <t xml:space="preserve">   Договор 6453829 от 25.08.23 Поставка спирт пищевой Люкс 300 дал</t>
  </si>
  <si>
    <t xml:space="preserve">   Договор 6476049 от 11.09.23 Поставка спирт пищевой Люкс 500 дал</t>
  </si>
  <si>
    <t xml:space="preserve">   Договор 6501836 от 26.09.23 Поставка спирт пищевой Люкс 500 дал</t>
  </si>
  <si>
    <t xml:space="preserve">   Договор 6379483 от 03.07.23 Поставка спирт пищевой Люкс 1200 дал</t>
  </si>
  <si>
    <t xml:space="preserve">   Договор 6379484 от 03.07.23 Поставка спирт пищевой Люкс 120 дал</t>
  </si>
  <si>
    <t xml:space="preserve">   Договор 6380287 от 04.07.23 Поставка спирт пищевой Люкс 1080 дал</t>
  </si>
  <si>
    <t xml:space="preserve">   Договор 6402993 от 19.07.23 Поставка технического спирта 1200 дал</t>
  </si>
  <si>
    <t xml:space="preserve">   Договор 6442016 от 17.08.23 Поставка спирт пищевой Люкс 1200 дал</t>
  </si>
  <si>
    <t xml:space="preserve">   Договор 6448193 от 22.08.23 Поставка спирт пищевой Люкс 1200 дал</t>
  </si>
  <si>
    <t xml:space="preserve">   Договор 6466817 от 04.09.23 Поставка спирт пищевой Люкс 1200 дал</t>
  </si>
  <si>
    <t xml:space="preserve">   Договор 6482573 от 13.09.23 Поставка спирт пищевой Люкс 1200 дал</t>
  </si>
  <si>
    <t xml:space="preserve">   Договор 6376538 от 27.06.23 Поставка спирт пищевой Люкс 1200 дал</t>
  </si>
  <si>
    <t xml:space="preserve">   Договор 6379482 от 03.07.23 Поставка спирт пищевой Люкс 400 дал</t>
  </si>
  <si>
    <t xml:space="preserve">   Договор 6396761 от 14.07.23 Поставка спирт пищевой Люкс 1200 дал</t>
  </si>
  <si>
    <t xml:space="preserve">   Договор 6423152 от 03.08.23 Поставка спирт пищевой Люкс 400 дал</t>
  </si>
  <si>
    <t xml:space="preserve">   Договор 6458035 от 29.08.23 Поставка спирт пищевой Люкс 400 дал</t>
  </si>
  <si>
    <t xml:space="preserve">   Договор 6460428 от 30.08.23 Поставка спирт пищевой Люкс 100 дал</t>
  </si>
  <si>
    <t xml:space="preserve">   Договор 6471914 от 07.09.23 Поставка спирт пищевой Люкс 500 дал</t>
  </si>
  <si>
    <t xml:space="preserve">   Договор 6473408 от 07.09.23 Поставка спирт пищевой Люкс 1200 дал</t>
  </si>
  <si>
    <t xml:space="preserve">   Договор 6503182 от 26.09.23 Поставка спирт пищевой Люкс 400 дал</t>
  </si>
  <si>
    <t xml:space="preserve">   Договор 6385376 от 06.07.23 Поставка спирт пищевой</t>
  </si>
  <si>
    <t xml:space="preserve">   Договор 6368510 от 22.06.23 Поставка спирт пищевой Люкс 200 дал</t>
  </si>
  <si>
    <t xml:space="preserve">   Договор 6438253 от 15.08.23 Поставка спирт пищевой Люкс 200 дал</t>
  </si>
  <si>
    <t xml:space="preserve">   Договор 6469093 от 05.09.23 Поставка спирт пищевой Люкс 200 дал</t>
  </si>
  <si>
    <t xml:space="preserve"> 72940 MChJ HAYAT Cosmetic</t>
  </si>
  <si>
    <t xml:space="preserve">   Договор 6375482 от 27.06.23 Поставка спирт пищевой Люкс 50 дал</t>
  </si>
  <si>
    <t xml:space="preserve">   Договор 6421359 от 02.08.23 Поставка спирт пищевой Люкс 70 дал</t>
  </si>
  <si>
    <t xml:space="preserve">   Договор 6457230 от 28.08.23 Поставка спирт пищевой Люкс 80 дал</t>
  </si>
  <si>
    <t xml:space="preserve">   Договор 6383678 от 05.07.23 Поставка спирт пищевой Люкс 120 дал</t>
  </si>
  <si>
    <t xml:space="preserve">   Договор 6384380 от 06.07.23 Поставка спирт пищевой Люкс 380 дал</t>
  </si>
  <si>
    <t xml:space="preserve">   Договор 6387764 от 07.07.23 Поставка спирт пищевой Люкс 200 дал</t>
  </si>
  <si>
    <t xml:space="preserve">   Договор 6437446 от 14.08.23 Поставка спирт пищевой Люкс 500 дал</t>
  </si>
  <si>
    <t xml:space="preserve">   Договор 6432290 от 16.08.23 Поставка спирт пищевой</t>
  </si>
  <si>
    <t xml:space="preserve">   Договор 6412382 от 26.07.23 Поставка спирт пищевой Альфа 20 дал</t>
  </si>
  <si>
    <t xml:space="preserve">   Договор 6489323 от 18.09.23 Поставка спирт пищевой Альфа 20 дал</t>
  </si>
  <si>
    <t xml:space="preserve">   Договор 6433477 от 10.08.23 Поставка спирт пищевой Люкс 150 дал</t>
  </si>
  <si>
    <t xml:space="preserve">   Договор 6382322 от 06.07.23 Поставка спирт пищевой</t>
  </si>
  <si>
    <t xml:space="preserve">   Договор 6443264 от 17.08.23 Поставка спирт пищевой Люкс 300 дал</t>
  </si>
  <si>
    <t xml:space="preserve">   Договор 6490355 от 19.09.23 Поставка спирт пищевой Люкс 600 дал</t>
  </si>
  <si>
    <t xml:space="preserve">   Договор 6388587 от 10.07.23 Поставка спирт пищевой Люкс 500 дал</t>
  </si>
  <si>
    <t xml:space="preserve">   Договор 6418935 от 31.07.23 Поставка спирт пищевой Люкс 500 дал</t>
  </si>
  <si>
    <t xml:space="preserve">   Договор 6380290 от 04.06.23 Поставка спирт пищевой Люкс 500 дал</t>
  </si>
  <si>
    <t xml:space="preserve">   Договор 6382324 от 05.07.23 Поставка спирт пищевой Люкс 400 дал</t>
  </si>
  <si>
    <t xml:space="preserve">   Договор 6382325 от 05.07.23 Поставка спирт пищевой Люкс 400 дал</t>
  </si>
  <si>
    <t xml:space="preserve">   Договор 6396765 от 14.07.23 Поставка спирт пищевой Люкс 200 дал</t>
  </si>
  <si>
    <t xml:space="preserve">   Договор 6396766 от 14.07.23 Поставка спирт пищевой Люкс 200 дал</t>
  </si>
  <si>
    <t xml:space="preserve">   Договор 6400261 от 17.07.23 Поставка спирт пищевой Люкс 130 дал</t>
  </si>
  <si>
    <t xml:space="preserve">   Договор 6401061 от 18.07.23 Поставка спирт пищевой 200 дал</t>
  </si>
  <si>
    <t xml:space="preserve">   Договор 6401062 от 18.07.23 Поставка спирт пищевой Люкс 70 дал</t>
  </si>
  <si>
    <t xml:space="preserve">   Договор 6409686 от 24.07.23 Поставка спирт пищевой Люкс 300 дал</t>
  </si>
  <si>
    <t xml:space="preserve">   Договор 6414149 от 27.07.23 Поставка спирт пищевой Люкс 200 дал</t>
  </si>
  <si>
    <t xml:space="preserve">   Договор 6421358 от 02.08.23 Поставка спирт пищевой Люкс 400 дал</t>
  </si>
  <si>
    <t xml:space="preserve">   Договор 6424862 от 07.08.23 Поставка спирт пищевой Люкс 400 дал</t>
  </si>
  <si>
    <t xml:space="preserve">   Договор 6429847 от 08.08.23 Поставка спирт пищевой Люкс 400 дал</t>
  </si>
  <si>
    <t xml:space="preserve">   Договор 6432292 от 10.08.23 Поставка спирт пищевой Люкс 400 дал</t>
  </si>
  <si>
    <t xml:space="preserve">   Договор 6437448 от 16.08.23 Поставка спирт пищевой Люкс 400 дал</t>
  </si>
  <si>
    <t xml:space="preserve">   Договор 6444075 от 18.08.23 Поставка спирт пищевой Люкс 450 дал</t>
  </si>
  <si>
    <t xml:space="preserve">   Договор 6446177 от 22.08.23 Поставка спирт пищевой Люкс 450 дал</t>
  </si>
  <si>
    <t xml:space="preserve">   Договор 6453159 от 24.08.23 Поставка спирт пищевой Люкс 450 дал</t>
  </si>
  <si>
    <t xml:space="preserve">   Договор 6461818 от 30.08.23 Поставка спирт пищевой Люкс 300 дал</t>
  </si>
  <si>
    <t xml:space="preserve">   Договор 6465271 от 04.09.23 Поставка спирт пищевой Люкс 450 дал</t>
  </si>
  <si>
    <t xml:space="preserve">   Договор 6469817 от 06.09.23 Поставка спирт пищевой Люкс 450 дал</t>
  </si>
  <si>
    <t xml:space="preserve">   Договор 6478834 от 12.09.23 Поставка спирт пищевой Люкс 450 дал</t>
  </si>
  <si>
    <t xml:space="preserve">   Договор 6478835 от 12.09.23 Поставка спирт пищевой Люкс 450 дал</t>
  </si>
  <si>
    <t xml:space="preserve">   Договор 6494188 от 20.09.23 Поставка спирт пищевой Люкс 450 дал</t>
  </si>
  <si>
    <t xml:space="preserve">   Договор 6494189 от 20.09.23 Поставка спирт пищевой Люкс 400 дал</t>
  </si>
  <si>
    <t xml:space="preserve">   Договор 6497190 от 22.09.23 Поставка спирт пищевой Люкс 50 дал</t>
  </si>
  <si>
    <t xml:space="preserve"> 73055 MChJ MED Kompleks</t>
  </si>
  <si>
    <t xml:space="preserve">   Договор 6450004 от 23.08.23 Поставка спирт пищевой Люкс 30 дал</t>
  </si>
  <si>
    <t xml:space="preserve">   Договор 6375483 от 27.06.23 Поставка спирт пищевой Люкс 480 дал</t>
  </si>
  <si>
    <t xml:space="preserve">   Договор 6379481 от 03.07.23 Поставка спирт пищевой Люкс 480 дал</t>
  </si>
  <si>
    <t xml:space="preserve">   Договор 6387762 от 07.07.23 Поставка спирт пищевой Люкс 480 дал</t>
  </si>
  <si>
    <t xml:space="preserve">   Договор 6387763 от 07.07.23 Поставка спирт пищевой Люкс 480 дал</t>
  </si>
  <si>
    <t xml:space="preserve">   Договор 6390075 от 10.07.23 Поставка спирт пищевой Люкс 580 дал</t>
  </si>
  <si>
    <t xml:space="preserve">   Договор 6402992 от 19.07.23 Поставка спирт пищевой 580 дал</t>
  </si>
  <si>
    <t xml:space="preserve">   Договор 6402994 от 19.07.23 Поставка спирт пищевой Люкс 580 дал</t>
  </si>
  <si>
    <t xml:space="preserve">   Договор 6410464 от 25.07.23 Поставка спирт пищевой 580 дал</t>
  </si>
  <si>
    <t xml:space="preserve">   Договор 6410465 от 25.07.23 Поставка спирт пищевой Люкс 580 дал</t>
  </si>
  <si>
    <t xml:space="preserve">   Договор 6429844 от 08.08.23 Поставка спирт пищевой Люкс 580 дал</t>
  </si>
  <si>
    <t xml:space="preserve">   Договор 6431615 от 09.08.23 Поставка спирт пищевой Люкс 580 дал</t>
  </si>
  <si>
    <t xml:space="preserve">   Договор 6436173 от 14.08.23 Поставка спирт пищевой Люкс 580 дал</t>
  </si>
  <si>
    <t xml:space="preserve">   Договор 6446174 от 21.08.23 Поставка спирт пищевой Люкс 580 дал</t>
  </si>
  <si>
    <t xml:space="preserve">   Договор 6446175 от 21.08.23 Поставка спирт пищевой Люкс 580 дал</t>
  </si>
  <si>
    <t xml:space="preserve">   Договор 6446176 от 21.08.23 Поставка спирт пищевой Люкс 580 дал</t>
  </si>
  <si>
    <t xml:space="preserve">   Договор 6455766 от 28.08.23 Поставка спирт пищевой Люкс 580 дал</t>
  </si>
  <si>
    <t xml:space="preserve">   Договор 6455767 от 28.08.23 Поставка спирт пищевой Люкс 580 дал</t>
  </si>
  <si>
    <t xml:space="preserve">   Договор 6455768 от 28.08.23 Поставка спирт пищевой Люкс 580 дал</t>
  </si>
  <si>
    <t xml:space="preserve">   Договор 6485577 от 15.09.23 Поставка спирт пищевой Люкс 580 дал</t>
  </si>
  <si>
    <t xml:space="preserve">   Договор 6485578 от 15.09.23 Поставка спирт пищевой Люкс 580 дал</t>
  </si>
  <si>
    <t xml:space="preserve">   Договор 6487861 от 19.09.23 Поставка спирт пищевой</t>
  </si>
  <si>
    <t xml:space="preserve">   Договор 6500924 от 25.09.23 Поставка спирт пищевой Люкс 580 дал</t>
  </si>
  <si>
    <t xml:space="preserve">   Договор 6503181 от 26.09.23 Поставка спирт пищевой Люкс 580 дал</t>
  </si>
  <si>
    <t xml:space="preserve">   Договор 6503183 от 26.09.23 Поставка спирт пищевой Люкс 580 дал</t>
  </si>
  <si>
    <t xml:space="preserve">   Договор 6503985 от 27.09.23 Поставка технического спирта 100 дал</t>
  </si>
  <si>
    <t xml:space="preserve"> 73729 MChJ Muzaffar Kulol</t>
  </si>
  <si>
    <t xml:space="preserve">   Договор 6491777 от 19.09.23 Поставка технического спирта 100 дал</t>
  </si>
  <si>
    <t xml:space="preserve">   Договор 6481102 от 13.09.23 Поставка спирт пищевой люкс 100 дал</t>
  </si>
  <si>
    <t xml:space="preserve">   Договор 6451847 от 24.08.23 Поставка технического спирта 500 дал</t>
  </si>
  <si>
    <t xml:space="preserve">   Договор 6390858 от 11.07.23 Поставка спирт пищевой Люкс 100 дал</t>
  </si>
  <si>
    <t xml:space="preserve">   Договор 6430541 от 09.08.23 Поставка спирт пищевой Люкс 100 дал</t>
  </si>
  <si>
    <t xml:space="preserve">   Договор 6445437 от 18.08.23 Поставка спирт пищевой Люкс 100 дал</t>
  </si>
  <si>
    <t xml:space="preserve">   Договор 6487859 от 19.09.23 Поставка Жидкой барды</t>
  </si>
  <si>
    <t xml:space="preserve">   Договор 6424863 от 04.08.23 Поставка спирт пищевой Альфа 3200 дал</t>
  </si>
  <si>
    <t xml:space="preserve">   Договор 6372794 от 26.06.23 Поставка спирт пищевой Альфа 2780 дал</t>
  </si>
  <si>
    <t xml:space="preserve">   Договор 6375485 от 27.06.23 Поставка спирт пищевой Альфа 440 дал</t>
  </si>
  <si>
    <t xml:space="preserve">   Договор 6401065 от 18.07.23 Поставка спирт пищевой Альфа 3200 дал</t>
  </si>
  <si>
    <t xml:space="preserve">   Договор 6413428 от 26.07.23 Поставка спирт пищевой Альфа 3200 дал</t>
  </si>
  <si>
    <t xml:space="preserve">   Договор 6416960 от 28.07.23 Поставка спирт пищевой Альфа 3220 дал</t>
  </si>
  <si>
    <t xml:space="preserve">   Договор 6424235 от 03.08.23 Поставка спирт пищевой Альфа 3200 дал</t>
  </si>
  <si>
    <t xml:space="preserve">   Договор 6435315 от 11.08.23 Поставка спирт пищевой Альфа 3200 дал</t>
  </si>
  <si>
    <t xml:space="preserve">   Договор 6441355 от 16.08.23 Поставка спирт пищевой Альфа 2800 дал</t>
  </si>
  <si>
    <t xml:space="preserve">   Договор 6442021 от 17.08.23 Поставка спирт пищевой Альфа 400 дал</t>
  </si>
  <si>
    <t xml:space="preserve">   Договор 6448198 от 22.08.23 Поставка спирт пищевой Альфа 3200 дал</t>
  </si>
  <si>
    <t xml:space="preserve">   Договор 6458041 от 29.08.23 Поставка спирт пищевой Люкс 3200 дал</t>
  </si>
  <si>
    <t xml:space="preserve">   Договор 6467733 от 05.09.23 Поставка спирт пищевой Люкс 3200 дал</t>
  </si>
  <si>
    <t xml:space="preserve">   Договор 6480310 от 12.09.23 Поставка спирт пищевой Альфа 3200 дал</t>
  </si>
  <si>
    <t xml:space="preserve">   Договор 6486989 от 15.09.23 Поставка спирт пищевой Альфа 3200 дал</t>
  </si>
  <si>
    <t xml:space="preserve">   Договор 6489324 от 19.09.23 Поставка спирт пищевой</t>
  </si>
  <si>
    <t xml:space="preserve">   Договор 6492808 от 20.09.23 Поставка спирт пищевой Альфа 3200 дал</t>
  </si>
  <si>
    <t xml:space="preserve">   Договор 6498604 от 22.09.23 Поставка спирт пищевой Альфа 3200 дал</t>
  </si>
  <si>
    <t xml:space="preserve">   Договор 6499421 от 25.09.23 Поставка спирт пищевой Альфа 3200 дал</t>
  </si>
  <si>
    <t xml:space="preserve">   Договор 6367796 от 21.06.23 Поставка спирт пищевой Люкс 200 дал</t>
  </si>
  <si>
    <t xml:space="preserve">   Договор 6473917 от 08.09.23 Поставка спирт пищевой Люкс 100 дал</t>
  </si>
  <si>
    <t xml:space="preserve">   Договор 6426732 от 07.08.23 Поставка спирт пищевой Люкс 200 дал</t>
  </si>
  <si>
    <t xml:space="preserve">   Договор 6321353 от 18.05.23 Поставка спирт пищевой Альфа 3100 дал</t>
  </si>
  <si>
    <t xml:space="preserve">   Договор 6418507 от 31.07.23 Поставка спирт пищевой Люкс 6200 дал</t>
  </si>
  <si>
    <t xml:space="preserve">   Договор 6402989 от 19.07.23 Поставка спирт пищевой Люкс 300 дал</t>
  </si>
  <si>
    <t xml:space="preserve">   Договор 6441354 от 16.08.23 Поставка спирт пищевой Адьфа 400 дал</t>
  </si>
  <si>
    <t xml:space="preserve">   Договор 6443263 от 17.08.23 Поставка спирт пищевой Люкс 150 дал</t>
  </si>
  <si>
    <t xml:space="preserve">   Договор 6416957 от 04.08.23 Поставка спирт пищевой Люкс 100 дал</t>
  </si>
  <si>
    <t xml:space="preserve">   Договор 6507603 от 28.09.23 Поставка спирт пищевой Люкс 100 дал</t>
  </si>
  <si>
    <t xml:space="preserve">   Договор 6435326 от 11.08.23 Поставка технического спирта 30 дал</t>
  </si>
  <si>
    <t xml:space="preserve">   Договор 6487860 от 18.09.23 Поставка спирт пищевой Люкс 70 дал</t>
  </si>
  <si>
    <t xml:space="preserve">   Договор 6377937 от 03.07.23 Поставка спирт пищевой Люкс 200 дал</t>
  </si>
  <si>
    <t xml:space="preserve">   Договор 6382326 от 05.07.23 Поставка спирт пищевой Люкс 200 дал</t>
  </si>
  <si>
    <t xml:space="preserve">   Договор 6390856 от 11.07.23 Поставка спирт пищевой Люкс 200 дал</t>
  </si>
  <si>
    <t xml:space="preserve">   Договор 6401060 от 18.07.23 Поставка спирт пищевой Люкс 200 дал</t>
  </si>
  <si>
    <t xml:space="preserve">   Договор 6410467 от 25.07.23 Поставка спирт пищевой Люкс 200 дал</t>
  </si>
  <si>
    <t xml:space="preserve">   Договор 6418936 от 31.07.23 Поставка спирт пищевой Люкс 200 дал</t>
  </si>
  <si>
    <t xml:space="preserve">   Договор 6426733 от 07.08.23 Поставка спирт пищевой Люкс 200 дал</t>
  </si>
  <si>
    <t xml:space="preserve">   Договор 6438252 от 15.08.23 Поставка спирт пищевой Люкс 200 дал</t>
  </si>
  <si>
    <t xml:space="preserve">   Договор 6440108 от 16.08.23 Поставка спирт пищевой Люкс 200 дал</t>
  </si>
  <si>
    <t xml:space="preserve">   Договор 6458037 от 29.08.23 Поставка спирт пищевой Люкс 200 дал</t>
  </si>
  <si>
    <t xml:space="preserve">   Договор 6469092 от 05.09.23 Поставка спирт пищевой Люкс 200 дал</t>
  </si>
  <si>
    <t xml:space="preserve">   Договор 6483378 от 14.09.23 Поставка спирт пищевой Люкс 200 дал</t>
  </si>
  <si>
    <t xml:space="preserve">   Договор 6492806 от 20.09.23 Поставка спирт пищевой Люкс 200 дал</t>
  </si>
  <si>
    <t xml:space="preserve">   Договор 63858815 от 06.07.23 Поставка технического спирта 100 дал</t>
  </si>
  <si>
    <t xml:space="preserve">   Договор 6396138 от 13.07.23 Поставка технического спирта 100 дал</t>
  </si>
  <si>
    <t xml:space="preserve"> 418 MChJ Samarqand Jomboy Sharob</t>
  </si>
  <si>
    <t xml:space="preserve">   Договор 6453828 от 25.08.23 Поставка спирт пищевой Люкс 1200 дал</t>
  </si>
  <si>
    <t xml:space="preserve"> 73042 MChJ ShXK LOMAN STAR</t>
  </si>
  <si>
    <t xml:space="preserve">   Договор 6399001 от 17.07.23 Поставка технического спирта 200 дал</t>
  </si>
  <si>
    <t xml:space="preserve">   Договор 6394811 от 13.07.23 Поставка спирт пищевой Люкс 250 дал</t>
  </si>
  <si>
    <t xml:space="preserve">   Договор 6417750 от 31.07.23 Поставка спирт пищевой Люкс 250 дал</t>
  </si>
  <si>
    <t xml:space="preserve">   Договор 6434193 от 11.08.23 Поставка спирт пищевой Люкс 200 дал</t>
  </si>
  <si>
    <t xml:space="preserve">   Договор 6448192 от 23.08.23 Поставка спирт пищевой Люкс 250 дал</t>
  </si>
  <si>
    <t xml:space="preserve">   Договор 6466818 от 04.09.23 Поставка спирт пищевой Люкс 250 дал</t>
  </si>
  <si>
    <t xml:space="preserve">   Договор 6486988 от 15.09.23 Поставка спирт пищевой Люкс 250 дал</t>
  </si>
  <si>
    <t xml:space="preserve">   Договор 6449998 от 23.08.23 Поставка технического спирта 30 дал</t>
  </si>
  <si>
    <t xml:space="preserve">   Договор 6376839 от 27.06.23 Поставка спирт пищевой Альфа 100 дал</t>
  </si>
  <si>
    <t xml:space="preserve">   Договор 6461823 от 30.08.23 Поставка спирт пищевой Альфа 100 дал</t>
  </si>
  <si>
    <t xml:space="preserve">   Договор 6406544 от 21.07.23 Поставка спирт пищевой Люкс 100 дал</t>
  </si>
  <si>
    <t xml:space="preserve">   Договор 6446173 от 21.08.23 Поставка спирт пищевой Люкс 50 дал</t>
  </si>
  <si>
    <t xml:space="preserve"> 73761 MChJ YUGOIL LUBRICANTS</t>
  </si>
  <si>
    <t xml:space="preserve">   Договор 6487852 от 18.09.23 Поставка технического спирта 400 дал</t>
  </si>
  <si>
    <t xml:space="preserve">   Договор 6442014 от 17.08.23 Поставка технического спирта 40 дал</t>
  </si>
  <si>
    <t xml:space="preserve"> 203 OZBEKISTON NM IJODIY UYI</t>
  </si>
  <si>
    <t xml:space="preserve">   Договор 6484819 от 14.09.23 Поставка технического спирта 200 дал</t>
  </si>
  <si>
    <t xml:space="preserve">   Договор 6422513 от 02.08.23 Поставка технического спирта 80 дал</t>
  </si>
  <si>
    <t xml:space="preserve">   Договор 6455763 от 28.08.23 Поставка технического спирта 80 дал</t>
  </si>
  <si>
    <t xml:space="preserve">   Договор 6426734 от 07.08.23 Поставка спирт пищевой Люкс 40 дал</t>
  </si>
  <si>
    <t xml:space="preserve">   Договор 6445438 от 18.08.23 Поставка спирт пищевой Люкс 400 дал</t>
  </si>
  <si>
    <t xml:space="preserve">   Договор 6503180 от 26.09.23 Поставка спирт пищевой Люкс 300 дал</t>
  </si>
  <si>
    <t xml:space="preserve">   Договор 6396104 от 13.07.23 Поставка спирт пищевой Люкс 50 дал</t>
  </si>
  <si>
    <t xml:space="preserve">   Договор 6396763 от 14.07.23 Поставка спирт пищевой Люкс 50 дал</t>
  </si>
  <si>
    <t xml:space="preserve">   Договор 6415235 от 27.07.23 Поставка спирт пищевой Люкс 50 дал</t>
  </si>
  <si>
    <t xml:space="preserve">   Договор 6434194 от 11.08.23 Поставка спирт пищевой Люкс 60 дал</t>
  </si>
  <si>
    <t xml:space="preserve">   Договор 6376146 от 27.06.23 Поставка Жидкой барды 600 тн</t>
  </si>
  <si>
    <t xml:space="preserve">   Договор 6378623 от 03.07.23 Поставка Жидкой барды 100 тн</t>
  </si>
  <si>
    <t xml:space="preserve">   Договор 6380948 от 04.07.23 Поставка Жидкой барды 100 тн</t>
  </si>
  <si>
    <t xml:space="preserve">   Договор 6382978 от 05.07.23 Поставка Жидкой барды 600 тн</t>
  </si>
  <si>
    <t xml:space="preserve">   Договор 6385052 от 06.07.23 Поставка Жидкой барды 200 тн</t>
  </si>
  <si>
    <t xml:space="preserve">   Договор 6387059 от 07.07.23 Поставка Жидкой барды 200 тн</t>
  </si>
  <si>
    <t xml:space="preserve">   Договор 6390147 от 10.07.23 Поставка Жидкой барды 500 тн</t>
  </si>
  <si>
    <t xml:space="preserve">   Договор 6391560 от 11.07.23 Поставка Жидкой барды 300 тн</t>
  </si>
  <si>
    <t xml:space="preserve">   Договор 6393446 от 12.07.23 Поставка Жидкой барды 600 тн</t>
  </si>
  <si>
    <t xml:space="preserve">   Договор 6396165 от 13.07.23 Поставка Жидкой барды 500 тн</t>
  </si>
  <si>
    <t xml:space="preserve">   Договор 6397418 от 14.07.23 Поставка Жидкой барды 500 тн</t>
  </si>
  <si>
    <t xml:space="preserve">   Договор 6399584 от 17.07.23 Поставка Жидкой барды 300 тн</t>
  </si>
  <si>
    <t xml:space="preserve">   Договор 6401684 от 18.07.23 Поставка Жидкой барды 500 тн</t>
  </si>
  <si>
    <t xml:space="preserve">   Договор 6403602 от 19.07.23 Поставка Жидкой барды 500 тн</t>
  </si>
  <si>
    <t xml:space="preserve">   Договор 6405393 от 20.07.23 Поставка Жидкой барды 500 тн</t>
  </si>
  <si>
    <t xml:space="preserve">   Договор 6407202 от 27.07.23 Поставка Жидкой барды</t>
  </si>
  <si>
    <t xml:space="preserve">   Договор 6411062 от 25.07.23 Поставка Жидкой барды 600 тн</t>
  </si>
  <si>
    <t xml:space="preserve">   Договор 6412991 от 26.07.23 Поставка Жидкой барды 500 тн</t>
  </si>
  <si>
    <t xml:space="preserve">   Договор 6414754 от 27.07.23 Поставка Жидкой барды 600 тн</t>
  </si>
  <si>
    <t xml:space="preserve">   Договор 6417036 от 28.07.23 Поставка Жидкой барды 200 тн</t>
  </si>
  <si>
    <t xml:space="preserve">   Договор 6418361 от 31.07.23 Поставка Жидкой барды 500 тн</t>
  </si>
  <si>
    <t xml:space="preserve">   Договор 6420261 от 02.08.23 Поставка Жидкой барды 300 тн</t>
  </si>
  <si>
    <t xml:space="preserve">   Договор 6423729 от 03.08.23 Поставка Жидкой барды 200 тн</t>
  </si>
  <si>
    <t xml:space="preserve">   Договор 6426021 от 04.08.23 Поставка Жидкой барды 100 тн</t>
  </si>
  <si>
    <t xml:space="preserve">   Договор 6427312 от 07.08.23 Поставка Жидкой барды 500 тн</t>
  </si>
  <si>
    <t xml:space="preserve">   Договор 6429912 от 08.08.23 Поставка Жидкой барды 300 тн</t>
  </si>
  <si>
    <t xml:space="preserve">   Договор 6431100 от 09.08.23 Поставка Жидкой барды 500 тн</t>
  </si>
  <si>
    <t xml:space="preserve">   Договор 6432883 от 10.08.23 Поставка Жидкой барды 500 тн</t>
  </si>
  <si>
    <t xml:space="preserve">   Договор 6434776 от 11.08.23 Поставка Жидкой барды 300 тн</t>
  </si>
  <si>
    <t xml:space="preserve">   Договор 6436775 от 14.08.23 Поставка Жидкой барды 500 тн</t>
  </si>
  <si>
    <t xml:space="preserve">   Договор 6438815 от 15.08.23 Поставка Жидкой барды 200 тн</t>
  </si>
  <si>
    <t xml:space="preserve">   Договор 6440839 от 16.08.23 Поставка Жидкой барды 500 тн</t>
  </si>
  <si>
    <t xml:space="preserve">   Договор 6442773 от 17.08.23 Поставка Жидкой барды 600 тн</t>
  </si>
  <si>
    <t xml:space="preserve">   Договор 6446977 от 21.08.23 Поставка Жидкой барды 300 тн</t>
  </si>
  <si>
    <t xml:space="preserve">   Договор 6448974 от 22.08.23 Поставка Жидкой барды 400 тн</t>
  </si>
  <si>
    <t xml:space="preserve">   Договор 6450777 от 23.08.23 Поставка Жидкой барды 600 дал</t>
  </si>
  <si>
    <t xml:space="preserve">   Договор 6452682 от 24.08.23 Поставка Жидкой барды 400 дал</t>
  </si>
  <si>
    <t xml:space="preserve">   Договор 6454605 от 28.08.23 Поставка Жидкой барды 200 тн</t>
  </si>
  <si>
    <t xml:space="preserve">   Договор 6456588 от 28.08.23 Поставка Жидкой барды 400 тн</t>
  </si>
  <si>
    <t xml:space="preserve">   Договор 6458832 от 29.08.23 Поставка Жидкой барды 700 тн</t>
  </si>
  <si>
    <t xml:space="preserve">   Договор 6459807 от 29.08.23 Поставка Жидкой барды 500 тн</t>
  </si>
  <si>
    <t xml:space="preserve">   Договор 6461217 от 30.08.23 Поставка Жидкой барды 1300 тн</t>
  </si>
  <si>
    <t xml:space="preserve">   Договор 6466093 от 04.09.23 Поставка Жидкой барды 400 тн</t>
  </si>
  <si>
    <t xml:space="preserve">   Договор 6468502 от 05.09.23 Поставка Жидкой барды 600 тн</t>
  </si>
  <si>
    <t xml:space="preserve">   Договор 6470574 от 06.09.23 Поставка Жидкой барды 300 тн</t>
  </si>
  <si>
    <t xml:space="preserve">   Договор 6472662 от 07.09.23 Поставка Жидкой барды 300 тн</t>
  </si>
  <si>
    <t xml:space="preserve">   Договор 6474645 от 08.09.23 Поставка Жидкой барды 400 тн</t>
  </si>
  <si>
    <t xml:space="preserve">   Договор 6476835 от 11.09.23 Поставка Жидкой барды 300 тн</t>
  </si>
  <si>
    <t xml:space="preserve">   Договор 6481896 от 13.09.23 Поставка Жидкой барды 1000 тн</t>
  </si>
  <si>
    <t xml:space="preserve">   Договор 6484144 от 14.09.23 Поставка Жидкой барды 100 тн</t>
  </si>
  <si>
    <t xml:space="preserve">   Договор 6486290 от 15.09.23 Поставка Жидкой барды 600 тн</t>
  </si>
  <si>
    <t xml:space="preserve">   Договор 6488596 от 18.09.23 Поставка Жидкой барды 400 тн</t>
  </si>
  <si>
    <t xml:space="preserve">   Договор 6491104 от 19.09.23 Поставка Жидкой барды 500 тн</t>
  </si>
  <si>
    <t xml:space="preserve">   Договор 6493541 от 20.09.23 Поставка Жидкой барды 1000 тн</t>
  </si>
  <si>
    <t xml:space="preserve">   Договор 6495699 от 21.09.23 Поставка Жидкой барды 200 тн</t>
  </si>
  <si>
    <t xml:space="preserve">   Договор 6497943 от 22.09.23 Поставка Жидкой барды 300 тн</t>
  </si>
  <si>
    <t xml:space="preserve">   Договор 6500122 от 25.09.23 Поставка Жидкой барды 300 тн</t>
  </si>
  <si>
    <t xml:space="preserve">   Договор 6501037 от 25.09.23 Поставка Жидкой барды 300 тн</t>
  </si>
  <si>
    <t xml:space="preserve">   Договор 6502498 от 26.09.23 Поставка Жидкой барды 400 тн</t>
  </si>
  <si>
    <t xml:space="preserve">   Договор 6504173 от 27.09.23 Поставка Жидкой барды 800 тн</t>
  </si>
  <si>
    <t xml:space="preserve">   Договор 6506393 от 28.09.23 Поставка Жидкой барды 600 тн</t>
  </si>
  <si>
    <t xml:space="preserve">   Договор 6509597 от 29.09.23 Поставка Жидкой барды 800 тн</t>
  </si>
  <si>
    <t xml:space="preserve">   Договор 6383677 от 05.07.23 Поставка спирт пищевой Люкс 150 дал</t>
  </si>
  <si>
    <t xml:space="preserve">   Договор 6394066 от 12.07.23 Поставка спирт пищевой Люкс 150 дал</t>
  </si>
  <si>
    <t xml:space="preserve">   Договор 6412379 от 26.07.23 Поставка спирт пищевой Люкс 200 дал</t>
  </si>
  <si>
    <t xml:space="preserve">   Договор 6430540 от 09.08.23 Поставка спирт пищевой Люкс 300 дал</t>
  </si>
  <si>
    <t xml:space="preserve">   Договор 6485576 от 15.09.23 Поставка спирт пищевой Люкс 200 дал</t>
  </si>
  <si>
    <t xml:space="preserve">   Договор 6435313 от 11.08.23 Поставка спирт пищевой Люкс 100 дал</t>
  </si>
  <si>
    <t xml:space="preserve">   Договор 6426731 от 07.08.23 Поставка спирт пищевой 200 дал</t>
  </si>
  <si>
    <t xml:space="preserve">   Договор 6447565 от 21.08.23 Поставка спирт пищевой 240 дал</t>
  </si>
  <si>
    <t xml:space="preserve">   Договор 6490353 от 19.09.23 Поставка спирт пищевой Люкс 200 дал</t>
  </si>
  <si>
    <t xml:space="preserve"> 71377 СП ООО Кока Кола ичимлиги  ЛТД</t>
  </si>
  <si>
    <t xml:space="preserve">   Договор 6388705 от 10.07.23 Поставка технического спирта 20 дал</t>
  </si>
  <si>
    <t xml:space="preserve">   Договор 6495002 от 21.09.23 Поставка технического спирта 10 дал</t>
  </si>
  <si>
    <t xml:space="preserve">   Договор 0011-13-23 от 30.05.23 Сертификат на техн.спирт</t>
  </si>
  <si>
    <t xml:space="preserve"> 74709 "DELUXE INDUSTRY GROUP" mas`uliyati cheklangan jam</t>
  </si>
  <si>
    <t xml:space="preserve">   Договор 536 от 28.09.23 ДОГОВОР УСТУПКИ</t>
  </si>
  <si>
    <t xml:space="preserve">   Договор 32-037 от 03.08.23 Услуги ячеек 1 шт</t>
  </si>
  <si>
    <t xml:space="preserve">   Договор 1444902 от 06.07.23 Дезинфекция</t>
  </si>
  <si>
    <t xml:space="preserve">   Договор 11-09-2023-3-44 от 04.09.23 Страхование автотранспорта</t>
  </si>
  <si>
    <t xml:space="preserve">   Договор OSG-TS-27-06-2023 от 06.07.23 Услуги ВЭБ сайта</t>
  </si>
  <si>
    <t xml:space="preserve"> 74689 "STANDART ECO LAB" mas`uliyati cheklangan jamiyati</t>
  </si>
  <si>
    <t xml:space="preserve">   Договор 1611544 от 21.08.23 Аттестация</t>
  </si>
  <si>
    <t xml:space="preserve"> 74665 "TTT-AUDIT" mas‘uliyati cheklangan jamiyati</t>
  </si>
  <si>
    <t xml:space="preserve">   Договор 1632365 от 28.08.23 Аудиторские услуги</t>
  </si>
  <si>
    <t xml:space="preserve">   Договор 383 от 03.07.23 Аудиторские услуги</t>
  </si>
  <si>
    <t xml:space="preserve"> 74655 "UNITEST" mas`uliyati cheklangan jamiyati</t>
  </si>
  <si>
    <t xml:space="preserve">   Договор 1625966.1.1 от 22.06.23 испытание электр.оборудования</t>
  </si>
  <si>
    <t xml:space="preserve">   Договор ИНП:75254.. от 18.09.23 счет 048 Биржевые торги на УзРТСБ</t>
  </si>
  <si>
    <t xml:space="preserve"> 73911 AJ “Hududgazta’minot”</t>
  </si>
  <si>
    <t xml:space="preserve">   Договор 11 от 05.07.23 Ревизия ГРП</t>
  </si>
  <si>
    <t xml:space="preserve">   Договор 18 от 14.07.23 Врезка газапровод</t>
  </si>
  <si>
    <t xml:space="preserve"> 257 AJ O'ZTEMIRYOLKONTEYNER</t>
  </si>
  <si>
    <t xml:space="preserve">   Договор 32/34 от 03.08.23 поверка весов</t>
  </si>
  <si>
    <t xml:space="preserve">   Договор  23-001-123440 от 14.08.23 поверка весов</t>
  </si>
  <si>
    <t xml:space="preserve">   Договор  23-103-125872 от 04.09.23 Поверка СИ</t>
  </si>
  <si>
    <t xml:space="preserve">   Договор 1472646 от 14.07.23 Услуги по оценке сист.корп</t>
  </si>
  <si>
    <t xml:space="preserve">   Договор 1652389 от 06.09.23 Услуги "Электронное голосование"</t>
  </si>
  <si>
    <t xml:space="preserve">   Договор CNT-198 от 13.06.23Услуги "Электронное голосование"</t>
  </si>
  <si>
    <t xml:space="preserve"> 73771 DUK "ELEKTRON ONLAYN-AUKSIONLARNI TASHKIL ETISH MARKAZI"</t>
  </si>
  <si>
    <t xml:space="preserve">   Договор 10097-2022-2 от 11.01.22 Организация торгов E-auksion.uz</t>
  </si>
  <si>
    <t xml:space="preserve">   Договор 27-0694 от 07.08.23 Инспекционный контроль на спирт Люкс</t>
  </si>
  <si>
    <t xml:space="preserve">   Договор 1516780 от 29.07.23 Деклорирование товара 11шт</t>
  </si>
  <si>
    <t xml:space="preserve"> 73791 MChJ "SBS-INFOSOFT"</t>
  </si>
  <si>
    <t xml:space="preserve">   Договор 1646 от 21.08.23 Программа ВЭД-контракт</t>
  </si>
  <si>
    <t xml:space="preserve"> 73987 MChJ "TOSHKENT SHAHRIDAGI YEODJU TEXNIKA INSTITUTI"</t>
  </si>
  <si>
    <t xml:space="preserve">   Договор 1781892.1.1 от 02.08.23 Технич.обслуживание компрес.установок</t>
  </si>
  <si>
    <t xml:space="preserve">   Договор 820537 от 02.08.23 Автоуслуги</t>
  </si>
  <si>
    <t xml:space="preserve">   Договор 223 от 22.08.23 Объявления</t>
  </si>
  <si>
    <t xml:space="preserve">   Договор 1825522.1.1 от 14.08.23 Поверка вертикальных цилиндр</t>
  </si>
  <si>
    <t xml:space="preserve">   Договор 1685996.1.1 от 10.07.23 Техническое обслуживание Лифтов</t>
  </si>
  <si>
    <t xml:space="preserve">   Договор 1656351 от 07.09.23 Калибровка ,госповерка.</t>
  </si>
  <si>
    <t xml:space="preserve">   Договор 1473210 от 14.07.23 Экспертиза отчета оценки</t>
  </si>
  <si>
    <t xml:space="preserve"> 74322 MCHJ TEXNIKA-LOYIHA</t>
  </si>
  <si>
    <t xml:space="preserve">   Договор 21-13 А.Н. от 10.12.21 Надзор за качеством строительно-монтаж.</t>
  </si>
  <si>
    <t xml:space="preserve"> 73627 STANDARTLASHTIRISH,SERTIFIKATLASHTIRISH VA TEXNIK JIHATDAN TARTIBGA SOLISH ITI</t>
  </si>
  <si>
    <t xml:space="preserve">   Договор 4664-ONLINE от 03.08.23 вода.общие требования к отбору проб</t>
  </si>
  <si>
    <t xml:space="preserve">   Договор 297 от 30.08.23 Хим и бак.анализ сточных вод</t>
  </si>
  <si>
    <t xml:space="preserve"> 71748 Инспекция Госархстройнадзор ташкентской области</t>
  </si>
  <si>
    <t xml:space="preserve">   Заявление №41180088 от 03.12.21г.Уведомление о начале строит.-монтаж.работ</t>
  </si>
  <si>
    <t xml:space="preserve"> 73788 ИП ООО Action MCFR Mediaguruhi</t>
  </si>
  <si>
    <t xml:space="preserve">   Договор 485741400 от 18.07.23 Программный продукт Госзакупка</t>
  </si>
  <si>
    <t xml:space="preserve"> 72863 XK ISKRA OMADLI FAYZ</t>
  </si>
  <si>
    <t xml:space="preserve">   Договор ПС-1 от 27.02.23 Тех. обслуга пож. тушения, пож.сигнализа</t>
  </si>
  <si>
    <t xml:space="preserve">   Договор 31-10-17 от 01.01.23 Электроэнергия</t>
  </si>
  <si>
    <t xml:space="preserve">   Договор 12-04/7 от 11.11.22 Природный газ</t>
  </si>
  <si>
    <t xml:space="preserve"> 71691 AJ ToshvilSuvoqova</t>
  </si>
  <si>
    <t>Нотугри томонни олибсиз, кредит томони олиниши керак</t>
  </si>
  <si>
    <t>Тугирлаб куйинг бошка счетларни хам</t>
  </si>
  <si>
    <t>40.10.1 дебет</t>
  </si>
  <si>
    <t>69/90 кредит</t>
  </si>
  <si>
    <t>кредит, обучение, рапорт .... хуллас ойлик хисобидан ишчилар учун утказилган туловлар</t>
  </si>
  <si>
    <t>60.11 кредит</t>
  </si>
  <si>
    <t>60.12 кредит</t>
  </si>
  <si>
    <t>04.07.2023</t>
  </si>
  <si>
    <t>07.07.2023</t>
  </si>
  <si>
    <t>11.07.2023</t>
  </si>
  <si>
    <t>14.07.2023</t>
  </si>
  <si>
    <t>17.07.2023</t>
  </si>
  <si>
    <t>18.07.2023</t>
  </si>
  <si>
    <t>19.07.2023</t>
  </si>
  <si>
    <t>21.07.2023</t>
  </si>
  <si>
    <t>24.07.2023</t>
  </si>
  <si>
    <t>25.07.2023</t>
  </si>
  <si>
    <t>27.07.2023</t>
  </si>
  <si>
    <t>28.07.2023</t>
  </si>
  <si>
    <t>01.08.2023</t>
  </si>
  <si>
    <t>03.08.2023</t>
  </si>
  <si>
    <t>04.08.2023</t>
  </si>
  <si>
    <t>07.08.2023</t>
  </si>
  <si>
    <t>08.08.2023</t>
  </si>
  <si>
    <t>09.08.2023</t>
  </si>
  <si>
    <t>11.08.2023</t>
  </si>
  <si>
    <t>15.08.2023</t>
  </si>
  <si>
    <t>16.08.2023</t>
  </si>
  <si>
    <t>17.08.2023</t>
  </si>
  <si>
    <t>29.08.2023</t>
  </si>
  <si>
    <t>30.08.2023</t>
  </si>
  <si>
    <t>04.09.2023</t>
  </si>
  <si>
    <t>05.09.2023</t>
  </si>
  <si>
    <t>07.09.2023</t>
  </si>
  <si>
    <t>11.09.2023</t>
  </si>
  <si>
    <t>12.09.2023</t>
  </si>
  <si>
    <t>14.09.2023</t>
  </si>
  <si>
    <t>15.09.2023</t>
  </si>
  <si>
    <t>19.09.2023</t>
  </si>
  <si>
    <t>20.09.2023</t>
  </si>
  <si>
    <t>21.09.2023</t>
  </si>
  <si>
    <t>22.09.2023</t>
  </si>
  <si>
    <t>25.09.2023</t>
  </si>
  <si>
    <t>26.09.2023</t>
  </si>
  <si>
    <t>28.09.2023</t>
  </si>
  <si>
    <t>"Meva-Sharbat Ilmiy Eksperimental Vinochilik" MCHJ</t>
  </si>
  <si>
    <t>"FARGONA NEFTNI QAYTA ISHLASH ZAVODI " mas uliyati cheklangan jamiyati</t>
  </si>
  <si>
    <t>VISAGE VITA EXPORT MCHJ</t>
  </si>
  <si>
    <t>ООО "CITY PRINT"</t>
  </si>
  <si>
    <t>"GERBOFARM" xususiy korxonasi</t>
  </si>
  <si>
    <t>СOCA-COLA ICHIMLIGI UZBEKISTON, LTD  МЧЖ</t>
  </si>
  <si>
    <t>LOMAN STAR   MCHJ  X/K</t>
  </si>
  <si>
    <t>JD GROUP777 MCHJ</t>
  </si>
  <si>
    <t>ANID FARM PLUS MCHJ</t>
  </si>
  <si>
    <t>ОАЖ FOTON</t>
  </si>
  <si>
    <t>"O`ZBEKNEFTGAZ" AJ</t>
  </si>
  <si>
    <t>ФХ XIKMATOV BUNYOD</t>
  </si>
  <si>
    <t>ZOLOTOE RUNO  МЧЖ</t>
  </si>
  <si>
    <t>"MED KOMPLEKS" mas`uliyati cheklangan jamiyati</t>
  </si>
  <si>
    <t>"TEXNOSTANDART-NEO" masuliyati cheklangan jamiyati</t>
  </si>
  <si>
    <t>"Самарканд-Жомбой Шароб" МЧЖ</t>
  </si>
  <si>
    <t>ООО BIOSALUTEM</t>
  </si>
  <si>
    <t>"PAXTACHI RODNIK YOG` " МЧЖ</t>
  </si>
  <si>
    <t>BEGZOD-FARRUX MCHJ</t>
  </si>
  <si>
    <t>"OZBEKISTON" NASHRIYOT MATBAA IJODIY UYI" MCHJ</t>
  </si>
  <si>
    <t>ООО "YUGOIL LUBRICANTS"</t>
  </si>
  <si>
    <t>Музаффар кулол МЧЖ</t>
  </si>
  <si>
    <t>ГОЙБОН ДАРМОН ХУСУСИЙ КОРХОНАСИ</t>
  </si>
  <si>
    <t>"NAVOIYURAN" Давлат корхонаси</t>
  </si>
  <si>
    <t>200577234</t>
  </si>
  <si>
    <t>200202099</t>
  </si>
  <si>
    <t>305520805</t>
  </si>
  <si>
    <t>207114804</t>
  </si>
  <si>
    <t>201282625</t>
  </si>
  <si>
    <t>200798458</t>
  </si>
  <si>
    <t>300377069</t>
  </si>
  <si>
    <t>310413650</t>
  </si>
  <si>
    <t>310129290</t>
  </si>
  <si>
    <t>201051785</t>
  </si>
  <si>
    <t>200837914</t>
  </si>
  <si>
    <t>206249004</t>
  </si>
  <si>
    <t>303211534</t>
  </si>
  <si>
    <t>206289381</t>
  </si>
  <si>
    <t>203740235</t>
  </si>
  <si>
    <t>305209873</t>
  </si>
  <si>
    <t>300463230</t>
  </si>
  <si>
    <t>305598613</t>
  </si>
  <si>
    <t>205188294</t>
  </si>
  <si>
    <t>302623679</t>
  </si>
  <si>
    <t>205394214</t>
  </si>
  <si>
    <t>302056165</t>
  </si>
  <si>
    <t>201204514</t>
  </si>
  <si>
    <t>MBS-OIL MCHJ</t>
  </si>
  <si>
    <t>309751301</t>
  </si>
  <si>
    <t>"ASR KIMYO INVEST" mas uliyati cheklangan jamiyati</t>
  </si>
  <si>
    <t>SHOXJAXON - QURILISH  МЧЖ</t>
  </si>
  <si>
    <t>300687442</t>
  </si>
  <si>
    <t>АО Бекабадцемент</t>
  </si>
  <si>
    <t>200459808</t>
  </si>
  <si>
    <t>"ASIA METALL BUSINESS" xususiy korxonasi</t>
  </si>
  <si>
    <t>301010857</t>
  </si>
  <si>
    <t xml:space="preserve">Грунтовка ГФ-021 OOO STM COLOR </t>
  </si>
  <si>
    <t>Дизельное топливо ТДЛ – 0,5-40 ООО "MBS-OIL"</t>
  </si>
  <si>
    <t>Каустическая сода чешуированная 98% ООО "ASR KIMYO INVEST"</t>
  </si>
  <si>
    <t>Портландцемент с пуццоланой ЦЕМ ||  А-П 32,5Н ГОСТ 31108-2020 АО Бекабадцемент</t>
  </si>
  <si>
    <t>Пшеница мягкая 3 класса ТОО "Grain Trade Export"</t>
  </si>
  <si>
    <t>Пшеница мягких сортов продовольственная 3-го класса ООО "ASIA METALL BUSINESS"</t>
  </si>
  <si>
    <t>Пшеница мягких сортов, продовольственная, 4-го класса ООО "ASIA METALL BUSINESS"</t>
  </si>
  <si>
    <t>60/40 кредит</t>
  </si>
  <si>
    <t>Перчатки из полимерных материалов для защиты от внешних воздействий</t>
  </si>
  <si>
    <t>ООО OLTIBEK FAMILY</t>
  </si>
  <si>
    <t>Услуга по техническому обслуживанию приборов учета водомеров</t>
  </si>
  <si>
    <t>ООО ИИ "TOSHKENT ZENNER"</t>
  </si>
  <si>
    <t>Алкотестер</t>
  </si>
  <si>
    <t>ООО HEALTH PHARM PHARMACY</t>
  </si>
  <si>
    <t>Насосы шестеренные</t>
  </si>
  <si>
    <t>Быстроразъемное соединение гайковерта</t>
  </si>
  <si>
    <t>RESPECT AUTO PARTS MCHJ</t>
  </si>
  <si>
    <t>Гидрошланг</t>
  </si>
  <si>
    <t>ЯТТ RO'ZIYEV SOYIBJON SOBORJON O'G'LI</t>
  </si>
  <si>
    <t>Водосчетчик с импульсным выходом</t>
  </si>
  <si>
    <t>ООО PROFESSIONAL WATER MANAGEMENT</t>
  </si>
  <si>
    <t>Набор офисной мебели</t>
  </si>
  <si>
    <t>MENEGER EXTIYOT QISM MCHJ</t>
  </si>
  <si>
    <t>Услуга актуализации нормативных документов</t>
  </si>
  <si>
    <t>НОУ GIGIENA EKSPRESS SERVIS</t>
  </si>
  <si>
    <t>Генераторы для транспортных средств</t>
  </si>
  <si>
    <t>Услуга по ремонту газовых баллонов</t>
  </si>
  <si>
    <t>CHIRCHIQ GAZ-TA MINOT SERVIS</t>
  </si>
  <si>
    <t>Насос глубинный штанговый скважинный</t>
  </si>
  <si>
    <t>OOO EURO PUMP</t>
  </si>
  <si>
    <t>"SHONAZAR ZILOLA "MCHJ</t>
  </si>
  <si>
    <t xml:space="preserve">за   январь-декабрь  2023 года  </t>
  </si>
  <si>
    <t>№2/2023</t>
  </si>
  <si>
    <t>IMMUNO CENTRE MAS'ULIYATI CHEKLANGAN JAMIYAT</t>
  </si>
  <si>
    <t>№2023/9</t>
  </si>
  <si>
    <t>№2023/10</t>
  </si>
  <si>
    <t>№227/23 ПБ</t>
  </si>
  <si>
    <t>Контехназоратўкув ДМ</t>
  </si>
  <si>
    <t>№2023/11</t>
  </si>
  <si>
    <t>№2023/12</t>
  </si>
  <si>
    <t>№23-103-135106</t>
  </si>
  <si>
    <t>№ 59</t>
  </si>
  <si>
    <t>№2023/13</t>
  </si>
  <si>
    <t>№23-001-135535</t>
  </si>
  <si>
    <t>№117</t>
  </si>
  <si>
    <t>Бумага и изделия из бумаги</t>
  </si>
  <si>
    <t>№11-09/2023/3-54</t>
  </si>
  <si>
    <t>№2023/14</t>
  </si>
  <si>
    <t>№FS-22-1174</t>
  </si>
  <si>
    <t>FIDES SOLUTIONS MAS'ULIYATI CHEKLANGAN JAMIYAT</t>
  </si>
  <si>
    <t>Услуга издательские</t>
  </si>
  <si>
    <t>YANGIYO'L GAZETASI TAHRIRIYATI DAVLAT MUASSASASI</t>
  </si>
  <si>
    <t>№10/24</t>
  </si>
  <si>
    <t>"MATBUOT-TARQATUVCHI YANGIYO`L" MAS'ULIYATI CHEKLANGAN JAMIYAT</t>
  </si>
  <si>
    <t>№ОП 000771</t>
  </si>
  <si>
    <t>NORMA DAVRIY NASHRLARI</t>
  </si>
  <si>
    <t>№РП-15</t>
  </si>
  <si>
    <t>№40</t>
  </si>
  <si>
    <t>"YANGIYO'L GAZETASI TAHRIRIYATI" DAVLAT MUASSASASI</t>
  </si>
  <si>
    <t>№431230066</t>
  </si>
  <si>
    <t>№12</t>
  </si>
  <si>
    <t>"BLKTB-MEVASABZAVOT" MAS'ULIYATI CHEKLANGAN JAMIYAT</t>
  </si>
  <si>
    <t>Прямые закупки за  январь-декабрь  2023 года.xarid.uz.ex</t>
  </si>
  <si>
    <t>K1002706</t>
  </si>
  <si>
    <t>ART-SERVIS MCHJ</t>
  </si>
  <si>
    <t>202671623</t>
  </si>
  <si>
    <t>2804400000</t>
  </si>
  <si>
    <t>кислород газообразный</t>
  </si>
  <si>
    <t>29.09.2023 15:27:36</t>
  </si>
  <si>
    <t>K1002758</t>
  </si>
  <si>
    <t>03.10.2023 09:18:32</t>
  </si>
  <si>
    <t>K1005990</t>
  </si>
  <si>
    <t>21.11.2023 15:48:54</t>
  </si>
  <si>
    <t>K1005712</t>
  </si>
  <si>
    <t>RENAISSANCE PRODUCTION MCHJ</t>
  </si>
  <si>
    <t>302936050</t>
  </si>
  <si>
    <t>2835293000</t>
  </si>
  <si>
    <t>Тринатрийфосфат</t>
  </si>
  <si>
    <t>16.11.2023 11:39:01</t>
  </si>
  <si>
    <t>K1005346</t>
  </si>
  <si>
    <t>09.11.2023 14:35:38</t>
  </si>
  <si>
    <t>K1004925</t>
  </si>
  <si>
    <t>02.11.2023 13:24:20</t>
  </si>
  <si>
    <t>K1006926</t>
  </si>
  <si>
    <t>06.12.2023 10:58:48</t>
  </si>
  <si>
    <t>K1006917</t>
  </si>
  <si>
    <t>ECOVER MCHJ</t>
  </si>
  <si>
    <t>305034981</t>
  </si>
  <si>
    <t>7019800002</t>
  </si>
  <si>
    <t>ТМСР (теплоизоляционные минеральные стекловатные рулоны)</t>
  </si>
  <si>
    <t>06.12.2023 10:19:17</t>
  </si>
  <si>
    <t>K1006656</t>
  </si>
  <si>
    <t>01.12.2023 10:14:46</t>
  </si>
  <si>
    <t>Реестр совершенных сделок в портале cooperation.uz  за январь-декабрь  2023 года AO "BIOKIMYO"</t>
  </si>
  <si>
    <t>2081341.1.1</t>
  </si>
  <si>
    <t>16.11.2023</t>
  </si>
  <si>
    <t>ООО EXPRESS MED SERVICE</t>
  </si>
  <si>
    <t>305019492</t>
  </si>
  <si>
    <t>Услуга по проведению общего профилактического медицинского осмотра</t>
  </si>
  <si>
    <t>за январь-декабрь  2023 года</t>
  </si>
  <si>
    <t>10</t>
  </si>
  <si>
    <t>2</t>
  </si>
  <si>
    <t>1000</t>
  </si>
  <si>
    <t>4000</t>
  </si>
  <si>
    <t>Саморез</t>
  </si>
  <si>
    <t>350000</t>
  </si>
  <si>
    <t>187200</t>
  </si>
  <si>
    <t>13800000</t>
  </si>
  <si>
    <t>50000</t>
  </si>
  <si>
    <t>38000</t>
  </si>
  <si>
    <t>12200</t>
  </si>
  <si>
    <t>135000</t>
  </si>
  <si>
    <t>90000</t>
  </si>
  <si>
    <t>42896</t>
  </si>
  <si>
    <t>Сапоги резиновые формовые</t>
  </si>
  <si>
    <t>120000</t>
  </si>
  <si>
    <t>105000</t>
  </si>
  <si>
    <t>150000</t>
  </si>
  <si>
    <t>84000</t>
  </si>
  <si>
    <t>60000</t>
  </si>
  <si>
    <t>35000</t>
  </si>
  <si>
    <t>40000</t>
  </si>
  <si>
    <t>28000</t>
  </si>
  <si>
    <t>500000</t>
  </si>
  <si>
    <t>262500</t>
  </si>
  <si>
    <t>184800</t>
  </si>
  <si>
    <t>30000</t>
  </si>
  <si>
    <t>16000</t>
  </si>
  <si>
    <t>28900</t>
  </si>
  <si>
    <t>18500</t>
  </si>
  <si>
    <t>15000</t>
  </si>
  <si>
    <t>11000</t>
  </si>
  <si>
    <t>29000</t>
  </si>
  <si>
    <t>23100</t>
  </si>
  <si>
    <t>100000</t>
  </si>
  <si>
    <t>81000</t>
  </si>
  <si>
    <t>13000</t>
  </si>
  <si>
    <t>126000</t>
  </si>
  <si>
    <t>187000</t>
  </si>
  <si>
    <t>27000</t>
  </si>
  <si>
    <t>300000</t>
  </si>
  <si>
    <t>131250</t>
  </si>
  <si>
    <t>6666</t>
  </si>
  <si>
    <t>23000</t>
  </si>
  <si>
    <t>5500</t>
  </si>
  <si>
    <t>250000</t>
  </si>
  <si>
    <t>70000</t>
  </si>
  <si>
    <t>43000</t>
  </si>
  <si>
    <t>18441</t>
  </si>
  <si>
    <t>7490</t>
  </si>
  <si>
    <t>34000</t>
  </si>
  <si>
    <t>21840000</t>
  </si>
  <si>
    <t>21500</t>
  </si>
  <si>
    <t>62625</t>
  </si>
  <si>
    <t>28500</t>
  </si>
  <si>
    <t>31000</t>
  </si>
  <si>
    <t>164114</t>
  </si>
  <si>
    <t>11500000</t>
  </si>
  <si>
    <t>700000</t>
  </si>
  <si>
    <t>393750</t>
  </si>
  <si>
    <t>34500</t>
  </si>
  <si>
    <t>14000</t>
  </si>
  <si>
    <t>118000000</t>
  </si>
  <si>
    <t>200000</t>
  </si>
  <si>
    <t>156800</t>
  </si>
  <si>
    <t>120750</t>
  </si>
  <si>
    <t>294899</t>
  </si>
  <si>
    <t>110000</t>
  </si>
  <si>
    <t>26200</t>
  </si>
  <si>
    <t>3300</t>
  </si>
  <si>
    <t>144300</t>
  </si>
  <si>
    <t>52500</t>
  </si>
  <si>
    <t>45900</t>
  </si>
  <si>
    <t>32800</t>
  </si>
  <si>
    <t>13500</t>
  </si>
  <si>
    <t>230000</t>
  </si>
  <si>
    <t>26250</t>
  </si>
  <si>
    <t>10000</t>
  </si>
  <si>
    <t>7800</t>
  </si>
  <si>
    <t>9000</t>
  </si>
  <si>
    <t>12000</t>
  </si>
  <si>
    <t>39300</t>
  </si>
  <si>
    <t>498750</t>
  </si>
  <si>
    <t>49900</t>
  </si>
  <si>
    <t>375375</t>
  </si>
  <si>
    <t>321562</t>
  </si>
  <si>
    <t>17850</t>
  </si>
  <si>
    <t>196000</t>
  </si>
  <si>
    <t>2962329</t>
  </si>
  <si>
    <t>787000</t>
  </si>
  <si>
    <t>5800000</t>
  </si>
  <si>
    <t>4886317.61</t>
  </si>
  <si>
    <t>3229685.61</t>
  </si>
  <si>
    <t>4324677</t>
  </si>
  <si>
    <t>28980</t>
  </si>
  <si>
    <t>68000</t>
  </si>
  <si>
    <t>5300</t>
  </si>
  <si>
    <t>400000</t>
  </si>
  <si>
    <t>107163</t>
  </si>
  <si>
    <t>88000</t>
  </si>
  <si>
    <t>356400</t>
  </si>
  <si>
    <t>21736</t>
  </si>
  <si>
    <t>376000.01</t>
  </si>
  <si>
    <t>5999999</t>
  </si>
  <si>
    <t>4720000.01</t>
  </si>
  <si>
    <t>239000</t>
  </si>
  <si>
    <t>130000</t>
  </si>
  <si>
    <t>201600</t>
  </si>
  <si>
    <t>113680</t>
  </si>
  <si>
    <t>3000000</t>
  </si>
  <si>
    <t>2415840</t>
  </si>
  <si>
    <t>85400</t>
  </si>
  <si>
    <t>2542400</t>
  </si>
  <si>
    <t>750400</t>
  </si>
  <si>
    <t>5544000</t>
  </si>
  <si>
    <t>4500</t>
  </si>
  <si>
    <t>2500</t>
  </si>
  <si>
    <t>345000</t>
  </si>
  <si>
    <t>112000</t>
  </si>
  <si>
    <t>448000</t>
  </si>
  <si>
    <t>1680000</t>
  </si>
  <si>
    <t>78400</t>
  </si>
  <si>
    <t>1792000</t>
  </si>
  <si>
    <t>920000</t>
  </si>
  <si>
    <t>800000</t>
  </si>
  <si>
    <t>134400</t>
  </si>
  <si>
    <t>44800</t>
  </si>
  <si>
    <t>145000</t>
  </si>
  <si>
    <t>819000</t>
  </si>
  <si>
    <t>725552</t>
  </si>
  <si>
    <t>1200000</t>
  </si>
  <si>
    <t>590</t>
  </si>
  <si>
    <t>784000</t>
  </si>
  <si>
    <t>4000000</t>
  </si>
  <si>
    <t>9000000</t>
  </si>
  <si>
    <t>6000</t>
  </si>
  <si>
    <t>3900</t>
  </si>
  <si>
    <t>224000</t>
  </si>
  <si>
    <t>80000</t>
  </si>
  <si>
    <t>1130111</t>
  </si>
  <si>
    <t>5958000</t>
  </si>
  <si>
    <t>472000.01</t>
  </si>
  <si>
    <t>5799900</t>
  </si>
  <si>
    <t>450000</t>
  </si>
  <si>
    <t>359900</t>
  </si>
  <si>
    <t>140000</t>
  </si>
  <si>
    <t>185</t>
  </si>
  <si>
    <t>221000</t>
  </si>
  <si>
    <t>217280</t>
  </si>
  <si>
    <t>560000</t>
  </si>
  <si>
    <t>41440</t>
  </si>
  <si>
    <t>49280</t>
  </si>
  <si>
    <t>9400</t>
  </si>
  <si>
    <t>1982359.1.1</t>
  </si>
  <si>
    <t>06.10.2023</t>
  </si>
  <si>
    <t>ONIX-STANDART MCHJ</t>
  </si>
  <si>
    <t>304676532</t>
  </si>
  <si>
    <t>190000</t>
  </si>
  <si>
    <t>1991097.1.1</t>
  </si>
  <si>
    <t>08.10.2023</t>
  </si>
  <si>
    <t>COMFORT STEPS LINE MCHJ</t>
  </si>
  <si>
    <t>310764548</t>
  </si>
  <si>
    <t>1587000</t>
  </si>
  <si>
    <t>1991164.1.1</t>
  </si>
  <si>
    <t>1991765.1.1</t>
  </si>
  <si>
    <t>1985936.1.1</t>
  </si>
  <si>
    <t>09.10.2023</t>
  </si>
  <si>
    <t>EURO RUBBER SYSTEM MCHJ</t>
  </si>
  <si>
    <t>310633393</t>
  </si>
  <si>
    <t>70224</t>
  </si>
  <si>
    <t>1994270.1.1</t>
  </si>
  <si>
    <t>11.10.2023</t>
  </si>
  <si>
    <t>ЯТТ YULDASHEV AKMAL ATXAMOVICH</t>
  </si>
  <si>
    <t>536165655</t>
  </si>
  <si>
    <t>529000</t>
  </si>
  <si>
    <t>2002567.1.1</t>
  </si>
  <si>
    <t>12.10.2023</t>
  </si>
  <si>
    <t>PRESTIJ GRAND PLYUS MCHJ</t>
  </si>
  <si>
    <t>310586089</t>
  </si>
  <si>
    <t>160</t>
  </si>
  <si>
    <t>2002652.1.1</t>
  </si>
  <si>
    <t>165000</t>
  </si>
  <si>
    <t>2003113.1.1</t>
  </si>
  <si>
    <t>13.10.2023</t>
  </si>
  <si>
    <t>6000000</t>
  </si>
  <si>
    <t>2013812.1.1</t>
  </si>
  <si>
    <t>16.10.2023</t>
  </si>
  <si>
    <t>2037216.1.1</t>
  </si>
  <si>
    <t>22.10.2023</t>
  </si>
  <si>
    <t>5987000</t>
  </si>
  <si>
    <t>2039009.1.1</t>
  </si>
  <si>
    <t>23.10.2023</t>
  </si>
  <si>
    <t>4698999</t>
  </si>
  <si>
    <t>2039026.1.1</t>
  </si>
  <si>
    <t>2398777</t>
  </si>
  <si>
    <t>2049194.1.1</t>
  </si>
  <si>
    <t>26.10.2023</t>
  </si>
  <si>
    <t>PLANET ELEKTRO MAX MCHJ</t>
  </si>
  <si>
    <t>310809900</t>
  </si>
  <si>
    <t>2050432.1.1</t>
  </si>
  <si>
    <t>2000</t>
  </si>
  <si>
    <t>2051196.1.1</t>
  </si>
  <si>
    <t>ISARAD TRADE MCHJ</t>
  </si>
  <si>
    <t>310644514</t>
  </si>
  <si>
    <t>2144</t>
  </si>
  <si>
    <t>2051209.1.1</t>
  </si>
  <si>
    <t>MEGALAYT MCHJ</t>
  </si>
  <si>
    <t>305942991</t>
  </si>
  <si>
    <t>26000</t>
  </si>
  <si>
    <t>2051242.1.1</t>
  </si>
  <si>
    <t>SPALDING MCHJ</t>
  </si>
  <si>
    <t>310838478</t>
  </si>
  <si>
    <t>98999</t>
  </si>
  <si>
    <t>2051251.1.1</t>
  </si>
  <si>
    <t>ЯККА ТАРТИБДАГИ ТАДБИРКОР Olimov Jamshid G`olib o`g`li</t>
  </si>
  <si>
    <t>641315202</t>
  </si>
  <si>
    <t>392000.01</t>
  </si>
  <si>
    <t>2051220.1.1</t>
  </si>
  <si>
    <t>27.10.2023</t>
  </si>
  <si>
    <t>83700</t>
  </si>
  <si>
    <t>2051232.1.1</t>
  </si>
  <si>
    <t>26500</t>
  </si>
  <si>
    <t>2051259.1.1</t>
  </si>
  <si>
    <t>309600</t>
  </si>
  <si>
    <t>2053803.1.1</t>
  </si>
  <si>
    <t>GRAFIMEX</t>
  </si>
  <si>
    <t>304526797</t>
  </si>
  <si>
    <t>3000</t>
  </si>
  <si>
    <t>1344</t>
  </si>
  <si>
    <t>2073156.1.1</t>
  </si>
  <si>
    <t>02.11.2023</t>
  </si>
  <si>
    <t>3964800.01</t>
  </si>
  <si>
    <t>2079468.1.1</t>
  </si>
  <si>
    <t>03.11.2023</t>
  </si>
  <si>
    <t>860</t>
  </si>
  <si>
    <t>2079457.1.1</t>
  </si>
  <si>
    <t>3100</t>
  </si>
  <si>
    <t>2079456.1.1</t>
  </si>
  <si>
    <t>9448</t>
  </si>
  <si>
    <t>2079479.1.1</t>
  </si>
  <si>
    <t>29500</t>
  </si>
  <si>
    <t>2079454.1.1</t>
  </si>
  <si>
    <t>13227</t>
  </si>
  <si>
    <t>2079492.1.1</t>
  </si>
  <si>
    <t>1100</t>
  </si>
  <si>
    <t>2079443.1.1</t>
  </si>
  <si>
    <t>3220</t>
  </si>
  <si>
    <t>2079462.1.1</t>
  </si>
  <si>
    <t>2079465.1.1</t>
  </si>
  <si>
    <t>2100</t>
  </si>
  <si>
    <t>2079498.1.1</t>
  </si>
  <si>
    <t>3600</t>
  </si>
  <si>
    <t>2079446.1.1</t>
  </si>
  <si>
    <t>2520</t>
  </si>
  <si>
    <t>2079475.1.1</t>
  </si>
  <si>
    <t>ЯККА ТАРТИБДАГИ ТАДБИРКОР Jabbarova Rano</t>
  </si>
  <si>
    <t>578971763</t>
  </si>
  <si>
    <t>72340</t>
  </si>
  <si>
    <t>2079474.1.1</t>
  </si>
  <si>
    <t>2079503.1.1</t>
  </si>
  <si>
    <t>42390</t>
  </si>
  <si>
    <t>2079484.1.1</t>
  </si>
  <si>
    <t>2079448.1.1</t>
  </si>
  <si>
    <t>6580</t>
  </si>
  <si>
    <t>2087823.1.1</t>
  </si>
  <si>
    <t>05.11.2023</t>
  </si>
  <si>
    <t>2469000</t>
  </si>
  <si>
    <t>2087365.1.1</t>
  </si>
  <si>
    <t>219520</t>
  </si>
  <si>
    <t>2087562.1.1</t>
  </si>
  <si>
    <t>06.11.2023</t>
  </si>
  <si>
    <t>4990</t>
  </si>
  <si>
    <t>2087419.1.1</t>
  </si>
  <si>
    <t>12500</t>
  </si>
  <si>
    <t>2090141.1.1</t>
  </si>
  <si>
    <t>08.11.2023</t>
  </si>
  <si>
    <t>MEGA RESOURCE MCHJ</t>
  </si>
  <si>
    <t>310422062</t>
  </si>
  <si>
    <t>2089915.1.1</t>
  </si>
  <si>
    <t>RAVNAQ XUMO MCHJ</t>
  </si>
  <si>
    <t>309138438</t>
  </si>
  <si>
    <t>3789000</t>
  </si>
  <si>
    <t>2096632.1.1</t>
  </si>
  <si>
    <t>09.11.2023</t>
  </si>
  <si>
    <t>1869000</t>
  </si>
  <si>
    <t>2116090.1.1</t>
  </si>
  <si>
    <t>12.11.2023</t>
  </si>
  <si>
    <t>YUBOKA PRODUCTS MCHJ</t>
  </si>
  <si>
    <t>310687951</t>
  </si>
  <si>
    <t>9500</t>
  </si>
  <si>
    <t>2117018.1.1</t>
  </si>
  <si>
    <t>33111</t>
  </si>
  <si>
    <t>2106456.1.1</t>
  </si>
  <si>
    <t>13.11.2023</t>
  </si>
  <si>
    <t>30790</t>
  </si>
  <si>
    <t>2116114.1.1</t>
  </si>
  <si>
    <t>464900</t>
  </si>
  <si>
    <t>2135899.1.1</t>
  </si>
  <si>
    <t>17.11.2023</t>
  </si>
  <si>
    <t>SHONAZAR ZILOLA MCHJ</t>
  </si>
  <si>
    <t>307123047</t>
  </si>
  <si>
    <t>4600000</t>
  </si>
  <si>
    <t>2144684.1.1</t>
  </si>
  <si>
    <t>19.11.2023</t>
  </si>
  <si>
    <t>UNIVERSAL  BUNYODKOR MCHJ</t>
  </si>
  <si>
    <t>305457108</t>
  </si>
  <si>
    <t>120000.01</t>
  </si>
  <si>
    <t>2151695.1.1</t>
  </si>
  <si>
    <t>22.11.2023</t>
  </si>
  <si>
    <t>"COMFORT COMMERCE" XUSUSIY KORXONASI</t>
  </si>
  <si>
    <t>306590995</t>
  </si>
  <si>
    <t>51498</t>
  </si>
  <si>
    <t>2151709.1.1</t>
  </si>
  <si>
    <t>ООО My office stationery</t>
  </si>
  <si>
    <t>307048170</t>
  </si>
  <si>
    <t>2151762.1.1</t>
  </si>
  <si>
    <t>2151753.1.1</t>
  </si>
  <si>
    <t>7000</t>
  </si>
  <si>
    <t>2151734.1.1</t>
  </si>
  <si>
    <t>6700</t>
  </si>
  <si>
    <t>2156466.1.1</t>
  </si>
  <si>
    <t>23.11.2023</t>
  </si>
  <si>
    <t>2156679.1.1</t>
  </si>
  <si>
    <t>10500</t>
  </si>
  <si>
    <t>2156448.1.1</t>
  </si>
  <si>
    <t>2156914.1.1</t>
  </si>
  <si>
    <t>8800</t>
  </si>
  <si>
    <t>2156645.1.1</t>
  </si>
  <si>
    <t>2156325.1.1</t>
  </si>
  <si>
    <t>2156657.1.1</t>
  </si>
  <si>
    <t>ЯТТ TANIQULOV JASURBEK AXTAMOVICH</t>
  </si>
  <si>
    <t>485540001</t>
  </si>
  <si>
    <t>10898</t>
  </si>
  <si>
    <t>2156868.1.1</t>
  </si>
  <si>
    <t>2156539.1.1</t>
  </si>
  <si>
    <t>2156828.1.1</t>
  </si>
  <si>
    <t>55000</t>
  </si>
  <si>
    <t>20300</t>
  </si>
  <si>
    <t>2156335.1.1</t>
  </si>
  <si>
    <t>2156895.1.1</t>
  </si>
  <si>
    <t>2156888.1.1</t>
  </si>
  <si>
    <t>2156857.1.1</t>
  </si>
  <si>
    <t>2156556.1.1</t>
  </si>
  <si>
    <t>2156925.1.1</t>
  </si>
  <si>
    <t>9900</t>
  </si>
  <si>
    <t>2156842.1.1</t>
  </si>
  <si>
    <t>2163307.1.1</t>
  </si>
  <si>
    <t>24.11.2023</t>
  </si>
  <si>
    <t>MY FUTURE EMM XK</t>
  </si>
  <si>
    <t>309103164</t>
  </si>
  <si>
    <t>2161288.1.1</t>
  </si>
  <si>
    <t>12100</t>
  </si>
  <si>
    <t>2163542.1.1</t>
  </si>
  <si>
    <t>24050</t>
  </si>
  <si>
    <t>2163488.1.1</t>
  </si>
  <si>
    <t>163000</t>
  </si>
  <si>
    <t>2163318.1.1</t>
  </si>
  <si>
    <t>STRONG WILL FINANSE MCHJ</t>
  </si>
  <si>
    <t>310479427</t>
  </si>
  <si>
    <t>288000.01</t>
  </si>
  <si>
    <t>2161312.1.1</t>
  </si>
  <si>
    <t>22000</t>
  </si>
  <si>
    <t>2162027.1.1</t>
  </si>
  <si>
    <t>2163958.1.1</t>
  </si>
  <si>
    <t>2161301.1.1</t>
  </si>
  <si>
    <t>2163348.1.1</t>
  </si>
  <si>
    <t>2163556.1.1</t>
  </si>
  <si>
    <t>11180</t>
  </si>
  <si>
    <t>2162003.1.1</t>
  </si>
  <si>
    <t>2163468.1.1</t>
  </si>
  <si>
    <t>14300</t>
  </si>
  <si>
    <t>2163575.1.1</t>
  </si>
  <si>
    <t>1664</t>
  </si>
  <si>
    <t>2163564.1.1</t>
  </si>
  <si>
    <t>15260</t>
  </si>
  <si>
    <t>2161318.1.1</t>
  </si>
  <si>
    <t>380</t>
  </si>
  <si>
    <t>2164026.1.1</t>
  </si>
  <si>
    <t>126581</t>
  </si>
  <si>
    <t>2163453.1.1</t>
  </si>
  <si>
    <t>15015</t>
  </si>
  <si>
    <t>2163363.1.1</t>
  </si>
  <si>
    <t>14378</t>
  </si>
  <si>
    <t>2163329.1.1</t>
  </si>
  <si>
    <t>50000.01</t>
  </si>
  <si>
    <t>2161294.1.1</t>
  </si>
  <si>
    <t>13200</t>
  </si>
  <si>
    <t>2162337.1.1</t>
  </si>
  <si>
    <t>GENERAL WHITE STONE XK</t>
  </si>
  <si>
    <t>304370147</t>
  </si>
  <si>
    <t>2203819.1.1</t>
  </si>
  <si>
    <t>03.12.2023</t>
  </si>
  <si>
    <t>IMKON MO TADIL MCHJ</t>
  </si>
  <si>
    <t>201080774</t>
  </si>
  <si>
    <t>580000</t>
  </si>
  <si>
    <t>2203842.1.1</t>
  </si>
  <si>
    <t>5118635</t>
  </si>
  <si>
    <t>2203858.1.1</t>
  </si>
  <si>
    <t>2559258</t>
  </si>
  <si>
    <t>2203884.1.1</t>
  </si>
  <si>
    <t>3606017</t>
  </si>
  <si>
    <t>2203900.1.1</t>
  </si>
  <si>
    <t>895136</t>
  </si>
  <si>
    <t>2203920.1.1</t>
  </si>
  <si>
    <t>2098586</t>
  </si>
  <si>
    <t>2203933.1.1</t>
  </si>
  <si>
    <t>1842586</t>
  </si>
  <si>
    <t>2203950.1.1</t>
  </si>
  <si>
    <t>1103705</t>
  </si>
  <si>
    <t>2203965.1.1</t>
  </si>
  <si>
    <t>1384905</t>
  </si>
  <si>
    <t>2204002.1.1</t>
  </si>
  <si>
    <t>2214418.1.1</t>
  </si>
  <si>
    <t>07.12.2023</t>
  </si>
  <si>
    <t>2214436.1.1</t>
  </si>
  <si>
    <t>2214694.1.1</t>
  </si>
  <si>
    <t>61600</t>
  </si>
  <si>
    <t>2215964.1.1</t>
  </si>
  <si>
    <t>850000</t>
  </si>
  <si>
    <t>2215975.1.1</t>
  </si>
  <si>
    <t>2237513.1.1</t>
  </si>
  <si>
    <t>13.12.2023</t>
  </si>
  <si>
    <t>166000</t>
  </si>
  <si>
    <t>2250642.1.1</t>
  </si>
  <si>
    <t>14.12.2023</t>
  </si>
  <si>
    <t>OOO "ITU UNISERVICES"</t>
  </si>
  <si>
    <t>206939008</t>
  </si>
  <si>
    <t>3900000</t>
  </si>
  <si>
    <t>2271365.1.1</t>
  </si>
  <si>
    <t>20.12.2023</t>
  </si>
  <si>
    <t>ЯККА ТАРТИБДАГИ ТАДБИРКОР  G‘ULOMOV MUHAMMADJON KO‘KLAM O‘G‘LI</t>
  </si>
  <si>
    <t>562242190</t>
  </si>
  <si>
    <t>185000</t>
  </si>
  <si>
    <t>2273603.1.1</t>
  </si>
  <si>
    <t>DEHQONOBOD MOTOTEXNIKA MCHJ</t>
  </si>
  <si>
    <t>310707269</t>
  </si>
  <si>
    <t>2273608.1.1</t>
  </si>
  <si>
    <t>800016</t>
  </si>
  <si>
    <t>2274393.1.1</t>
  </si>
  <si>
    <t>11099200</t>
  </si>
  <si>
    <t>2274405.1.1</t>
  </si>
  <si>
    <t>2464000</t>
  </si>
  <si>
    <t>2274412.1.1</t>
  </si>
  <si>
    <t>1164800</t>
  </si>
  <si>
    <t>1960238.1.1</t>
  </si>
  <si>
    <t>04.10.2023</t>
  </si>
  <si>
    <t>Пленка полиэтиленовая</t>
  </si>
  <si>
    <t>24000</t>
  </si>
  <si>
    <t>1970066.1.1</t>
  </si>
  <si>
    <t>309377441</t>
  </si>
  <si>
    <t>Стекловата</t>
  </si>
  <si>
    <t>рул</t>
  </si>
  <si>
    <t>166500</t>
  </si>
  <si>
    <t>1981100.1.1</t>
  </si>
  <si>
    <t>1550</t>
  </si>
  <si>
    <t>249922.54</t>
  </si>
  <si>
    <t>2105830.1.1</t>
  </si>
  <si>
    <t>ECO COTTON GROUP XK</t>
  </si>
  <si>
    <t>303034840</t>
  </si>
  <si>
    <t>Датчик дыма</t>
  </si>
  <si>
    <t>Пульт контроля и управления</t>
  </si>
  <si>
    <t>2133056.1.1</t>
  </si>
  <si>
    <t>ЯТТ   Авлияева Холидахон Ахмедовна</t>
  </si>
  <si>
    <t>445854263</t>
  </si>
  <si>
    <t>Одежда специальная для защиты от воды</t>
  </si>
  <si>
    <t>2176904.1.1</t>
  </si>
  <si>
    <t>04.12.2023</t>
  </si>
  <si>
    <t>DARYO TAXI MCHJ</t>
  </si>
  <si>
    <t>308140707</t>
  </si>
  <si>
    <t>Сульфоуголь</t>
  </si>
  <si>
    <t>360</t>
  </si>
  <si>
    <t>2195654.1.1</t>
  </si>
  <si>
    <t>2202812.1.1</t>
  </si>
  <si>
    <t>11.12.2023</t>
  </si>
  <si>
    <t>HARD WORK TRADE MCHJ</t>
  </si>
  <si>
    <t>309924916</t>
  </si>
  <si>
    <t>Битум</t>
  </si>
  <si>
    <t>Унитаз</t>
  </si>
  <si>
    <t>2235271.1.1</t>
  </si>
  <si>
    <t>18.12.2023</t>
  </si>
  <si>
    <t>Картридж оригинал 1010 RTC Q2612A</t>
  </si>
  <si>
    <t>Картридж оригинал 1005 CANON Cartridge 925</t>
  </si>
  <si>
    <t>Реестр совершенных сделок в портале xt-xarid.uzex.uz  за январь-декабрь 2023 года AO "BIOKIMYO"</t>
  </si>
  <si>
    <t xml:space="preserve">   Договор 1991164.1.1 от 08.10.23 Фторопластовый стрежень  Ф4К15М5 дм 100мм
 10кг</t>
  </si>
  <si>
    <t xml:space="preserve">   Договор 2273608.1.1 от 20.12.23 Болгарка 2шт</t>
  </si>
  <si>
    <t xml:space="preserve">   Договор 2274393.1.1 от 20.12.23 Отбойник молоток 1шт</t>
  </si>
  <si>
    <t xml:space="preserve">   Договор 2274405.1.1 от 20.12.23 Перфоратор 1шт</t>
  </si>
  <si>
    <t xml:space="preserve">   Договор 2274412.1.1 от 20.12.23 Дрель 1шт</t>
  </si>
  <si>
    <t xml:space="preserve"> 74242 "BEK AGRO EKSPORT S" mas‘uliyati cheklangan jamiyati</t>
  </si>
  <si>
    <t xml:space="preserve">   Договор 6597339 от 30.11.23 Пшеница 3 кл 1000 тн</t>
  </si>
  <si>
    <t xml:space="preserve">   Договор 6597340 от 30.11.23 Пшеница 3 кл 1000 тн</t>
  </si>
  <si>
    <t xml:space="preserve">   Договор 6603003 от 05.12.23 Пшеница 3 кл 1000 тн</t>
  </si>
  <si>
    <t xml:space="preserve">   Договор 6603004 от 05.12.23 Пшеница 3 кл 1000 тн</t>
  </si>
  <si>
    <t xml:space="preserve">   Договор К1002758 от 03.10.23 Кефир 462шт</t>
  </si>
  <si>
    <t xml:space="preserve">   Договор К1005346 от 09.11.23 Кефир 440шт</t>
  </si>
  <si>
    <t xml:space="preserve">   Договор К1006656 от 01.12.23 Кефир 396шт</t>
  </si>
  <si>
    <t xml:space="preserve">   Договор 6538368 от 19.10.23 Соль техническая-45тн</t>
  </si>
  <si>
    <t xml:space="preserve">   Договор 1794071 от 26.10.23 Весы 1шт</t>
  </si>
  <si>
    <t xml:space="preserve">   Договор 1794508 от 26.10.23 насос 1шт</t>
  </si>
  <si>
    <t xml:space="preserve"> 74741 "COMFORT COMMERCE" XUSUSIY KORXONA</t>
  </si>
  <si>
    <t xml:space="preserve">   Договор 2151695.1.1 от 22.11.23 Канц товары</t>
  </si>
  <si>
    <t xml:space="preserve"> 74714 "COMFORT STEPS LINE" MAS'ULIYATI CHEKLANGAN JAMIYAT</t>
  </si>
  <si>
    <t xml:space="preserve">   Договор 1991097.1.1 от 08.10.23 Водонагреватель электрический</t>
  </si>
  <si>
    <t xml:space="preserve">   Договор 2037216.1.1 от 22.10.23 кондиционеры 1шт</t>
  </si>
  <si>
    <t xml:space="preserve">   Договор 2096632.1.1 от 09.11.23 Водонагреватель электрический</t>
  </si>
  <si>
    <t xml:space="preserve"> 74749 "DARYO TAXI" MAS'ULIYATI CHEKLANGAN JAMIYAT</t>
  </si>
  <si>
    <t xml:space="preserve">   Договор 2176904.1.1 от 04.12.23 сульфоуголь 360кг</t>
  </si>
  <si>
    <t xml:space="preserve"> 74755 "DEHQONOBOD MOTOTEXNIKA" MAS`ULIYATI CHEKLANGAN JAMIYAT</t>
  </si>
  <si>
    <t xml:space="preserve">   Договор 2273603.1.1 от 20.12.23 Болгарка 2шт</t>
  </si>
  <si>
    <t xml:space="preserve"> 74736 "ECO COTTON GROUP" xususiy korxonasi</t>
  </si>
  <si>
    <t xml:space="preserve">   Договор 2105830.1.1 от 16.11.23 Извещатель пожарный</t>
  </si>
  <si>
    <t xml:space="preserve"> 74743 "EL-BARAKA TICARETI" MAS'ULIYATI CHEKLANGAN JAMIYAT</t>
  </si>
  <si>
    <t xml:space="preserve">   Договор 1864234 от 19.11.23 Аккамулятор 12/45ah 1шт</t>
  </si>
  <si>
    <t xml:space="preserve"> 74726 "EURO PUMP" MAS'ULIYATI CHEKLANGAN JAMIYAT</t>
  </si>
  <si>
    <t xml:space="preserve">   Договор 1815180 от 03.11.23 насос эцв 1шт</t>
  </si>
  <si>
    <t xml:space="preserve"> 74713 "EURO RUBBER SYSTEM" MAS'ULIYATI CHEKLANGAN JAMIYAT</t>
  </si>
  <si>
    <t xml:space="preserve">   Договор 1985936.1.1 от 09.10.23 Прокладка к теплообменику</t>
  </si>
  <si>
    <t xml:space="preserve">   Договор 2039009.1.1 от 23.10.23 Вентиль 2шт</t>
  </si>
  <si>
    <t xml:space="preserve">   Договор 2039026.1.1 от 23.10.23 Вентиль 2шт</t>
  </si>
  <si>
    <t xml:space="preserve"> 74727 "FRESH WATER TRADING" MAS'ULIYATI CHEKLANGAN JAMIYAT</t>
  </si>
  <si>
    <t xml:space="preserve">   Договор 1816134 от 03.11.23 Вода питьевая для куллера 250шт</t>
  </si>
  <si>
    <t xml:space="preserve"> 74745 "GAZ-OIL-PLUS" mas`uliyati cheklangan jamiyati</t>
  </si>
  <si>
    <t xml:space="preserve">   Договор 7868 от 28.11.23 Песок из отвесов дробления 40м3</t>
  </si>
  <si>
    <t xml:space="preserve">   Договор 7869 от 28.11.23 Щебень 40м3</t>
  </si>
  <si>
    <t xml:space="preserve">   Договор 28-12 от 28.12.23 задвижки 3шт</t>
  </si>
  <si>
    <t xml:space="preserve"> 74750 "GENERAL WHITE STONE" XUSUSIY KORXONA</t>
  </si>
  <si>
    <t xml:space="preserve">   Договор 2162337.1.1 от 24.11.23 Труба пласмассовая д-63 180м</t>
  </si>
  <si>
    <t xml:space="preserve"> 74753 "HARD WORK TRADE" MAS'ULIYATI CHEKLANGAN JAMIYAT</t>
  </si>
  <si>
    <t xml:space="preserve">   Договор 2202812.1.1 от 11.12.23 Саморез битум унитаз</t>
  </si>
  <si>
    <t xml:space="preserve"> 74722 "HEALTH PHARM PHARMACY" mas‘uliyati cheklangan jamiyati</t>
  </si>
  <si>
    <t xml:space="preserve">   Договор 1783134 от 22.10.23 Алкотестер 2шт</t>
  </si>
  <si>
    <t xml:space="preserve">   Договор 1882037 от 25.11.23 Мотор-редуктор 1шт</t>
  </si>
  <si>
    <t xml:space="preserve"> 74754 "ITU UNISERVICES" mas`uliyati cheklangan jamiyati</t>
  </si>
  <si>
    <t xml:space="preserve">   Договор 2250642.1.1 от 14.12.23 Юпс 1шт</t>
  </si>
  <si>
    <t xml:space="preserve">   Договор 1991765.1.1 от 08.10.23 Фторопластовый стрежень Ф415М5 дм 70мм</t>
  </si>
  <si>
    <t xml:space="preserve">   Договор 2050432.1.1 от 26.10.23 известь 2000кг</t>
  </si>
  <si>
    <t xml:space="preserve">   Договор 2079443.1.1 от 03.11.23 Шланг 700м</t>
  </si>
  <si>
    <t xml:space="preserve">   Договор 2079446.1.1 от 03.11.23 Переходник 50шт</t>
  </si>
  <si>
    <t xml:space="preserve">   Договор 2079448.1.1 от 03.11.23 Вентиль для капельного полив 50шт</t>
  </si>
  <si>
    <t xml:space="preserve">   Договор 2079454.1.1 от 03.11.23 Труба пластмассовая 300м</t>
  </si>
  <si>
    <t xml:space="preserve">   Договор 2079456.1.1 от 03.11.23 Труба пластмассовая 54м</t>
  </si>
  <si>
    <t xml:space="preserve">   Договор 2079457.1.1 от 03.11.23 Отводы д-32 40шт</t>
  </si>
  <si>
    <t xml:space="preserve">   Договор 2079462.1.1 от 03.11.23 Отводы 25шт</t>
  </si>
  <si>
    <t xml:space="preserve">   Договор 2079468.1.1 от 03.11.23 муфта 25шт</t>
  </si>
  <si>
    <t xml:space="preserve">   Договор 2079468.1.1 от 03.11.23 муфта д-32 50шт</t>
  </si>
  <si>
    <t xml:space="preserve">   Договор 2079479.1.1 от 03.11.23 Переходник 15шт</t>
  </si>
  <si>
    <t xml:space="preserve">   Договор 2079484.1.1 от 03.11.23 Заглушки пвх 25шт</t>
  </si>
  <si>
    <t xml:space="preserve">   Договор 2079492.1.1 от 03.11.23 Полуотвод 10шт</t>
  </si>
  <si>
    <t xml:space="preserve">   Договор 2079498.1.1 от 03.11.23 Тройник 15шт</t>
  </si>
  <si>
    <t xml:space="preserve">   Договор 2079498.1.1 от 03.11.23 Тройник 20шт</t>
  </si>
  <si>
    <t xml:space="preserve">   Договор 2163363.1.1 от 24.11.23 Труба пласт д-20 40м</t>
  </si>
  <si>
    <t xml:space="preserve">   Договор 2163453.1.1 от 24.11.23 Отводы д-50</t>
  </si>
  <si>
    <t xml:space="preserve">   Договор 2163468.1.1 от 24.11.23 Тройник д-50/20 5шт</t>
  </si>
  <si>
    <t xml:space="preserve">   Договор 2163542.1.1 от 24.11.23 Американка д-20 8шт</t>
  </si>
  <si>
    <t xml:space="preserve">   Договор 2163556.1.1 от 24.11.23 муфта д-50 30шт</t>
  </si>
  <si>
    <t xml:space="preserve">   Договор 2163564.1.1 от 24.11.23 муфта д-63 70шт</t>
  </si>
  <si>
    <t xml:space="preserve">   Договор 2163575.1.1 от 24.11.23 муфта 15шт</t>
  </si>
  <si>
    <t xml:space="preserve">   Договор 2163958.1.1 от 24.11.23 Отводы 35шт</t>
  </si>
  <si>
    <t xml:space="preserve">   Договор 2164026.1.1 от 24.11.23 Американка 8шт</t>
  </si>
  <si>
    <t xml:space="preserve"> 74729 "MEGA RESOURCE" mas`uliyati cheklangan jamiyati</t>
  </si>
  <si>
    <t xml:space="preserve">   Договор 2090141.1.1 от 08.11.23 Электроды 3мм</t>
  </si>
  <si>
    <t xml:space="preserve"> 74720 "MEGALAYT" MAS'ULIYATI CHEKLANGAN JAMIYAT</t>
  </si>
  <si>
    <t xml:space="preserve">   Договор 2051209.1.1 от 26.10.23 Лампа 30шт</t>
  </si>
  <si>
    <t xml:space="preserve">   Договор 2051220.1.1 от 27.10.23 Светильник 10шт</t>
  </si>
  <si>
    <t xml:space="preserve">   Договор 2051259.1.1 от 27.10.23 Реле напражения 10шт</t>
  </si>
  <si>
    <t xml:space="preserve">   Договор 2116114.1.1 от 17.11.23 Реле напражения 10шт</t>
  </si>
  <si>
    <t xml:space="preserve"> 74738 "MENEGER EXTIYOT QISM" MAS'ULIYATI CHEKLANGAN JAMIYAT</t>
  </si>
  <si>
    <t xml:space="preserve">   Договор 1870246 от 22.11.23 мебель</t>
  </si>
  <si>
    <t xml:space="preserve"> 74748 "MY FUTURE EMM" xususiy korxonasi</t>
  </si>
  <si>
    <t xml:space="preserve">   Договор 2163307.1.1 от 24.11.23 Трубы пласмассовая Д-50 70м</t>
  </si>
  <si>
    <t xml:space="preserve">   Договор 2023-10 от 17.10.23 Пшеница 1000тн</t>
  </si>
  <si>
    <t xml:space="preserve">   Договор 2023-11 от 27.10.23 Пшеница 1000тн</t>
  </si>
  <si>
    <t xml:space="preserve">   Договор 2023-12 от 30.10.23 Пшеница 1000тн</t>
  </si>
  <si>
    <t xml:space="preserve">   Договор 2023-13 от 16.11.23 Пшеница 1000тн</t>
  </si>
  <si>
    <t xml:space="preserve">   Договор 2023-14 от 24.11.23 Пшеница 1000тн</t>
  </si>
  <si>
    <t xml:space="preserve">   Договор 2023-15 от 18.12.23 Пшеница 1000тн</t>
  </si>
  <si>
    <t xml:space="preserve">   Договор 2023-9 от 10.10.23 Пшеница 1000тн</t>
  </si>
  <si>
    <t xml:space="preserve">   Договор 2117018.1.1 от 12.11.23 Кабель ПВС 4х4,50м</t>
  </si>
  <si>
    <t xml:space="preserve"> 74718 "OLTIBEK FAMILY" mas‘uliyati cheklangan jamiyati</t>
  </si>
  <si>
    <t xml:space="preserve">   Договор 1790420 от 25.10.23 перчатки</t>
  </si>
  <si>
    <t xml:space="preserve"> 74411 "ORIENT OIL" mas‘uliyati cheklangan jamiyati</t>
  </si>
  <si>
    <t xml:space="preserve">   Договор 6543130 от 24.10.23 диз топливо-6000л</t>
  </si>
  <si>
    <t xml:space="preserve"> 74717 "PLANET ELEKTRO MAX" MAS'ULIYATI CHEKLANGAN JAMIYAT</t>
  </si>
  <si>
    <t xml:space="preserve">   Договор 2049194.1.1 от 26.10.23 шкаф</t>
  </si>
  <si>
    <t xml:space="preserve"> 74712 "PRESTIJ GRAND PLYUS" MAS'ULIYATI CHEKLANGAN JAMIYAT</t>
  </si>
  <si>
    <t xml:space="preserve">   Договор 2002567.1.1 от 12.10.23 Пленка полиэтиленовая 160кг</t>
  </si>
  <si>
    <t xml:space="preserve">   Договор 2002652.1.1 от 12.10.23 Стекловата с фольгой 10 шт</t>
  </si>
  <si>
    <t xml:space="preserve"> 74744 "PROFESSIONAL WATER  MANAGEMENT" MAS'ULIYATI CHEKLANGAN JAMIYAT</t>
  </si>
  <si>
    <t xml:space="preserve">   Договор 1882167 от 25.11.23 Водосчетчик с импульсым</t>
  </si>
  <si>
    <t xml:space="preserve">   Договор 1906070 от 01.12.23 Водосчетчик с импульсым 2шт</t>
  </si>
  <si>
    <t xml:space="preserve"> 74728 "RAVNAQ XUMO" mas`uliyati cheklangan jamiyati</t>
  </si>
  <si>
    <t xml:space="preserve">   Договор 2089915.1.1 от 08.11.23 насос ГНОМ 1шт</t>
  </si>
  <si>
    <t xml:space="preserve"> 74735 "RENAISSANCE PRODUCTION" MAS'ULIYATI CHEKLANGAN JAMIYAT</t>
  </si>
  <si>
    <t xml:space="preserve">   Договор К1005712 от 16.11.23 тринатрий фосфат 300кг</t>
  </si>
  <si>
    <t xml:space="preserve"> 74740 "RESPECT AUTO PARTS" MAS'ULIYATI CHEKLANGAN JAMIYAT</t>
  </si>
  <si>
    <t xml:space="preserve">   Договор 1864253 от 19.11.23 Генератор тракторный 1шт</t>
  </si>
  <si>
    <t xml:space="preserve">   Договор 1896796 от 29.11.23 Соединение Разьём 4шт</t>
  </si>
  <si>
    <t xml:space="preserve">   Договор 1907962 от 01.12.23 Автомашина 4шт</t>
  </si>
  <si>
    <t xml:space="preserve"> 74758 "ROSTMETALL" mas`uliyati cheklangan jamiyati</t>
  </si>
  <si>
    <t xml:space="preserve">   Договор САА-28-12 от 28.12.23 Отводы</t>
  </si>
  <si>
    <t xml:space="preserve"> 74482 "SHAHRISABZ BARAKA DON" mas`uliyati cheklangan jamiyati</t>
  </si>
  <si>
    <t xml:space="preserve">   Договор 6543247 от 24.10.23 пшеница 3 кл 700тн</t>
  </si>
  <si>
    <t xml:space="preserve">   Договор 6573914 от 14.11.23 пшеница  кл 1200тн</t>
  </si>
  <si>
    <t xml:space="preserve"> 74487 "SHAHRISABZ SARA URUG`" mas`uliyati cheklangan jamiyati</t>
  </si>
  <si>
    <t xml:space="preserve">   Договор 6543250 от 24.10.23 Пшеница 3 кл 500 тн</t>
  </si>
  <si>
    <t xml:space="preserve"> 74725 "SHONAZAR ZILOLA" MAS'ULIYATI CHEKLANGAN JAMIYAT</t>
  </si>
  <si>
    <t xml:space="preserve">   Договор 1815174 от 03.11.23 насос глубинный 1шт</t>
  </si>
  <si>
    <t xml:space="preserve">   Договор 2135899.1.1 от 17.11.23 Вентиль запорный 15ч 14п 1шт</t>
  </si>
  <si>
    <t xml:space="preserve">   Договор 2163488.1.1 от 24.11.23 Американка д-63</t>
  </si>
  <si>
    <t xml:space="preserve"> 74721 "SPALDING" MAS'ULIYATI CHEKLANGAN JAMIYAT</t>
  </si>
  <si>
    <t xml:space="preserve">   Договор 2051242.1.1 от 26.10.23 Светильник 30шт</t>
  </si>
  <si>
    <t xml:space="preserve"> 74747 "STRONG WILL FINANSE" MAS`ULIYATI CHEKLANGAN JAMIYAT</t>
  </si>
  <si>
    <t xml:space="preserve">   Договор 2163318.1.1 от 24.11.23 Барашковый вентиль 8шт</t>
  </si>
  <si>
    <t xml:space="preserve">   Договор 2163329.1.1 от 24.11.23 Барашковый вентиль 10шт</t>
  </si>
  <si>
    <t xml:space="preserve">   Договор 2163348.1.1 от 24.11.23 Барашковый вентиль д-63 15шт</t>
  </si>
  <si>
    <t xml:space="preserve"> 74731 "YUBOKA PRODUCTS" MAS'ULIYATI CHEKLANGAN JAMIYAT</t>
  </si>
  <si>
    <t xml:space="preserve">   Договор 2116090.1.1 от 12.11.23 Кабель питания ПУГНП 2Х2,5</t>
  </si>
  <si>
    <t xml:space="preserve"> 74757 "ZON STORE" mas`uliyati cheklangan jamiyati</t>
  </si>
  <si>
    <t xml:space="preserve">   Договор 24958 от 20.12.23 Преобразаватель 2шт</t>
  </si>
  <si>
    <t xml:space="preserve">   Договор 6595560 от 29.11.23 Цемент 10 тн</t>
  </si>
  <si>
    <t xml:space="preserve">   Договор 6518721 от 06.10.23 Карбамид 30 тн</t>
  </si>
  <si>
    <t xml:space="preserve"> 74739 AVLIYAYEVA XOLIDAXON AXMEDOVNA</t>
  </si>
  <si>
    <t xml:space="preserve">   Договор 2133056.1.1 от 22.11.23 Сапоги резиновые</t>
  </si>
  <si>
    <t xml:space="preserve"> 74724 DJABBAROVA RANO ABDURAXMANOVNA</t>
  </si>
  <si>
    <t xml:space="preserve">   Договор 2079503.1.1 от 03.11.23 Вентиль д-20 10шт</t>
  </si>
  <si>
    <t xml:space="preserve">   Договор 2106456.1.1 от 13.11.23 Светодиодный модуль 50w 50шт</t>
  </si>
  <si>
    <t xml:space="preserve"> 74756 G‘ULOMOV MUHAMMADJON KO‘KLAM O‘G‘LI</t>
  </si>
  <si>
    <t xml:space="preserve">   Договор 2271365.1.1 от 20.12.23 Электроды 60кг</t>
  </si>
  <si>
    <t xml:space="preserve">   Договор 6529000 от 12.10.23 Пшеница 3 кл 250 тн</t>
  </si>
  <si>
    <t xml:space="preserve">   Договор 6530951 от 13.10.23 Пшеница 3  250 тн</t>
  </si>
  <si>
    <t xml:space="preserve">   Договор 6531725 от 16.10.23 Пшеница 3 кг 500 тн</t>
  </si>
  <si>
    <t xml:space="preserve">   Договор 6539312 от 20.10.23 Пшеница 3 класс 250 тн</t>
  </si>
  <si>
    <t xml:space="preserve">   Договор 6540421 от 20.10.23 Пшеница 3 класс 250 тн</t>
  </si>
  <si>
    <t xml:space="preserve">   Договор 6542405 от 23.10.23 Пшеница 3 класс 250 тн</t>
  </si>
  <si>
    <t xml:space="preserve">   Договор 6544561 от 24.10.23 Пшеница 3 класс 250 тн</t>
  </si>
  <si>
    <t xml:space="preserve">   Договор 6565354 от 07.11.23 Пшеница 3 кл 250 тн</t>
  </si>
  <si>
    <t xml:space="preserve">   Договор 6576902 от 15.11.23 Пшеница 3-класс 250 тн</t>
  </si>
  <si>
    <t xml:space="preserve">   Договор 6578674 от 16.11.23 Пшеница 3  250 тн</t>
  </si>
  <si>
    <t xml:space="preserve">   Договор 6604874 от 06.12.23 Пшеница 3-класс 250 тн</t>
  </si>
  <si>
    <t xml:space="preserve">   Договор 6609169 от 11.12.23Пшеница 3-класс 250 тн</t>
  </si>
  <si>
    <t xml:space="preserve">   Договор 2151709.1.1 от 22.11.23 Канц товары</t>
  </si>
  <si>
    <t xml:space="preserve">   Договор 2151734.1.1 от 22.11.23 Канц товары</t>
  </si>
  <si>
    <t xml:space="preserve">   Договор 2151753.1.1 от 22.11.23 Канц товары</t>
  </si>
  <si>
    <t xml:space="preserve">   Договор 2151762.1.1 от 22.11.23 Канц товары</t>
  </si>
  <si>
    <t xml:space="preserve">   Договор 2156325.1.1 от 23.11.23 Канц товары</t>
  </si>
  <si>
    <t xml:space="preserve">   Договор 2156335.1.1 от 23.11.23 Канц товары</t>
  </si>
  <si>
    <t xml:space="preserve">   Договор 2156448.1.1 от 23.11.23 Канц товары</t>
  </si>
  <si>
    <t xml:space="preserve">   Договор 2156466.1.1 от 23.11.23 Канц товары</t>
  </si>
  <si>
    <t xml:space="preserve">   Договор 2156539.1.1 от 23.11.23 Канц товары</t>
  </si>
  <si>
    <t xml:space="preserve">   Договор 2156556.1.1 от 23.11.23 Канц товары</t>
  </si>
  <si>
    <t xml:space="preserve">   Договор 2156645.1.1 от 23.11.23 Канц товары</t>
  </si>
  <si>
    <t xml:space="preserve">   Договор 2156679.1.1 от 23.11.23 Канц товары</t>
  </si>
  <si>
    <t xml:space="preserve">   Договор 2156828.1.1 от 23.11.23 Канц товары</t>
  </si>
  <si>
    <t xml:space="preserve">   Договор 2156842.1.1 от 23.11.23 Канц товары</t>
  </si>
  <si>
    <t xml:space="preserve">   Договор 2156857.1.1 от 23.11.23 Канц товары</t>
  </si>
  <si>
    <t xml:space="preserve">   Договор 2156868.1.1 от 23.11.23 Канц товары</t>
  </si>
  <si>
    <t xml:space="preserve">   Договор 2156888.1.1 от 23.11.23 Канц товары</t>
  </si>
  <si>
    <t xml:space="preserve">   Договор 2156895.1.1 от 23.11.23 Канц товары</t>
  </si>
  <si>
    <t xml:space="preserve">   Договор 2156914.1.1 от 23.11.23 Канц товары</t>
  </si>
  <si>
    <t xml:space="preserve">   Договор 2156925.1.1 от 23.11.23 Канц товары</t>
  </si>
  <si>
    <t xml:space="preserve">   Договор 2161288.1.1 от 24.11.23 Канц товары</t>
  </si>
  <si>
    <t xml:space="preserve">   Договор 2161294.1.1 от 24.11.23 Канц товары</t>
  </si>
  <si>
    <t xml:space="preserve">   Договор 2161301.1.1 от 24.11.23 Канц товары</t>
  </si>
  <si>
    <t xml:space="preserve">   Договор 2161312.1.1 от 24.11.23 Канц товары</t>
  </si>
  <si>
    <t xml:space="preserve">   Договор 2161318.1.1 от 24.11.23 Канц товары</t>
  </si>
  <si>
    <t xml:space="preserve">   Договор 2162003.1.1 от 24.11.23 Канц товары</t>
  </si>
  <si>
    <t xml:space="preserve">   Договор 2162027.1.1 от 24.11.23 Канц товары</t>
  </si>
  <si>
    <t xml:space="preserve">   Договор 117 от 23.11.23 книги Акт о выработки спирта-30шт</t>
  </si>
  <si>
    <t xml:space="preserve"> 71492 MChJ BIELEKTRO</t>
  </si>
  <si>
    <t xml:space="preserve">   Договор 26 от 22.12.23 насос агрегат 5кт</t>
  </si>
  <si>
    <t xml:space="preserve">   Договор 1741222 от 07.10.23 Вода питьевая для куллера 250шт</t>
  </si>
  <si>
    <t xml:space="preserve">   Договор К1006917 от 06.12.23 Стекловата с фольгой 30 рулон</t>
  </si>
  <si>
    <t xml:space="preserve">   Договор 2087562.1.1 от 06.11.23 Гипохлорит натрий-4тн</t>
  </si>
  <si>
    <t xml:space="preserve"> 74269 MCHJ ORGSELL</t>
  </si>
  <si>
    <t xml:space="preserve">   Договор 1970433 от 20.12.23 УПС-2шт</t>
  </si>
  <si>
    <t xml:space="preserve">   Договор 6510023 от 29.09.23 Грунтовка -15кг</t>
  </si>
  <si>
    <t xml:space="preserve">   Договор 6510047 от 29.09.23 Смесь строительная-30шт</t>
  </si>
  <si>
    <t xml:space="preserve">   Договор 6544947 от 25.10.23 Водоэмульсия -300кг</t>
  </si>
  <si>
    <t xml:space="preserve">   Договор 6544949 от 25.10.23 Разбавитель 50л</t>
  </si>
  <si>
    <t xml:space="preserve">   Договор 6544964 от 25.10.23 Эмаль ПФ-115-300кг</t>
  </si>
  <si>
    <t xml:space="preserve">   Договор 6544965 от 25.10.23 Эмаль 50кг</t>
  </si>
  <si>
    <t xml:space="preserve">   Договор 6544966 от 25.10.23 Эмаль 150кг</t>
  </si>
  <si>
    <t xml:space="preserve">   Договор 6544971 от 25.10.23 Смесь строительная-25шт</t>
  </si>
  <si>
    <t xml:space="preserve">   Договор 6544972 от 25.10.23 Смесь строительная-25шт</t>
  </si>
  <si>
    <t xml:space="preserve">   Договор 6544980 от 25.10.23 Грунтовка -45кг</t>
  </si>
  <si>
    <t xml:space="preserve">   Договор 2235271.1.1 от 18.12.23 Картридж 10шт</t>
  </si>
  <si>
    <t xml:space="preserve">   Договор 1981100.1.1 от 11.10.23 химикаты</t>
  </si>
  <si>
    <t xml:space="preserve">   Договор 2195654.1.1 от 07.12.23 химикаты</t>
  </si>
  <si>
    <t xml:space="preserve">   Договор К1002694 от 29.09.23г хим реактивы</t>
  </si>
  <si>
    <t xml:space="preserve">   Договор 2079475.1.1 от 09.11.23 Барашковый вентиль 20шт</t>
  </si>
  <si>
    <t xml:space="preserve">   Договор 2087419.1.1 от 06.11.23 Круг отрезной 50шт</t>
  </si>
  <si>
    <t xml:space="preserve">   Договор 2214418.1.1 от 07.12.23 Круг отрезной 50шт</t>
  </si>
  <si>
    <t xml:space="preserve">   Договор 2214436.1.1 от 07.12.23 Электроды сварочные МР-3 4мм 300кг</t>
  </si>
  <si>
    <t xml:space="preserve">   Договор 2215964.1.1 от 07.12.23 Круг отрезной 1шт</t>
  </si>
  <si>
    <t xml:space="preserve">   Договор 2215975.1.1 от 07.12.23 Круг отрезной 1шт</t>
  </si>
  <si>
    <t xml:space="preserve">   Договор 26-12-1 от 26.12.23 Стекло 0,4мм 50кв</t>
  </si>
  <si>
    <t xml:space="preserve"> 74746 RO‘ZIYEV SOYIBJON SOBIRJON O‘G‘LI</t>
  </si>
  <si>
    <t xml:space="preserve">   Договор 1896792 от 29.11.23 Шланг РВД 10шт</t>
  </si>
  <si>
    <t xml:space="preserve"> 74742 TANIQULOV JASURBEK AXTAMOVICH</t>
  </si>
  <si>
    <t xml:space="preserve">   Договор 2156657.1.1 от 23.11.23 Канц товары</t>
  </si>
  <si>
    <t xml:space="preserve">   Договор К1002706 от 29.09.23 кислород 450м3</t>
  </si>
  <si>
    <t xml:space="preserve">   Договор К1004925 от 02.11.23 кислород</t>
  </si>
  <si>
    <t xml:space="preserve">   Договор К1005990 от 21.11.23 кислород</t>
  </si>
  <si>
    <t xml:space="preserve">   Договор К1006926 от 06.12.23 кислород 450м3</t>
  </si>
  <si>
    <t xml:space="preserve">   Договор 2214694.1.1от 07.12.23 Лист оцинкованный -тол.0,29мм ширина 0,29мм-200пг м</t>
  </si>
  <si>
    <t xml:space="preserve">   Договор 2053803.1.1 от 27.10.23 Диаграмная бумага-3000шт</t>
  </si>
  <si>
    <t xml:space="preserve">   Договор 2087365.1.1 от 05.11.23 Рукава напорные</t>
  </si>
  <si>
    <t xml:space="preserve"> 72061 СП ООО Arena Xolding Group</t>
  </si>
  <si>
    <t xml:space="preserve">   Договор 6614503 от 14.12.23 Турбинное масло ТП-22 2шт</t>
  </si>
  <si>
    <t xml:space="preserve"> 74715 ЯТТ YULDASHEV AKMAL ATXAMOVICH</t>
  </si>
  <si>
    <t xml:space="preserve">   Договор 1994270.1.1 от 11.10.23 Автомашина 4шт</t>
  </si>
  <si>
    <t xml:space="preserve">2023 йилнинг январь-декабрь ҳолатига  </t>
  </si>
  <si>
    <t xml:space="preserve">   Договор 6503184 от 26.09.23 Поставка спирт пищевой Люкс 340 дал</t>
  </si>
  <si>
    <t xml:space="preserve">   Договор 6506228 от 28.09.23 Поставка спирт пищевой Люкс 660 дал</t>
  </si>
  <si>
    <t xml:space="preserve">   Договор 6537468 от 19.10.23 Поставка спирт пищевой Люкс 1000 дал</t>
  </si>
  <si>
    <t xml:space="preserve">   Договор 6529595 от 13.10.23 Поставка спирт пищевой Люкс 50 дал</t>
  </si>
  <si>
    <t xml:space="preserve">   Договор 6571732 от 13.11.23 Поставка спирт пищевой Альфа 50 дал</t>
  </si>
  <si>
    <t xml:space="preserve">   Договор 6538625 от 19.10.23 Поставка спирт пищевой Люкс 100 дал</t>
  </si>
  <si>
    <t xml:space="preserve">   Договор 6540408 от 20.10.23 Поставка спирт пищевой Люкс 100 дал</t>
  </si>
  <si>
    <t xml:space="preserve">   Договор 6583059 от 21.11.23 Поставка спирт пищевой Альфа 100 дал</t>
  </si>
  <si>
    <t xml:space="preserve">   Договор 6599095 от 01.12.23 Поставка спирт пищевой Люкс 100 дал</t>
  </si>
  <si>
    <t xml:space="preserve">   Договор 6497188 от 22.09.23 Поставка спирт пищевой Люкс 1000 дал</t>
  </si>
  <si>
    <t xml:space="preserve"> 74737 "BIO RESONANCE" MAS`ULIYATI CHEKLANGAN JAMIYAT</t>
  </si>
  <si>
    <t xml:space="preserve">   Договор 6575115 от 14.11.23 Поставка спирт пищевой Альфа 50 дал</t>
  </si>
  <si>
    <t xml:space="preserve">   Договор 6557392 от 01.11.23 Поставка спирт пищевой Люкс 20 дал</t>
  </si>
  <si>
    <t xml:space="preserve">   Договор 6559840 от 03.11.23 Поставка спирт пищевой Люкс 80 дал</t>
  </si>
  <si>
    <t xml:space="preserve">   Договор 6522546 от 09.10.23 Поставка технического спирта 200 дал</t>
  </si>
  <si>
    <t xml:space="preserve">   Договор 6495698 от 21.09.23 Поставка Жидкой барды 400 тн</t>
  </si>
  <si>
    <t xml:space="preserve">   Договор 6517281 от 05.10.23 Поставка Жидкой барды 300 тн</t>
  </si>
  <si>
    <t xml:space="preserve">   Договор 6539735 от 20.10.23 Поставка Жидкой барды 300 тн</t>
  </si>
  <si>
    <t xml:space="preserve">   Договор 6554940 от 31.10.23 Поставка Жидкой барды 300 тн</t>
  </si>
  <si>
    <t xml:space="preserve">   Договор 6566604 от 08.11.23 Поставка Жидкой барды 300 тн</t>
  </si>
  <si>
    <t xml:space="preserve">   Договор 6581680 от 20.11.23 Поставка Жидкой барды 300 тн</t>
  </si>
  <si>
    <t xml:space="preserve">   Договор 6593099 от 28.11.23 Поставка Жидкой барды 300 тн</t>
  </si>
  <si>
    <t xml:space="preserve">   Договор 6602391 от 05.12.23 Поставка Жидкой барды 300 тн</t>
  </si>
  <si>
    <t xml:space="preserve">   Договор 6609847 от 12.12.23 Поставка технического спирта 100 дал</t>
  </si>
  <si>
    <t xml:space="preserve">   Договор 6494496 от 20.09.23 Поставка спирт пищевой Люкс 3200 дал</t>
  </si>
  <si>
    <t xml:space="preserve">   Договор 6502680 от 26.09.23 Поставка спирт пищевой</t>
  </si>
  <si>
    <t xml:space="preserve">   Договор 6532680 от 16.10.23 Поставка спирт пищевой Люкс 3200 дал</t>
  </si>
  <si>
    <t xml:space="preserve">   Договор 6538845 от 19.10.23 Поставка спирт пищевой 3200 дал</t>
  </si>
  <si>
    <t xml:space="preserve">   Договор 6555855 от 31.10.12 Поставка спирт пищевой</t>
  </si>
  <si>
    <t xml:space="preserve">   Договор 6555856 от 31.10.23 Поставка спирт пищевой Люкс 3200 дал</t>
  </si>
  <si>
    <t xml:space="preserve">   Договор 6568733 от 09.11.23 Поставка спирт пищевой Люкс 2600 дал</t>
  </si>
  <si>
    <t xml:space="preserve">   Договор 6569318 от 09.11.22 Поставка спирт пищевой Люкс 2600 дал</t>
  </si>
  <si>
    <t xml:space="preserve">   Договор 6569319 от 09.11.23 Поставка спирт пищевой</t>
  </si>
  <si>
    <t xml:space="preserve">   Договор 6569320 от 09.11.23 Поставка спирт пищевой Люкс 600 дал</t>
  </si>
  <si>
    <t xml:space="preserve">   Договор 6576523 от 15.11.23 Поставка спирт пищевой Люкс 3200 дал</t>
  </si>
  <si>
    <t xml:space="preserve">   Договор 6576524 от 15.11.23 Поставка спирт пищевой</t>
  </si>
  <si>
    <t xml:space="preserve">   Договор 6603243 от 05.12.23 Поставка спирт пищевой</t>
  </si>
  <si>
    <t xml:space="preserve">   Договор 6604537 от 06.12.23 Поставка спирт пищевой</t>
  </si>
  <si>
    <t xml:space="preserve">   Договор 6604538 от 06.12.23 Поставка спирт пищевой</t>
  </si>
  <si>
    <t xml:space="preserve">   Договор 6612995 от 13.12.23 Поставка спирт пищевой Люкс 4400 дал</t>
  </si>
  <si>
    <t xml:space="preserve">   Договор 6612996 от 13.12.23 Поставка спирт пищевой</t>
  </si>
  <si>
    <t xml:space="preserve">   Договор 6631797 от 27.12.23 Поставка спирт пищевой Люкс 4400 дал</t>
  </si>
  <si>
    <t xml:space="preserve">   Договор 6514059 от 04.10.23 Поставка спирт пищевой Люкс 780 дал</t>
  </si>
  <si>
    <t xml:space="preserve">   Договор 6516473 от 09.10.23 Поставка спирт пищевой альфа 50 дал</t>
  </si>
  <si>
    <t xml:space="preserve">   Договор 6549550 от 27.10.23 Поставка спирт пищевой Люкс 50 дал</t>
  </si>
  <si>
    <t xml:space="preserve">   Договор 6568730 от 09.11.23 Поставка спирт пищевой Люкс 3200 дал</t>
  </si>
  <si>
    <t xml:space="preserve">   Договор 6568731 от 09.11.23 Поставка спирт пищевой Люкс 3200 дал</t>
  </si>
  <si>
    <t xml:space="preserve">   Договор 6568732 от 09.11.23 Поставка спирт пищевой Люкс 600 дал</t>
  </si>
  <si>
    <t xml:space="preserve">   Договор 6587793 от 23.11.23 Поставка спирт пищевой Люкс 100 дал</t>
  </si>
  <si>
    <t xml:space="preserve">   Договор 6514060 от 04.10.23 Поставка спирт пищевой Люкс 250 дал</t>
  </si>
  <si>
    <t xml:space="preserve">   Договор 6556227 от 01.11.23 Поставка спирт пищевой Люкс 350 дал</t>
  </si>
  <si>
    <t xml:space="preserve">   Договор 6607799 от 11.12.23 Поставка спирт пищевой Люкс 290 дал</t>
  </si>
  <si>
    <t xml:space="preserve">   Договор 6605511 от 07.12.23 Поставка технического спирта 50 дал</t>
  </si>
  <si>
    <t xml:space="preserve">   Договор 6543212 от 24.10.23 Поставка спирт пищевой Люкс 100 дал</t>
  </si>
  <si>
    <t xml:space="preserve">   Договор 6558075 от 02.11.23 Поставка спирт пищевой Альфа 20 дал</t>
  </si>
  <si>
    <t xml:space="preserve">   Договор 6518687 от 06.10.23 Поставка спирт пищевой Люкс 100 дал</t>
  </si>
  <si>
    <t xml:space="preserve">   Договор 6500121 от 25.09.23 Поставка Жидкой барды 100 тн</t>
  </si>
  <si>
    <t xml:space="preserve">   Договор 6513224 от 03.10.23 Поставка Жидкой барды 100 тн</t>
  </si>
  <si>
    <t xml:space="preserve">   Договор 6513225 от 03.10.23 Поставка Жидкой барды 100 тн</t>
  </si>
  <si>
    <t xml:space="preserve">   Договор 6537861 от 19.10.23 Поставка Жидкой барды 100 тн</t>
  </si>
  <si>
    <t xml:space="preserve">   Договор 6541649 от 23.10.23 Поставка Жидкой барды 100 тн</t>
  </si>
  <si>
    <t xml:space="preserve">   Договор 6553389 от 30.10.23 Поставка Жидкой барды 100 тн</t>
  </si>
  <si>
    <t xml:space="preserve">   Договор 6556820 от 14.11.23 Поставка Жидкой барды</t>
  </si>
  <si>
    <t xml:space="preserve">   Договор 6562577 от 06.11.23 Поставка Жидкой барды 100 тн</t>
  </si>
  <si>
    <t xml:space="preserve">   Договор 6568490 от 09.11.23 Поставка Жидкой барды 100 тн</t>
  </si>
  <si>
    <t xml:space="preserve">   Договор 6579850 от 17.11.23 Поставка Жидкой барды 100 тн</t>
  </si>
  <si>
    <t xml:space="preserve">   Договор 6579851 от 17.11.23 Поставка Жидкой барды 100 тн</t>
  </si>
  <si>
    <t xml:space="preserve">   Договор 6583648 от 21.11.23 Поставка Жидкой барды 100 тн</t>
  </si>
  <si>
    <t xml:space="preserve">   Договор 6591111 от 27.11.23 Поставка Жидкой барды 100 тн</t>
  </si>
  <si>
    <t xml:space="preserve">   Договор 6591112 от 27.11.23 Поставка Жидкой барды 100 тн</t>
  </si>
  <si>
    <t xml:space="preserve">   Договор 6596841 от 30.11.23 Поставка Жидкой барды 100 тн</t>
  </si>
  <si>
    <t xml:space="preserve">   Договор 6606416 от 07.12.23 Поставка Жидкой барды 100 тн</t>
  </si>
  <si>
    <t xml:space="preserve">   Договор 6606417 от 07.12.23 Поставка Жидкой барды 100 тн</t>
  </si>
  <si>
    <t xml:space="preserve">   Договор 6560460 от 03.11.23 Поставка Жидкой барды 100 тн</t>
  </si>
  <si>
    <t xml:space="preserve">   Договор 6591109 от 27.11.23 Поставка Жидкой барды 100 тн</t>
  </si>
  <si>
    <t xml:space="preserve">   Договор 6513228 от 03.10.23 Поставка Жидкой барды 100 тн</t>
  </si>
  <si>
    <t xml:space="preserve">   Договор 6515001 от 04.10.23 Поставка Жидкой барды 100 тн</t>
  </si>
  <si>
    <t xml:space="preserve">   Договор 6554941 от 31.10.23 Поставка Жидкой барды 200 тн</t>
  </si>
  <si>
    <t xml:space="preserve">   Договор 6576343 от 15.11.23 Поставка Жидкой барды 200 тн</t>
  </si>
  <si>
    <t xml:space="preserve">   Договор 6596840 от 30.11.23 Поставка Жидкой барды 200 тн</t>
  </si>
  <si>
    <t xml:space="preserve">   Договор 6500119 от 25.09.23 Поставка Жидкой барды 100 тн</t>
  </si>
  <si>
    <t xml:space="preserve">   Договор 6534349 от 17.10.23 Поставка Жидкой барды 100 тн</t>
  </si>
  <si>
    <t xml:space="preserve">   Договор 6600397 от 04.12.23 Поставка Жидкой барды 100 тн</t>
  </si>
  <si>
    <t xml:space="preserve">   Договор 6530915 от 13.10.23 Поставка спирт пищевой Люкс 600 дал</t>
  </si>
  <si>
    <t xml:space="preserve">   Договор 6561903 от 06.11.23 Поставка спирт пищевой Люкс 600 дал</t>
  </si>
  <si>
    <t xml:space="preserve">   Договор 6593642 от 28.11.23 Поставка спирт пищевой Люкс 660 дал</t>
  </si>
  <si>
    <t xml:space="preserve"> 206 "O'ZBEKISTON METALLURGIYA KOMBINATI" aksiyadorlik jamiyati</t>
  </si>
  <si>
    <t xml:space="preserve">   Договор 6630168 от 26.12.23 Поставка технического спирта 20 дал</t>
  </si>
  <si>
    <t xml:space="preserve">   Договор 6588068 от 23.11.23 Поставка спирт пищевой Альфа 3300 дал</t>
  </si>
  <si>
    <t xml:space="preserve">   Договор 6598799 от 01.12.23 Поставка спирт пищевой Люкс 3300 дал</t>
  </si>
  <si>
    <t xml:space="preserve">   Договор 6502496 от 26.09.23 Поставка Жидкой барды 100 тн</t>
  </si>
  <si>
    <t xml:space="preserve">   Договор 6500120 от 25.09.23 Поставка Жидкой барды 100 тн</t>
  </si>
  <si>
    <t xml:space="preserve">   Договор 6502494 от 26.09.23 Поставка Жидкой барды 100 тн</t>
  </si>
  <si>
    <t xml:space="preserve">   Договор 6502495 от 26.09.23 Поставка Жидкой барды 100 тн</t>
  </si>
  <si>
    <t xml:space="preserve">   Договор 6506391 от 28.09.23 Поставка Жидкой барды 100 тн</t>
  </si>
  <si>
    <t xml:space="preserve">   Договор 6506392 от 28.09.23 Поставка Жидкой барды 100 тн</t>
  </si>
  <si>
    <t xml:space="preserve">   Договор 6513226 от 03.10.23 Поставка Жидкой барды 100 тн</t>
  </si>
  <si>
    <t xml:space="preserve">   Договор 6521786 от 09.10.23 Поставка Жидкой барды 100 тн</t>
  </si>
  <si>
    <t xml:space="preserve">   Договор 6521787 от 09.10.23 Поставка Жидкой барды 100 тн</t>
  </si>
  <si>
    <t xml:space="preserve">   Договор 6530212 от 13.10.23 Поставка Жидкой барды 100 тн</t>
  </si>
  <si>
    <t xml:space="preserve">   Договор 6534347 от 17.10.23 Поставка Жидкой барды 100 тн</t>
  </si>
  <si>
    <t xml:space="preserve">   Договор 6534348 от 17.10.23 Поставка Жидкой барды 100 дал</t>
  </si>
  <si>
    <t xml:space="preserve">   Договор 6537860 от 19.10.23 Поставка Жидкой барды 100 тн</t>
  </si>
  <si>
    <t xml:space="preserve">   Договор 6550288 от 27.10.23 Поставка Жидкой барды 100 тн</t>
  </si>
  <si>
    <t xml:space="preserve">   Договор 6617844 от 18.12.23 Поставка Жидкой барды 100 тн</t>
  </si>
  <si>
    <t xml:space="preserve">   Договор 6617845 от 18.12.23 Поставка Жидкой барды 100 тн</t>
  </si>
  <si>
    <t xml:space="preserve">   Договор 6627565 от 25.12.23 Поставка Жидкой барды 100 тн</t>
  </si>
  <si>
    <t xml:space="preserve"> 74733 "SIFMAX" MAS`ULIYATI CHEKLANGAN JAMIYAT</t>
  </si>
  <si>
    <t xml:space="preserve">   Договор 6559839 от 03.11.23 Поставка спирт пищевой Люкс 50 дал</t>
  </si>
  <si>
    <t xml:space="preserve">   Договор 6583057 от 21.11.23 Поставка спирт пищевой Альфа 100 дал</t>
  </si>
  <si>
    <t xml:space="preserve"> 74626 "TECHNO ITALIA" mas`uliyati cheklangan jamiyati</t>
  </si>
  <si>
    <t xml:space="preserve">   Договор 6511524 от 03.10.23 Поставка технического спирта 470 дал</t>
  </si>
  <si>
    <t xml:space="preserve">   Договор 6514056 от 04.10.23 Поставка технического спирта 330 дал</t>
  </si>
  <si>
    <t xml:space="preserve">   Договор 6536763 от 18.10.23 Поставка технического спирта 400 дал</t>
  </si>
  <si>
    <t xml:space="preserve">   Договор 6523438 от 10.10.23 Поставка технического спирта 450 дал</t>
  </si>
  <si>
    <t xml:space="preserve">   Договор 6541190 от 23.10.23 Поставка технического спирта 450 дал</t>
  </si>
  <si>
    <t xml:space="preserve">   Договор 6561896 от 06.11.23 Поставка технического спирта 450 дал</t>
  </si>
  <si>
    <t xml:space="preserve">   Договор 6581037 от 20.11.23 Поставка технического спирта 450 дал</t>
  </si>
  <si>
    <t xml:space="preserve">   Договор 6628205 от 25.12.23 Поставка технического спирта 450 дал</t>
  </si>
  <si>
    <t xml:space="preserve">   Договор 6630761 от 27.12.23 Поставка технического спирта 450 дал</t>
  </si>
  <si>
    <t xml:space="preserve">   Договор 6513227 от 03.10.23 Поставка Жидкой барды 300 тн</t>
  </si>
  <si>
    <t xml:space="preserve">   Договор 6526214 от 11.10.23 Поставка Жидкой барды 300 тн</t>
  </si>
  <si>
    <t xml:space="preserve">   Договор 6539736 от 20.10.23 Поставка Жидкой барды 300 тн</t>
  </si>
  <si>
    <t xml:space="preserve">   Договор 6548255 от 26.10.23 Поставка Жидкой барды 300 тн</t>
  </si>
  <si>
    <t xml:space="preserve">   Договор 6558686 от 02.11.23 Поставка Жидкой барды 300 тн</t>
  </si>
  <si>
    <t xml:space="preserve">   Договор 6566603 от 08.11.23 Поставка Жидкой барды 300 тн</t>
  </si>
  <si>
    <t xml:space="preserve">   Договор 6579852 от 17.11.23 Поставка Жидкой барды 300 тн</t>
  </si>
  <si>
    <t xml:space="preserve">   Договор 6591110 от 27.11.23 Поставка Жидкой барды 300 тн</t>
  </si>
  <si>
    <t xml:space="preserve">   Договор 6600396 от 04.12.23 Поставка Жидкой барды 300 тн</t>
  </si>
  <si>
    <t xml:space="preserve">   Договор 6615791 от 15.12.23 Поставка Жидкой барды 300 тн</t>
  </si>
  <si>
    <t xml:space="preserve">   Договор 6623818 от 21.12.23 Поставка Жидкой барды 400 тн</t>
  </si>
  <si>
    <t xml:space="preserve">   Договор 6554162 от 31.10.23 Поставка технического спирта</t>
  </si>
  <si>
    <t xml:space="preserve">   Договор 6527617 от 12.10.23 Поставка спирт пищевой Альфа 1600 дал</t>
  </si>
  <si>
    <t xml:space="preserve">   Договор 6516466 от 05.10.23 Поставка технического спирта 30 дал</t>
  </si>
  <si>
    <t xml:space="preserve">   Договор 6511523 от 03.10.23 Поставка технического спирта 30 дал</t>
  </si>
  <si>
    <t xml:space="preserve">   Договор 6502497 от 26.09.23 Поставка Жидкой барды 100 тн</t>
  </si>
  <si>
    <t xml:space="preserve">   Договор 6528245 от 12.10.23 Поставка Жидкой барды 100 тн</t>
  </si>
  <si>
    <t xml:space="preserve">   Договор 6541650 от 23.10.23 Поставка Жидкой барды 100 тн</t>
  </si>
  <si>
    <t xml:space="preserve">   Договор 6573092 от 13.11.23 Поставка технического спирта 200 дал</t>
  </si>
  <si>
    <t xml:space="preserve">   Договор 6574509 от 06.09.23 Поставка Жидкой барды 100 тн</t>
  </si>
  <si>
    <t xml:space="preserve">   Договор 6600395 от 04.12.23 Поставка Жидкой барды 100 тн</t>
  </si>
  <si>
    <t xml:space="preserve">   Договор 6525562 от 11.10.23 Поставка технического спирта 50 дал</t>
  </si>
  <si>
    <t xml:space="preserve">   Договор 6553298 от 30.10.23 Поставка технического спирта 50 дал</t>
  </si>
  <si>
    <t xml:space="preserve">   Договор 6570959 от 13.11.23 Поставка технического спирта 50 дал</t>
  </si>
  <si>
    <t xml:space="preserve">   Договор 6584857 от 22.11.23 Поставка технического спирта 50 дал</t>
  </si>
  <si>
    <t xml:space="preserve">   Договор 6609851 от 12.12.23 Поставка технического спирта 50 дал</t>
  </si>
  <si>
    <t xml:space="preserve"> 72264 AJ FARGONA AZOT</t>
  </si>
  <si>
    <t xml:space="preserve">   Договор 6540405 от 20.10.23 Поставка технического спирта 20 дал</t>
  </si>
  <si>
    <t xml:space="preserve">   Договор 6505334 от 27.09.23 Поставка спирт пищевой Альфа 3200 дал</t>
  </si>
  <si>
    <t xml:space="preserve">   Договор 6554163 от 31.10.23 Поставка технического спирта 100 дал</t>
  </si>
  <si>
    <t xml:space="preserve">   Договор 6559215 от 02.11.23 Поставка спирт пищевой Люкс 3800 дал</t>
  </si>
  <si>
    <t xml:space="preserve">   Договор 6566865 от 08.11.23 Поставка спирт пищевой Люкс 52000 дал Форвард</t>
  </si>
  <si>
    <t xml:space="preserve">   Договор 6627851 от 25.12.23 Поставка спирт пищевой Люкс 8200 дал</t>
  </si>
  <si>
    <t xml:space="preserve">   Договор 6533917 от 17.10.23 Поставка технического спирта 300 дал</t>
  </si>
  <si>
    <t xml:space="preserve">   Договор 6599094 от 01.12.23 Поставка технического спирта 300 дал</t>
  </si>
  <si>
    <t xml:space="preserve">   Договор 6522551 от 09.10.23 Поставка спирт пищевой Люкс 200 дал</t>
  </si>
  <si>
    <t xml:space="preserve">   Договор 6558076 от 02.11.23 Поставка спирт пищевой Альфа 200 дал</t>
  </si>
  <si>
    <t xml:space="preserve">   Договор 6601734 от 05.12.23 Поставка спирт пищевой Люкс 200 дал</t>
  </si>
  <si>
    <t xml:space="preserve">   Договор 6511531 от 03.10.23 Поставка спирт пищевой Люкс 5100 дал</t>
  </si>
  <si>
    <t xml:space="preserve">   Договор 6513112 от 03.10.23 Поставка спирт пищевой Люкс 1500 дал</t>
  </si>
  <si>
    <t xml:space="preserve">   Договор 6518688 от 06.10.23 Поставка спирт пищевой Люкс 3900 дал</t>
  </si>
  <si>
    <t xml:space="preserve">   Договор 6520074 от 06.10.23 Поставка спирт пищевой Люкс 1600 дал</t>
  </si>
  <si>
    <t xml:space="preserve">   Договор 6522553 от 09.10.23 Поставка спирт пищевой Люкс 130 дал</t>
  </si>
  <si>
    <t xml:space="preserve">   Договор 6525566 от 11.10.23 Поставка спирт пищевой Люкс 3600 дал</t>
  </si>
  <si>
    <t xml:space="preserve">   Договор 6526909 от 11.10.23 Поставка спирт пищевой Люкс 2250 дал</t>
  </si>
  <si>
    <t xml:space="preserve">   Договор 6530509 от 13.10.23 Поставка спирт пищевой Люкс 6100 дал</t>
  </si>
  <si>
    <t xml:space="preserve">   Договор 6543214 от 24.10.23 Поставка спирт пищевой Люкс 5940 дал</t>
  </si>
  <si>
    <t xml:space="preserve">   Договор 6545257 от 25.10.23 Поставка спирт пищевой Люкс 160 дал</t>
  </si>
  <si>
    <t xml:space="preserve">   Договор 6549552 от 27.10.23 Поставка спирт пищевой Люкс 5590 дал</t>
  </si>
  <si>
    <t xml:space="preserve">   Договор 6550946 от 27.10.23 Поставка спирт пищевой Люкс 500 дал</t>
  </si>
  <si>
    <t xml:space="preserve">   Договор 6556229 от 01.11.23 Поставка спирт пищевой Люкс 2640 дал</t>
  </si>
  <si>
    <t xml:space="preserve">   Договор 6557391 от 01.11.23 Поставка спирт пищевой Люкс 3400 дал</t>
  </si>
  <si>
    <t xml:space="preserve">   Договор 6559841 от 03.11.23 Поставка спирт пищевой Люкс  3370 дал</t>
  </si>
  <si>
    <t xml:space="preserve">   Договор 6561904 от 06.11.23 Поставка спирт пищевой Люкс 2450 дал</t>
  </si>
  <si>
    <t xml:space="preserve">   Договор 6565319 от 07.11.23 Поставка спирт пищевой Люкс 300 дал</t>
  </si>
  <si>
    <t xml:space="preserve">   Договор 6565572 от 07.11.23 Поставка спирт пищевой Люкс 12000 дал Форвард</t>
  </si>
  <si>
    <t xml:space="preserve">   Договор 6580037 от 17.11.23 Поставка спирт пищевой Люкс 6000 дал</t>
  </si>
  <si>
    <t xml:space="preserve">   Договор 6584487 от 21.11.23 Поставка спирт пищевой</t>
  </si>
  <si>
    <t xml:space="preserve">   Договор 6592436 от 28.11.23 Поставка спирт пищевой Люкс 200 дал</t>
  </si>
  <si>
    <t xml:space="preserve">   Договор 6595749 от 29.11.23 Поставка спирт пищевой Люкс 6000 дал</t>
  </si>
  <si>
    <t xml:space="preserve">   Договор 6602604 от 05.12.23 Поставка спирт пищевой Люкс 1200 дал</t>
  </si>
  <si>
    <t xml:space="preserve">   Договор 6602605 от 05.12.23 Поставка спирт пищевой Люкс 4800 дал</t>
  </si>
  <si>
    <t xml:space="preserve">   Договор 6608701 от 11.12.23 Поставка спирт пищевой Люкс 12000 дал</t>
  </si>
  <si>
    <t xml:space="preserve">   Договор 6612997 от 13.12.23 Поставка спирт пищевой Люкс 6700 дал</t>
  </si>
  <si>
    <t xml:space="preserve">   Договор 6631798 от 27.12.23 Поставка спирт пищевой Люкс 1300 дал</t>
  </si>
  <si>
    <t xml:space="preserve">   Договор 6632343 от 27.12.23 Поставка спирт пищевой Люкс 4400 дал</t>
  </si>
  <si>
    <t xml:space="preserve">   Договор 6522550 от 09.10.23 Поставка спирт пищевой Люкс 400 дал</t>
  </si>
  <si>
    <t xml:space="preserve">   Договор 6522549 от 09.10.23 Поставка спирт пищевой Люкс 350 дал</t>
  </si>
  <si>
    <t xml:space="preserve">   Договор 6587794 от 23.11.23 Поставка спирт пищевой Люкс 410 дал</t>
  </si>
  <si>
    <t xml:space="preserve">   Договор 6511527 от 03.10.23 Поставка спирт пищевой Люкс 500 дал</t>
  </si>
  <si>
    <t xml:space="preserve">   Договор 6513111 от 03.10.23 Поставка спирт пищевой Люкс 500 дал</t>
  </si>
  <si>
    <t xml:space="preserve">   Договор 6554167 от 31.10.23 Поставка спирт пищевой Альфа 1000 дал</t>
  </si>
  <si>
    <t xml:space="preserve">   Договор 6565318 от 07.11.23 Поставка спирт пищевой Люкс 1000 дал</t>
  </si>
  <si>
    <t xml:space="preserve">   Договор 6576877 от 15.11.23 Поставка спирт пищевой Альфа 1000 дал</t>
  </si>
  <si>
    <t xml:space="preserve">   Договор 6581041 от 20.11.23 Поставка спирт пищевой Альфа 400 дал</t>
  </si>
  <si>
    <t xml:space="preserve"> 72813 DK MA'NAVIYAT NASHRIYOT</t>
  </si>
  <si>
    <t xml:space="preserve">   Договор 6542361 от 23.10.23 Поставка технического спирта 50 дал</t>
  </si>
  <si>
    <t xml:space="preserve">   Договор 6569774 от 10.11.23 Поставка спирт пищевой Люкс 40 дал</t>
  </si>
  <si>
    <t xml:space="preserve"> 73747 DUK DAVLAT BELGISI</t>
  </si>
  <si>
    <t xml:space="preserve">   Договор 6533918 от 17.10.23 Поставка технического спирта 700 дал</t>
  </si>
  <si>
    <t xml:space="preserve">   Договор 6570960 от 10.11.23 Поставка технического спирта 20 дал</t>
  </si>
  <si>
    <t xml:space="preserve">   Договор 6613357 от 14.12.23 Поставка технического спирта 40 дал</t>
  </si>
  <si>
    <t xml:space="preserve">   Договор 6539734 от 20.10.23 Поставка Жидкой барды 100 тн</t>
  </si>
  <si>
    <t xml:space="preserve">   Договор 6501036 от 25.09.23 Поставка Жидкой барды 100 тн</t>
  </si>
  <si>
    <t xml:space="preserve">   Договор 6521788 от 09.10.23 Поставка Жидкой барды 100 тн</t>
  </si>
  <si>
    <t xml:space="preserve">   Договор 6550289 от 27.10.23 Поставка Жидкой барды 100 тн</t>
  </si>
  <si>
    <t xml:space="preserve">   Договор 6562578 от 27.10.23 Поставка Жидкой барды 100 тн</t>
  </si>
  <si>
    <t xml:space="preserve">   Договор 6579853 от 17.11.23 Поставка Жидкой барды 100 тн</t>
  </si>
  <si>
    <t xml:space="preserve">   Договор 6606418 от 07.12.23 Поставка Жидкой барды 100 тн</t>
  </si>
  <si>
    <t xml:space="preserve">   Договор 6620006 от 19.12.23 Поставка Жидкой барды 100 тн</t>
  </si>
  <si>
    <t xml:space="preserve">   Договор 6542360 от 23.10.23 Поставка технического спирта 40 дал</t>
  </si>
  <si>
    <t xml:space="preserve">   Договор 6609850 от 12.12.23 Поставка технического спирта 60 дал</t>
  </si>
  <si>
    <t xml:space="preserve">   Договор 6559835 от 03.11.23 Поставка технического спирта 40 дал</t>
  </si>
  <si>
    <t xml:space="preserve">   Договор 6529593 от 13.10.23 Поставка спирт пищевой Люкс 200 дал</t>
  </si>
  <si>
    <t xml:space="preserve">   Договор 6551807 от 30.10.23 Поставка спирт пищевой Альфа 200 дал</t>
  </si>
  <si>
    <t xml:space="preserve">   Договор 6520946 от 09.10.23 Поставка спирт пищевой Люкс 100 дал</t>
  </si>
  <si>
    <t xml:space="preserve">   Договор 6565958 от 08.11.23 Поставка спирт пищевой Люкс 100 дал</t>
  </si>
  <si>
    <t xml:space="preserve">   Договор 6527613 от 12.10.23 Поставка технического спирта 200 дал</t>
  </si>
  <si>
    <t xml:space="preserve">   Договор 6628936 от 26.12.23 Поставка технического спирта 200 дал</t>
  </si>
  <si>
    <t xml:space="preserve">   Договор 6523439 от 10.10.23 Поставка технического спирта 300 дал</t>
  </si>
  <si>
    <t xml:space="preserve">   Договор 6591723 от 27.11.23 Поставка технического спирта 300 дал</t>
  </si>
  <si>
    <t xml:space="preserve">   Договор 6607027 от 07.12.23 Поставка спирт пищевой Люкс 1200 дал</t>
  </si>
  <si>
    <t xml:space="preserve"> 73315 MChJ Burning Flame</t>
  </si>
  <si>
    <t xml:space="preserve">   Договор 6525563 от 11.10.23 Поставка технического спирта 100 дал</t>
  </si>
  <si>
    <t xml:space="preserve">   Договор 6526908 от 11.10.23 Поставка спирт пищевой Люкс 250 дал</t>
  </si>
  <si>
    <t xml:space="preserve">   Договор 6571731 от 13.11.23 Поставка спирт пищевой Альфа 250 дал</t>
  </si>
  <si>
    <t xml:space="preserve">   Договор 6520950 от 09.10.23 Поставка спирт пищевой Люкс 390 дал</t>
  </si>
  <si>
    <t xml:space="preserve">   Договор 6529598 от 13.10.23 Поставка спирт пищевой Люкс 240 дал</t>
  </si>
  <si>
    <t xml:space="preserve">   Договор 6538626 от 19.10.23 Поставка спирт пищевой Люкс 160 дал</t>
  </si>
  <si>
    <t xml:space="preserve">   Договор 6539288 от 20.10.23 Поставка спирт пищевой Люкс 250 дал</t>
  </si>
  <si>
    <t xml:space="preserve">   Договор 6543213 от 24.10.23 Поставка спирт пищевой Люкс 160 дал</t>
  </si>
  <si>
    <t xml:space="preserve">   Договор 6549551 от 27.10.23 Поставка спирт пищевой Люкс 410 дал</t>
  </si>
  <si>
    <t xml:space="preserve">   Договор 6556228 от 01.11.23 Поставка спирт пищевой Люкс 410 дал</t>
  </si>
  <si>
    <t xml:space="preserve">   Договор 6561902 от 06.11.23 Поставка спирт пищевой Люкс 410 дал</t>
  </si>
  <si>
    <t xml:space="preserve">   Договор 6575753 от 15.11.23 Поставка спирт пищевой Альфа 410 дал</t>
  </si>
  <si>
    <t xml:space="preserve">   Договор 6587792 от 23.11.23 Поставка спирт пищевой Люкс 300 дал</t>
  </si>
  <si>
    <t xml:space="preserve">   Договор 6561066 от 03.11.23 Поставка спирт пищевой Люкс 500 дал</t>
  </si>
  <si>
    <t xml:space="preserve">   Договор 6511528 от 03.10.23 Поставка спирт пищевой Люкс 1200 дал</t>
  </si>
  <si>
    <t xml:space="preserve">   Договор 6514061 от 04.10.23 Поставка спирт пищевой Люкс 400 дал</t>
  </si>
  <si>
    <t xml:space="preserve">   Договор 6520947 от 09.10.23 Поставка спирт пищевой Люкс 1180 дал</t>
  </si>
  <si>
    <t xml:space="preserve">   Договор 6522548 от 09.10.23 Поставка спирт пищевой Люкс 100 дал</t>
  </si>
  <si>
    <t xml:space="preserve">   Договор 6529594 от 13.10.23 Поставка спирт пищевой Люкс 1550 дал</t>
  </si>
  <si>
    <t xml:space="preserve">   Договор 6538846 от 19.10.23 Поставка спирт пищевой Люкс 1600 дал</t>
  </si>
  <si>
    <t xml:space="preserve">   Договор 6551806 от 30.10.23 Поставка спирт пищевой Люкс 500 дал</t>
  </si>
  <si>
    <t xml:space="preserve">   Договор 6532679 от 16.10.23 Поставка спирт пищевой Люкс 1200 дал</t>
  </si>
  <si>
    <t xml:space="preserve">   Договор 6569317 от 09.11.23 Поставка спирт пищевой Люкс 1200 дал</t>
  </si>
  <si>
    <t xml:space="preserve">   Договор 6607331 от 07.12.23 Поставка спирт пищевой</t>
  </si>
  <si>
    <t xml:space="preserve">   Договор 6547504 от 06.11.23 Поставка спирт пищевой</t>
  </si>
  <si>
    <t xml:space="preserve">   Договор 6533924 от 17.10.23 Поставка спирт пищевой Альфа 140 дал</t>
  </si>
  <si>
    <t xml:space="preserve">   Договор 6520944 от 09.10.23 Поставка спирт пищевой Люкс 300 дал</t>
  </si>
  <si>
    <t xml:space="preserve">   Договор 6584865 от 22.11.23 Поставка спирт пищевой Альфа 500 дал</t>
  </si>
  <si>
    <t xml:space="preserve">   Договор 6575114 от 14.11.23 Поставка спирт пищевой Альфа 600 дал</t>
  </si>
  <si>
    <t xml:space="preserve">   Договор 6564066 от 07.11.23 Поставка спирт пищевой Альфа 20 дал</t>
  </si>
  <si>
    <t xml:space="preserve">   Договор 6525564 от 11.10.23 Поставка спирт пищевой Люкс 150 дал</t>
  </si>
  <si>
    <t xml:space="preserve">   Договор 6508564 от 29.09.23 Поставка спирт пищевой Люкс 450 дал</t>
  </si>
  <si>
    <t xml:space="preserve">   Договор 6508565 от 29.09.23 Поставка спирт пищевой Люкс 450 дал</t>
  </si>
  <si>
    <t xml:space="preserve">   Договор 6516472 от 05.10.23 Поставка спирт пищевой Альфа 450 дал</t>
  </si>
  <si>
    <t xml:space="preserve">   Договор 6520949 от 09.10.23 Поставка спирт пищевой Люкс 450 дал</t>
  </si>
  <si>
    <t xml:space="preserve">   Договор 6529596 от 13.10.23 Поставка спирт пищевой Люкс 250 дал</t>
  </si>
  <si>
    <t xml:space="preserve">   Договор 6571733 от 13.11.23 Поставка спирт пищевой Альфа 450 дал</t>
  </si>
  <si>
    <t xml:space="preserve">   Договор 6586674 от 23.11.23 Поставка спирт пищевой Альфа 450 дал</t>
  </si>
  <si>
    <t xml:space="preserve">   Договор 6506230 от 28.09.23 Поставка спирт пищевой Люкс 580 дал</t>
  </si>
  <si>
    <t xml:space="preserve">   Договор 6506231 от 28.09.23 Поставка спирт пищевой Люкс 580 дал</t>
  </si>
  <si>
    <t xml:space="preserve">   Договор 6507604 от 28.09.23 Поставка спирт пищевой Люкс 580 дал</t>
  </si>
  <si>
    <t xml:space="preserve">   Договор 6507606 от 28.09.23 Поставка спирт пищевой Люкс 580 дал</t>
  </si>
  <si>
    <t xml:space="preserve">   Договор 6508566 от 29.09.23 Поставка спирт пищевой Люкс 580 дал</t>
  </si>
  <si>
    <t xml:space="preserve">   Договор 6510428 от 29.09.23 Поставка спирт пищевой Люкс 210 дал</t>
  </si>
  <si>
    <t xml:space="preserve">   Договор 6565959 от 08.11.23 Поставка спирт пищевой Люкс 370 дал</t>
  </si>
  <si>
    <t xml:space="preserve">   Договор 6547502 от 26.10.23 Поставка спирт пищевой Альфа 100 дал</t>
  </si>
  <si>
    <t xml:space="preserve">   Договор 6594301 от 29.11.23 Поставка спирт пищевой Альфа 100 дал</t>
  </si>
  <si>
    <t xml:space="preserve">   Договор 6588521 от 24.11.23 Поставка технического спирта 500 дал</t>
  </si>
  <si>
    <t xml:space="preserve">   Договор 6522552 от 09.10.13 Поставка спирт пищевой Люкс 100 дал</t>
  </si>
  <si>
    <t xml:space="preserve">   Договор 6569773 от 10.11.23 Поставка спирт пищевой Люкс 160 дал</t>
  </si>
  <si>
    <t xml:space="preserve">   Договор 6609848 от 12.12.23 Поставка технического спирта 450 дал</t>
  </si>
  <si>
    <t xml:space="preserve">   Договор 6516474 от 05.10.23 Поставка спирт пищевой Альфа 3200 дал</t>
  </si>
  <si>
    <t xml:space="preserve">   Договор 6523444 от 10.10.23 Поставка спирт пищевой Альфа 3200 дал</t>
  </si>
  <si>
    <t xml:space="preserve">   Договор 6567248 от 08.11.23 Поставка спирт пищевой Альфа 2000 дал</t>
  </si>
  <si>
    <t xml:space="preserve">   Договор 6567857 от 09.11.23 Поставка спирт пищевой Альфа 1200 дал</t>
  </si>
  <si>
    <t xml:space="preserve">   Договор 6581042 от 20.11.23 Поставка спирт пищевой Альфа 3200 дал</t>
  </si>
  <si>
    <t xml:space="preserve">   Договор 6503991 от 27.09.23 Поставка спирт пищевой Адьфа 3200 дал</t>
  </si>
  <si>
    <t xml:space="preserve">   Договор 6503992 от 27.09.23 Поставка спирт пищевой Альфа 800 дал</t>
  </si>
  <si>
    <t xml:space="preserve">   Договор 6510436 от 29.09.23 Поставка спирт пищевой Альфа 1520 дал</t>
  </si>
  <si>
    <t xml:space="preserve">   Договор 6515522 от 04.10.23 Поставка спирт пищевой Альфа 880 дал</t>
  </si>
  <si>
    <t xml:space="preserve">   Договор 6515523 от 04.10.23 Поставка спирт пищевой Адьфа 1640 дал</t>
  </si>
  <si>
    <t xml:space="preserve">   Договор 6516475 от 05.10.23 Поставка спирт пищевой Альфа 300 дал</t>
  </si>
  <si>
    <t xml:space="preserve">   Договор 6523445 от 10.10.23 Поставка спирт пищевой Альфа 800 дал</t>
  </si>
  <si>
    <t xml:space="preserve">   Договор 6527618 от 12.10.23 Поставка спирт пищевой Альфа 2400 дал</t>
  </si>
  <si>
    <t xml:space="preserve">   Договор 6533133 от 16.10.23 Поставка спирт пищевой Альфа 3800 дал</t>
  </si>
  <si>
    <t xml:space="preserve">   Договор 6533922 от 17.10.23 Поставка спирт пищевой Альфа 1260 дал</t>
  </si>
  <si>
    <t xml:space="preserve">   Договор 6533923 от 17.10.23 Поставка спирт пищевой Альфа 1000 дал</t>
  </si>
  <si>
    <t xml:space="preserve">   Договор 6541196 от 23.10.23 Поставка спирт пищевой Альфа 1600 дал</t>
  </si>
  <si>
    <t xml:space="preserve">   Договор 6541197 от 23.10.23 Поставка спирт пищевой Альфа 2300 дал</t>
  </si>
  <si>
    <t xml:space="preserve">   Договор 6545261 от 25.10.23 Поставка спирт пищевой Альфа 3200 дал</t>
  </si>
  <si>
    <t xml:space="preserve">   Договор 6545262 от 25.10.23 Поставка спирт пищевой Альфа 400 дал</t>
  </si>
  <si>
    <t xml:space="preserve">   Договор 6547505 от 26.10.23 Поставка спирт пищевой Альфа 500 дал</t>
  </si>
  <si>
    <t xml:space="preserve">   Договор 6551809 от 30.10.23 Поставка спирт пищевой Альфа 3200 дал</t>
  </si>
  <si>
    <t xml:space="preserve">   Договор 6551810 от 30.10.23 Поставка спирт пищевой Альфа 500 дал</t>
  </si>
  <si>
    <t xml:space="preserve">   Договор 6554171 от 31.10.23 Поставка спирт пищевой Альфа 1820 дал</t>
  </si>
  <si>
    <t xml:space="preserve">   Договор 6554172 от 31.10.23 Поставка спирт пищевой Альфа 260 дал</t>
  </si>
  <si>
    <t xml:space="preserve">   Договор 6567249 от 08.11.23 Поставка спирт пищевой Альфа 620 дал</t>
  </si>
  <si>
    <t xml:space="preserve">   Договор 6567250 от 08.11.23 Поставка спирт пищевой Альфа 310 дал</t>
  </si>
  <si>
    <t xml:space="preserve">   Договор 6567858 от 09.11.23 Поставка спирт пищевой Альфа 2300 дал</t>
  </si>
  <si>
    <t xml:space="preserve">   Договор 6573093 от 13.11.23 Поставка спирт пищевой Альфа 600 дал</t>
  </si>
  <si>
    <t xml:space="preserve">   Договор 6573094 от 13.11.23 Поставка спирт пищевой Альфа 590 дал</t>
  </si>
  <si>
    <t xml:space="preserve">   Договор 6573095 от 13.11.23 Поставка спирт пищевой  Альфа 1560 дал</t>
  </si>
  <si>
    <t xml:space="preserve">   Договор 6577524 от 16.11.23 Поставка спирт пищевой Альфа 2460 дал</t>
  </si>
  <si>
    <t xml:space="preserve">   Договор 6577525 от 16.11.23 Поставка спирт пищевой Альфа 1040 дал</t>
  </si>
  <si>
    <t xml:space="preserve">   Договор 6583061 от 21.11.23 Поставка спирт пищевой Альфа 3130 дал</t>
  </si>
  <si>
    <t xml:space="preserve">   Договор 6584864 от 22.11.23 Поставка спирт пищевой Альфа 70 дал</t>
  </si>
  <si>
    <t xml:space="preserve">   Договор 6584866 от 22.11.23 Поставка спирт пищевой Альфа 2930  дал</t>
  </si>
  <si>
    <t xml:space="preserve">   Договор 6586675 от 23.11.23 Поставка спирт пищевой Альфа 270 дал</t>
  </si>
  <si>
    <t xml:space="preserve">   Договор 6587797 от 23.11.23 Поставка спирт пищевой Альфа 2780 дал</t>
  </si>
  <si>
    <t xml:space="preserve">   Договор 6587798 от 23.11.23 Поставка спирт пищевой Альфа 580 дал</t>
  </si>
  <si>
    <t xml:space="preserve">   Договор 6588522 от 24.11.23 Поставка спирт пищевой Альфа 420 дал</t>
  </si>
  <si>
    <t xml:space="preserve">   Договор 6589691 от 24.11.23 Поставка спирт пищевой Альфа 3080 дал</t>
  </si>
  <si>
    <t xml:space="preserve">   Договор 6590438 от 27.11.23 Поставка спирт пищевой Альфа 3200 дал</t>
  </si>
  <si>
    <t xml:space="preserve">   Договор 6590439 от 27.11.23 Поставка спирт пищевой 300 дал</t>
  </si>
  <si>
    <t xml:space="preserve">   Договор 6594300 от 29.11.23 Поставка спирт пищевой Альфа 3200 дал</t>
  </si>
  <si>
    <t xml:space="preserve">   Договор 6594302 от 29.11.23 Поставка спирт пищевой Альфа 200 дал</t>
  </si>
  <si>
    <t xml:space="preserve">   Договор 6603675 от 06.12.23 Поставка спирт пищевой Альфа 3000 дал</t>
  </si>
  <si>
    <t xml:space="preserve">   Договор 6609127 от 11.12.23 Поставка спирт пищевой Альфа 20 дал</t>
  </si>
  <si>
    <t xml:space="preserve">   Договор 6624963 от 22.12.23 Поставка спирт пищевой Альфа 40 дал</t>
  </si>
  <si>
    <t xml:space="preserve">   Договор 6624964 от 22.12.23 Поставка спирт пищевой Альфа 3200 дал</t>
  </si>
  <si>
    <t xml:space="preserve">   Договор 6498599 от 22.09.23 Поставка спирт пищевой Люкс 200 дал</t>
  </si>
  <si>
    <t xml:space="preserve">   Договор 6565957 от 08.11.23 Поставка спирт пищевой Люкс 100 дал</t>
  </si>
  <si>
    <t xml:space="preserve">   Договор 6583058 от 21.11.23 Поставка спирт пищевой Альфа 100 дал</t>
  </si>
  <si>
    <t xml:space="preserve">   Договор 6520945 от 09.10.23 Поставка спирт пищевой Люкс 100 дал</t>
  </si>
  <si>
    <t xml:space="preserve">   Договор 6548512 от 26.10.23 Поставка спирт пищевой льфа 3100 дал</t>
  </si>
  <si>
    <t xml:space="preserve">   Договор 6545260 от 25.10.23 Поставка спирт пищевой Альфа 400 дал</t>
  </si>
  <si>
    <t xml:space="preserve">   Договор 6556226 от 01.11.23 Поставка спирт пищевой Люкс 100 дал</t>
  </si>
  <si>
    <t xml:space="preserve">   Договор 6554168 от 31.10.23 Поставка спирт пищевой Альфа 100 дал</t>
  </si>
  <si>
    <t xml:space="preserve">   Договор 6602950 от 05.12.23 Поставка технического спирта 30 дал</t>
  </si>
  <si>
    <t xml:space="preserve"> 71236 MChJ Qoraqalpaq Suw Tamiynoti</t>
  </si>
  <si>
    <t xml:space="preserve">   Договор 6601733 от 05.12.23 Поставка технического спирта 60 дал</t>
  </si>
  <si>
    <t xml:space="preserve">   Договор 6535074 от 17.10.23 Поставка спирт пищевой Альфа 70 дал</t>
  </si>
  <si>
    <t xml:space="preserve">   Договор 6583060 от 21.11.23 Поставка спирт пищевой Альфа 70 дал</t>
  </si>
  <si>
    <t xml:space="preserve">   Договор 6506233 от 28.09.23 Поставка спирт пищевой Люкс 200 дал</t>
  </si>
  <si>
    <t xml:space="preserve">   Договор 6511530 от 03.10.23 Поставка спирт пищевой Люкс 200 дал</t>
  </si>
  <si>
    <t xml:space="preserve">   Договор 6520948 от 09.10.23 Поставка спирт пищевой Люкс 200 дал</t>
  </si>
  <si>
    <t xml:space="preserve">   Договор 6531699 от 16.10.23 Поставка спирт пищевой Люкс 200 дал</t>
  </si>
  <si>
    <t xml:space="preserve">   Договор 6539289 от 20.10.23 Поставка спирт пищевой Люкс 200 дал</t>
  </si>
  <si>
    <t xml:space="preserve">   Договор 6569776 от 10.11.23 Поставка спирт пищевой Люкс 200 дал</t>
  </si>
  <si>
    <t xml:space="preserve">   Договор 6569778 от 10.11.23 Поставка спирт пищевой Люкс 200 дал</t>
  </si>
  <si>
    <t xml:space="preserve">   Договор 6592443 от 28.11.23 Поставка спирт пищевой Альфа 200 дал</t>
  </si>
  <si>
    <t xml:space="preserve">   Договор 6600971 от 04.12.23 Поставка спирт пищевой Альфа 200 дал</t>
  </si>
  <si>
    <t xml:space="preserve">   Договор 6547503 от 26.10.23 Поставка спирт пищевой Альфа 100 дал</t>
  </si>
  <si>
    <t xml:space="preserve">   Договор 6549549 от 27.10.23 Поставка спирт пищевой Люкс 50 дал</t>
  </si>
  <si>
    <t xml:space="preserve">   Договор 6626865 от 25.12.23 Поставка спирт пищевой Люкс 150 дал</t>
  </si>
  <si>
    <t xml:space="preserve">   Договор 6533130 от 16.10.23 Поставка технического спирта 100 дал</t>
  </si>
  <si>
    <t xml:space="preserve">   Договор 6619338 от 19.12.23 Поставка технического спирта 200 дал</t>
  </si>
  <si>
    <t xml:space="preserve">   Договор 6525565 от 11.10.23 Поставка спирт пищевой Люкс 250 дал</t>
  </si>
  <si>
    <t xml:space="preserve">   Договор 6541195 от 23.10.23 Поставка спирт пищевой Альфа 100 дал</t>
  </si>
  <si>
    <t xml:space="preserve"> 109 MChJ XORAZM Dori-Darmon</t>
  </si>
  <si>
    <t xml:space="preserve">   Договор 6554170 от 31.10.23 Поставка спирт пищевой Альфа 500 дал</t>
  </si>
  <si>
    <t xml:space="preserve"> 73752 MChJ Yangiyo`l Tekstil</t>
  </si>
  <si>
    <t xml:space="preserve">   Договор 6582260 от 20.11.23 Поставка технического спирта 20 дал</t>
  </si>
  <si>
    <t xml:space="preserve">   Договор 6584218 от 21.11.23 Поставка технического спирта 10 дал</t>
  </si>
  <si>
    <t xml:space="preserve"> 299 MChJ YANGIYUL POLIGRAPH SERVICE</t>
  </si>
  <si>
    <t xml:space="preserve">   Договор 6516465 от 05.10.23 Поставка технического спирта 10 дал</t>
  </si>
  <si>
    <t xml:space="preserve">   Договор 6585995 от 22.11.23 Поставка технического спирта 20 дал</t>
  </si>
  <si>
    <t xml:space="preserve">   Договор 6604839 от 06.12.23 Поставка технического спирта 20 дал</t>
  </si>
  <si>
    <t xml:space="preserve">   Договор 6624953 от 22.12.23 Поставка технического спирта 20 дал</t>
  </si>
  <si>
    <t xml:space="preserve">   Договор 6567854 от 09.11.23 Поставка технического спирта 100 дал</t>
  </si>
  <si>
    <t xml:space="preserve">   Договор 6547500 от 26.10.23 Поставка технического спирта 80 дал</t>
  </si>
  <si>
    <t xml:space="preserve">   Договор 6623150 от 21.12.23 Поставка технического спирта 80 дал</t>
  </si>
  <si>
    <t xml:space="preserve">   Договор 6561901 от 06.11.23 Поставка спирт пищевой Люкс 40 дал</t>
  </si>
  <si>
    <t xml:space="preserve">   Договор 6626866 от 25.12.23 Поставка спирт пищевой Люкс 300 дал</t>
  </si>
  <si>
    <t xml:space="preserve">   Договор 47-юрс от 15.11.23 Поставка Пар товарный</t>
  </si>
  <si>
    <t xml:space="preserve">   Договор 6495001 от 21.09.23 Поставка технического спирта 1500 дал</t>
  </si>
  <si>
    <t xml:space="preserve">   Договор 6514058 от 04.10.23 Поставка спирт пищевой Люкс 50 дал</t>
  </si>
  <si>
    <t xml:space="preserve">   Договор 6559214 от 02.11.23 Поставка спирт пищевой Люкс 50 дал</t>
  </si>
  <si>
    <t xml:space="preserve">   Договор 6509598 от 29.09.23 Поставка Жидкой барды 200 тн</t>
  </si>
  <si>
    <t xml:space="preserve">   Договор 6515002 от 04.10.23 Поставка Жидкой барды 400 тн</t>
  </si>
  <si>
    <t xml:space="preserve">   Договор 6515619 от 04.10.23 Поставка Жидкой барды 200 дал</t>
  </si>
  <si>
    <t xml:space="preserve">   Договор 6517282 от 05.10.23 Поставка Жидкой барды 400 тн</t>
  </si>
  <si>
    <t xml:space="preserve">   Договор 6519500 от 06.10.23 Поставка Жидкой барды 700 тн</t>
  </si>
  <si>
    <t xml:space="preserve">   Договор 6521789 от 09.10.23 Поставка Жидкой барды 400 тн</t>
  </si>
  <si>
    <t xml:space="preserve">   Договор 6524132 от 10.10.23 Поставка Жидкой барды 700 тн</t>
  </si>
  <si>
    <t xml:space="preserve">   Договор 6526215 от 11.10.23 Поставка Жидкой барды 400 тн</t>
  </si>
  <si>
    <t xml:space="preserve">   Договор 6528246 от 12.10.23 Поставка Жидкой барды 600 тн</t>
  </si>
  <si>
    <t xml:space="preserve">   Договор 6530213 от 13.10.23 Поставка Жидкой барды 600 тн</t>
  </si>
  <si>
    <t xml:space="preserve">   Договор 6532329 от 16.10.23 Поставка Жидкой барды 700 тн</t>
  </si>
  <si>
    <t xml:space="preserve">   Договор 6534350 от 17.10.23 Поставка Жидкой барды 400 дал</t>
  </si>
  <si>
    <t xml:space="preserve">   Договор 6536119 от 18.10.23 Поставка Жидкой барды 700 тн</t>
  </si>
  <si>
    <t xml:space="preserve">   Договор 6537862 от 19.10.23 Поставка Жидкой барды 500 тн</t>
  </si>
  <si>
    <t xml:space="preserve">   Договор 6541651 от 23.10.23 Поставка Жидкой барды 500 тн</t>
  </si>
  <si>
    <t xml:space="preserve">   Договор 6543901 от 24.10.23 Поставка Жидкой барды 700 тн</t>
  </si>
  <si>
    <t xml:space="preserve">   Договор 6545958 от 25.10.23 Поставка Жидкой барды 700 дал</t>
  </si>
  <si>
    <t xml:space="preserve">   Договор 6548256 от 26.10.23 Поставка Жидкой барды 400 тн</t>
  </si>
  <si>
    <t xml:space="preserve">   Договор 6550290 от 27.10.23 Поставка Жидкой барды 500 тн</t>
  </si>
  <si>
    <t xml:space="preserve">   Договор 6553390 от 30.10.23 Поставка Жидкой барды 600 тн</t>
  </si>
  <si>
    <t xml:space="preserve">   Договор 6554942 от 31.10.23 Поставка Жидкой барды 200 тн</t>
  </si>
  <si>
    <t xml:space="preserve">   Договор 6554943 от 31.10.23 Поставка Жидкой барды 200 тн</t>
  </si>
  <si>
    <t xml:space="preserve">   Договор 6559275 от 02.11.23 Поставка Жидкой барды 800 тн</t>
  </si>
  <si>
    <t xml:space="preserve">   Договор 6560461 от 03.11.23 Поставка Жидкой барды 500 тн</t>
  </si>
  <si>
    <t xml:space="preserve">   Договор 6563363 от 06.11.23 Поставка Жидкой барды 500 тн</t>
  </si>
  <si>
    <t xml:space="preserve">   Договор 6564708 от 07.11.23 Поставка Жидкой барды 700 тн</t>
  </si>
  <si>
    <t xml:space="preserve">   Договор 6566605 от 08.11.23 Поставка Жидкой барды 100 тн</t>
  </si>
  <si>
    <t xml:space="preserve">   Договор 6568491 от 09.11.23 Поставка Жидкой барды 600 тн</t>
  </si>
  <si>
    <t xml:space="preserve">   Договор 6570401 от 10.11.23 Поставка Жидкой барды 700 тн</t>
  </si>
  <si>
    <t xml:space="preserve">   Договор 6572427 от 13.11.23 Поставка Жидкой барды 700 дал</t>
  </si>
  <si>
    <t xml:space="preserve">   Договор 6574510 от 14.11.23 Поставка Жидкой барды 600 дал</t>
  </si>
  <si>
    <t xml:space="preserve">   Договор 6576945 от 15.11.23 Поставка Жидкой барды 500 тн</t>
  </si>
  <si>
    <t xml:space="preserve">   Договор 6578136 от 16.11.23 Поставка Жидкой барды 700 тн</t>
  </si>
  <si>
    <t xml:space="preserve">   Договор 6579854 от 17.11.23 Поставка Жидкой барды 100 тн</t>
  </si>
  <si>
    <t xml:space="preserve">   Договор 6581681 от 20.11.23 Поставка Жидкой барды 400 тн</t>
  </si>
  <si>
    <t xml:space="preserve">   Договор 6583649 от 21.11.23 Поставка Жидкой барды 600 тн</t>
  </si>
  <si>
    <t xml:space="preserve">   Договор 6586086 от 22.11.23 Поставка Жидкой барды 700 тн</t>
  </si>
  <si>
    <t xml:space="preserve">   Договор 6587316 от 23.11.23 Поставка Жидкой барды 700 тн</t>
  </si>
  <si>
    <t xml:space="preserve">   Договор 6589210 от 24.11.23 Поставка Жидкой барды 700 тн</t>
  </si>
  <si>
    <t xml:space="preserve">   Договор 6591113 от 27.11.23 Поставка Жидкой барды 100 тн</t>
  </si>
  <si>
    <t xml:space="preserve">   Договор 6593100 от 28.11.23 Поставка Жидкой барды 400 тн</t>
  </si>
  <si>
    <t xml:space="preserve">   Договор 6598605 от 01.12.23 Поставка Жидкой барды 700 тн</t>
  </si>
  <si>
    <t xml:space="preserve">   Договор 6600398 от 04.12.23 Поставка Жидкой барды 500 тн</t>
  </si>
  <si>
    <t xml:space="preserve">   Договор 6602392 от 05.12.23 Поставка Жидкой барды 400 тн</t>
  </si>
  <si>
    <t xml:space="preserve">   Договор 6604343 от 06.12.23 Поставка Жидкой барды 700 тн</t>
  </si>
  <si>
    <t xml:space="preserve">   Договор 6606419 от 11.12.23 Поставка Жидкой барды 400 тн</t>
  </si>
  <si>
    <t xml:space="preserve">   Договор 6608468 от 11.12.23 Поставка Жидкой барды 700 тн</t>
  </si>
  <si>
    <t xml:space="preserve">   Договор 6610481 от 12.12.23 Поставка Жидкой барды 700 тн</t>
  </si>
  <si>
    <t xml:space="preserve">   Договор 6612232 от 13.12.23 Поставка Жидкой барды 700 тн</t>
  </si>
  <si>
    <t xml:space="preserve">   Договор 6614094 от 14.12.23 Поставка Жидкой барды 700 тн</t>
  </si>
  <si>
    <t xml:space="preserve">   Договор 6615792 от 15.12.23 Поставка Жидкой барды 400 тн</t>
  </si>
  <si>
    <t xml:space="preserve">   Договор 6617846 от 18.12.23 Поставка Жидкой барды 500 тн</t>
  </si>
  <si>
    <t xml:space="preserve">   Договор 6620007 от 23.12.23 Поставка Жидкой барды 600 тн</t>
  </si>
  <si>
    <t xml:space="preserve">   Договор 6621940 от 20.12.23 Поставка Жидкой барды 800 тн</t>
  </si>
  <si>
    <t xml:space="preserve">   Договор 6623819 от 21.12.23 Поставка Жидкой барды 400 тн</t>
  </si>
  <si>
    <t xml:space="preserve">   Договор 6625623 от 22.12.23 Поставка Жидкой барды 800 тн</t>
  </si>
  <si>
    <t xml:space="preserve">   Договор 6627566 от 25.12.23 Поставка Жидкой барды 700 тн</t>
  </si>
  <si>
    <t xml:space="preserve">   Договор 6629621 от 26.12.23 Поставка Жидкой барды 500 тн</t>
  </si>
  <si>
    <t xml:space="preserve">   Договор 6631453 от 27.12.23 Поставка Жидкой барды 600 тн</t>
  </si>
  <si>
    <t xml:space="preserve">   Договор 6539287 от 20.10.23 Поставка спирт пищевой Люкс 200 дал</t>
  </si>
  <si>
    <t xml:space="preserve">   Договор 6551808 от 30.10.23 Поставка спирт пищевой Альфа 300 дал</t>
  </si>
  <si>
    <t xml:space="preserve">   Договор 6592442 от 28.11.23 Поставка спирт пищевой Альфа 200 дал</t>
  </si>
  <si>
    <t xml:space="preserve">   Договор 6576878 от 15.11.23 Поставка спирт пищевой Альфа 100 дал</t>
  </si>
  <si>
    <t xml:space="preserve">   Договор 6612764 от 20.12.23 Поставка спирт пищевой</t>
  </si>
  <si>
    <t xml:space="preserve">   Договор 6527615 от 12.10.23 Поставка спирт пищевой Люкс 160 дал</t>
  </si>
  <si>
    <t xml:space="preserve"> 977 YO`L HO`JALIGI BOSHQARMASI Davlat Aksiyonerlik temir yo`l kompaniyasi</t>
  </si>
  <si>
    <t xml:space="preserve">   Договор 6609122 от 11.12.23 Поставка технического спирта 200 дал</t>
  </si>
  <si>
    <t xml:space="preserve">   Договор 6609849 от 11.12.23 Поставка технического спирта 170 дал</t>
  </si>
  <si>
    <t xml:space="preserve">   Договор 001 от 01.01.21 Поставка Пар товарный</t>
  </si>
  <si>
    <t xml:space="preserve">   Договор 002 от 01.11.23 Поставка Пар товарный</t>
  </si>
  <si>
    <t xml:space="preserve">   Договор 6507131 от 28.09.23 Поставка спирт пищевой Люкс 1500 дал</t>
  </si>
  <si>
    <t xml:space="preserve">   Договор 6533476 от 16.10.23 Поставка спирт пищевой Люкс 1600 дал</t>
  </si>
  <si>
    <t xml:space="preserve">   Договор 6540750 от 20.10.23 Поставка спирт пищевой Люкс 1500 дал</t>
  </si>
  <si>
    <t xml:space="preserve">   Договор 6578304  от 16.11.23 Поставка спирт пищевой</t>
  </si>
  <si>
    <t xml:space="preserve">   Договор 6602603 от 05.12.23 Поставка спирт пищевой Люкс 1500 дал</t>
  </si>
  <si>
    <t xml:space="preserve">   Договор 6616736 от 15.12.23 Поставка спирт пищевой Люкс 1600 дал</t>
  </si>
  <si>
    <t xml:space="preserve"> 74732 "CHIRCHIQ GAZ-TA'MINOT-SERVIS" mas‘uliyati cheklangan jamiyati</t>
  </si>
  <si>
    <t xml:space="preserve">   Договор 1847950 от 13.11.23 Ремонт газ балонов</t>
  </si>
  <si>
    <t xml:space="preserve">   Договор 1733952 от 05.10.23 Дезинфекция</t>
  </si>
  <si>
    <t xml:space="preserve"> 74751 "IMKON MO'TADIL" mas‘uliyati cheklangan jamiyati</t>
  </si>
  <si>
    <t xml:space="preserve">   Договор 2203819.1.1 от 03.12.23 Кап. ремонт эл. двигателя 1,1квт 1500об/мин</t>
  </si>
  <si>
    <t xml:space="preserve">   Договор 2203842.1.1 от 03.12.23 Кап. ремонт эл. двигателя 45квт 1500об/мин</t>
  </si>
  <si>
    <t xml:space="preserve">   Договор 2203858.1.1 от 03.12.23 Кап. ремонт эл. двигателя 11квт 1500об/мин</t>
  </si>
  <si>
    <t xml:space="preserve">   Договор 2203884.1.1 от 03.12.23 Кап. ремонт эл. двигателя 22квт 3000об/мин</t>
  </si>
  <si>
    <t xml:space="preserve">   Договор 2203900.1.1 от 03.12.23 Кап. ремонт эл. двигателя 3квт 1500об/мин</t>
  </si>
  <si>
    <t xml:space="preserve">   Договор 2203920.1.1 от 03.12.23 Кап. ремонт эл. двигателя 7квт 1500об/мин</t>
  </si>
  <si>
    <t xml:space="preserve">   Договор 2203933.1.1 от 03.12.23 Кап. ремонт эл. двигателя 7,5квт 1500об/мин</t>
  </si>
  <si>
    <t xml:space="preserve">   Договор 2203950.1.1 от 03.12.23 Кап. ремонт эл. двигателя 4квт 1500об/мин</t>
  </si>
  <si>
    <t xml:space="preserve">   Договор 2203965.1.1 от 03.12.23 Кап. ремонт эл. двигателя 5,5квт 1500об/мин</t>
  </si>
  <si>
    <t xml:space="preserve">   Договор 2204002.1.1 от 03.12.23 Кап. ремонт эл. двигателя 7,5квт 1500об/мин</t>
  </si>
  <si>
    <t xml:space="preserve"> 74711 "IMMUNO CENTRE" MAS'ULIYATI CHEKLANGAN JAMIYAT</t>
  </si>
  <si>
    <t xml:space="preserve">   Договор 2-2023 от 03.10.23 Вакцина (противогрипповая) 120</t>
  </si>
  <si>
    <t xml:space="preserve">   Договор 11-09/-2023-3-54 от 23.11.23 Страхование автотранспорта</t>
  </si>
  <si>
    <t xml:space="preserve">   Договор  23-001-135538 от 16.11.23 Поверка СИ</t>
  </si>
  <si>
    <t xml:space="preserve">   Договор  23-103-135106 от 14.11.23 Поверка СИ</t>
  </si>
  <si>
    <t xml:space="preserve">   Договор 1766464 от 16.10.23 Услуги по оценке сист.корп</t>
  </si>
  <si>
    <t xml:space="preserve"> 73979 MChJ "ONIX-STANDART"</t>
  </si>
  <si>
    <t xml:space="preserve">   Договор 20138121.1 от 16.10.23 Услуги вентиляции систем</t>
  </si>
  <si>
    <t xml:space="preserve">   Договор 2073156.1.1 от 02.11.23  техобслуживание компрессорных установок</t>
  </si>
  <si>
    <t xml:space="preserve">   Договор 12 от 19.12.23 Калибр.контрольн.спиртоизмеряющ.снарядов</t>
  </si>
  <si>
    <t xml:space="preserve"> 73962 MChJ EXPRESS MED Service</t>
  </si>
  <si>
    <t xml:space="preserve">   Договор 30 от 15.11.23 медосмотр рабочих АО Биокиме</t>
  </si>
  <si>
    <t xml:space="preserve">   Договор FS-23-1174 от 04.12.23 Услуги прочие Сопровождение ИТС</t>
  </si>
  <si>
    <t xml:space="preserve">   Договор FS23-498 от 04.04.23 Технолог.сопровожд.прогрммного продукта</t>
  </si>
  <si>
    <t xml:space="preserve">   Договор 2003113.1.1 от 13.10.23 Техническое обслуживание Лифтов</t>
  </si>
  <si>
    <t xml:space="preserve"> 73380 NTM GIGIENA EKSPRESS SERVIS</t>
  </si>
  <si>
    <t xml:space="preserve">   Договор 1866646 от 19.11.23 Обучение по охране труда</t>
  </si>
  <si>
    <t xml:space="preserve">   Договор Выбросы от   .  .   Экология-Ташоблкомприрода</t>
  </si>
  <si>
    <t xml:space="preserve">   Договор 59 от 01.11.23г</t>
  </si>
  <si>
    <t xml:space="preserve"> 72693 XSI MChJ TOSHKENT-ZENNER</t>
  </si>
  <si>
    <t xml:space="preserve">   Договор 1786333 от 23.10.23 Тех.обслуга счетчика воды</t>
  </si>
  <si>
    <t xml:space="preserve"> 72838 ГУП НТЦ Kontexnazorat o`guv</t>
  </si>
  <si>
    <t xml:space="preserve">   Договор 227-23 ПБ от 20.10.23 обучение по курсу промышленная безопасность</t>
  </si>
  <si>
    <t xml:space="preserve">   Договор 40 от 18.12.23г Обьявление</t>
  </si>
  <si>
    <t xml:space="preserve">ООО ARENA INTERNATIONAL </t>
  </si>
  <si>
    <t>300453608</t>
  </si>
  <si>
    <t>Турбинное масло Arena ТП-22С в канистрах 20л  OOO «Arena International»</t>
  </si>
  <si>
    <t>06.12.2023</t>
  </si>
  <si>
    <t>05.12.2023</t>
  </si>
  <si>
    <t>"BEK AGRO EKSPORT S" МЧЖ</t>
  </si>
  <si>
    <t>305696150</t>
  </si>
  <si>
    <t>Пшеница 3-класс ООО "BEK AGRO EKSPORT S"</t>
  </si>
  <si>
    <t>30.11.2023</t>
  </si>
  <si>
    <t>29.11.2023</t>
  </si>
  <si>
    <t>Портландцемент ЦЕМ | 42.5Н АО "BEKOBODSEMENT"</t>
  </si>
  <si>
    <t>15.11.2023</t>
  </si>
  <si>
    <t>14.11.2023</t>
  </si>
  <si>
    <t>MCHJ SHAHRISABZ BARAKA DON</t>
  </si>
  <si>
    <t>308861363</t>
  </si>
  <si>
    <t>Пшеница 3-класс   MCHJ SHAHRISABZ BARAKA DON</t>
  </si>
  <si>
    <t>07.11.2023</t>
  </si>
  <si>
    <t>25.10.2023</t>
  </si>
  <si>
    <t>24.10.2023</t>
  </si>
  <si>
    <t>"SHAHRISABZ SARA URUG`" Mchj</t>
  </si>
  <si>
    <t>308854814</t>
  </si>
  <si>
    <t>Пшеница 3-класса  ООО Шахрисабз Сара Уруг</t>
  </si>
  <si>
    <t>ООО ORIENT OIL</t>
  </si>
  <si>
    <t>305665442</t>
  </si>
  <si>
    <t>Дизельное топливо ТДЛ-0,5-40  OOO "ORIENT OIL"</t>
  </si>
  <si>
    <t>20.10.2023</t>
  </si>
  <si>
    <t>19.10.2023</t>
  </si>
  <si>
    <t>Карбамид марки «А», в мешках, АО "Максам Чирчик"</t>
  </si>
  <si>
    <t>29.12.2023</t>
  </si>
  <si>
    <t>JIZZAX SERVIS TIZIMI MCHJ</t>
  </si>
  <si>
    <t>310002743</t>
  </si>
  <si>
    <t>28.12.2023</t>
  </si>
  <si>
    <t>27.12.2023</t>
  </si>
  <si>
    <t>26.12.2023</t>
  </si>
  <si>
    <t>OZBEKISTON-METALLURGIYA KOMBINATI AJ</t>
  </si>
  <si>
    <t>200460222</t>
  </si>
  <si>
    <t>25.12.2023</t>
  </si>
  <si>
    <t>22.12.2023</t>
  </si>
  <si>
    <t xml:space="preserve">YANGIYUL POLIGRAPH SERVICE  MCHJ </t>
  </si>
  <si>
    <t>200470305</t>
  </si>
  <si>
    <t>21.12.2023</t>
  </si>
  <si>
    <t>19.12.2023</t>
  </si>
  <si>
    <t>15.12.2023</t>
  </si>
  <si>
    <t>12.12.2023</t>
  </si>
  <si>
    <t>УПХ ГАЖК Узбекистон темир йуллари</t>
  </si>
  <si>
    <t>203824106</t>
  </si>
  <si>
    <t>Qaraqalpaq Suw Tamiynati MChj</t>
  </si>
  <si>
    <t>200357143</t>
  </si>
  <si>
    <t>01.12.2023</t>
  </si>
  <si>
    <t>28.11.2023</t>
  </si>
  <si>
    <t>27.11.2023</t>
  </si>
  <si>
    <t>21.11.2023</t>
  </si>
  <si>
    <t>"YANGIYO`L TEKSTIL" mas`uliyati cheklangan jamiyati</t>
  </si>
  <si>
    <t>303828517</t>
  </si>
  <si>
    <t>SIFMAX MCHJ</t>
  </si>
  <si>
    <t>309342501</t>
  </si>
  <si>
    <t>20.11.2023</t>
  </si>
  <si>
    <t>ООО BIO RESONANCE</t>
  </si>
  <si>
    <t>306405090</t>
  </si>
  <si>
    <t>"BADEX LIFE" Mas`uliyati cheklangan jamiyat</t>
  </si>
  <si>
    <t>10.11.2023</t>
  </si>
  <si>
    <t>01.11.2023</t>
  </si>
  <si>
    <t>31.10.2023</t>
  </si>
  <si>
    <t>"XORAZM DORI-DARMON" МЧЖ</t>
  </si>
  <si>
    <t>201018072</t>
  </si>
  <si>
    <t>30.10.2023</t>
  </si>
  <si>
    <t>АО Fargonaazot</t>
  </si>
  <si>
    <t>200202240</t>
  </si>
  <si>
    <t>18.10.2023</t>
  </si>
  <si>
    <t>17.10.2023</t>
  </si>
  <si>
    <t>ГУП "O`ZB RES MAR-Y BANKINING DAVLAT BELGISI"</t>
  </si>
  <si>
    <t>306612737</t>
  </si>
  <si>
    <t>ООО BURNING FLAME</t>
  </si>
  <si>
    <t>303795765</t>
  </si>
  <si>
    <t>10.10.2023</t>
  </si>
  <si>
    <t>05.10.2023</t>
  </si>
  <si>
    <t>03.10.2023</t>
  </si>
  <si>
    <t>"TECHNO ITALIA" MCHJ</t>
  </si>
  <si>
    <t>OQDARYO-DORI TA`MINOTI SDD MCHJ</t>
  </si>
  <si>
    <t>Akademik M.Mirzayev nomidagi bog`dorchilik uzum va vin ilmiy-tadqiqot instituti Qibray Sharob ilmiy-eksperemental kor. MChJ</t>
  </si>
  <si>
    <t>"ODIL PARER" masuliyati cheklangan jamiyati</t>
  </si>
  <si>
    <t>302686363</t>
  </si>
  <si>
    <t>ORZUHOPE GROUP MCHJ</t>
  </si>
  <si>
    <t>309910055</t>
  </si>
  <si>
    <t> "JU FU" mas`uliyati cheklangan jamiyati</t>
  </si>
  <si>
    <t>304351304</t>
  </si>
  <si>
    <t>"ПАРВОЗ ХУМО РАВНАК ТРАНС" МЧЖ</t>
  </si>
  <si>
    <t>302111722</t>
  </si>
  <si>
    <t>OG`ALAR INVEST-BARAKA MCHJ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</si>
</sst>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0;[Red]\-#,##0.00"/>
    <numFmt numFmtId="166" formatCode="#,##0.00\ &quot;&quot;;\-#,##0.00\ &quot;&quot;"/>
    <numFmt numFmtId="167" formatCode="#,##0.00_ ;\-#,##0.00\ "/>
    <numFmt numFmtId="168" formatCode="0.00;[Red]\-0.00"/>
  </numFmts>
  <fonts count="53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Open Sans"/>
    </font>
    <font>
      <b/>
      <sz val="20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sz val="11"/>
      <name val="Open Sans"/>
    </font>
    <font>
      <sz val="8"/>
      <color rgb="FF262626"/>
      <name val="Roboto-Regular"/>
    </font>
    <font>
      <b/>
      <sz val="28"/>
      <color theme="1"/>
      <name val="Calibri"/>
      <family val="2"/>
      <charset val="204"/>
      <scheme val="minor"/>
    </font>
    <font>
      <b/>
      <sz val="11"/>
      <name val="Open Sans"/>
    </font>
    <font>
      <sz val="10"/>
      <name val="Calibri"/>
      <family val="2"/>
      <charset val="204"/>
      <scheme val="minor"/>
    </font>
    <font>
      <sz val="11"/>
      <name val="Open Sans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20"/>
      <color rgb="FF262626"/>
      <name val="Times New Roman"/>
      <family val="1"/>
      <charset val="204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b/>
      <sz val="10"/>
      <color rgb="FF000000"/>
      <name val="Arial"/>
      <family val="2"/>
      <charset val="204"/>
    </font>
    <font>
      <b/>
      <sz val="11"/>
      <name val="Open Sans"/>
      <charset val="204"/>
    </font>
    <font>
      <b/>
      <sz val="10"/>
      <color theme="1"/>
      <name val="Calibri"/>
      <family val="2"/>
      <charset val="204"/>
      <scheme val="minor"/>
    </font>
    <font>
      <sz val="8"/>
      <color rgb="FF000000"/>
      <name val="Roboto-Regular"/>
    </font>
    <font>
      <sz val="11"/>
      <color rgb="FF000000"/>
      <name val="Open Sans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Roboto-Regular"/>
      <charset val="1"/>
    </font>
    <font>
      <sz val="10"/>
      <color rgb="FF201D1D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0"/>
      <name val="Open Sans"/>
    </font>
    <font>
      <sz val="8"/>
      <name val="Arial"/>
      <family val="2"/>
      <charset val="204"/>
    </font>
    <font>
      <b/>
      <sz val="10"/>
      <name val="Open Sans"/>
    </font>
    <font>
      <sz val="10"/>
      <color rgb="FF00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rgb="FFF3F3F3"/>
      </top>
      <bottom style="thin">
        <color rgb="FFF3F3F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0" fontId="10" fillId="0" borderId="0"/>
    <xf numFmtId="0" fontId="33" fillId="0" borderId="0"/>
    <xf numFmtId="0" fontId="9" fillId="0" borderId="0"/>
  </cellStyleXfs>
  <cellXfs count="354">
    <xf numFmtId="0" fontId="0" fillId="0" borderId="0" xfId="0"/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Continuous" vertical="top"/>
    </xf>
    <xf numFmtId="0" fontId="6" fillId="0" borderId="0" xfId="0" applyFont="1" applyAlignment="1"/>
    <xf numFmtId="4" fontId="6" fillId="0" borderId="0" xfId="0" applyNumberFormat="1" applyFont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3" fillId="0" borderId="0" xfId="0" applyFont="1" applyFill="1" applyAlignment="1"/>
    <xf numFmtId="0" fontId="1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/>
    </xf>
    <xf numFmtId="4" fontId="0" fillId="0" borderId="0" xfId="0" applyNumberFormat="1"/>
    <xf numFmtId="4" fontId="0" fillId="0" borderId="1" xfId="1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 vertical="center"/>
    </xf>
    <xf numFmtId="4" fontId="8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/>
    <xf numFmtId="3" fontId="0" fillId="0" borderId="1" xfId="0" applyNumberFormat="1" applyBorder="1"/>
    <xf numFmtId="3" fontId="0" fillId="0" borderId="1" xfId="1" applyNumberFormat="1" applyFont="1" applyBorder="1"/>
    <xf numFmtId="4" fontId="7" fillId="0" borderId="0" xfId="0" applyNumberFormat="1" applyFont="1" applyAlignment="1"/>
    <xf numFmtId="4" fontId="6" fillId="0" borderId="0" xfId="0" applyNumberFormat="1" applyFont="1" applyAlignment="1">
      <alignment horizontal="centerContinuous"/>
    </xf>
    <xf numFmtId="4" fontId="4" fillId="2" borderId="1" xfId="0" applyNumberFormat="1" applyFont="1" applyFill="1" applyBorder="1"/>
    <xf numFmtId="0" fontId="11" fillId="0" borderId="0" xfId="0" applyFont="1"/>
    <xf numFmtId="0" fontId="12" fillId="0" borderId="0" xfId="2"/>
    <xf numFmtId="4" fontId="12" fillId="0" borderId="0" xfId="2" applyNumberFormat="1"/>
    <xf numFmtId="4" fontId="0" fillId="3" borderId="1" xfId="0" applyNumberFormat="1" applyFill="1" applyBorder="1"/>
    <xf numFmtId="0" fontId="12" fillId="0" borderId="0" xfId="2" applyAlignment="1">
      <alignment wrapText="1"/>
    </xf>
    <xf numFmtId="4" fontId="13" fillId="0" borderId="0" xfId="0" applyNumberFormat="1" applyFont="1" applyAlignment="1"/>
    <xf numFmtId="0" fontId="12" fillId="2" borderId="1" xfId="2" applyFill="1" applyBorder="1" applyAlignment="1">
      <alignment wrapText="1"/>
    </xf>
    <xf numFmtId="0" fontId="12" fillId="2" borderId="1" xfId="2" applyFill="1" applyBorder="1"/>
    <xf numFmtId="4" fontId="12" fillId="2" borderId="1" xfId="2" applyNumberFormat="1" applyFill="1" applyBorder="1"/>
    <xf numFmtId="0" fontId="14" fillId="2" borderId="1" xfId="2" applyFont="1" applyFill="1" applyBorder="1"/>
    <xf numFmtId="0" fontId="14" fillId="2" borderId="1" xfId="2" applyFont="1" applyFill="1" applyBorder="1" applyAlignment="1">
      <alignment wrapText="1"/>
    </xf>
    <xf numFmtId="4" fontId="14" fillId="2" borderId="1" xfId="2" applyNumberFormat="1" applyFont="1" applyFill="1" applyBorder="1"/>
    <xf numFmtId="4" fontId="15" fillId="0" borderId="0" xfId="2" applyNumberFormat="1" applyFont="1"/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/>
    <xf numFmtId="0" fontId="12" fillId="4" borderId="2" xfId="2" applyFill="1" applyBorder="1"/>
    <xf numFmtId="0" fontId="12" fillId="4" borderId="2" xfId="2" applyFill="1" applyBorder="1" applyAlignment="1">
      <alignment wrapText="1"/>
    </xf>
    <xf numFmtId="4" fontId="12" fillId="4" borderId="2" xfId="2" applyNumberFormat="1" applyFill="1" applyBorder="1"/>
    <xf numFmtId="4" fontId="16" fillId="0" borderId="1" xfId="0" applyNumberFormat="1" applyFont="1" applyBorder="1"/>
    <xf numFmtId="4" fontId="16" fillId="0" borderId="1" xfId="0" applyNumberFormat="1" applyFont="1" applyBorder="1" applyAlignment="1">
      <alignment horizontal="center" vertical="center"/>
    </xf>
    <xf numFmtId="4" fontId="16" fillId="0" borderId="1" xfId="1" applyNumberFormat="1" applyFont="1" applyBorder="1"/>
    <xf numFmtId="4" fontId="16" fillId="0" borderId="0" xfId="0" applyNumberFormat="1" applyFont="1"/>
    <xf numFmtId="0" fontId="17" fillId="0" borderId="0" xfId="0" applyFont="1" applyAlignment="1"/>
    <xf numFmtId="4" fontId="10" fillId="0" borderId="1" xfId="0" applyNumberFormat="1" applyFont="1" applyBorder="1" applyAlignment="1">
      <alignment vertical="top" wrapText="1"/>
    </xf>
    <xf numFmtId="4" fontId="14" fillId="0" borderId="0" xfId="2" applyNumberFormat="1" applyFont="1"/>
    <xf numFmtId="0" fontId="12" fillId="0" borderId="0" xfId="2" applyFont="1" applyFill="1"/>
    <xf numFmtId="0" fontId="12" fillId="0" borderId="1" xfId="2" applyBorder="1"/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9" fillId="0" borderId="0" xfId="0" applyNumberFormat="1" applyFont="1" applyAlignment="1">
      <alignment horizontal="centerContinuous"/>
    </xf>
    <xf numFmtId="0" fontId="19" fillId="0" borderId="0" xfId="0" applyFont="1" applyAlignment="1"/>
    <xf numFmtId="0" fontId="0" fillId="0" borderId="0" xfId="0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11" fillId="0" borderId="5" xfId="0" applyFont="1" applyBorder="1"/>
    <xf numFmtId="4" fontId="11" fillId="0" borderId="5" xfId="0" applyNumberFormat="1" applyFont="1" applyBorder="1"/>
    <xf numFmtId="3" fontId="0" fillId="0" borderId="0" xfId="0" applyNumberFormat="1"/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Continuous" vertical="top" wrapText="1"/>
    </xf>
    <xf numFmtId="0" fontId="0" fillId="0" borderId="0" xfId="0" applyAlignment="1">
      <alignment horizontal="center"/>
    </xf>
    <xf numFmtId="0" fontId="25" fillId="0" borderId="5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top"/>
    </xf>
    <xf numFmtId="0" fontId="23" fillId="2" borderId="5" xfId="0" applyFont="1" applyFill="1" applyBorder="1" applyAlignment="1">
      <alignment horizontal="left" vertical="top" wrapText="1"/>
    </xf>
    <xf numFmtId="0" fontId="23" fillId="2" borderId="5" xfId="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left" vertical="top" wrapText="1"/>
    </xf>
    <xf numFmtId="166" fontId="24" fillId="0" borderId="5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/>
    <xf numFmtId="0" fontId="6" fillId="0" borderId="5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4" fontId="4" fillId="0" borderId="5" xfId="0" applyNumberFormat="1" applyFont="1" applyBorder="1" applyAlignment="1"/>
    <xf numFmtId="0" fontId="1" fillId="2" borderId="5" xfId="0" applyFont="1" applyFill="1" applyBorder="1" applyAlignment="1">
      <alignment horizontal="centerContinuous" vertical="top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 applyAlignment="1">
      <alignment vertical="top"/>
    </xf>
    <xf numFmtId="0" fontId="4" fillId="7" borderId="1" xfId="0" applyFont="1" applyFill="1" applyBorder="1" applyAlignment="1">
      <alignment vertical="top"/>
    </xf>
    <xf numFmtId="4" fontId="4" fillId="7" borderId="1" xfId="0" applyNumberFormat="1" applyFont="1" applyFill="1" applyBorder="1" applyAlignment="1"/>
    <xf numFmtId="0" fontId="4" fillId="0" borderId="0" xfId="0" applyFont="1" applyAlignment="1">
      <alignment vertical="top"/>
    </xf>
    <xf numFmtId="4" fontId="4" fillId="0" borderId="0" xfId="0" applyNumberFormat="1" applyFont="1" applyAlignment="1"/>
    <xf numFmtId="4" fontId="0" fillId="0" borderId="0" xfId="0" applyNumberFormat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left" vertical="top" wrapText="1"/>
    </xf>
    <xf numFmtId="14" fontId="27" fillId="6" borderId="5" xfId="0" applyNumberFormat="1" applyFont="1" applyFill="1" applyBorder="1" applyAlignment="1">
      <alignment horizontal="left" vertical="top" wrapText="1"/>
    </xf>
    <xf numFmtId="4" fontId="27" fillId="6" borderId="5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top" wrapText="1"/>
    </xf>
    <xf numFmtId="4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horizontal="left"/>
    </xf>
    <xf numFmtId="166" fontId="24" fillId="0" borderId="5" xfId="0" applyNumberFormat="1" applyFont="1" applyFill="1" applyBorder="1" applyAlignment="1">
      <alignment horizontal="right" vertical="top" wrapText="1"/>
    </xf>
    <xf numFmtId="0" fontId="24" fillId="0" borderId="5" xfId="0" applyFont="1" applyFill="1" applyBorder="1" applyAlignment="1">
      <alignment horizontal="center" vertical="top" wrapText="1"/>
    </xf>
    <xf numFmtId="0" fontId="10" fillId="0" borderId="0" xfId="3"/>
    <xf numFmtId="0" fontId="29" fillId="0" borderId="5" xfId="3" applyFont="1" applyFill="1" applyBorder="1" applyAlignment="1">
      <alignment horizontal="center" vertical="center" wrapText="1"/>
    </xf>
    <xf numFmtId="0" fontId="30" fillId="0" borderId="0" xfId="3" applyFont="1" applyFill="1"/>
    <xf numFmtId="0" fontId="26" fillId="0" borderId="5" xfId="3" applyFont="1" applyFill="1" applyBorder="1" applyAlignment="1">
      <alignment horizontal="center" vertical="center" wrapText="1"/>
    </xf>
    <xf numFmtId="4" fontId="26" fillId="0" borderId="5" xfId="3" applyNumberFormat="1" applyFont="1" applyFill="1" applyBorder="1" applyAlignment="1">
      <alignment horizontal="center" vertical="center" wrapText="1"/>
    </xf>
    <xf numFmtId="0" fontId="10" fillId="0" borderId="5" xfId="3" applyFill="1" applyBorder="1"/>
    <xf numFmtId="4" fontId="32" fillId="0" borderId="5" xfId="3" applyNumberFormat="1" applyFont="1" applyFill="1" applyBorder="1"/>
    <xf numFmtId="0" fontId="10" fillId="0" borderId="0" xfId="3" applyFill="1"/>
    <xf numFmtId="0" fontId="33" fillId="0" borderId="0" xfId="4" applyAlignment="1">
      <alignment horizontal="left"/>
    </xf>
    <xf numFmtId="0" fontId="37" fillId="0" borderId="5" xfId="4" applyFont="1" applyBorder="1" applyAlignment="1">
      <alignment horizontal="left"/>
    </xf>
    <xf numFmtId="167" fontId="37" fillId="0" borderId="5" xfId="4" applyNumberFormat="1" applyFont="1" applyBorder="1" applyAlignment="1">
      <alignment horizontal="left"/>
    </xf>
    <xf numFmtId="0" fontId="10" fillId="0" borderId="5" xfId="3" applyBorder="1"/>
    <xf numFmtId="14" fontId="26" fillId="0" borderId="5" xfId="3" applyNumberFormat="1" applyFont="1" applyFill="1" applyBorder="1" applyAlignment="1">
      <alignment horizontal="center" vertical="center" wrapText="1"/>
    </xf>
    <xf numFmtId="4" fontId="38" fillId="0" borderId="5" xfId="3" applyNumberFormat="1" applyFont="1" applyFill="1" applyBorder="1" applyAlignment="1">
      <alignment horizontal="center" vertical="center" wrapText="1"/>
    </xf>
    <xf numFmtId="0" fontId="26" fillId="0" borderId="9" xfId="3" applyFont="1" applyFill="1" applyBorder="1" applyAlignment="1">
      <alignment horizontal="center" vertical="center" wrapText="1"/>
    </xf>
    <xf numFmtId="14" fontId="26" fillId="0" borderId="9" xfId="3" applyNumberFormat="1" applyFont="1" applyFill="1" applyBorder="1" applyAlignment="1">
      <alignment horizontal="center" vertical="center" wrapText="1"/>
    </xf>
    <xf numFmtId="4" fontId="26" fillId="0" borderId="9" xfId="3" applyNumberFormat="1" applyFont="1" applyFill="1" applyBorder="1" applyAlignment="1">
      <alignment horizontal="center" vertical="center" wrapText="1"/>
    </xf>
    <xf numFmtId="4" fontId="30" fillId="0" borderId="0" xfId="3" applyNumberFormat="1" applyFont="1" applyFill="1"/>
    <xf numFmtId="4" fontId="10" fillId="0" borderId="0" xfId="3" applyNumberFormat="1"/>
    <xf numFmtId="0" fontId="31" fillId="0" borderId="5" xfId="3" applyFont="1" applyFill="1" applyBorder="1" applyAlignment="1">
      <alignment horizontal="center" vertical="center" wrapText="1"/>
    </xf>
    <xf numFmtId="4" fontId="31" fillId="0" borderId="5" xfId="3" applyNumberFormat="1" applyFont="1" applyFill="1" applyBorder="1" applyAlignment="1">
      <alignment horizontal="center" vertical="center" wrapText="1"/>
    </xf>
    <xf numFmtId="4" fontId="32" fillId="0" borderId="5" xfId="3" applyNumberFormat="1" applyFont="1" applyBorder="1" applyAlignment="1">
      <alignment horizontal="center"/>
    </xf>
    <xf numFmtId="0" fontId="10" fillId="0" borderId="5" xfId="3" applyBorder="1" applyAlignment="1">
      <alignment horizontal="center" vertical="distributed"/>
    </xf>
    <xf numFmtId="4" fontId="10" fillId="0" borderId="5" xfId="3" applyNumberFormat="1" applyBorder="1"/>
    <xf numFmtId="22" fontId="10" fillId="0" borderId="5" xfId="3" applyNumberFormat="1" applyBorder="1"/>
    <xf numFmtId="4" fontId="39" fillId="0" borderId="5" xfId="3" applyNumberFormat="1" applyFont="1" applyBorder="1"/>
    <xf numFmtId="0" fontId="0" fillId="0" borderId="0" xfId="0" applyAlignment="1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65" fontId="2" fillId="0" borderId="11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Continuous" vertical="top" wrapText="1"/>
    </xf>
    <xf numFmtId="4" fontId="4" fillId="2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vertical="top" wrapText="1"/>
    </xf>
    <xf numFmtId="4" fontId="4" fillId="8" borderId="1" xfId="0" applyNumberFormat="1" applyFont="1" applyFill="1" applyBorder="1" applyAlignment="1"/>
    <xf numFmtId="0" fontId="27" fillId="0" borderId="5" xfId="0" applyFont="1" applyBorder="1" applyAlignment="1">
      <alignment horizontal="left"/>
    </xf>
    <xf numFmtId="0" fontId="40" fillId="6" borderId="5" xfId="0" applyFont="1" applyFill="1" applyBorder="1" applyAlignment="1">
      <alignment horizontal="left" vertical="center" wrapText="1"/>
    </xf>
    <xf numFmtId="0" fontId="10" fillId="0" borderId="5" xfId="3" applyBorder="1" applyAlignment="1">
      <alignment horizontal="center"/>
    </xf>
    <xf numFmtId="0" fontId="10" fillId="0" borderId="0" xfId="0" applyFont="1"/>
    <xf numFmtId="0" fontId="31" fillId="0" borderId="5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/>
    <xf numFmtId="0" fontId="20" fillId="0" borderId="5" xfId="0" applyFont="1" applyBorder="1" applyAlignment="1">
      <alignment horizontal="center"/>
    </xf>
    <xf numFmtId="0" fontId="26" fillId="0" borderId="5" xfId="0" applyFont="1" applyFill="1" applyBorder="1" applyAlignment="1">
      <alignment horizontal="center" vertical="center" wrapText="1"/>
    </xf>
    <xf numFmtId="14" fontId="26" fillId="0" borderId="5" xfId="0" applyNumberFormat="1" applyFont="1" applyFill="1" applyBorder="1" applyAlignment="1">
      <alignment horizontal="center" vertical="center" wrapText="1"/>
    </xf>
    <xf numFmtId="14" fontId="31" fillId="0" borderId="5" xfId="0" applyNumberFormat="1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2" fillId="7" borderId="5" xfId="0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49" fontId="42" fillId="7" borderId="5" xfId="0" applyNumberFormat="1" applyFont="1" applyFill="1" applyBorder="1" applyAlignment="1">
      <alignment horizontal="center" vertical="center" wrapText="1"/>
    </xf>
    <xf numFmtId="4" fontId="42" fillId="7" borderId="5" xfId="0" applyNumberFormat="1" applyFont="1" applyFill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 wrapText="1"/>
    </xf>
    <xf numFmtId="14" fontId="42" fillId="0" borderId="5" xfId="0" applyNumberFormat="1" applyFont="1" applyFill="1" applyBorder="1" applyAlignment="1">
      <alignment horizontal="center" vertical="center" wrapText="1"/>
    </xf>
    <xf numFmtId="14" fontId="42" fillId="0" borderId="6" xfId="0" applyNumberFormat="1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 wrapText="1"/>
    </xf>
    <xf numFmtId="14" fontId="42" fillId="7" borderId="5" xfId="0" applyNumberFormat="1" applyFont="1" applyFill="1" applyBorder="1" applyAlignment="1">
      <alignment horizontal="center" vertical="center" wrapText="1"/>
    </xf>
    <xf numFmtId="14" fontId="44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Border="1"/>
    <xf numFmtId="22" fontId="0" fillId="0" borderId="5" xfId="0" applyNumberFormat="1" applyBorder="1"/>
    <xf numFmtId="14" fontId="24" fillId="0" borderId="5" xfId="0" applyNumberFormat="1" applyFont="1" applyFill="1" applyBorder="1" applyAlignment="1">
      <alignment horizontal="left" vertical="top" wrapText="1"/>
    </xf>
    <xf numFmtId="4" fontId="27" fillId="0" borderId="5" xfId="0" applyNumberFormat="1" applyFont="1" applyBorder="1" applyAlignment="1">
      <alignment horizontal="right"/>
    </xf>
    <xf numFmtId="4" fontId="25" fillId="0" borderId="5" xfId="0" applyNumberFormat="1" applyFont="1" applyFill="1" applyBorder="1" applyAlignment="1">
      <alignment horizontal="right" vertical="center" wrapText="1"/>
    </xf>
    <xf numFmtId="0" fontId="22" fillId="0" borderId="5" xfId="0" applyFont="1" applyBorder="1" applyAlignment="1">
      <alignment horizontal="center" vertical="center"/>
    </xf>
    <xf numFmtId="0" fontId="46" fillId="0" borderId="5" xfId="0" applyFont="1" applyFill="1" applyBorder="1" applyAlignment="1">
      <alignment horizontal="left" vertical="top" wrapText="1"/>
    </xf>
    <xf numFmtId="0" fontId="24" fillId="0" borderId="6" xfId="0" applyFont="1" applyFill="1" applyBorder="1" applyAlignment="1">
      <alignment horizontal="left" vertical="top" wrapText="1"/>
    </xf>
    <xf numFmtId="0" fontId="27" fillId="0" borderId="5" xfId="0" applyFont="1" applyBorder="1" applyAlignment="1">
      <alignment horizontal="center" vertical="center"/>
    </xf>
    <xf numFmtId="14" fontId="27" fillId="0" borderId="5" xfId="0" applyNumberFormat="1" applyFont="1" applyBorder="1" applyAlignment="1">
      <alignment horizontal="left"/>
    </xf>
    <xf numFmtId="14" fontId="24" fillId="0" borderId="6" xfId="0" applyNumberFormat="1" applyFont="1" applyFill="1" applyBorder="1" applyAlignment="1">
      <alignment horizontal="left" vertical="top" wrapText="1"/>
    </xf>
    <xf numFmtId="14" fontId="24" fillId="0" borderId="5" xfId="0" applyNumberFormat="1" applyFont="1" applyFill="1" applyBorder="1" applyAlignment="1">
      <alignment horizontal="center" vertical="center" wrapText="1"/>
    </xf>
    <xf numFmtId="166" fontId="46" fillId="0" borderId="5" xfId="0" applyNumberFormat="1" applyFont="1" applyFill="1" applyBorder="1" applyAlignment="1">
      <alignment horizontal="right" vertical="top" wrapText="1"/>
    </xf>
    <xf numFmtId="166" fontId="24" fillId="0" borderId="6" xfId="0" applyNumberFormat="1" applyFont="1" applyFill="1" applyBorder="1" applyAlignment="1">
      <alignment horizontal="right" vertical="top" wrapText="1"/>
    </xf>
    <xf numFmtId="166" fontId="24" fillId="0" borderId="5" xfId="0" applyNumberFormat="1" applyFont="1" applyFill="1" applyBorder="1" applyAlignment="1">
      <alignment horizontal="right" vertical="center" wrapText="1"/>
    </xf>
    <xf numFmtId="0" fontId="27" fillId="6" borderId="5" xfId="0" applyFont="1" applyFill="1" applyBorder="1" applyAlignment="1">
      <alignment horizontal="center" vertical="center" wrapText="1"/>
    </xf>
    <xf numFmtId="4" fontId="31" fillId="0" borderId="5" xfId="0" applyNumberFormat="1" applyFont="1" applyFill="1" applyBorder="1" applyAlignment="1">
      <alignment horizontal="center" vertical="center" wrapText="1"/>
    </xf>
    <xf numFmtId="0" fontId="41" fillId="0" borderId="5" xfId="0" applyFont="1" applyBorder="1"/>
    <xf numFmtId="14" fontId="27" fillId="6" borderId="5" xfId="0" applyNumberFormat="1" applyFont="1" applyFill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4" fontId="26" fillId="0" borderId="0" xfId="0" applyNumberFormat="1" applyFont="1" applyFill="1" applyBorder="1" applyAlignment="1">
      <alignment horizontal="center" vertical="center" wrapText="1"/>
    </xf>
    <xf numFmtId="4" fontId="31" fillId="0" borderId="0" xfId="0" applyNumberFormat="1" applyFont="1" applyFill="1" applyBorder="1" applyAlignment="1">
      <alignment horizontal="center" vertical="center" wrapText="1"/>
    </xf>
    <xf numFmtId="0" fontId="10" fillId="0" borderId="0" xfId="3" applyBorder="1"/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2" fillId="0" borderId="5" xfId="4" applyFont="1" applyFill="1" applyBorder="1" applyAlignment="1">
      <alignment horizontal="center" vertical="top"/>
    </xf>
    <xf numFmtId="0" fontId="23" fillId="0" borderId="5" xfId="4" applyFont="1" applyFill="1" applyBorder="1" applyAlignment="1">
      <alignment horizontal="center" vertical="top" wrapText="1"/>
    </xf>
    <xf numFmtId="0" fontId="23" fillId="0" borderId="7" xfId="4" applyFont="1" applyFill="1" applyBorder="1" applyAlignment="1">
      <alignment horizontal="center" vertical="top" wrapText="1"/>
    </xf>
    <xf numFmtId="0" fontId="41" fillId="0" borderId="5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8" fontId="3" fillId="0" borderId="11" xfId="0" applyNumberFormat="1" applyFont="1" applyBorder="1" applyAlignment="1">
      <alignment horizontal="center" vertical="center"/>
    </xf>
    <xf numFmtId="4" fontId="5" fillId="8" borderId="1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6" fillId="0" borderId="5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4" fontId="33" fillId="0" borderId="0" xfId="4" applyNumberFormat="1" applyAlignment="1">
      <alignment horizontal="left"/>
    </xf>
    <xf numFmtId="4" fontId="20" fillId="0" borderId="5" xfId="0" applyNumberFormat="1" applyFont="1" applyBorder="1" applyAlignment="1">
      <alignment horizontal="center"/>
    </xf>
    <xf numFmtId="0" fontId="26" fillId="0" borderId="6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4" fillId="0" borderId="6" xfId="0" applyFont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49" fontId="44" fillId="0" borderId="5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45" fillId="0" borderId="5" xfId="0" applyFont="1" applyBorder="1" applyAlignment="1">
      <alignment horizontal="center" wrapText="1"/>
    </xf>
    <xf numFmtId="49" fontId="43" fillId="0" borderId="5" xfId="0" applyNumberFormat="1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41" fillId="7" borderId="5" xfId="0" applyFont="1" applyFill="1" applyBorder="1" applyAlignment="1">
      <alignment horizontal="center" vertical="center" wrapText="1"/>
    </xf>
    <xf numFmtId="0" fontId="41" fillId="7" borderId="5" xfId="0" applyFont="1" applyFill="1" applyBorder="1" applyAlignment="1">
      <alignment horizontal="left" vertical="center" wrapText="1"/>
    </xf>
    <xf numFmtId="0" fontId="47" fillId="0" borderId="5" xfId="0" applyFont="1" applyBorder="1" applyAlignment="1">
      <alignment vertical="center" wrapText="1"/>
    </xf>
    <xf numFmtId="0" fontId="27" fillId="6" borderId="5" xfId="0" applyFont="1" applyFill="1" applyBorder="1" applyAlignment="1">
      <alignment horizontal="center" vertical="top" wrapText="1"/>
    </xf>
    <xf numFmtId="0" fontId="25" fillId="0" borderId="5" xfId="0" applyFont="1" applyFill="1" applyBorder="1" applyAlignment="1">
      <alignment horizontal="right" vertical="center" wrapText="1"/>
    </xf>
    <xf numFmtId="0" fontId="27" fillId="6" borderId="5" xfId="0" applyFont="1" applyFill="1" applyBorder="1" applyAlignment="1">
      <alignment horizontal="left" vertical="center" wrapText="1"/>
    </xf>
    <xf numFmtId="4" fontId="27" fillId="6" borderId="5" xfId="0" applyNumberFormat="1" applyFont="1" applyFill="1" applyBorder="1" applyAlignment="1">
      <alignment horizontal="right" vertical="center" wrapText="1"/>
    </xf>
    <xf numFmtId="0" fontId="27" fillId="0" borderId="5" xfId="0" applyFont="1" applyBorder="1" applyAlignment="1">
      <alignment horizontal="left" vertical="center"/>
    </xf>
    <xf numFmtId="4" fontId="24" fillId="0" borderId="5" xfId="0" applyNumberFormat="1" applyFont="1" applyFill="1" applyBorder="1" applyAlignment="1">
      <alignment horizontal="right" vertical="top" wrapText="1"/>
    </xf>
    <xf numFmtId="0" fontId="50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left" vertical="center" wrapText="1"/>
    </xf>
    <xf numFmtId="4" fontId="25" fillId="0" borderId="6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vertical="top"/>
    </xf>
    <xf numFmtId="166" fontId="4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166" fontId="4" fillId="0" borderId="5" xfId="0" applyNumberFormat="1" applyFont="1" applyBorder="1" applyAlignment="1">
      <alignment vertical="center"/>
    </xf>
    <xf numFmtId="0" fontId="27" fillId="0" borderId="0" xfId="0" applyFont="1" applyAlignment="1">
      <alignment horizontal="left"/>
    </xf>
    <xf numFmtId="4" fontId="27" fillId="0" borderId="0" xfId="0" applyNumberFormat="1" applyFont="1" applyAlignment="1">
      <alignment horizontal="right"/>
    </xf>
    <xf numFmtId="0" fontId="40" fillId="0" borderId="5" xfId="0" applyFont="1" applyBorder="1" applyAlignment="1">
      <alignment horizontal="left"/>
    </xf>
    <xf numFmtId="4" fontId="40" fillId="0" borderId="5" xfId="0" applyNumberFormat="1" applyFont="1" applyBorder="1" applyAlignment="1">
      <alignment horizontal="right" vertical="center"/>
    </xf>
    <xf numFmtId="4" fontId="40" fillId="6" borderId="5" xfId="0" applyNumberFormat="1" applyFont="1" applyFill="1" applyBorder="1" applyAlignment="1">
      <alignment horizontal="right" vertical="center" wrapText="1"/>
    </xf>
    <xf numFmtId="166" fontId="24" fillId="0" borderId="7" xfId="0" applyNumberFormat="1" applyFont="1" applyFill="1" applyBorder="1" applyAlignment="1">
      <alignment horizontal="left" vertical="top" wrapText="1"/>
    </xf>
    <xf numFmtId="0" fontId="40" fillId="0" borderId="5" xfId="0" applyFont="1" applyBorder="1" applyAlignment="1">
      <alignment horizontal="left" wrapText="1"/>
    </xf>
    <xf numFmtId="4" fontId="40" fillId="0" borderId="5" xfId="0" applyNumberFormat="1" applyFont="1" applyBorder="1" applyAlignment="1">
      <alignment horizontal="right"/>
    </xf>
    <xf numFmtId="0" fontId="40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4" fontId="24" fillId="0" borderId="6" xfId="0" applyNumberFormat="1" applyFont="1" applyFill="1" applyBorder="1" applyAlignment="1">
      <alignment horizontal="right" vertical="top" wrapText="1"/>
    </xf>
    <xf numFmtId="0" fontId="37" fillId="0" borderId="5" xfId="0" applyFont="1" applyBorder="1" applyAlignment="1">
      <alignment horizontal="left"/>
    </xf>
    <xf numFmtId="166" fontId="23" fillId="0" borderId="5" xfId="0" applyNumberFormat="1" applyFont="1" applyFill="1" applyBorder="1" applyAlignment="1">
      <alignment horizontal="left" vertical="top" wrapText="1"/>
    </xf>
    <xf numFmtId="0" fontId="40" fillId="6" borderId="5" xfId="0" applyNumberFormat="1" applyFont="1" applyFill="1" applyBorder="1" applyAlignment="1">
      <alignment horizontal="left" vertical="center" wrapText="1"/>
    </xf>
    <xf numFmtId="0" fontId="37" fillId="0" borderId="6" xfId="0" applyFont="1" applyBorder="1" applyAlignment="1">
      <alignment horizontal="left"/>
    </xf>
    <xf numFmtId="166" fontId="23" fillId="0" borderId="6" xfId="0" applyNumberFormat="1" applyFont="1" applyFill="1" applyBorder="1" applyAlignment="1">
      <alignment horizontal="left" vertical="top" wrapText="1"/>
    </xf>
    <xf numFmtId="0" fontId="40" fillId="6" borderId="6" xfId="0" applyFont="1" applyFill="1" applyBorder="1" applyAlignment="1">
      <alignment horizontal="left" vertical="center" wrapText="1"/>
    </xf>
    <xf numFmtId="4" fontId="40" fillId="6" borderId="6" xfId="0" applyNumberFormat="1" applyFont="1" applyFill="1" applyBorder="1" applyAlignment="1">
      <alignment horizontal="right" vertical="center" wrapText="1"/>
    </xf>
    <xf numFmtId="0" fontId="40" fillId="0" borderId="6" xfId="0" applyFont="1" applyBorder="1" applyAlignment="1">
      <alignment horizontal="left" wrapText="1"/>
    </xf>
    <xf numFmtId="0" fontId="33" fillId="0" borderId="5" xfId="0" applyFont="1" applyBorder="1" applyAlignment="1">
      <alignment horizontal="left"/>
    </xf>
    <xf numFmtId="0" fontId="27" fillId="6" borderId="5" xfId="0" applyFont="1" applyFill="1" applyBorder="1" applyAlignment="1">
      <alignment vertical="top" wrapText="1"/>
    </xf>
    <xf numFmtId="0" fontId="24" fillId="0" borderId="5" xfId="0" applyFont="1" applyFill="1" applyBorder="1" applyAlignment="1">
      <alignment vertical="top" wrapText="1"/>
    </xf>
    <xf numFmtId="0" fontId="24" fillId="0" borderId="15" xfId="0" applyFont="1" applyFill="1" applyBorder="1" applyAlignment="1">
      <alignment horizontal="left" vertical="top" wrapText="1"/>
    </xf>
    <xf numFmtId="4" fontId="24" fillId="0" borderId="15" xfId="0" applyNumberFormat="1" applyFont="1" applyFill="1" applyBorder="1" applyAlignment="1">
      <alignment horizontal="right" vertical="top" wrapText="1"/>
    </xf>
    <xf numFmtId="0" fontId="25" fillId="0" borderId="15" xfId="0" applyFont="1" applyFill="1" applyBorder="1" applyAlignment="1">
      <alignment horizontal="left" vertical="center" wrapText="1"/>
    </xf>
    <xf numFmtId="4" fontId="25" fillId="0" borderId="15" xfId="0" applyNumberFormat="1" applyFont="1" applyFill="1" applyBorder="1" applyAlignment="1">
      <alignment horizontal="right" vertical="center" wrapText="1"/>
    </xf>
    <xf numFmtId="0" fontId="22" fillId="0" borderId="5" xfId="0" applyFont="1" applyBorder="1" applyAlignment="1">
      <alignment horizontal="left"/>
    </xf>
    <xf numFmtId="4" fontId="22" fillId="0" borderId="5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5" xfId="0" applyBorder="1" applyAlignment="1">
      <alignment horizontal="right"/>
    </xf>
    <xf numFmtId="4" fontId="3" fillId="0" borderId="11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vertical="top"/>
    </xf>
    <xf numFmtId="4" fontId="6" fillId="0" borderId="11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vertical="top"/>
    </xf>
    <xf numFmtId="4" fontId="5" fillId="0" borderId="11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vertical="top"/>
    </xf>
    <xf numFmtId="0" fontId="2" fillId="0" borderId="0" xfId="0" applyFont="1" applyFill="1" applyAlignment="1">
      <alignment horizontal="centerContinuous" vertical="top" wrapText="1"/>
    </xf>
    <xf numFmtId="0" fontId="2" fillId="0" borderId="0" xfId="0" applyFont="1" applyFill="1" applyAlignment="1">
      <alignment horizontal="centerContinuous" vertical="top"/>
    </xf>
    <xf numFmtId="0" fontId="2" fillId="0" borderId="5" xfId="0" applyFont="1" applyFill="1" applyBorder="1" applyAlignment="1">
      <alignment horizontal="centerContinuous" vertical="top"/>
    </xf>
    <xf numFmtId="0" fontId="5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top"/>
    </xf>
    <xf numFmtId="4" fontId="5" fillId="0" borderId="14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4" fontId="5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4" fontId="6" fillId="0" borderId="0" xfId="0" applyNumberFormat="1" applyFont="1" applyFill="1" applyAlignment="1"/>
    <xf numFmtId="4" fontId="6" fillId="0" borderId="0" xfId="0" applyNumberFormat="1" applyFont="1" applyFill="1" applyAlignment="1">
      <alignment horizontal="center"/>
    </xf>
    <xf numFmtId="0" fontId="29" fillId="0" borderId="5" xfId="0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horizontal="center" vertical="center" wrapText="1"/>
    </xf>
    <xf numFmtId="14" fontId="49" fillId="0" borderId="5" xfId="0" applyNumberFormat="1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" fontId="49" fillId="0" borderId="5" xfId="0" applyNumberFormat="1" applyFont="1" applyFill="1" applyBorder="1" applyAlignment="1">
      <alignment horizontal="center" vertical="center" wrapText="1"/>
    </xf>
    <xf numFmtId="4" fontId="42" fillId="7" borderId="8" xfId="0" applyNumberFormat="1" applyFont="1" applyFill="1" applyBorder="1" applyAlignment="1">
      <alignment horizontal="center" vertical="center" wrapText="1"/>
    </xf>
    <xf numFmtId="4" fontId="42" fillId="7" borderId="0" xfId="0" applyNumberFormat="1" applyFont="1" applyFill="1" applyAlignment="1">
      <alignment horizontal="center" vertical="center"/>
    </xf>
    <xf numFmtId="4" fontId="44" fillId="7" borderId="5" xfId="0" applyNumberFormat="1" applyFont="1" applyFill="1" applyBorder="1" applyAlignment="1">
      <alignment horizontal="center" vertical="center" wrapText="1"/>
    </xf>
    <xf numFmtId="4" fontId="26" fillId="7" borderId="5" xfId="0" applyNumberFormat="1" applyFont="1" applyFill="1" applyBorder="1" applyAlignment="1">
      <alignment horizontal="center" vertical="center" wrapText="1"/>
    </xf>
    <xf numFmtId="4" fontId="26" fillId="7" borderId="5" xfId="0" applyNumberFormat="1" applyFont="1" applyFill="1" applyBorder="1" applyAlignment="1">
      <alignment horizontal="center" vertical="center"/>
    </xf>
    <xf numFmtId="4" fontId="44" fillId="7" borderId="6" xfId="0" applyNumberFormat="1" applyFont="1" applyFill="1" applyBorder="1" applyAlignment="1">
      <alignment horizontal="center" vertical="center" wrapText="1"/>
    </xf>
    <xf numFmtId="4" fontId="44" fillId="0" borderId="5" xfId="0" applyNumberFormat="1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/>
    </xf>
    <xf numFmtId="2" fontId="44" fillId="0" borderId="6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4" fontId="44" fillId="0" borderId="16" xfId="0" applyNumberFormat="1" applyFont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4" fontId="25" fillId="0" borderId="5" xfId="0" applyNumberFormat="1" applyFont="1" applyFill="1" applyBorder="1" applyAlignment="1">
      <alignment horizontal="center" vertical="center" wrapText="1"/>
    </xf>
    <xf numFmtId="4" fontId="46" fillId="0" borderId="5" xfId="0" applyNumberFormat="1" applyFont="1" applyFill="1" applyBorder="1" applyAlignment="1">
      <alignment horizontal="center" vertical="center" wrapText="1"/>
    </xf>
    <xf numFmtId="4" fontId="25" fillId="0" borderId="6" xfId="0" applyNumberFormat="1" applyFont="1" applyFill="1" applyBorder="1" applyAlignment="1">
      <alignment horizontal="center" vertical="center" wrapText="1"/>
    </xf>
    <xf numFmtId="4" fontId="24" fillId="0" borderId="5" xfId="0" applyNumberFormat="1" applyFont="1" applyFill="1" applyBorder="1" applyAlignment="1">
      <alignment horizontal="center" vertical="top" wrapText="1"/>
    </xf>
    <xf numFmtId="0" fontId="33" fillId="0" borderId="6" xfId="0" applyFont="1" applyBorder="1" applyAlignment="1">
      <alignment horizontal="left"/>
    </xf>
    <xf numFmtId="0" fontId="33" fillId="0" borderId="16" xfId="0" applyFont="1" applyBorder="1" applyAlignment="1">
      <alignment horizontal="left"/>
    </xf>
    <xf numFmtId="0" fontId="52" fillId="0" borderId="5" xfId="0" applyFont="1" applyBorder="1" applyAlignment="1">
      <alignment horizontal="left"/>
    </xf>
    <xf numFmtId="167" fontId="33" fillId="0" borderId="0" xfId="4" applyNumberFormat="1" applyAlignment="1">
      <alignment horizontal="left"/>
    </xf>
    <xf numFmtId="0" fontId="3" fillId="2" borderId="5" xfId="0" applyFont="1" applyFill="1" applyBorder="1" applyAlignment="1">
      <alignment vertical="top"/>
    </xf>
    <xf numFmtId="0" fontId="6" fillId="2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vertical="top" wrapText="1"/>
    </xf>
    <xf numFmtId="0" fontId="3" fillId="0" borderId="12" xfId="0" applyFont="1" applyBorder="1" applyAlignment="1">
      <alignment vertical="center"/>
    </xf>
    <xf numFmtId="4" fontId="0" fillId="0" borderId="5" xfId="0" applyNumberFormat="1" applyFont="1" applyBorder="1" applyAlignment="1">
      <alignment horizontal="center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>
      <alignment horizontal="centerContinuous"/>
    </xf>
    <xf numFmtId="4" fontId="4" fillId="0" borderId="1" xfId="0" applyNumberFormat="1" applyFont="1" applyBorder="1" applyAlignment="1"/>
    <xf numFmtId="0" fontId="5" fillId="8" borderId="5" xfId="0" applyFont="1" applyFill="1" applyBorder="1" applyAlignment="1">
      <alignment vertical="top"/>
    </xf>
    <xf numFmtId="4" fontId="5" fillId="8" borderId="5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4" fontId="0" fillId="0" borderId="3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8" fillId="0" borderId="0" xfId="3" applyFont="1" applyAlignment="1">
      <alignment horizontal="center"/>
    </xf>
    <xf numFmtId="0" fontId="34" fillId="0" borderId="0" xfId="4" applyFont="1" applyFill="1" applyAlignment="1">
      <alignment horizontal="center" vertical="center" wrapText="1"/>
    </xf>
    <xf numFmtId="0" fontId="33" fillId="0" borderId="0" xfId="4" applyAlignment="1">
      <alignment horizontal="left" vertical="center" wrapText="1"/>
    </xf>
    <xf numFmtId="0" fontId="35" fillId="0" borderId="0" xfId="4" applyFont="1" applyFill="1" applyAlignment="1">
      <alignment horizontal="left" vertical="center" wrapText="1"/>
    </xf>
    <xf numFmtId="0" fontId="36" fillId="0" borderId="0" xfId="4" applyFont="1" applyFill="1" applyAlignment="1">
      <alignment horizontal="left" vertical="top"/>
    </xf>
    <xf numFmtId="0" fontId="22" fillId="0" borderId="0" xfId="4" applyFont="1" applyFill="1" applyAlignment="1">
      <alignment horizontal="left" vertical="top"/>
    </xf>
    <xf numFmtId="0" fontId="11" fillId="9" borderId="0" xfId="0" applyFont="1" applyFill="1" applyAlignment="1">
      <alignment horizontal="center" vertical="top"/>
    </xf>
    <xf numFmtId="0" fontId="21" fillId="0" borderId="5" xfId="3" applyFont="1" applyBorder="1" applyAlignment="1">
      <alignment horizontal="center"/>
    </xf>
    <xf numFmtId="0" fontId="48" fillId="0" borderId="0" xfId="5" applyFont="1" applyAlignment="1">
      <alignment horizontal="center"/>
    </xf>
    <xf numFmtId="0" fontId="0" fillId="0" borderId="0" xfId="0" applyBorder="1"/>
    <xf numFmtId="4" fontId="0" fillId="0" borderId="0" xfId="0" applyNumberFormat="1" applyBorder="1"/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123825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38275"/>
          <a:ext cx="15459075" cy="352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84;&#1077;&#1085;/&#1086;&#1073;&#1084;&#1077;&#1085;/&#1086;&#1073;&#1084;&#1077;&#1085;/&#1086;&#1073;&#1084;&#1077;&#1085;/Users/admin/Desktop/&#1054;&#1041;_69.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70">
          <cell r="E170">
            <v>4816308558.7799997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emilliydokon.uzex.uz/ru/offers/item/6683736" TargetMode="External"/><Relationship Id="rId2" Type="http://schemas.openxmlformats.org/officeDocument/2006/relationships/hyperlink" Target="http://emilliydokon.uzex.uz/ru/Lots/item/5102092" TargetMode="External"/><Relationship Id="rId1" Type="http://schemas.openxmlformats.org/officeDocument/2006/relationships/hyperlink" Target="http://emilliydokon.uzex.uz/ru/offers/item/6683736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exarid.uzex.uz/ru-RU/competitive/resultitem/9125058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92"/>
  <sheetViews>
    <sheetView view="pageBreakPreview" zoomScaleNormal="130" zoomScaleSheetLayoutView="100" workbookViewId="0">
      <pane ySplit="5" topLeftCell="A757" activePane="bottomLeft" state="frozen"/>
      <selection pane="bottomLeft" activeCell="A775" sqref="A775:B775"/>
    </sheetView>
  </sheetViews>
  <sheetFormatPr defaultRowHeight="12"/>
  <cols>
    <col min="1" max="1" width="83.5703125" style="16" customWidth="1"/>
    <col min="2" max="2" width="24.28515625" style="212" customWidth="1"/>
    <col min="3" max="5" width="9.140625" style="17"/>
    <col min="6" max="6" width="13.42578125" style="17" bestFit="1" customWidth="1"/>
    <col min="7" max="16384" width="9.140625" style="17"/>
  </cols>
  <sheetData>
    <row r="1" spans="1:2">
      <c r="B1" s="209" t="s">
        <v>9</v>
      </c>
    </row>
    <row r="2" spans="1:2">
      <c r="A2" s="336" t="s">
        <v>0</v>
      </c>
      <c r="B2" s="336"/>
    </row>
    <row r="3" spans="1:2">
      <c r="A3" s="337" t="s">
        <v>4804</v>
      </c>
      <c r="B3" s="337"/>
    </row>
    <row r="4" spans="1:2">
      <c r="A4" s="88"/>
      <c r="B4" s="212" t="s">
        <v>1280</v>
      </c>
    </row>
    <row r="5" spans="1:2">
      <c r="A5" s="326" t="s">
        <v>1</v>
      </c>
      <c r="B5" s="327" t="s">
        <v>2</v>
      </c>
    </row>
    <row r="6" spans="1:2">
      <c r="A6" s="279" t="s">
        <v>1617</v>
      </c>
      <c r="B6" s="280">
        <v>299829600</v>
      </c>
    </row>
    <row r="7" spans="1:2">
      <c r="A7" s="277" t="s">
        <v>1672</v>
      </c>
      <c r="B7" s="278">
        <v>299829600</v>
      </c>
    </row>
    <row r="8" spans="1:2">
      <c r="A8" s="279" t="s">
        <v>1618</v>
      </c>
      <c r="B8" s="280">
        <v>380000</v>
      </c>
    </row>
    <row r="9" spans="1:2">
      <c r="A9" s="277" t="s">
        <v>1673</v>
      </c>
      <c r="B9" s="278">
        <v>380000</v>
      </c>
    </row>
    <row r="10" spans="1:2">
      <c r="A10" s="279" t="s">
        <v>2914</v>
      </c>
      <c r="B10" s="280">
        <v>417226960</v>
      </c>
    </row>
    <row r="11" spans="1:2">
      <c r="A11" s="277" t="s">
        <v>2915</v>
      </c>
      <c r="B11" s="278">
        <v>417226960</v>
      </c>
    </row>
    <row r="12" spans="1:2">
      <c r="A12" s="279" t="s">
        <v>1619</v>
      </c>
      <c r="B12" s="280">
        <v>184546915</v>
      </c>
    </row>
    <row r="13" spans="1:2">
      <c r="A13" s="277" t="s">
        <v>1209</v>
      </c>
      <c r="B13" s="278">
        <v>13300000</v>
      </c>
    </row>
    <row r="14" spans="1:2" ht="24">
      <c r="A14" s="328" t="s">
        <v>2916</v>
      </c>
      <c r="B14" s="278">
        <v>324000</v>
      </c>
    </row>
    <row r="15" spans="1:2">
      <c r="A15" s="277" t="s">
        <v>1674</v>
      </c>
      <c r="B15" s="278">
        <v>1400000</v>
      </c>
    </row>
    <row r="16" spans="1:2">
      <c r="A16" s="277" t="s">
        <v>1675</v>
      </c>
      <c r="B16" s="278">
        <v>8360000</v>
      </c>
    </row>
    <row r="17" spans="1:2">
      <c r="A17" s="277" t="s">
        <v>1676</v>
      </c>
      <c r="B17" s="278">
        <v>205000</v>
      </c>
    </row>
    <row r="18" spans="1:2">
      <c r="A18" s="277" t="s">
        <v>1677</v>
      </c>
      <c r="B18" s="278">
        <v>5800000</v>
      </c>
    </row>
    <row r="19" spans="1:2">
      <c r="A19" s="277" t="s">
        <v>1678</v>
      </c>
      <c r="B19" s="278">
        <v>6200000</v>
      </c>
    </row>
    <row r="20" spans="1:2" ht="24">
      <c r="A20" s="328" t="s">
        <v>2917</v>
      </c>
      <c r="B20" s="278">
        <v>440000</v>
      </c>
    </row>
    <row r="21" spans="1:2" ht="24">
      <c r="A21" s="328" t="s">
        <v>2918</v>
      </c>
      <c r="B21" s="278">
        <v>44000</v>
      </c>
    </row>
    <row r="22" spans="1:2" ht="24">
      <c r="A22" s="328" t="s">
        <v>2919</v>
      </c>
      <c r="B22" s="278">
        <v>168000</v>
      </c>
    </row>
    <row r="23" spans="1:2" ht="24">
      <c r="A23" s="328" t="s">
        <v>2920</v>
      </c>
      <c r="B23" s="278">
        <v>344000</v>
      </c>
    </row>
    <row r="24" spans="1:2" ht="24">
      <c r="A24" s="328" t="s">
        <v>2921</v>
      </c>
      <c r="B24" s="278">
        <v>162000</v>
      </c>
    </row>
    <row r="25" spans="1:2" ht="24">
      <c r="A25" s="328" t="s">
        <v>2922</v>
      </c>
      <c r="B25" s="278">
        <v>140000</v>
      </c>
    </row>
    <row r="26" spans="1:2" ht="24">
      <c r="A26" s="328" t="s">
        <v>2923</v>
      </c>
      <c r="B26" s="278">
        <v>171000</v>
      </c>
    </row>
    <row r="27" spans="1:2" ht="24">
      <c r="A27" s="328" t="s">
        <v>2924</v>
      </c>
      <c r="B27" s="278">
        <v>170000</v>
      </c>
    </row>
    <row r="28" spans="1:2" ht="24">
      <c r="A28" s="328" t="s">
        <v>2925</v>
      </c>
      <c r="B28" s="278">
        <v>1587000</v>
      </c>
    </row>
    <row r="29" spans="1:2" ht="24">
      <c r="A29" s="328" t="s">
        <v>2926</v>
      </c>
      <c r="B29" s="278">
        <v>52000</v>
      </c>
    </row>
    <row r="30" spans="1:2" ht="24">
      <c r="A30" s="328" t="s">
        <v>2927</v>
      </c>
      <c r="B30" s="278">
        <v>722500</v>
      </c>
    </row>
    <row r="31" spans="1:2" ht="24">
      <c r="A31" s="328" t="s">
        <v>2928</v>
      </c>
      <c r="B31" s="278">
        <v>693000</v>
      </c>
    </row>
    <row r="32" spans="1:2" ht="24">
      <c r="A32" s="328" t="s">
        <v>2929</v>
      </c>
      <c r="B32" s="278">
        <v>1386000</v>
      </c>
    </row>
    <row r="33" spans="1:2" ht="24">
      <c r="A33" s="328" t="s">
        <v>2930</v>
      </c>
      <c r="B33" s="278">
        <v>1155000</v>
      </c>
    </row>
    <row r="34" spans="1:2" ht="24">
      <c r="A34" s="328" t="s">
        <v>2931</v>
      </c>
      <c r="B34" s="278">
        <v>693000</v>
      </c>
    </row>
    <row r="35" spans="1:2" ht="24">
      <c r="A35" s="328" t="s">
        <v>2932</v>
      </c>
      <c r="B35" s="278">
        <v>131250</v>
      </c>
    </row>
    <row r="36" spans="1:2">
      <c r="A36" s="277" t="s">
        <v>2933</v>
      </c>
      <c r="B36" s="278">
        <v>262500</v>
      </c>
    </row>
    <row r="37" spans="1:2">
      <c r="A37" s="277" t="s">
        <v>2934</v>
      </c>
      <c r="B37" s="278">
        <v>393750</v>
      </c>
    </row>
    <row r="38" spans="1:2" ht="24">
      <c r="A38" s="328" t="s">
        <v>2935</v>
      </c>
      <c r="B38" s="278">
        <v>603750</v>
      </c>
    </row>
    <row r="39" spans="1:2" ht="24">
      <c r="A39" s="328" t="s">
        <v>2936</v>
      </c>
      <c r="B39" s="278">
        <v>1878750</v>
      </c>
    </row>
    <row r="40" spans="1:2">
      <c r="A40" s="277" t="s">
        <v>2937</v>
      </c>
      <c r="B40" s="278">
        <v>117900</v>
      </c>
    </row>
    <row r="41" spans="1:2" ht="24">
      <c r="A41" s="328" t="s">
        <v>2938</v>
      </c>
      <c r="B41" s="278">
        <v>137700</v>
      </c>
    </row>
    <row r="42" spans="1:2" ht="24">
      <c r="A42" s="328" t="s">
        <v>2939</v>
      </c>
      <c r="B42" s="278">
        <v>156000</v>
      </c>
    </row>
    <row r="43" spans="1:2" ht="24">
      <c r="A43" s="328" t="s">
        <v>2940</v>
      </c>
      <c r="B43" s="278">
        <v>131000</v>
      </c>
    </row>
    <row r="44" spans="1:2" ht="24">
      <c r="A44" s="328" t="s">
        <v>2941</v>
      </c>
      <c r="B44" s="278">
        <v>65600</v>
      </c>
    </row>
    <row r="45" spans="1:2" ht="24">
      <c r="A45" s="328" t="s">
        <v>2942</v>
      </c>
      <c r="B45" s="278">
        <v>131250</v>
      </c>
    </row>
    <row r="46" spans="1:2" ht="24">
      <c r="A46" s="328" t="s">
        <v>2943</v>
      </c>
      <c r="B46" s="278">
        <v>105000</v>
      </c>
    </row>
    <row r="47" spans="1:2" ht="24">
      <c r="A47" s="328" t="s">
        <v>2944</v>
      </c>
      <c r="B47" s="278">
        <v>31200</v>
      </c>
    </row>
    <row r="48" spans="1:2" ht="24">
      <c r="A48" s="328" t="s">
        <v>2945</v>
      </c>
      <c r="B48" s="278">
        <v>231000</v>
      </c>
    </row>
    <row r="49" spans="1:2" ht="24">
      <c r="A49" s="328" t="s">
        <v>2946</v>
      </c>
      <c r="B49" s="278">
        <v>10101000</v>
      </c>
    </row>
    <row r="50" spans="1:2" ht="24">
      <c r="A50" s="328" t="s">
        <v>2947</v>
      </c>
      <c r="B50" s="278">
        <v>4329000</v>
      </c>
    </row>
    <row r="51" spans="1:2" ht="24">
      <c r="A51" s="328" t="s">
        <v>2948</v>
      </c>
      <c r="B51" s="278">
        <v>2886000</v>
      </c>
    </row>
    <row r="52" spans="1:2" ht="24">
      <c r="A52" s="328" t="s">
        <v>2949</v>
      </c>
      <c r="B52" s="278">
        <v>2886000</v>
      </c>
    </row>
    <row r="53" spans="1:2" ht="24">
      <c r="A53" s="328" t="s">
        <v>2950</v>
      </c>
      <c r="B53" s="278">
        <v>156000</v>
      </c>
    </row>
    <row r="54" spans="1:2" ht="24">
      <c r="A54" s="328" t="s">
        <v>2951</v>
      </c>
      <c r="B54" s="278">
        <v>3440000</v>
      </c>
    </row>
    <row r="55" spans="1:2" ht="24">
      <c r="A55" s="328" t="s">
        <v>2952</v>
      </c>
      <c r="B55" s="278">
        <v>875000</v>
      </c>
    </row>
    <row r="56" spans="1:2" ht="24">
      <c r="A56" s="328" t="s">
        <v>2953</v>
      </c>
      <c r="B56" s="278">
        <v>700000</v>
      </c>
    </row>
    <row r="57" spans="1:2" ht="24">
      <c r="A57" s="328" t="s">
        <v>2954</v>
      </c>
      <c r="B57" s="278">
        <v>2300000</v>
      </c>
    </row>
    <row r="58" spans="1:2" ht="24">
      <c r="A58" s="328" t="s">
        <v>2955</v>
      </c>
      <c r="B58" s="278">
        <v>1260000</v>
      </c>
    </row>
    <row r="59" spans="1:2" ht="36">
      <c r="A59" s="328" t="s">
        <v>2956</v>
      </c>
      <c r="B59" s="278">
        <v>2520000</v>
      </c>
    </row>
    <row r="60" spans="1:2" ht="24">
      <c r="A60" s="328" t="s">
        <v>2957</v>
      </c>
      <c r="B60" s="278">
        <v>2520000</v>
      </c>
    </row>
    <row r="61" spans="1:2">
      <c r="A61" s="277" t="s">
        <v>2958</v>
      </c>
      <c r="B61" s="278">
        <v>289000</v>
      </c>
    </row>
    <row r="62" spans="1:2" ht="24">
      <c r="A62" s="328" t="s">
        <v>2959</v>
      </c>
      <c r="B62" s="278">
        <v>210000</v>
      </c>
    </row>
    <row r="63" spans="1:2" ht="24">
      <c r="A63" s="328" t="s">
        <v>2960</v>
      </c>
      <c r="B63" s="278">
        <v>280000</v>
      </c>
    </row>
    <row r="64" spans="1:2" ht="24">
      <c r="A64" s="328" t="s">
        <v>2961</v>
      </c>
      <c r="B64" s="278">
        <v>300000</v>
      </c>
    </row>
    <row r="65" spans="1:2" ht="24">
      <c r="A65" s="328" t="s">
        <v>2962</v>
      </c>
      <c r="B65" s="278">
        <v>270000</v>
      </c>
    </row>
    <row r="66" spans="1:2" ht="24">
      <c r="A66" s="328" t="s">
        <v>2963</v>
      </c>
      <c r="B66" s="278">
        <v>240000</v>
      </c>
    </row>
    <row r="67" spans="1:2" ht="24">
      <c r="A67" s="328" t="s">
        <v>2964</v>
      </c>
      <c r="B67" s="278">
        <v>120000</v>
      </c>
    </row>
    <row r="68" spans="1:2" ht="24">
      <c r="A68" s="328" t="s">
        <v>2965</v>
      </c>
      <c r="B68" s="278">
        <v>200000</v>
      </c>
    </row>
    <row r="69" spans="1:2" ht="24">
      <c r="A69" s="328" t="s">
        <v>2966</v>
      </c>
      <c r="B69" s="278">
        <v>260000</v>
      </c>
    </row>
    <row r="70" spans="1:2" ht="24">
      <c r="A70" s="328" t="s">
        <v>2967</v>
      </c>
      <c r="B70" s="278">
        <v>1350000</v>
      </c>
    </row>
    <row r="71" spans="1:2">
      <c r="A71" s="277" t="s">
        <v>2968</v>
      </c>
      <c r="B71" s="278">
        <v>2025000</v>
      </c>
    </row>
    <row r="72" spans="1:2" ht="24">
      <c r="A72" s="328" t="s">
        <v>2969</v>
      </c>
      <c r="B72" s="278">
        <v>2700000</v>
      </c>
    </row>
    <row r="73" spans="1:2" ht="24">
      <c r="A73" s="328" t="s">
        <v>2970</v>
      </c>
      <c r="B73" s="278">
        <v>4050000</v>
      </c>
    </row>
    <row r="74" spans="1:2" ht="24">
      <c r="A74" s="328" t="s">
        <v>2971</v>
      </c>
      <c r="B74" s="278">
        <v>1350000</v>
      </c>
    </row>
    <row r="75" spans="1:2" ht="24">
      <c r="A75" s="328" t="s">
        <v>2972</v>
      </c>
      <c r="B75" s="278">
        <v>2025000</v>
      </c>
    </row>
    <row r="76" spans="1:2" ht="24">
      <c r="A76" s="328" t="s">
        <v>2973</v>
      </c>
      <c r="B76" s="278">
        <v>2700000</v>
      </c>
    </row>
    <row r="77" spans="1:2" ht="24">
      <c r="A77" s="328" t="s">
        <v>2974</v>
      </c>
      <c r="B77" s="278">
        <v>1870000</v>
      </c>
    </row>
    <row r="78" spans="1:2" ht="24">
      <c r="A78" s="328" t="s">
        <v>2975</v>
      </c>
      <c r="B78" s="278">
        <v>1872000</v>
      </c>
    </row>
    <row r="79" spans="1:2" ht="24">
      <c r="A79" s="328" t="s">
        <v>2976</v>
      </c>
      <c r="B79" s="278">
        <v>1872000</v>
      </c>
    </row>
    <row r="80" spans="1:2" ht="24">
      <c r="A80" s="328" t="s">
        <v>2977</v>
      </c>
      <c r="B80" s="278">
        <v>1872000</v>
      </c>
    </row>
    <row r="81" spans="1:2" ht="24">
      <c r="A81" s="328" t="s">
        <v>2978</v>
      </c>
      <c r="B81" s="278">
        <v>1872000</v>
      </c>
    </row>
    <row r="82" spans="1:2" ht="24">
      <c r="A82" s="328" t="s">
        <v>2979</v>
      </c>
      <c r="B82" s="278">
        <v>1872000</v>
      </c>
    </row>
    <row r="83" spans="1:2" ht="24">
      <c r="A83" s="328" t="s">
        <v>2980</v>
      </c>
      <c r="B83" s="278">
        <v>120000</v>
      </c>
    </row>
    <row r="84" spans="1:2">
      <c r="A84" s="277" t="s">
        <v>2981</v>
      </c>
      <c r="B84" s="278">
        <v>1497000</v>
      </c>
    </row>
    <row r="85" spans="1:2">
      <c r="A85" s="277" t="s">
        <v>2982</v>
      </c>
      <c r="B85" s="278">
        <v>2677500</v>
      </c>
    </row>
    <row r="86" spans="1:2" ht="24">
      <c r="A86" s="328" t="s">
        <v>2983</v>
      </c>
      <c r="B86" s="278">
        <v>1575000</v>
      </c>
    </row>
    <row r="87" spans="1:2" ht="24">
      <c r="A87" s="328" t="s">
        <v>2984</v>
      </c>
      <c r="B87" s="278">
        <v>3378375</v>
      </c>
    </row>
    <row r="88" spans="1:2" ht="24">
      <c r="A88" s="328" t="s">
        <v>2985</v>
      </c>
      <c r="B88" s="278">
        <v>2894058</v>
      </c>
    </row>
    <row r="89" spans="1:2" ht="24">
      <c r="A89" s="328" t="s">
        <v>2986</v>
      </c>
      <c r="B89" s="278">
        <v>2493750</v>
      </c>
    </row>
    <row r="90" spans="1:2">
      <c r="A90" s="277" t="s">
        <v>2987</v>
      </c>
      <c r="B90" s="278">
        <v>131250</v>
      </c>
    </row>
    <row r="91" spans="1:2">
      <c r="A91" s="277" t="s">
        <v>2988</v>
      </c>
      <c r="B91" s="278">
        <v>980000</v>
      </c>
    </row>
    <row r="92" spans="1:2">
      <c r="A92" s="277" t="s">
        <v>2989</v>
      </c>
      <c r="B92" s="278">
        <v>400000</v>
      </c>
    </row>
    <row r="93" spans="1:2">
      <c r="A93" s="277" t="s">
        <v>2990</v>
      </c>
      <c r="B93" s="278">
        <v>1738800</v>
      </c>
    </row>
    <row r="94" spans="1:2">
      <c r="A94" s="277" t="s">
        <v>2991</v>
      </c>
      <c r="B94" s="278">
        <v>5434000</v>
      </c>
    </row>
    <row r="95" spans="1:2">
      <c r="A95" s="277" t="s">
        <v>2992</v>
      </c>
      <c r="B95" s="278">
        <v>5434000</v>
      </c>
    </row>
    <row r="96" spans="1:2" ht="24">
      <c r="A96" s="328" t="s">
        <v>2993</v>
      </c>
      <c r="B96" s="278">
        <v>14000000</v>
      </c>
    </row>
    <row r="97" spans="1:2" ht="24">
      <c r="A97" s="328" t="s">
        <v>4576</v>
      </c>
      <c r="B97" s="278">
        <v>14000000</v>
      </c>
    </row>
    <row r="98" spans="1:2">
      <c r="A98" s="277" t="s">
        <v>4577</v>
      </c>
      <c r="B98" s="278">
        <v>1600032</v>
      </c>
    </row>
    <row r="99" spans="1:2">
      <c r="A99" s="277" t="s">
        <v>4578</v>
      </c>
      <c r="B99" s="278">
        <v>11099200</v>
      </c>
    </row>
    <row r="100" spans="1:2">
      <c r="A100" s="277" t="s">
        <v>4579</v>
      </c>
      <c r="B100" s="278">
        <v>2464000</v>
      </c>
    </row>
    <row r="101" spans="1:2">
      <c r="A101" s="277" t="s">
        <v>4580</v>
      </c>
      <c r="B101" s="278">
        <v>1164800</v>
      </c>
    </row>
    <row r="102" spans="1:2">
      <c r="A102" s="279" t="s">
        <v>4581</v>
      </c>
      <c r="B102" s="280">
        <v>12768000000</v>
      </c>
    </row>
    <row r="103" spans="1:2">
      <c r="A103" s="277" t="s">
        <v>4582</v>
      </c>
      <c r="B103" s="278">
        <v>3200000000</v>
      </c>
    </row>
    <row r="104" spans="1:2">
      <c r="A104" s="277" t="s">
        <v>4583</v>
      </c>
      <c r="B104" s="278">
        <v>3200000000</v>
      </c>
    </row>
    <row r="105" spans="1:2">
      <c r="A105" s="277" t="s">
        <v>4584</v>
      </c>
      <c r="B105" s="278">
        <v>3200000000</v>
      </c>
    </row>
    <row r="106" spans="1:2">
      <c r="A106" s="277" t="s">
        <v>4585</v>
      </c>
      <c r="B106" s="278">
        <v>3168000000</v>
      </c>
    </row>
    <row r="107" spans="1:2">
      <c r="A107" s="279" t="s">
        <v>1620</v>
      </c>
      <c r="B107" s="280">
        <v>34608000</v>
      </c>
    </row>
    <row r="108" spans="1:2">
      <c r="A108" s="277" t="s">
        <v>1210</v>
      </c>
      <c r="B108" s="278">
        <v>34608000</v>
      </c>
    </row>
    <row r="109" spans="1:2">
      <c r="A109" s="279" t="s">
        <v>1621</v>
      </c>
      <c r="B109" s="280">
        <v>41849808</v>
      </c>
    </row>
    <row r="110" spans="1:2">
      <c r="A110" s="277" t="s">
        <v>1211</v>
      </c>
      <c r="B110" s="278">
        <v>3955952</v>
      </c>
    </row>
    <row r="111" spans="1:2">
      <c r="A111" s="277" t="s">
        <v>1679</v>
      </c>
      <c r="B111" s="278">
        <v>4164160</v>
      </c>
    </row>
    <row r="112" spans="1:2">
      <c r="A112" s="277" t="s">
        <v>1680</v>
      </c>
      <c r="B112" s="278">
        <v>4580576</v>
      </c>
    </row>
    <row r="113" spans="1:2">
      <c r="A113" s="277" t="s">
        <v>1681</v>
      </c>
      <c r="B113" s="278">
        <v>4580576</v>
      </c>
    </row>
    <row r="114" spans="1:2">
      <c r="A114" s="277" t="s">
        <v>2994</v>
      </c>
      <c r="B114" s="278">
        <v>3331328</v>
      </c>
    </row>
    <row r="115" spans="1:2">
      <c r="A115" s="277" t="s">
        <v>2995</v>
      </c>
      <c r="B115" s="278">
        <v>4788784</v>
      </c>
    </row>
    <row r="116" spans="1:2">
      <c r="A116" s="277" t="s">
        <v>2996</v>
      </c>
      <c r="B116" s="278">
        <v>4164160</v>
      </c>
    </row>
    <row r="117" spans="1:2">
      <c r="A117" s="277" t="s">
        <v>4586</v>
      </c>
      <c r="B117" s="278">
        <v>4372368</v>
      </c>
    </row>
    <row r="118" spans="1:2">
      <c r="A118" s="277" t="s">
        <v>4587</v>
      </c>
      <c r="B118" s="278">
        <v>4164160</v>
      </c>
    </row>
    <row r="119" spans="1:2">
      <c r="A119" s="277" t="s">
        <v>4588</v>
      </c>
      <c r="B119" s="278">
        <v>3747744</v>
      </c>
    </row>
    <row r="120" spans="1:2">
      <c r="A120" s="279" t="s">
        <v>1622</v>
      </c>
      <c r="B120" s="280">
        <v>1988000</v>
      </c>
    </row>
    <row r="121" spans="1:2">
      <c r="A121" s="277" t="s">
        <v>1212</v>
      </c>
      <c r="B121" s="278">
        <v>1988000</v>
      </c>
    </row>
    <row r="122" spans="1:2">
      <c r="A122" s="279" t="s">
        <v>1623</v>
      </c>
      <c r="B122" s="280">
        <v>324000000</v>
      </c>
    </row>
    <row r="123" spans="1:2">
      <c r="A123" s="277" t="s">
        <v>1213</v>
      </c>
      <c r="B123" s="278">
        <v>162000000</v>
      </c>
    </row>
    <row r="124" spans="1:2">
      <c r="A124" s="277" t="s">
        <v>2997</v>
      </c>
      <c r="B124" s="278">
        <v>149850000</v>
      </c>
    </row>
    <row r="125" spans="1:2">
      <c r="A125" s="277" t="s">
        <v>4589</v>
      </c>
      <c r="B125" s="278">
        <v>12150000</v>
      </c>
    </row>
    <row r="126" spans="1:2">
      <c r="A126" s="279" t="s">
        <v>1624</v>
      </c>
      <c r="B126" s="280">
        <v>598000</v>
      </c>
    </row>
    <row r="127" spans="1:2">
      <c r="A127" s="277" t="s">
        <v>1682</v>
      </c>
      <c r="B127" s="278">
        <v>598000</v>
      </c>
    </row>
    <row r="128" spans="1:2">
      <c r="A128" s="279" t="s">
        <v>2998</v>
      </c>
      <c r="B128" s="280">
        <v>1179596</v>
      </c>
    </row>
    <row r="129" spans="1:2" ht="24">
      <c r="A129" s="328" t="s">
        <v>2999</v>
      </c>
      <c r="B129" s="278">
        <v>1179596</v>
      </c>
    </row>
    <row r="130" spans="1:2">
      <c r="A130" s="279" t="s">
        <v>3000</v>
      </c>
      <c r="B130" s="280">
        <v>182000000.00999999</v>
      </c>
    </row>
    <row r="131" spans="1:2">
      <c r="A131" s="277" t="s">
        <v>3001</v>
      </c>
      <c r="B131" s="278">
        <v>80000000</v>
      </c>
    </row>
    <row r="132" spans="1:2">
      <c r="A132" s="277" t="s">
        <v>4590</v>
      </c>
      <c r="B132" s="278">
        <v>80000000</v>
      </c>
    </row>
    <row r="133" spans="1:2">
      <c r="A133" s="277" t="s">
        <v>4591</v>
      </c>
      <c r="B133" s="278">
        <v>22000000.010000002</v>
      </c>
    </row>
    <row r="134" spans="1:2">
      <c r="A134" s="279" t="s">
        <v>4592</v>
      </c>
      <c r="B134" s="280">
        <v>12514014</v>
      </c>
    </row>
    <row r="135" spans="1:2">
      <c r="A135" s="277" t="s">
        <v>4593</v>
      </c>
      <c r="B135" s="278">
        <v>12514014</v>
      </c>
    </row>
    <row r="136" spans="1:2">
      <c r="A136" s="279" t="s">
        <v>4594</v>
      </c>
      <c r="B136" s="280">
        <v>9443000</v>
      </c>
    </row>
    <row r="137" spans="1:2">
      <c r="A137" s="277" t="s">
        <v>4595</v>
      </c>
      <c r="B137" s="278">
        <v>1587000</v>
      </c>
    </row>
    <row r="138" spans="1:2">
      <c r="A138" s="277" t="s">
        <v>4596</v>
      </c>
      <c r="B138" s="278">
        <v>5987000</v>
      </c>
    </row>
    <row r="139" spans="1:2">
      <c r="A139" s="277" t="s">
        <v>4597</v>
      </c>
      <c r="B139" s="278">
        <v>1869000</v>
      </c>
    </row>
    <row r="140" spans="1:2">
      <c r="A140" s="279" t="s">
        <v>1625</v>
      </c>
      <c r="B140" s="280">
        <v>2730750</v>
      </c>
    </row>
    <row r="141" spans="1:2">
      <c r="A141" s="277" t="s">
        <v>1214</v>
      </c>
      <c r="B141" s="278">
        <v>2664090</v>
      </c>
    </row>
    <row r="142" spans="1:2" ht="24">
      <c r="A142" s="328" t="s">
        <v>3002</v>
      </c>
      <c r="B142" s="278">
        <v>66660</v>
      </c>
    </row>
    <row r="143" spans="1:2">
      <c r="A143" s="279" t="s">
        <v>4598</v>
      </c>
      <c r="B143" s="280">
        <v>6793200</v>
      </c>
    </row>
    <row r="144" spans="1:2">
      <c r="A144" s="277" t="s">
        <v>4599</v>
      </c>
      <c r="B144" s="278">
        <v>6793200</v>
      </c>
    </row>
    <row r="145" spans="1:2">
      <c r="A145" s="279" t="s">
        <v>4600</v>
      </c>
      <c r="B145" s="280">
        <v>1600000</v>
      </c>
    </row>
    <row r="146" spans="1:2">
      <c r="A146" s="277" t="s">
        <v>4601</v>
      </c>
      <c r="B146" s="278">
        <v>1600000</v>
      </c>
    </row>
    <row r="147" spans="1:2">
      <c r="A147" s="279" t="s">
        <v>4602</v>
      </c>
      <c r="B147" s="280">
        <v>1979237.76</v>
      </c>
    </row>
    <row r="148" spans="1:2">
      <c r="A148" s="277" t="s">
        <v>4603</v>
      </c>
      <c r="B148" s="278">
        <v>1979237.76</v>
      </c>
    </row>
    <row r="149" spans="1:2">
      <c r="A149" s="279" t="s">
        <v>4604</v>
      </c>
      <c r="B149" s="280">
        <v>720000</v>
      </c>
    </row>
    <row r="150" spans="1:2">
      <c r="A150" s="277" t="s">
        <v>4605</v>
      </c>
      <c r="B150" s="278">
        <v>720000</v>
      </c>
    </row>
    <row r="151" spans="1:2">
      <c r="A151" s="279" t="s">
        <v>4606</v>
      </c>
      <c r="B151" s="280">
        <v>17350000</v>
      </c>
    </row>
    <row r="152" spans="1:2">
      <c r="A152" s="277" t="s">
        <v>4607</v>
      </c>
      <c r="B152" s="278">
        <v>17350000</v>
      </c>
    </row>
    <row r="153" spans="1:2">
      <c r="A153" s="279" t="s">
        <v>4608</v>
      </c>
      <c r="B153" s="280">
        <v>7022400</v>
      </c>
    </row>
    <row r="154" spans="1:2">
      <c r="A154" s="277" t="s">
        <v>4609</v>
      </c>
      <c r="B154" s="278">
        <v>7022400</v>
      </c>
    </row>
    <row r="155" spans="1:2">
      <c r="A155" s="279" t="s">
        <v>1626</v>
      </c>
      <c r="B155" s="280">
        <v>15500016</v>
      </c>
    </row>
    <row r="156" spans="1:2">
      <c r="A156" s="277" t="s">
        <v>1683</v>
      </c>
      <c r="B156" s="278">
        <v>15500016</v>
      </c>
    </row>
    <row r="157" spans="1:2">
      <c r="A157" s="279" t="s">
        <v>1627</v>
      </c>
      <c r="B157" s="280">
        <v>5905656</v>
      </c>
    </row>
    <row r="158" spans="1:2">
      <c r="A158" s="277" t="s">
        <v>1684</v>
      </c>
      <c r="B158" s="278">
        <v>2319992</v>
      </c>
    </row>
    <row r="159" spans="1:2">
      <c r="A159" s="277" t="s">
        <v>1685</v>
      </c>
      <c r="B159" s="278">
        <v>869664</v>
      </c>
    </row>
    <row r="160" spans="1:2">
      <c r="A160" s="277" t="s">
        <v>1686</v>
      </c>
      <c r="B160" s="278">
        <v>2716000</v>
      </c>
    </row>
    <row r="161" spans="1:2">
      <c r="A161" s="279" t="s">
        <v>3003</v>
      </c>
      <c r="B161" s="280">
        <v>25496662</v>
      </c>
    </row>
    <row r="162" spans="1:2">
      <c r="A162" s="277" t="s">
        <v>3004</v>
      </c>
      <c r="B162" s="278">
        <v>11301110</v>
      </c>
    </row>
    <row r="163" spans="1:2">
      <c r="A163" s="277" t="s">
        <v>4610</v>
      </c>
      <c r="B163" s="278">
        <v>9397998</v>
      </c>
    </row>
    <row r="164" spans="1:2">
      <c r="A164" s="277" t="s">
        <v>4611</v>
      </c>
      <c r="B164" s="278">
        <v>4797554</v>
      </c>
    </row>
    <row r="165" spans="1:2">
      <c r="A165" s="279" t="s">
        <v>4612</v>
      </c>
      <c r="B165" s="280">
        <v>3500000</v>
      </c>
    </row>
    <row r="166" spans="1:2">
      <c r="A166" s="277" t="s">
        <v>4613</v>
      </c>
      <c r="B166" s="278">
        <v>3500000</v>
      </c>
    </row>
    <row r="167" spans="1:2">
      <c r="A167" s="279" t="s">
        <v>4614</v>
      </c>
      <c r="B167" s="280">
        <v>8800000</v>
      </c>
    </row>
    <row r="168" spans="1:2">
      <c r="A168" s="277" t="s">
        <v>4615</v>
      </c>
      <c r="B168" s="278">
        <v>5400000</v>
      </c>
    </row>
    <row r="169" spans="1:2">
      <c r="A169" s="277" t="s">
        <v>4616</v>
      </c>
      <c r="B169" s="278">
        <v>3400000</v>
      </c>
    </row>
    <row r="170" spans="1:2">
      <c r="A170" s="279" t="s">
        <v>3005</v>
      </c>
      <c r="B170" s="280">
        <v>14409724</v>
      </c>
    </row>
    <row r="171" spans="1:2" ht="24">
      <c r="A171" s="328" t="s">
        <v>3006</v>
      </c>
      <c r="B171" s="278">
        <v>4722000</v>
      </c>
    </row>
    <row r="172" spans="1:2">
      <c r="A172" s="277" t="s">
        <v>3007</v>
      </c>
      <c r="B172" s="278">
        <v>340000</v>
      </c>
    </row>
    <row r="173" spans="1:2">
      <c r="A173" s="277" t="s">
        <v>3008</v>
      </c>
      <c r="B173" s="278">
        <v>440000</v>
      </c>
    </row>
    <row r="174" spans="1:2">
      <c r="A174" s="277" t="s">
        <v>3009</v>
      </c>
      <c r="B174" s="278">
        <v>544000</v>
      </c>
    </row>
    <row r="175" spans="1:2">
      <c r="A175" s="277" t="s">
        <v>4617</v>
      </c>
      <c r="B175" s="278">
        <v>8363724</v>
      </c>
    </row>
    <row r="176" spans="1:2">
      <c r="A176" s="279" t="s">
        <v>4618</v>
      </c>
      <c r="B176" s="280">
        <v>10800000</v>
      </c>
    </row>
    <row r="177" spans="1:2">
      <c r="A177" s="277" t="s">
        <v>4619</v>
      </c>
      <c r="B177" s="278">
        <v>10800000</v>
      </c>
    </row>
    <row r="178" spans="1:2">
      <c r="A178" s="279" t="s">
        <v>3010</v>
      </c>
      <c r="B178" s="280">
        <v>10821972</v>
      </c>
    </row>
    <row r="179" spans="1:2">
      <c r="A179" s="277" t="s">
        <v>3011</v>
      </c>
      <c r="B179" s="278">
        <v>6429780</v>
      </c>
    </row>
    <row r="180" spans="1:2">
      <c r="A180" s="277" t="s">
        <v>3012</v>
      </c>
      <c r="B180" s="278">
        <v>4392192</v>
      </c>
    </row>
    <row r="181" spans="1:2">
      <c r="A181" s="279" t="s">
        <v>3013</v>
      </c>
      <c r="B181" s="280">
        <v>100000000</v>
      </c>
    </row>
    <row r="182" spans="1:2">
      <c r="A182" s="277" t="s">
        <v>3014</v>
      </c>
      <c r="B182" s="278">
        <v>100000000</v>
      </c>
    </row>
    <row r="183" spans="1:2">
      <c r="A183" s="279" t="s">
        <v>1628</v>
      </c>
      <c r="B183" s="280">
        <v>287000000</v>
      </c>
    </row>
    <row r="184" spans="1:2">
      <c r="A184" s="277" t="s">
        <v>1215</v>
      </c>
      <c r="B184" s="278">
        <v>100000000</v>
      </c>
    </row>
    <row r="185" spans="1:2">
      <c r="A185" s="277" t="s">
        <v>1687</v>
      </c>
      <c r="B185" s="278">
        <v>118000000</v>
      </c>
    </row>
    <row r="186" spans="1:2">
      <c r="A186" s="277" t="s">
        <v>1688</v>
      </c>
      <c r="B186" s="278">
        <v>69000000</v>
      </c>
    </row>
    <row r="187" spans="1:2">
      <c r="A187" s="279" t="s">
        <v>4620</v>
      </c>
      <c r="B187" s="280">
        <v>3990660</v>
      </c>
    </row>
    <row r="188" spans="1:2">
      <c r="A188" s="277" t="s">
        <v>4621</v>
      </c>
      <c r="B188" s="278">
        <v>3990660</v>
      </c>
    </row>
    <row r="189" spans="1:2">
      <c r="A189" s="279" t="s">
        <v>1629</v>
      </c>
      <c r="B189" s="280">
        <v>1570030.56</v>
      </c>
    </row>
    <row r="190" spans="1:2">
      <c r="A190" s="277" t="s">
        <v>1689</v>
      </c>
      <c r="B190" s="278">
        <v>1570030.56</v>
      </c>
    </row>
    <row r="191" spans="1:2">
      <c r="A191" s="279" t="s">
        <v>4622</v>
      </c>
      <c r="B191" s="280">
        <v>8600000</v>
      </c>
    </row>
    <row r="192" spans="1:2">
      <c r="A192" s="277" t="s">
        <v>4623</v>
      </c>
      <c r="B192" s="278">
        <v>8600000</v>
      </c>
    </row>
    <row r="193" spans="1:2">
      <c r="A193" s="279" t="s">
        <v>3015</v>
      </c>
      <c r="B193" s="280">
        <v>37462000</v>
      </c>
    </row>
    <row r="194" spans="1:2">
      <c r="A194" s="277" t="s">
        <v>3016</v>
      </c>
      <c r="B194" s="278">
        <v>24262000</v>
      </c>
    </row>
    <row r="195" spans="1:2">
      <c r="A195" s="277" t="s">
        <v>4624</v>
      </c>
      <c r="B195" s="278">
        <v>13200000</v>
      </c>
    </row>
    <row r="196" spans="1:2">
      <c r="A196" s="279" t="s">
        <v>3017</v>
      </c>
      <c r="B196" s="280">
        <v>9970900</v>
      </c>
    </row>
    <row r="197" spans="1:2">
      <c r="A197" s="277" t="s">
        <v>3018</v>
      </c>
      <c r="B197" s="278">
        <v>50000</v>
      </c>
    </row>
    <row r="198" spans="1:2">
      <c r="A198" s="277" t="s">
        <v>3019</v>
      </c>
      <c r="B198" s="278">
        <v>60000</v>
      </c>
    </row>
    <row r="199" spans="1:2">
      <c r="A199" s="277" t="s">
        <v>3020</v>
      </c>
      <c r="B199" s="278">
        <v>250000</v>
      </c>
    </row>
    <row r="200" spans="1:2">
      <c r="A200" s="277" t="s">
        <v>3021</v>
      </c>
      <c r="B200" s="278">
        <v>25000</v>
      </c>
    </row>
    <row r="201" spans="1:2">
      <c r="A201" s="277" t="s">
        <v>3022</v>
      </c>
      <c r="B201" s="278">
        <v>900000</v>
      </c>
    </row>
    <row r="202" spans="1:2">
      <c r="A202" s="277" t="s">
        <v>3023</v>
      </c>
      <c r="B202" s="278">
        <v>210000</v>
      </c>
    </row>
    <row r="203" spans="1:2">
      <c r="A203" s="277" t="s">
        <v>3024</v>
      </c>
      <c r="B203" s="278">
        <v>250000</v>
      </c>
    </row>
    <row r="204" spans="1:2">
      <c r="A204" s="277" t="s">
        <v>3025</v>
      </c>
      <c r="B204" s="278">
        <v>28000</v>
      </c>
    </row>
    <row r="205" spans="1:2">
      <c r="A205" s="277" t="s">
        <v>3026</v>
      </c>
      <c r="B205" s="278">
        <v>4000</v>
      </c>
    </row>
    <row r="206" spans="1:2">
      <c r="A206" s="277" t="s">
        <v>3027</v>
      </c>
      <c r="B206" s="278">
        <v>6000</v>
      </c>
    </row>
    <row r="207" spans="1:2">
      <c r="A207" s="277" t="s">
        <v>3028</v>
      </c>
      <c r="B207" s="278">
        <v>14000</v>
      </c>
    </row>
    <row r="208" spans="1:2">
      <c r="A208" s="277" t="s">
        <v>3029</v>
      </c>
      <c r="B208" s="278">
        <v>3900</v>
      </c>
    </row>
    <row r="209" spans="1:2">
      <c r="A209" s="277" t="s">
        <v>3030</v>
      </c>
      <c r="B209" s="278">
        <v>200000</v>
      </c>
    </row>
    <row r="210" spans="1:2">
      <c r="A210" s="277" t="s">
        <v>3031</v>
      </c>
      <c r="B210" s="278">
        <v>1000000</v>
      </c>
    </row>
    <row r="211" spans="1:2">
      <c r="A211" s="277" t="s">
        <v>3032</v>
      </c>
      <c r="B211" s="278">
        <v>700000</v>
      </c>
    </row>
    <row r="212" spans="1:2">
      <c r="A212" s="277" t="s">
        <v>3033</v>
      </c>
      <c r="B212" s="278">
        <v>350000</v>
      </c>
    </row>
    <row r="213" spans="1:2">
      <c r="A213" s="277" t="s">
        <v>3034</v>
      </c>
      <c r="B213" s="278">
        <v>500000</v>
      </c>
    </row>
    <row r="214" spans="1:2">
      <c r="A214" s="277" t="s">
        <v>3035</v>
      </c>
      <c r="B214" s="278">
        <v>40000</v>
      </c>
    </row>
    <row r="215" spans="1:2">
      <c r="A215" s="277" t="s">
        <v>3036</v>
      </c>
      <c r="B215" s="278">
        <v>480000</v>
      </c>
    </row>
    <row r="216" spans="1:2">
      <c r="A216" s="277" t="s">
        <v>3037</v>
      </c>
      <c r="B216" s="278">
        <v>400000</v>
      </c>
    </row>
    <row r="217" spans="1:2">
      <c r="A217" s="277" t="s">
        <v>3038</v>
      </c>
      <c r="B217" s="278">
        <v>480000</v>
      </c>
    </row>
    <row r="218" spans="1:2">
      <c r="A218" s="277" t="s">
        <v>3039</v>
      </c>
      <c r="B218" s="278">
        <v>540000</v>
      </c>
    </row>
    <row r="219" spans="1:2">
      <c r="A219" s="277" t="s">
        <v>3040</v>
      </c>
      <c r="B219" s="278">
        <v>840000</v>
      </c>
    </row>
    <row r="220" spans="1:2">
      <c r="A220" s="277" t="s">
        <v>3041</v>
      </c>
      <c r="B220" s="278">
        <v>1200000</v>
      </c>
    </row>
    <row r="221" spans="1:2">
      <c r="A221" s="277" t="s">
        <v>3042</v>
      </c>
      <c r="B221" s="278">
        <v>1040000</v>
      </c>
    </row>
    <row r="222" spans="1:2">
      <c r="A222" s="277" t="s">
        <v>3043</v>
      </c>
      <c r="B222" s="278">
        <v>400000</v>
      </c>
    </row>
    <row r="223" spans="1:2">
      <c r="A223" s="279" t="s">
        <v>3044</v>
      </c>
      <c r="B223" s="280">
        <v>934000</v>
      </c>
    </row>
    <row r="224" spans="1:2" ht="24">
      <c r="A224" s="328" t="s">
        <v>3045</v>
      </c>
      <c r="B224" s="278">
        <v>244000</v>
      </c>
    </row>
    <row r="225" spans="1:2">
      <c r="A225" s="277" t="s">
        <v>3046</v>
      </c>
      <c r="B225" s="278">
        <v>690000</v>
      </c>
    </row>
    <row r="226" spans="1:2">
      <c r="A226" s="279" t="s">
        <v>4625</v>
      </c>
      <c r="B226" s="280">
        <v>3900000</v>
      </c>
    </row>
    <row r="227" spans="1:2">
      <c r="A227" s="277" t="s">
        <v>4626</v>
      </c>
      <c r="B227" s="278">
        <v>3900000</v>
      </c>
    </row>
    <row r="228" spans="1:2">
      <c r="A228" s="279" t="s">
        <v>1630</v>
      </c>
      <c r="B228" s="280">
        <v>1490000</v>
      </c>
    </row>
    <row r="229" spans="1:2">
      <c r="A229" s="277" t="s">
        <v>1216</v>
      </c>
      <c r="B229" s="278">
        <v>600000</v>
      </c>
    </row>
    <row r="230" spans="1:2">
      <c r="A230" s="277" t="s">
        <v>1217</v>
      </c>
      <c r="B230" s="278">
        <v>240000</v>
      </c>
    </row>
    <row r="231" spans="1:2">
      <c r="A231" s="277" t="s">
        <v>1218</v>
      </c>
      <c r="B231" s="278">
        <v>450000</v>
      </c>
    </row>
    <row r="232" spans="1:2">
      <c r="A232" s="277" t="s">
        <v>1219</v>
      </c>
      <c r="B232" s="278">
        <v>200000</v>
      </c>
    </row>
    <row r="233" spans="1:2">
      <c r="A233" s="279" t="s">
        <v>3047</v>
      </c>
      <c r="B233" s="280">
        <v>15111848</v>
      </c>
    </row>
    <row r="234" spans="1:2">
      <c r="A234" s="277" t="s">
        <v>3048</v>
      </c>
      <c r="B234" s="278">
        <v>15111848</v>
      </c>
    </row>
    <row r="235" spans="1:2">
      <c r="A235" s="279" t="s">
        <v>1631</v>
      </c>
      <c r="B235" s="280">
        <v>10105088</v>
      </c>
    </row>
    <row r="236" spans="1:2">
      <c r="A236" s="277" t="s">
        <v>1220</v>
      </c>
      <c r="B236" s="278">
        <v>4816000</v>
      </c>
    </row>
    <row r="237" spans="1:2">
      <c r="A237" s="277" t="s">
        <v>1221</v>
      </c>
      <c r="B237" s="278">
        <v>809088</v>
      </c>
    </row>
    <row r="238" spans="1:2">
      <c r="A238" s="277" t="s">
        <v>1222</v>
      </c>
      <c r="B238" s="278">
        <v>4480000</v>
      </c>
    </row>
    <row r="239" spans="1:2">
      <c r="A239" s="279" t="s">
        <v>1632</v>
      </c>
      <c r="B239" s="280">
        <v>60901590</v>
      </c>
    </row>
    <row r="240" spans="1:2">
      <c r="A240" s="277" t="s">
        <v>1223</v>
      </c>
      <c r="B240" s="278">
        <v>3600000</v>
      </c>
    </row>
    <row r="241" spans="1:2">
      <c r="A241" s="277" t="s">
        <v>1690</v>
      </c>
      <c r="B241" s="278">
        <v>700000</v>
      </c>
    </row>
    <row r="242" spans="1:2">
      <c r="A242" s="277" t="s">
        <v>1691</v>
      </c>
      <c r="B242" s="278">
        <v>600000</v>
      </c>
    </row>
    <row r="243" spans="1:2" ht="24">
      <c r="A243" s="328" t="s">
        <v>3049</v>
      </c>
      <c r="B243" s="278">
        <v>760000</v>
      </c>
    </row>
    <row r="244" spans="1:2" ht="24">
      <c r="A244" s="328" t="s">
        <v>3050</v>
      </c>
      <c r="B244" s="278">
        <v>190000</v>
      </c>
    </row>
    <row r="245" spans="1:2" ht="24">
      <c r="A245" s="328" t="s">
        <v>3051</v>
      </c>
      <c r="B245" s="278">
        <v>570000</v>
      </c>
    </row>
    <row r="246" spans="1:2" ht="24">
      <c r="A246" s="328" t="s">
        <v>3052</v>
      </c>
      <c r="B246" s="278">
        <v>760000</v>
      </c>
    </row>
    <row r="247" spans="1:2" ht="24">
      <c r="A247" s="328" t="s">
        <v>3053</v>
      </c>
      <c r="B247" s="278">
        <v>304000</v>
      </c>
    </row>
    <row r="248" spans="1:2" ht="24">
      <c r="A248" s="328" t="s">
        <v>3054</v>
      </c>
      <c r="B248" s="278">
        <v>76000</v>
      </c>
    </row>
    <row r="249" spans="1:2" ht="24">
      <c r="A249" s="328" t="s">
        <v>3055</v>
      </c>
      <c r="B249" s="278">
        <v>380000</v>
      </c>
    </row>
    <row r="250" spans="1:2" ht="24">
      <c r="A250" s="328" t="s">
        <v>3056</v>
      </c>
      <c r="B250" s="278">
        <v>1140000</v>
      </c>
    </row>
    <row r="251" spans="1:2" ht="24">
      <c r="A251" s="328" t="s">
        <v>3057</v>
      </c>
      <c r="B251" s="278">
        <v>304000</v>
      </c>
    </row>
    <row r="252" spans="1:2" ht="24">
      <c r="A252" s="328" t="s">
        <v>3058</v>
      </c>
      <c r="B252" s="278">
        <v>570000</v>
      </c>
    </row>
    <row r="253" spans="1:2" ht="24">
      <c r="A253" s="328" t="s">
        <v>3059</v>
      </c>
      <c r="B253" s="278">
        <v>304000</v>
      </c>
    </row>
    <row r="254" spans="1:2" ht="24">
      <c r="A254" s="328" t="s">
        <v>3060</v>
      </c>
      <c r="B254" s="278">
        <v>760000</v>
      </c>
    </row>
    <row r="255" spans="1:2" ht="24">
      <c r="A255" s="328" t="s">
        <v>3061</v>
      </c>
      <c r="B255" s="278">
        <v>380000</v>
      </c>
    </row>
    <row r="256" spans="1:2" ht="24">
      <c r="A256" s="328" t="s">
        <v>3062</v>
      </c>
      <c r="B256" s="278">
        <v>570000</v>
      </c>
    </row>
    <row r="257" spans="1:2" ht="24">
      <c r="A257" s="328" t="s">
        <v>3063</v>
      </c>
      <c r="B257" s="278">
        <v>304000</v>
      </c>
    </row>
    <row r="258" spans="1:2" ht="24">
      <c r="A258" s="328" t="s">
        <v>3064</v>
      </c>
      <c r="B258" s="278">
        <v>152000</v>
      </c>
    </row>
    <row r="259" spans="1:2" ht="24">
      <c r="A259" s="328" t="s">
        <v>3065</v>
      </c>
      <c r="B259" s="278">
        <v>228000</v>
      </c>
    </row>
    <row r="260" spans="1:2" ht="24">
      <c r="A260" s="328" t="s">
        <v>3066</v>
      </c>
      <c r="B260" s="278">
        <v>760000</v>
      </c>
    </row>
    <row r="261" spans="1:2" ht="24">
      <c r="A261" s="328" t="s">
        <v>3067</v>
      </c>
      <c r="B261" s="278">
        <v>190000</v>
      </c>
    </row>
    <row r="262" spans="1:2" ht="24">
      <c r="A262" s="328" t="s">
        <v>3068</v>
      </c>
      <c r="B262" s="278">
        <v>190000</v>
      </c>
    </row>
    <row r="263" spans="1:2" ht="24">
      <c r="A263" s="328" t="s">
        <v>3069</v>
      </c>
      <c r="B263" s="278">
        <v>380000</v>
      </c>
    </row>
    <row r="264" spans="1:2" ht="24">
      <c r="A264" s="328" t="s">
        <v>3070</v>
      </c>
      <c r="B264" s="278">
        <v>760000</v>
      </c>
    </row>
    <row r="265" spans="1:2">
      <c r="A265" s="277" t="s">
        <v>3071</v>
      </c>
      <c r="B265" s="278">
        <v>6000000</v>
      </c>
    </row>
    <row r="266" spans="1:2">
      <c r="A266" s="277" t="s">
        <v>3072</v>
      </c>
      <c r="B266" s="278">
        <v>6000000</v>
      </c>
    </row>
    <row r="267" spans="1:2">
      <c r="A267" s="277" t="s">
        <v>3073</v>
      </c>
      <c r="B267" s="278">
        <v>2415840</v>
      </c>
    </row>
    <row r="268" spans="1:2">
      <c r="A268" s="277" t="s">
        <v>3074</v>
      </c>
      <c r="B268" s="278">
        <v>113680</v>
      </c>
    </row>
    <row r="269" spans="1:2">
      <c r="A269" s="277" t="s">
        <v>3075</v>
      </c>
      <c r="B269" s="278">
        <v>5544000</v>
      </c>
    </row>
    <row r="270" spans="1:2">
      <c r="A270" s="277" t="s">
        <v>3076</v>
      </c>
      <c r="B270" s="278">
        <v>201600</v>
      </c>
    </row>
    <row r="271" spans="1:2">
      <c r="A271" s="277" t="s">
        <v>3077</v>
      </c>
      <c r="B271" s="278">
        <v>750400</v>
      </c>
    </row>
    <row r="272" spans="1:2">
      <c r="A272" s="277" t="s">
        <v>3078</v>
      </c>
      <c r="B272" s="278">
        <v>85400</v>
      </c>
    </row>
    <row r="273" spans="1:2">
      <c r="A273" s="277" t="s">
        <v>3079</v>
      </c>
      <c r="B273" s="278">
        <v>2500000</v>
      </c>
    </row>
    <row r="274" spans="1:2">
      <c r="A274" s="277" t="s">
        <v>4627</v>
      </c>
      <c r="B274" s="278">
        <v>4900000</v>
      </c>
    </row>
    <row r="275" spans="1:2">
      <c r="A275" s="277" t="s">
        <v>4628</v>
      </c>
      <c r="B275" s="278">
        <v>5000000</v>
      </c>
    </row>
    <row r="276" spans="1:2">
      <c r="A276" s="277" t="s">
        <v>4629</v>
      </c>
      <c r="B276" s="278">
        <v>2254000</v>
      </c>
    </row>
    <row r="277" spans="1:2">
      <c r="A277" s="277" t="s">
        <v>4630</v>
      </c>
      <c r="B277" s="278">
        <v>126000</v>
      </c>
    </row>
    <row r="278" spans="1:2">
      <c r="A278" s="277" t="s">
        <v>4631</v>
      </c>
      <c r="B278" s="278">
        <v>329000</v>
      </c>
    </row>
    <row r="279" spans="1:2">
      <c r="A279" s="277" t="s">
        <v>4632</v>
      </c>
      <c r="B279" s="278">
        <v>3968100</v>
      </c>
    </row>
    <row r="280" spans="1:2">
      <c r="A280" s="277" t="s">
        <v>4633</v>
      </c>
      <c r="B280" s="278">
        <v>510192</v>
      </c>
    </row>
    <row r="281" spans="1:2">
      <c r="A281" s="277" t="s">
        <v>4634</v>
      </c>
      <c r="B281" s="278">
        <v>124000</v>
      </c>
    </row>
    <row r="282" spans="1:2">
      <c r="A282" s="277" t="s">
        <v>4635</v>
      </c>
      <c r="B282" s="278">
        <v>25000</v>
      </c>
    </row>
    <row r="283" spans="1:2">
      <c r="A283" s="277" t="s">
        <v>4636</v>
      </c>
      <c r="B283" s="278">
        <v>21500</v>
      </c>
    </row>
    <row r="284" spans="1:2">
      <c r="A284" s="277" t="s">
        <v>4637</v>
      </c>
      <c r="B284" s="278">
        <v>105000</v>
      </c>
    </row>
    <row r="285" spans="1:2">
      <c r="A285" s="277" t="s">
        <v>4638</v>
      </c>
      <c r="B285" s="278">
        <v>442500</v>
      </c>
    </row>
    <row r="286" spans="1:2">
      <c r="A286" s="277" t="s">
        <v>4639</v>
      </c>
      <c r="B286" s="278">
        <v>62500</v>
      </c>
    </row>
    <row r="287" spans="1:2">
      <c r="A287" s="277" t="s">
        <v>4640</v>
      </c>
      <c r="B287" s="278">
        <v>11000</v>
      </c>
    </row>
    <row r="288" spans="1:2">
      <c r="A288" s="277" t="s">
        <v>4641</v>
      </c>
      <c r="B288" s="278">
        <v>67500</v>
      </c>
    </row>
    <row r="289" spans="1:2">
      <c r="A289" s="277" t="s">
        <v>4642</v>
      </c>
      <c r="B289" s="278">
        <v>72000</v>
      </c>
    </row>
    <row r="290" spans="1:2">
      <c r="A290" s="277" t="s">
        <v>4643</v>
      </c>
      <c r="B290" s="278">
        <v>575120</v>
      </c>
    </row>
    <row r="291" spans="1:2">
      <c r="A291" s="277" t="s">
        <v>4644</v>
      </c>
      <c r="B291" s="278">
        <v>150150</v>
      </c>
    </row>
    <row r="292" spans="1:2">
      <c r="A292" s="277" t="s">
        <v>4645</v>
      </c>
      <c r="B292" s="278">
        <v>71500</v>
      </c>
    </row>
    <row r="293" spans="1:2">
      <c r="A293" s="277" t="s">
        <v>4646</v>
      </c>
      <c r="B293" s="278">
        <v>192400</v>
      </c>
    </row>
    <row r="294" spans="1:2">
      <c r="A294" s="277" t="s">
        <v>4647</v>
      </c>
      <c r="B294" s="278">
        <v>335400</v>
      </c>
    </row>
    <row r="295" spans="1:2">
      <c r="A295" s="277" t="s">
        <v>4648</v>
      </c>
      <c r="B295" s="278">
        <v>1068200</v>
      </c>
    </row>
    <row r="296" spans="1:2">
      <c r="A296" s="277" t="s">
        <v>4649</v>
      </c>
      <c r="B296" s="278">
        <v>24960</v>
      </c>
    </row>
    <row r="297" spans="1:2">
      <c r="A297" s="277" t="s">
        <v>4650</v>
      </c>
      <c r="B297" s="278">
        <v>910000</v>
      </c>
    </row>
    <row r="298" spans="1:2">
      <c r="A298" s="277" t="s">
        <v>4651</v>
      </c>
      <c r="B298" s="278">
        <v>1012648</v>
      </c>
    </row>
    <row r="299" spans="1:2">
      <c r="A299" s="279" t="s">
        <v>3080</v>
      </c>
      <c r="B299" s="280">
        <v>42420040.399999999</v>
      </c>
    </row>
    <row r="300" spans="1:2">
      <c r="A300" s="277" t="s">
        <v>3081</v>
      </c>
      <c r="B300" s="278">
        <v>42420040.399999999</v>
      </c>
    </row>
    <row r="301" spans="1:2">
      <c r="A301" s="279" t="s">
        <v>4652</v>
      </c>
      <c r="B301" s="280">
        <v>5200000</v>
      </c>
    </row>
    <row r="302" spans="1:2">
      <c r="A302" s="277" t="s">
        <v>4653</v>
      </c>
      <c r="B302" s="278">
        <v>5200000</v>
      </c>
    </row>
    <row r="303" spans="1:2">
      <c r="A303" s="279" t="s">
        <v>4654</v>
      </c>
      <c r="B303" s="280">
        <v>780000</v>
      </c>
    </row>
    <row r="304" spans="1:2">
      <c r="A304" s="277" t="s">
        <v>4655</v>
      </c>
      <c r="B304" s="278">
        <v>780000</v>
      </c>
    </row>
    <row r="305" spans="1:2">
      <c r="A305" s="279" t="s">
        <v>1633</v>
      </c>
      <c r="B305" s="280">
        <v>31793908</v>
      </c>
    </row>
    <row r="306" spans="1:2">
      <c r="A306" s="277" t="s">
        <v>1692</v>
      </c>
      <c r="B306" s="278">
        <v>7500000</v>
      </c>
    </row>
    <row r="307" spans="1:2">
      <c r="A307" s="277" t="s">
        <v>3082</v>
      </c>
      <c r="B307" s="278">
        <v>11599800</v>
      </c>
    </row>
    <row r="308" spans="1:2">
      <c r="A308" s="277" t="s">
        <v>3083</v>
      </c>
      <c r="B308" s="278">
        <v>1799500</v>
      </c>
    </row>
    <row r="309" spans="1:2">
      <c r="A309" s="277" t="s">
        <v>4656</v>
      </c>
      <c r="B309" s="278">
        <v>837000</v>
      </c>
    </row>
    <row r="310" spans="1:2">
      <c r="A310" s="277" t="s">
        <v>4657</v>
      </c>
      <c r="B310" s="278">
        <v>3096000</v>
      </c>
    </row>
    <row r="311" spans="1:2">
      <c r="A311" s="277" t="s">
        <v>4658</v>
      </c>
      <c r="B311" s="278">
        <v>4649008</v>
      </c>
    </row>
    <row r="312" spans="1:2">
      <c r="A312" s="277" t="s">
        <v>1224</v>
      </c>
      <c r="B312" s="278">
        <v>2312600</v>
      </c>
    </row>
    <row r="313" spans="1:2">
      <c r="A313" s="279" t="s">
        <v>4659</v>
      </c>
      <c r="B313" s="280">
        <v>4300000</v>
      </c>
    </row>
    <row r="314" spans="1:2">
      <c r="A314" s="277" t="s">
        <v>4660</v>
      </c>
      <c r="B314" s="278">
        <v>4300000</v>
      </c>
    </row>
    <row r="315" spans="1:2">
      <c r="A315" s="279" t="s">
        <v>1634</v>
      </c>
      <c r="B315" s="280">
        <v>595960</v>
      </c>
    </row>
    <row r="316" spans="1:2">
      <c r="A316" s="277" t="s">
        <v>1225</v>
      </c>
      <c r="B316" s="278">
        <v>595960</v>
      </c>
    </row>
    <row r="317" spans="1:2">
      <c r="A317" s="279" t="s">
        <v>3084</v>
      </c>
      <c r="B317" s="280">
        <v>12031335</v>
      </c>
    </row>
    <row r="318" spans="1:2" ht="24">
      <c r="A318" s="328" t="s">
        <v>3085</v>
      </c>
      <c r="B318" s="278">
        <v>4324677</v>
      </c>
    </row>
    <row r="319" spans="1:2" ht="24">
      <c r="A319" s="328" t="s">
        <v>3086</v>
      </c>
      <c r="B319" s="278">
        <v>5924658</v>
      </c>
    </row>
    <row r="320" spans="1:2">
      <c r="A320" s="277" t="s">
        <v>3087</v>
      </c>
      <c r="B320" s="278">
        <v>1782000</v>
      </c>
    </row>
    <row r="321" spans="1:2">
      <c r="A321" s="279" t="s">
        <v>4661</v>
      </c>
      <c r="B321" s="280">
        <v>3850000</v>
      </c>
    </row>
    <row r="322" spans="1:2">
      <c r="A322" s="277" t="s">
        <v>4662</v>
      </c>
      <c r="B322" s="278">
        <v>3850000</v>
      </c>
    </row>
    <row r="323" spans="1:2">
      <c r="A323" s="279" t="s">
        <v>3088</v>
      </c>
      <c r="B323" s="280">
        <v>1600000</v>
      </c>
    </row>
    <row r="324" spans="1:2">
      <c r="A324" s="277" t="s">
        <v>3089</v>
      </c>
      <c r="B324" s="278">
        <v>1600000</v>
      </c>
    </row>
    <row r="325" spans="1:2">
      <c r="A325" s="279" t="s">
        <v>3090</v>
      </c>
      <c r="B325" s="280">
        <v>43680423000</v>
      </c>
    </row>
    <row r="326" spans="1:2">
      <c r="A326" s="277" t="s">
        <v>3091</v>
      </c>
      <c r="B326" s="278">
        <v>2950000000</v>
      </c>
    </row>
    <row r="327" spans="1:2">
      <c r="A327" s="277" t="s">
        <v>4663</v>
      </c>
      <c r="B327" s="278">
        <v>3100000000</v>
      </c>
    </row>
    <row r="328" spans="1:2">
      <c r="A328" s="277" t="s">
        <v>4664</v>
      </c>
      <c r="B328" s="278">
        <v>3100000000</v>
      </c>
    </row>
    <row r="329" spans="1:2">
      <c r="A329" s="277" t="s">
        <v>4665</v>
      </c>
      <c r="B329" s="278">
        <v>3100000000</v>
      </c>
    </row>
    <row r="330" spans="1:2">
      <c r="A330" s="277" t="s">
        <v>4666</v>
      </c>
      <c r="B330" s="278">
        <v>3200000000</v>
      </c>
    </row>
    <row r="331" spans="1:2">
      <c r="A331" s="277" t="s">
        <v>4667</v>
      </c>
      <c r="B331" s="278">
        <v>3200000000</v>
      </c>
    </row>
    <row r="332" spans="1:2">
      <c r="A332" s="277" t="s">
        <v>4668</v>
      </c>
      <c r="B332" s="278">
        <v>1881759000</v>
      </c>
    </row>
    <row r="333" spans="1:2">
      <c r="A333" s="277" t="s">
        <v>3092</v>
      </c>
      <c r="B333" s="278">
        <v>2950000000</v>
      </c>
    </row>
    <row r="334" spans="1:2">
      <c r="A334" s="277" t="s">
        <v>3093</v>
      </c>
      <c r="B334" s="278">
        <v>2900000000</v>
      </c>
    </row>
    <row r="335" spans="1:2">
      <c r="A335" s="277" t="s">
        <v>3094</v>
      </c>
      <c r="B335" s="278">
        <v>2900000000</v>
      </c>
    </row>
    <row r="336" spans="1:2">
      <c r="A336" s="277" t="s">
        <v>3095</v>
      </c>
      <c r="B336" s="278">
        <v>2900000000</v>
      </c>
    </row>
    <row r="337" spans="1:2">
      <c r="A337" s="277" t="s">
        <v>3096</v>
      </c>
      <c r="B337" s="278">
        <v>2198664000</v>
      </c>
    </row>
    <row r="338" spans="1:2">
      <c r="A338" s="277" t="s">
        <v>3097</v>
      </c>
      <c r="B338" s="278">
        <v>3100000000</v>
      </c>
    </row>
    <row r="339" spans="1:2">
      <c r="A339" s="277" t="s">
        <v>3098</v>
      </c>
      <c r="B339" s="278">
        <v>3100000000</v>
      </c>
    </row>
    <row r="340" spans="1:2">
      <c r="A340" s="277" t="s">
        <v>4669</v>
      </c>
      <c r="B340" s="278">
        <v>3100000000</v>
      </c>
    </row>
    <row r="341" spans="1:2">
      <c r="A341" s="279" t="s">
        <v>3099</v>
      </c>
      <c r="B341" s="280">
        <v>1665000</v>
      </c>
    </row>
    <row r="342" spans="1:2" ht="24">
      <c r="A342" s="328" t="s">
        <v>3100</v>
      </c>
      <c r="B342" s="278">
        <v>1665000</v>
      </c>
    </row>
    <row r="343" spans="1:2">
      <c r="A343" s="279" t="s">
        <v>3101</v>
      </c>
      <c r="B343" s="280">
        <v>22677200</v>
      </c>
    </row>
    <row r="344" spans="1:2">
      <c r="A344" s="277" t="s">
        <v>3102</v>
      </c>
      <c r="B344" s="278">
        <v>16411400</v>
      </c>
    </row>
    <row r="345" spans="1:2">
      <c r="A345" s="277" t="s">
        <v>3103</v>
      </c>
      <c r="B345" s="278">
        <v>4610250</v>
      </c>
    </row>
    <row r="346" spans="1:2" ht="12" customHeight="1">
      <c r="A346" s="277" t="s">
        <v>4670</v>
      </c>
      <c r="B346" s="278">
        <v>1655550</v>
      </c>
    </row>
    <row r="347" spans="1:2">
      <c r="A347" s="279" t="s">
        <v>4671</v>
      </c>
      <c r="B347" s="280">
        <v>470880</v>
      </c>
    </row>
    <row r="348" spans="1:2">
      <c r="A348" s="277" t="s">
        <v>4672</v>
      </c>
      <c r="B348" s="278">
        <v>470880</v>
      </c>
    </row>
    <row r="349" spans="1:2">
      <c r="A349" s="279" t="s">
        <v>3104</v>
      </c>
      <c r="B349" s="280">
        <v>3450000</v>
      </c>
    </row>
    <row r="350" spans="1:2">
      <c r="A350" s="277" t="s">
        <v>3105</v>
      </c>
      <c r="B350" s="278">
        <v>3450000</v>
      </c>
    </row>
    <row r="351" spans="1:2">
      <c r="A351" s="279" t="s">
        <v>3106</v>
      </c>
      <c r="B351" s="280">
        <v>749000</v>
      </c>
    </row>
    <row r="352" spans="1:2" ht="12" customHeight="1">
      <c r="A352" s="277" t="s">
        <v>3107</v>
      </c>
      <c r="B352" s="278">
        <v>749000</v>
      </c>
    </row>
    <row r="353" spans="1:2" ht="12" customHeight="1">
      <c r="A353" s="279" t="s">
        <v>4673</v>
      </c>
      <c r="B353" s="280">
        <v>54862500</v>
      </c>
    </row>
    <row r="354" spans="1:2" ht="12" customHeight="1">
      <c r="A354" s="277" t="s">
        <v>4674</v>
      </c>
      <c r="B354" s="278">
        <v>54862500</v>
      </c>
    </row>
    <row r="355" spans="1:2" ht="12" customHeight="1">
      <c r="A355" s="279" t="s">
        <v>1635</v>
      </c>
      <c r="B355" s="280">
        <v>740000</v>
      </c>
    </row>
    <row r="356" spans="1:2" ht="12" customHeight="1">
      <c r="A356" s="277" t="s">
        <v>1226</v>
      </c>
      <c r="B356" s="278">
        <v>740000</v>
      </c>
    </row>
    <row r="357" spans="1:2" ht="12" customHeight="1">
      <c r="A357" s="279" t="s">
        <v>4675</v>
      </c>
      <c r="B357" s="280">
        <v>9000000</v>
      </c>
    </row>
    <row r="358" spans="1:2" ht="12" customHeight="1">
      <c r="A358" s="277" t="s">
        <v>4676</v>
      </c>
      <c r="B358" s="278">
        <v>9000000</v>
      </c>
    </row>
    <row r="359" spans="1:2" ht="12" customHeight="1">
      <c r="A359" s="279" t="s">
        <v>4677</v>
      </c>
      <c r="B359" s="280">
        <v>5970000</v>
      </c>
    </row>
    <row r="360" spans="1:2" ht="12" customHeight="1">
      <c r="A360" s="277" t="s">
        <v>4678</v>
      </c>
      <c r="B360" s="278">
        <v>4320000</v>
      </c>
    </row>
    <row r="361" spans="1:2" ht="12" customHeight="1">
      <c r="A361" s="277" t="s">
        <v>4679</v>
      </c>
      <c r="B361" s="278">
        <v>1650000</v>
      </c>
    </row>
    <row r="362" spans="1:2" ht="12" customHeight="1">
      <c r="A362" s="279" t="s">
        <v>4680</v>
      </c>
      <c r="B362" s="280">
        <v>17990000</v>
      </c>
    </row>
    <row r="363" spans="1:2" ht="12" customHeight="1">
      <c r="A363" s="277" t="s">
        <v>4681</v>
      </c>
      <c r="B363" s="278">
        <v>2600000</v>
      </c>
    </row>
    <row r="364" spans="1:2" ht="12" customHeight="1">
      <c r="A364" s="277" t="s">
        <v>4682</v>
      </c>
      <c r="B364" s="278">
        <v>15390000</v>
      </c>
    </row>
    <row r="365" spans="1:2" ht="12" customHeight="1">
      <c r="A365" s="279" t="s">
        <v>4683</v>
      </c>
      <c r="B365" s="280">
        <v>3789000</v>
      </c>
    </row>
    <row r="366" spans="1:2" ht="12" customHeight="1">
      <c r="A366" s="277" t="s">
        <v>4684</v>
      </c>
      <c r="B366" s="278">
        <v>3789000</v>
      </c>
    </row>
    <row r="367" spans="1:2" ht="12" customHeight="1">
      <c r="A367" s="279" t="s">
        <v>4685</v>
      </c>
      <c r="B367" s="280">
        <v>8400000</v>
      </c>
    </row>
    <row r="368" spans="1:2">
      <c r="A368" s="277" t="s">
        <v>4686</v>
      </c>
      <c r="B368" s="278">
        <v>8400000</v>
      </c>
    </row>
    <row r="369" spans="1:2">
      <c r="A369" s="279" t="s">
        <v>4687</v>
      </c>
      <c r="B369" s="280">
        <v>10620000</v>
      </c>
    </row>
    <row r="370" spans="1:2" ht="12" customHeight="1">
      <c r="A370" s="277" t="s">
        <v>4688</v>
      </c>
      <c r="B370" s="278">
        <v>800000</v>
      </c>
    </row>
    <row r="371" spans="1:2" ht="12" customHeight="1">
      <c r="A371" s="277" t="s">
        <v>4689</v>
      </c>
      <c r="B371" s="278">
        <v>640000</v>
      </c>
    </row>
    <row r="372" spans="1:2">
      <c r="A372" s="277" t="s">
        <v>4690</v>
      </c>
      <c r="B372" s="278">
        <v>9180000</v>
      </c>
    </row>
    <row r="373" spans="1:2" ht="12" customHeight="1">
      <c r="A373" s="279" t="s">
        <v>4691</v>
      </c>
      <c r="B373" s="280">
        <v>8442000</v>
      </c>
    </row>
    <row r="374" spans="1:2" ht="12" customHeight="1">
      <c r="A374" s="277" t="s">
        <v>4692</v>
      </c>
      <c r="B374" s="278">
        <v>8442000</v>
      </c>
    </row>
    <row r="375" spans="1:2" ht="12" customHeight="1">
      <c r="A375" s="279" t="s">
        <v>3108</v>
      </c>
      <c r="B375" s="280">
        <v>4812000</v>
      </c>
    </row>
    <row r="376" spans="1:2" ht="12" customHeight="1">
      <c r="A376" s="277" t="s">
        <v>3109</v>
      </c>
      <c r="B376" s="278">
        <v>1912000</v>
      </c>
    </row>
    <row r="377" spans="1:2" ht="12" customHeight="1">
      <c r="A377" s="277" t="s">
        <v>3110</v>
      </c>
      <c r="B377" s="278">
        <v>2900000</v>
      </c>
    </row>
    <row r="378" spans="1:2" ht="12" customHeight="1">
      <c r="A378" s="279" t="s">
        <v>3111</v>
      </c>
      <c r="B378" s="280">
        <v>14336000</v>
      </c>
    </row>
    <row r="379" spans="1:2" ht="12" customHeight="1">
      <c r="A379" s="277" t="s">
        <v>3112</v>
      </c>
      <c r="B379" s="278">
        <v>14336000</v>
      </c>
    </row>
    <row r="380" spans="1:2" ht="12" customHeight="1">
      <c r="A380" s="279" t="s">
        <v>1636</v>
      </c>
      <c r="B380" s="280">
        <v>570900000</v>
      </c>
    </row>
    <row r="381" spans="1:2" ht="12" customHeight="1">
      <c r="A381" s="277" t="s">
        <v>1227</v>
      </c>
      <c r="B381" s="278">
        <v>45000000</v>
      </c>
    </row>
    <row r="382" spans="1:2" ht="12" customHeight="1">
      <c r="A382" s="277" t="s">
        <v>1228</v>
      </c>
      <c r="B382" s="278">
        <v>87600000</v>
      </c>
    </row>
    <row r="383" spans="1:2" ht="12" customHeight="1">
      <c r="A383" s="277" t="s">
        <v>1229</v>
      </c>
      <c r="B383" s="278">
        <v>39375000</v>
      </c>
    </row>
    <row r="384" spans="1:2" ht="12" customHeight="1">
      <c r="A384" s="277" t="s">
        <v>1230</v>
      </c>
      <c r="B384" s="278">
        <v>31500000</v>
      </c>
    </row>
    <row r="385" spans="1:2" ht="12" customHeight="1">
      <c r="A385" s="277" t="s">
        <v>1231</v>
      </c>
      <c r="B385" s="278">
        <v>94500000</v>
      </c>
    </row>
    <row r="386" spans="1:2" ht="12" customHeight="1">
      <c r="A386" s="277" t="s">
        <v>1232</v>
      </c>
      <c r="B386" s="278">
        <v>50625000</v>
      </c>
    </row>
    <row r="387" spans="1:2" ht="12" customHeight="1">
      <c r="A387" s="277" t="s">
        <v>1233</v>
      </c>
      <c r="B387" s="278">
        <v>222300000</v>
      </c>
    </row>
    <row r="388" spans="1:2" ht="12" customHeight="1">
      <c r="A388" s="279" t="s">
        <v>4693</v>
      </c>
      <c r="B388" s="280">
        <v>5738443800</v>
      </c>
    </row>
    <row r="389" spans="1:2" ht="12" customHeight="1">
      <c r="A389" s="277" t="s">
        <v>4694</v>
      </c>
      <c r="B389" s="278">
        <v>2093100000</v>
      </c>
    </row>
    <row r="390" spans="1:2" ht="12" customHeight="1">
      <c r="A390" s="277" t="s">
        <v>4695</v>
      </c>
      <c r="B390" s="278">
        <v>3645343800</v>
      </c>
    </row>
    <row r="391" spans="1:2" ht="12" customHeight="1">
      <c r="A391" s="279" t="s">
        <v>4696</v>
      </c>
      <c r="B391" s="280">
        <v>1494960000</v>
      </c>
    </row>
    <row r="392" spans="1:2" ht="12" customHeight="1">
      <c r="A392" s="277" t="s">
        <v>4697</v>
      </c>
      <c r="B392" s="278">
        <v>1494960000</v>
      </c>
    </row>
    <row r="393" spans="1:2">
      <c r="A393" s="279" t="s">
        <v>4698</v>
      </c>
      <c r="B393" s="280">
        <v>21130000</v>
      </c>
    </row>
    <row r="394" spans="1:2" ht="12" customHeight="1">
      <c r="A394" s="277" t="s">
        <v>4699</v>
      </c>
      <c r="B394" s="278">
        <v>14900000</v>
      </c>
    </row>
    <row r="395" spans="1:2" ht="12" customHeight="1">
      <c r="A395" s="277" t="s">
        <v>4700</v>
      </c>
      <c r="B395" s="278">
        <v>4600000</v>
      </c>
    </row>
    <row r="396" spans="1:2" ht="12" customHeight="1">
      <c r="A396" s="277" t="s">
        <v>4701</v>
      </c>
      <c r="B396" s="278">
        <v>1630000</v>
      </c>
    </row>
    <row r="397" spans="1:2" ht="12" customHeight="1">
      <c r="A397" s="279" t="s">
        <v>3113</v>
      </c>
      <c r="B397" s="280">
        <v>4400000</v>
      </c>
    </row>
    <row r="398" spans="1:2" ht="12" customHeight="1">
      <c r="A398" s="277" t="s">
        <v>3114</v>
      </c>
      <c r="B398" s="278">
        <v>1700000</v>
      </c>
    </row>
    <row r="399" spans="1:2" ht="12" customHeight="1">
      <c r="A399" s="277" t="s">
        <v>3115</v>
      </c>
      <c r="B399" s="278">
        <v>2700000</v>
      </c>
    </row>
    <row r="400" spans="1:2" ht="12" customHeight="1">
      <c r="A400" s="279" t="s">
        <v>3116</v>
      </c>
      <c r="B400" s="280">
        <v>4720000.01</v>
      </c>
    </row>
    <row r="401" spans="1:2" ht="12" customHeight="1">
      <c r="A401" s="277" t="s">
        <v>3117</v>
      </c>
      <c r="B401" s="278">
        <v>4720000.01</v>
      </c>
    </row>
    <row r="402" spans="1:2" ht="12" customHeight="1">
      <c r="A402" s="279" t="s">
        <v>1637</v>
      </c>
      <c r="B402" s="280">
        <v>1365000</v>
      </c>
    </row>
    <row r="403" spans="1:2">
      <c r="A403" s="277" t="s">
        <v>1234</v>
      </c>
      <c r="B403" s="278">
        <v>1365000</v>
      </c>
    </row>
    <row r="404" spans="1:2" ht="12" customHeight="1">
      <c r="A404" s="279" t="s">
        <v>3118</v>
      </c>
      <c r="B404" s="280">
        <v>3295000.05</v>
      </c>
    </row>
    <row r="405" spans="1:2" ht="12" customHeight="1">
      <c r="A405" s="277" t="s">
        <v>3119</v>
      </c>
      <c r="B405" s="278">
        <v>935000</v>
      </c>
    </row>
    <row r="406" spans="1:2" ht="12" customHeight="1">
      <c r="A406" s="277" t="s">
        <v>3120</v>
      </c>
      <c r="B406" s="278">
        <v>2360000.0499999998</v>
      </c>
    </row>
    <row r="407" spans="1:2" ht="12" customHeight="1">
      <c r="A407" s="279" t="s">
        <v>4702</v>
      </c>
      <c r="B407" s="280">
        <v>2969970</v>
      </c>
    </row>
    <row r="408" spans="1:2" ht="12" customHeight="1">
      <c r="A408" s="277" t="s">
        <v>4703</v>
      </c>
      <c r="B408" s="278">
        <v>2969970</v>
      </c>
    </row>
    <row r="409" spans="1:2" ht="12" customHeight="1">
      <c r="A409" s="279" t="s">
        <v>1638</v>
      </c>
      <c r="B409" s="280">
        <v>912600</v>
      </c>
    </row>
    <row r="410" spans="1:2" ht="12" customHeight="1">
      <c r="A410" s="277" t="s">
        <v>1693</v>
      </c>
      <c r="B410" s="278">
        <v>912600</v>
      </c>
    </row>
    <row r="411" spans="1:2" ht="12" customHeight="1">
      <c r="A411" s="279" t="s">
        <v>4704</v>
      </c>
      <c r="B411" s="280">
        <v>16604000.18</v>
      </c>
    </row>
    <row r="412" spans="1:2" ht="12" customHeight="1">
      <c r="A412" s="277" t="s">
        <v>4705</v>
      </c>
      <c r="B412" s="278">
        <v>2304000.08</v>
      </c>
    </row>
    <row r="413" spans="1:2" ht="12" customHeight="1">
      <c r="A413" s="277" t="s">
        <v>4706</v>
      </c>
      <c r="B413" s="278">
        <v>500000.1</v>
      </c>
    </row>
    <row r="414" spans="1:2" ht="12" customHeight="1">
      <c r="A414" s="277" t="s">
        <v>4707</v>
      </c>
      <c r="B414" s="278">
        <v>13800000</v>
      </c>
    </row>
    <row r="415" spans="1:2" ht="12" customHeight="1">
      <c r="A415" s="279" t="s">
        <v>3121</v>
      </c>
      <c r="B415" s="280">
        <v>14600000000</v>
      </c>
    </row>
    <row r="416" spans="1:2">
      <c r="A416" s="277" t="s">
        <v>3122</v>
      </c>
      <c r="B416" s="278">
        <v>8700000000</v>
      </c>
    </row>
    <row r="417" spans="1:2">
      <c r="A417" s="277" t="s">
        <v>3123</v>
      </c>
      <c r="B417" s="278">
        <v>5900000000</v>
      </c>
    </row>
    <row r="418" spans="1:2" ht="12" customHeight="1">
      <c r="A418" s="279" t="s">
        <v>1639</v>
      </c>
      <c r="B418" s="280">
        <v>400000</v>
      </c>
    </row>
    <row r="419" spans="1:2" ht="12" customHeight="1">
      <c r="A419" s="277" t="s">
        <v>1694</v>
      </c>
      <c r="B419" s="278">
        <v>400000</v>
      </c>
    </row>
    <row r="420" spans="1:2" ht="12" customHeight="1">
      <c r="A420" s="279" t="s">
        <v>3124</v>
      </c>
      <c r="B420" s="280">
        <v>3184000</v>
      </c>
    </row>
    <row r="421" spans="1:2" ht="12" customHeight="1">
      <c r="A421" s="277" t="s">
        <v>3125</v>
      </c>
      <c r="B421" s="278">
        <v>784000</v>
      </c>
    </row>
    <row r="422" spans="1:2">
      <c r="A422" s="277" t="s">
        <v>3126</v>
      </c>
      <c r="B422" s="278">
        <v>2400000</v>
      </c>
    </row>
    <row r="423" spans="1:2">
      <c r="A423" s="279" t="s">
        <v>1640</v>
      </c>
      <c r="B423" s="280">
        <v>995000</v>
      </c>
    </row>
    <row r="424" spans="1:2">
      <c r="A424" s="277" t="s">
        <v>1695</v>
      </c>
      <c r="B424" s="278">
        <v>995000</v>
      </c>
    </row>
    <row r="425" spans="1:2">
      <c r="A425" s="279" t="s">
        <v>1641</v>
      </c>
      <c r="B425" s="280">
        <v>1750000</v>
      </c>
    </row>
    <row r="426" spans="1:2">
      <c r="A426" s="277" t="s">
        <v>1696</v>
      </c>
      <c r="B426" s="278">
        <v>1750000</v>
      </c>
    </row>
    <row r="427" spans="1:2">
      <c r="A427" s="279" t="s">
        <v>3127</v>
      </c>
      <c r="B427" s="280">
        <v>2350000</v>
      </c>
    </row>
    <row r="428" spans="1:2" ht="12" customHeight="1">
      <c r="A428" s="277" t="s">
        <v>3128</v>
      </c>
      <c r="B428" s="278">
        <v>2350000</v>
      </c>
    </row>
    <row r="429" spans="1:2" ht="12" customHeight="1">
      <c r="A429" s="279" t="s">
        <v>1642</v>
      </c>
      <c r="B429" s="280">
        <v>1420000</v>
      </c>
    </row>
    <row r="430" spans="1:2">
      <c r="A430" s="277" t="s">
        <v>1697</v>
      </c>
      <c r="B430" s="278">
        <v>1420000</v>
      </c>
    </row>
    <row r="431" spans="1:2">
      <c r="A431" s="279" t="s">
        <v>1643</v>
      </c>
      <c r="B431" s="280">
        <v>5800000</v>
      </c>
    </row>
    <row r="432" spans="1:2">
      <c r="A432" s="277" t="s">
        <v>1235</v>
      </c>
      <c r="B432" s="278">
        <v>2600000</v>
      </c>
    </row>
    <row r="433" spans="1:2">
      <c r="A433" s="277" t="s">
        <v>1236</v>
      </c>
      <c r="B433" s="278">
        <v>600000</v>
      </c>
    </row>
    <row r="434" spans="1:2">
      <c r="A434" s="277" t="s">
        <v>1237</v>
      </c>
      <c r="B434" s="278">
        <v>2600000</v>
      </c>
    </row>
    <row r="435" spans="1:2">
      <c r="A435" s="279" t="s">
        <v>4708</v>
      </c>
      <c r="B435" s="280">
        <v>2375000</v>
      </c>
    </row>
    <row r="436" spans="1:2">
      <c r="A436" s="277" t="s">
        <v>4709</v>
      </c>
      <c r="B436" s="278">
        <v>2375000</v>
      </c>
    </row>
    <row r="437" spans="1:2">
      <c r="A437" s="279" t="s">
        <v>4710</v>
      </c>
      <c r="B437" s="280">
        <v>11980000</v>
      </c>
    </row>
    <row r="438" spans="1:2">
      <c r="A438" s="277" t="s">
        <v>4711</v>
      </c>
      <c r="B438" s="278">
        <v>11980000</v>
      </c>
    </row>
    <row r="439" spans="1:2">
      <c r="A439" s="279" t="s">
        <v>3129</v>
      </c>
      <c r="B439" s="280">
        <v>13330331.960000001</v>
      </c>
    </row>
    <row r="440" spans="1:2">
      <c r="A440" s="277" t="s">
        <v>3130</v>
      </c>
      <c r="B440" s="278">
        <v>7117792.46</v>
      </c>
    </row>
    <row r="441" spans="1:2">
      <c r="A441" s="277" t="s">
        <v>4712</v>
      </c>
      <c r="B441" s="278">
        <v>6212539.5</v>
      </c>
    </row>
    <row r="442" spans="1:2">
      <c r="A442" s="279" t="s">
        <v>1931</v>
      </c>
      <c r="B442" s="280">
        <v>106722444.15000001</v>
      </c>
    </row>
    <row r="443" spans="1:2">
      <c r="A443" s="277" t="s">
        <v>4713</v>
      </c>
      <c r="B443" s="278">
        <v>106722444.15000001</v>
      </c>
    </row>
    <row r="444" spans="1:2">
      <c r="A444" s="279" t="s">
        <v>1698</v>
      </c>
      <c r="B444" s="280">
        <v>13264614</v>
      </c>
    </row>
    <row r="445" spans="1:2">
      <c r="A445" s="277" t="s">
        <v>1238</v>
      </c>
      <c r="B445" s="278">
        <v>13264614</v>
      </c>
    </row>
    <row r="446" spans="1:2">
      <c r="A446" s="279" t="s">
        <v>3131</v>
      </c>
      <c r="B446" s="280">
        <v>150166000</v>
      </c>
    </row>
    <row r="447" spans="1:2">
      <c r="A447" s="277" t="s">
        <v>3132</v>
      </c>
      <c r="B447" s="278">
        <v>150166000</v>
      </c>
    </row>
    <row r="448" spans="1:2">
      <c r="A448" s="279" t="s">
        <v>3133</v>
      </c>
      <c r="B448" s="280">
        <v>6459371.2199999997</v>
      </c>
    </row>
    <row r="449" spans="1:2">
      <c r="A449" s="277" t="s">
        <v>3134</v>
      </c>
      <c r="B449" s="278">
        <v>6459371.2199999997</v>
      </c>
    </row>
    <row r="450" spans="1:2">
      <c r="A450" s="279" t="s">
        <v>4714</v>
      </c>
      <c r="B450" s="280">
        <v>1045186.5600000001</v>
      </c>
    </row>
    <row r="451" spans="1:2">
      <c r="A451" s="277" t="s">
        <v>4715</v>
      </c>
      <c r="B451" s="278">
        <v>1045186.5600000001</v>
      </c>
    </row>
    <row r="452" spans="1:2">
      <c r="A452" s="279" t="s">
        <v>4716</v>
      </c>
      <c r="B452" s="280">
        <v>1963400</v>
      </c>
    </row>
    <row r="453" spans="1:2">
      <c r="A453" s="277" t="s">
        <v>4717</v>
      </c>
      <c r="B453" s="278">
        <v>423900</v>
      </c>
    </row>
    <row r="454" spans="1:2">
      <c r="A454" s="277" t="s">
        <v>4718</v>
      </c>
      <c r="B454" s="278">
        <v>1539500</v>
      </c>
    </row>
    <row r="455" spans="1:2">
      <c r="A455" s="279" t="s">
        <v>4719</v>
      </c>
      <c r="B455" s="280">
        <v>11100000</v>
      </c>
    </row>
    <row r="456" spans="1:2">
      <c r="A456" s="137" t="s">
        <v>4720</v>
      </c>
      <c r="B456" s="206">
        <v>11100000</v>
      </c>
    </row>
    <row r="457" spans="1:2">
      <c r="A457" s="136" t="s">
        <v>3135</v>
      </c>
      <c r="B457" s="205">
        <v>11134300</v>
      </c>
    </row>
    <row r="458" spans="1:2">
      <c r="A458" s="137" t="s">
        <v>3136</v>
      </c>
      <c r="B458" s="206">
        <v>11134300</v>
      </c>
    </row>
    <row r="459" spans="1:2">
      <c r="A459" s="136" t="s">
        <v>3137</v>
      </c>
      <c r="B459" s="205">
        <v>17607500600</v>
      </c>
    </row>
    <row r="460" spans="1:2">
      <c r="A460" s="137" t="s">
        <v>3138</v>
      </c>
      <c r="B460" s="206">
        <v>870000000</v>
      </c>
    </row>
    <row r="461" spans="1:2" ht="12" customHeight="1">
      <c r="A461" s="137" t="s">
        <v>3139</v>
      </c>
      <c r="B461" s="206">
        <v>570000000</v>
      </c>
    </row>
    <row r="462" spans="1:2">
      <c r="A462" s="137" t="s">
        <v>3140</v>
      </c>
      <c r="B462" s="206">
        <v>570000000</v>
      </c>
    </row>
    <row r="463" spans="1:2">
      <c r="A463" s="137" t="s">
        <v>3141</v>
      </c>
      <c r="B463" s="206">
        <v>590000000</v>
      </c>
    </row>
    <row r="464" spans="1:2">
      <c r="A464" s="137" t="s">
        <v>3142</v>
      </c>
      <c r="B464" s="206">
        <v>590000000</v>
      </c>
    </row>
    <row r="465" spans="1:2">
      <c r="A465" s="137" t="s">
        <v>3143</v>
      </c>
      <c r="B465" s="206">
        <v>590000000</v>
      </c>
    </row>
    <row r="466" spans="1:2">
      <c r="A466" s="137" t="s">
        <v>3144</v>
      </c>
      <c r="B466" s="206">
        <v>590000000</v>
      </c>
    </row>
    <row r="467" spans="1:2">
      <c r="A467" s="137" t="s">
        <v>3145</v>
      </c>
      <c r="B467" s="206">
        <v>590000000</v>
      </c>
    </row>
    <row r="468" spans="1:2">
      <c r="A468" s="137" t="s">
        <v>3146</v>
      </c>
      <c r="B468" s="206">
        <v>590000000</v>
      </c>
    </row>
    <row r="469" spans="1:2">
      <c r="A469" s="137" t="s">
        <v>3147</v>
      </c>
      <c r="B469" s="206">
        <v>590000200</v>
      </c>
    </row>
    <row r="470" spans="1:2">
      <c r="A470" s="137" t="s">
        <v>3148</v>
      </c>
      <c r="B470" s="206">
        <v>590000200</v>
      </c>
    </row>
    <row r="471" spans="1:2">
      <c r="A471" s="137" t="s">
        <v>3149</v>
      </c>
      <c r="B471" s="206">
        <v>590000200</v>
      </c>
    </row>
    <row r="472" spans="1:2">
      <c r="A472" s="137" t="s">
        <v>4721</v>
      </c>
      <c r="B472" s="206">
        <v>785000000</v>
      </c>
    </row>
    <row r="473" spans="1:2">
      <c r="A473" s="137" t="s">
        <v>4722</v>
      </c>
      <c r="B473" s="206">
        <v>785000000</v>
      </c>
    </row>
    <row r="474" spans="1:2" ht="12" customHeight="1">
      <c r="A474" s="137" t="s">
        <v>4723</v>
      </c>
      <c r="B474" s="206">
        <v>1570000000</v>
      </c>
    </row>
    <row r="475" spans="1:2">
      <c r="A475" s="137" t="s">
        <v>4724</v>
      </c>
      <c r="B475" s="206">
        <v>792500000</v>
      </c>
    </row>
    <row r="476" spans="1:2">
      <c r="A476" s="137" t="s">
        <v>4725</v>
      </c>
      <c r="B476" s="206">
        <v>792500000</v>
      </c>
    </row>
    <row r="477" spans="1:2">
      <c r="A477" s="137" t="s">
        <v>4726</v>
      </c>
      <c r="B477" s="206">
        <v>792500000</v>
      </c>
    </row>
    <row r="478" spans="1:2">
      <c r="A478" s="137" t="s">
        <v>4727</v>
      </c>
      <c r="B478" s="206">
        <v>792500000</v>
      </c>
    </row>
    <row r="479" spans="1:2">
      <c r="A479" s="137" t="s">
        <v>4728</v>
      </c>
      <c r="B479" s="206">
        <v>792500000</v>
      </c>
    </row>
    <row r="480" spans="1:2">
      <c r="A480" s="137" t="s">
        <v>4729</v>
      </c>
      <c r="B480" s="206">
        <v>792500000</v>
      </c>
    </row>
    <row r="481" spans="1:2">
      <c r="A481" s="137" t="s">
        <v>4730</v>
      </c>
      <c r="B481" s="206">
        <v>792500000</v>
      </c>
    </row>
    <row r="482" spans="1:2">
      <c r="A482" s="137" t="s">
        <v>4731</v>
      </c>
      <c r="B482" s="206">
        <v>800000000</v>
      </c>
    </row>
    <row r="483" spans="1:2">
      <c r="A483" s="137" t="s">
        <v>4732</v>
      </c>
      <c r="B483" s="206">
        <v>800000000</v>
      </c>
    </row>
    <row r="484" spans="1:2">
      <c r="A484" s="136" t="s">
        <v>1644</v>
      </c>
      <c r="B484" s="205">
        <v>12492000</v>
      </c>
    </row>
    <row r="485" spans="1:2">
      <c r="A485" s="137" t="s">
        <v>4733</v>
      </c>
      <c r="B485" s="206">
        <v>2052000</v>
      </c>
    </row>
    <row r="486" spans="1:2">
      <c r="A486" s="137" t="s">
        <v>4734</v>
      </c>
      <c r="B486" s="206">
        <v>428800</v>
      </c>
    </row>
    <row r="487" spans="1:2">
      <c r="A487" s="137" t="s">
        <v>4735</v>
      </c>
      <c r="B487" s="206">
        <v>98000</v>
      </c>
    </row>
    <row r="488" spans="1:2">
      <c r="A488" s="137" t="s">
        <v>4736</v>
      </c>
      <c r="B488" s="206">
        <v>318000</v>
      </c>
    </row>
    <row r="489" spans="1:2">
      <c r="A489" s="137" t="s">
        <v>4737</v>
      </c>
      <c r="B489" s="206">
        <v>951500</v>
      </c>
    </row>
    <row r="490" spans="1:2">
      <c r="A490" s="137" t="s">
        <v>4738</v>
      </c>
      <c r="B490" s="206">
        <v>252000</v>
      </c>
    </row>
    <row r="491" spans="1:2">
      <c r="A491" s="137" t="s">
        <v>4739</v>
      </c>
      <c r="B491" s="206">
        <v>135000</v>
      </c>
    </row>
    <row r="492" spans="1:2">
      <c r="A492" s="137" t="s">
        <v>4740</v>
      </c>
      <c r="B492" s="206">
        <v>54000</v>
      </c>
    </row>
    <row r="493" spans="1:2">
      <c r="A493" s="137" t="s">
        <v>4741</v>
      </c>
      <c r="B493" s="206">
        <v>60000</v>
      </c>
    </row>
    <row r="494" spans="1:2">
      <c r="A494" s="137" t="s">
        <v>4742</v>
      </c>
      <c r="B494" s="206">
        <v>450000</v>
      </c>
    </row>
    <row r="495" spans="1:2">
      <c r="A495" s="137" t="s">
        <v>4743</v>
      </c>
      <c r="B495" s="206">
        <v>580000</v>
      </c>
    </row>
    <row r="496" spans="1:2">
      <c r="A496" s="137" t="s">
        <v>4744</v>
      </c>
      <c r="B496" s="206">
        <v>189000</v>
      </c>
    </row>
    <row r="497" spans="1:2">
      <c r="A497" s="137" t="s">
        <v>4745</v>
      </c>
      <c r="B497" s="206">
        <v>1055600</v>
      </c>
    </row>
    <row r="498" spans="1:2">
      <c r="A498" s="137" t="s">
        <v>4746</v>
      </c>
      <c r="B498" s="206">
        <v>77500</v>
      </c>
    </row>
    <row r="499" spans="1:2">
      <c r="A499" s="137" t="s">
        <v>4747</v>
      </c>
      <c r="B499" s="206">
        <v>1057500</v>
      </c>
    </row>
    <row r="500" spans="1:2">
      <c r="A500" s="137" t="s">
        <v>4748</v>
      </c>
      <c r="B500" s="206">
        <v>116000</v>
      </c>
    </row>
    <row r="501" spans="1:2">
      <c r="A501" s="137" t="s">
        <v>4749</v>
      </c>
      <c r="B501" s="206">
        <v>234000</v>
      </c>
    </row>
    <row r="502" spans="1:2">
      <c r="A502" s="137" t="s">
        <v>4750</v>
      </c>
      <c r="B502" s="206">
        <v>57500</v>
      </c>
    </row>
    <row r="503" spans="1:2" ht="12" customHeight="1">
      <c r="A503" s="137" t="s">
        <v>4751</v>
      </c>
      <c r="B503" s="206">
        <v>114400</v>
      </c>
    </row>
    <row r="504" spans="1:2">
      <c r="A504" s="137" t="s">
        <v>4752</v>
      </c>
      <c r="B504" s="206">
        <v>306900</v>
      </c>
    </row>
    <row r="505" spans="1:2">
      <c r="A505" s="137" t="s">
        <v>4753</v>
      </c>
      <c r="B505" s="206">
        <v>242000</v>
      </c>
    </row>
    <row r="506" spans="1:2">
      <c r="A506" s="137" t="s">
        <v>4754</v>
      </c>
      <c r="B506" s="206">
        <v>118800</v>
      </c>
    </row>
    <row r="507" spans="1:2">
      <c r="A507" s="137" t="s">
        <v>4755</v>
      </c>
      <c r="B507" s="206">
        <v>400000</v>
      </c>
    </row>
    <row r="508" spans="1:2">
      <c r="A508" s="137" t="s">
        <v>4756</v>
      </c>
      <c r="B508" s="206">
        <v>88000</v>
      </c>
    </row>
    <row r="509" spans="1:2">
      <c r="A509" s="137" t="s">
        <v>4757</v>
      </c>
      <c r="B509" s="206">
        <v>266000</v>
      </c>
    </row>
    <row r="510" spans="1:2">
      <c r="A510" s="137" t="s">
        <v>4758</v>
      </c>
      <c r="B510" s="206">
        <v>34000</v>
      </c>
    </row>
    <row r="511" spans="1:2">
      <c r="A511" s="137" t="s">
        <v>4759</v>
      </c>
      <c r="B511" s="206">
        <v>168000</v>
      </c>
    </row>
    <row r="512" spans="1:2">
      <c r="A512" s="137" t="s">
        <v>1239</v>
      </c>
      <c r="B512" s="206">
        <v>262500</v>
      </c>
    </row>
    <row r="513" spans="1:2">
      <c r="A513" s="137" t="s">
        <v>1240</v>
      </c>
      <c r="B513" s="206">
        <v>2325000</v>
      </c>
    </row>
    <row r="514" spans="1:2">
      <c r="A514" s="136" t="s">
        <v>1645</v>
      </c>
      <c r="B514" s="205">
        <v>16316120</v>
      </c>
    </row>
    <row r="515" spans="1:2">
      <c r="A515" s="137" t="s">
        <v>1241</v>
      </c>
      <c r="B515" s="206">
        <v>6250720</v>
      </c>
    </row>
    <row r="516" spans="1:2">
      <c r="A516" s="137" t="s">
        <v>4760</v>
      </c>
      <c r="B516" s="206">
        <v>2990400</v>
      </c>
    </row>
    <row r="517" spans="1:2">
      <c r="A517" s="137" t="s">
        <v>1699</v>
      </c>
      <c r="B517" s="206">
        <v>7075000</v>
      </c>
    </row>
    <row r="518" spans="1:2">
      <c r="A518" s="136" t="s">
        <v>1646</v>
      </c>
      <c r="B518" s="205">
        <v>25667558000</v>
      </c>
    </row>
    <row r="519" spans="1:2">
      <c r="A519" s="137" t="s">
        <v>1242</v>
      </c>
      <c r="B519" s="206">
        <v>2217558000</v>
      </c>
    </row>
    <row r="520" spans="1:2">
      <c r="A520" s="137" t="s">
        <v>1243</v>
      </c>
      <c r="B520" s="206">
        <v>7200000000</v>
      </c>
    </row>
    <row r="521" spans="1:2">
      <c r="A521" s="137" t="s">
        <v>1700</v>
      </c>
      <c r="B521" s="206">
        <v>3500000000</v>
      </c>
    </row>
    <row r="522" spans="1:2">
      <c r="A522" s="137" t="s">
        <v>1701</v>
      </c>
      <c r="B522" s="206">
        <v>3400000000</v>
      </c>
    </row>
    <row r="523" spans="1:2">
      <c r="A523" s="137" t="s">
        <v>1702</v>
      </c>
      <c r="B523" s="206">
        <v>3400000000</v>
      </c>
    </row>
    <row r="524" spans="1:2">
      <c r="A524" s="137" t="s">
        <v>1703</v>
      </c>
      <c r="B524" s="206">
        <v>3000000000</v>
      </c>
    </row>
    <row r="525" spans="1:2">
      <c r="A525" s="137" t="s">
        <v>3150</v>
      </c>
      <c r="B525" s="206">
        <v>2950000000</v>
      </c>
    </row>
    <row r="526" spans="1:2">
      <c r="A526" s="136" t="s">
        <v>4761</v>
      </c>
      <c r="B526" s="205">
        <v>149996000</v>
      </c>
    </row>
    <row r="527" spans="1:2">
      <c r="A527" s="137" t="s">
        <v>4762</v>
      </c>
      <c r="B527" s="206">
        <v>149996000</v>
      </c>
    </row>
    <row r="528" spans="1:2">
      <c r="A528" s="136" t="s">
        <v>1647</v>
      </c>
      <c r="B528" s="205">
        <v>38090000</v>
      </c>
    </row>
    <row r="529" spans="1:2">
      <c r="A529" s="137" t="s">
        <v>1244</v>
      </c>
      <c r="B529" s="206">
        <v>3900000</v>
      </c>
    </row>
    <row r="530" spans="1:2">
      <c r="A530" s="137" t="s">
        <v>1245</v>
      </c>
      <c r="B530" s="206">
        <v>3900000</v>
      </c>
    </row>
    <row r="531" spans="1:2">
      <c r="A531" s="137" t="s">
        <v>1704</v>
      </c>
      <c r="B531" s="206">
        <v>3900000</v>
      </c>
    </row>
    <row r="532" spans="1:2">
      <c r="A532" s="137" t="s">
        <v>1705</v>
      </c>
      <c r="B532" s="206">
        <v>3900000</v>
      </c>
    </row>
    <row r="533" spans="1:2">
      <c r="A533" s="137" t="s">
        <v>1706</v>
      </c>
      <c r="B533" s="206">
        <v>3900000</v>
      </c>
    </row>
    <row r="534" spans="1:2">
      <c r="A534" s="137" t="s">
        <v>3151</v>
      </c>
      <c r="B534" s="206">
        <v>5200000</v>
      </c>
    </row>
    <row r="535" spans="1:2">
      <c r="A535" s="137" t="s">
        <v>3152</v>
      </c>
      <c r="B535" s="206">
        <v>5200000</v>
      </c>
    </row>
    <row r="536" spans="1:2">
      <c r="A536" s="137" t="s">
        <v>3153</v>
      </c>
      <c r="B536" s="206">
        <v>4940000</v>
      </c>
    </row>
    <row r="537" spans="1:2">
      <c r="A537" s="137" t="s">
        <v>4763</v>
      </c>
      <c r="B537" s="206">
        <v>3250000</v>
      </c>
    </row>
    <row r="538" spans="1:2">
      <c r="A538" s="136" t="s">
        <v>1648</v>
      </c>
      <c r="B538" s="205">
        <v>13849440</v>
      </c>
    </row>
    <row r="539" spans="1:2">
      <c r="A539" s="137" t="s">
        <v>1246</v>
      </c>
      <c r="B539" s="206">
        <v>13849440</v>
      </c>
    </row>
    <row r="540" spans="1:2">
      <c r="A540" s="136" t="s">
        <v>1649</v>
      </c>
      <c r="B540" s="205">
        <v>1692220</v>
      </c>
    </row>
    <row r="541" spans="1:2">
      <c r="A541" s="137" t="s">
        <v>1247</v>
      </c>
      <c r="B541" s="206">
        <v>1692220</v>
      </c>
    </row>
    <row r="542" spans="1:2">
      <c r="A542" s="136" t="s">
        <v>1650</v>
      </c>
      <c r="B542" s="205">
        <v>40360000</v>
      </c>
    </row>
    <row r="543" spans="1:2">
      <c r="A543" s="137" t="s">
        <v>1248</v>
      </c>
      <c r="B543" s="206">
        <v>40360000</v>
      </c>
    </row>
    <row r="544" spans="1:2">
      <c r="A544" s="136" t="s">
        <v>1651</v>
      </c>
      <c r="B544" s="205">
        <v>9728000</v>
      </c>
    </row>
    <row r="545" spans="1:2">
      <c r="A545" s="137" t="s">
        <v>1249</v>
      </c>
      <c r="B545" s="206">
        <v>4928000</v>
      </c>
    </row>
    <row r="546" spans="1:2">
      <c r="A546" s="137" t="s">
        <v>4764</v>
      </c>
      <c r="B546" s="206">
        <v>4800000</v>
      </c>
    </row>
    <row r="547" spans="1:2">
      <c r="A547" s="136" t="s">
        <v>1652</v>
      </c>
      <c r="B547" s="205">
        <v>5544000</v>
      </c>
    </row>
    <row r="548" spans="1:2">
      <c r="A548" s="137" t="s">
        <v>1707</v>
      </c>
      <c r="B548" s="206">
        <v>3696000</v>
      </c>
    </row>
    <row r="549" spans="1:2">
      <c r="A549" s="137" t="s">
        <v>1708</v>
      </c>
      <c r="B549" s="206">
        <v>1848000</v>
      </c>
    </row>
    <row r="550" spans="1:2">
      <c r="A550" s="136" t="s">
        <v>2433</v>
      </c>
      <c r="B550" s="205">
        <v>38888947.799999997</v>
      </c>
    </row>
    <row r="551" spans="1:2">
      <c r="A551" s="137" t="s">
        <v>3154</v>
      </c>
      <c r="B551" s="206">
        <v>38888947.799999997</v>
      </c>
    </row>
    <row r="552" spans="1:2">
      <c r="A552" s="136" t="s">
        <v>1653</v>
      </c>
      <c r="B552" s="205">
        <v>72225000</v>
      </c>
    </row>
    <row r="553" spans="1:2">
      <c r="A553" s="137" t="s">
        <v>1250</v>
      </c>
      <c r="B553" s="206">
        <v>72225000</v>
      </c>
    </row>
    <row r="554" spans="1:2">
      <c r="A554" s="136" t="s">
        <v>1654</v>
      </c>
      <c r="B554" s="205">
        <v>2932500</v>
      </c>
    </row>
    <row r="555" spans="1:2">
      <c r="A555" s="137" t="s">
        <v>1251</v>
      </c>
      <c r="B555" s="206">
        <v>2932500</v>
      </c>
    </row>
    <row r="556" spans="1:2" ht="12" customHeight="1">
      <c r="A556" s="136" t="s">
        <v>1655</v>
      </c>
      <c r="B556" s="205">
        <v>65312500</v>
      </c>
    </row>
    <row r="557" spans="1:2">
      <c r="A557" s="137" t="s">
        <v>1252</v>
      </c>
      <c r="B557" s="206">
        <v>65312500</v>
      </c>
    </row>
    <row r="558" spans="1:2">
      <c r="A558" s="136" t="s">
        <v>1656</v>
      </c>
      <c r="B558" s="205">
        <v>134460000</v>
      </c>
    </row>
    <row r="559" spans="1:2">
      <c r="A559" s="137" t="s">
        <v>1709</v>
      </c>
      <c r="B559" s="206">
        <v>22000000</v>
      </c>
    </row>
    <row r="560" spans="1:2">
      <c r="A560" s="137" t="s">
        <v>1710</v>
      </c>
      <c r="B560" s="206">
        <v>22000000</v>
      </c>
    </row>
    <row r="561" spans="1:2">
      <c r="A561" s="137" t="s">
        <v>3155</v>
      </c>
      <c r="B561" s="206">
        <v>26500000</v>
      </c>
    </row>
    <row r="562" spans="1:2">
      <c r="A562" s="137" t="s">
        <v>3156</v>
      </c>
      <c r="B562" s="206">
        <v>22000000</v>
      </c>
    </row>
    <row r="563" spans="1:2">
      <c r="A563" s="137" t="s">
        <v>4765</v>
      </c>
      <c r="B563" s="206">
        <v>19960000</v>
      </c>
    </row>
    <row r="564" spans="1:2">
      <c r="A564" s="137" t="s">
        <v>1253</v>
      </c>
      <c r="B564" s="206">
        <v>22000000</v>
      </c>
    </row>
    <row r="565" spans="1:2">
      <c r="A565" s="136" t="s">
        <v>1657</v>
      </c>
      <c r="B565" s="205">
        <v>22648817.100000001</v>
      </c>
    </row>
    <row r="566" spans="1:2">
      <c r="A566" s="137" t="s">
        <v>3157</v>
      </c>
      <c r="B566" s="206">
        <v>4346250</v>
      </c>
    </row>
    <row r="567" spans="1:2">
      <c r="A567" s="137" t="s">
        <v>3158</v>
      </c>
      <c r="B567" s="206">
        <v>13602567.1</v>
      </c>
    </row>
    <row r="568" spans="1:2">
      <c r="A568" s="137" t="s">
        <v>1254</v>
      </c>
      <c r="B568" s="206">
        <v>4700000</v>
      </c>
    </row>
    <row r="569" spans="1:2">
      <c r="A569" s="136" t="s">
        <v>1658</v>
      </c>
      <c r="B569" s="205">
        <v>728000</v>
      </c>
    </row>
    <row r="570" spans="1:2">
      <c r="A570" s="137" t="s">
        <v>1255</v>
      </c>
      <c r="B570" s="206">
        <v>728000</v>
      </c>
    </row>
    <row r="571" spans="1:2">
      <c r="A571" s="136" t="s">
        <v>1659</v>
      </c>
      <c r="B571" s="205">
        <v>10680100</v>
      </c>
    </row>
    <row r="572" spans="1:2">
      <c r="A572" s="137" t="s">
        <v>1711</v>
      </c>
      <c r="B572" s="205">
        <v>10680100</v>
      </c>
    </row>
    <row r="573" spans="1:2">
      <c r="A573" s="136" t="s">
        <v>4766</v>
      </c>
      <c r="B573" s="205">
        <v>1918000</v>
      </c>
    </row>
    <row r="574" spans="1:2">
      <c r="A574" s="137" t="s">
        <v>4767</v>
      </c>
      <c r="B574" s="206">
        <v>1918000</v>
      </c>
    </row>
    <row r="575" spans="1:2" ht="12" customHeight="1">
      <c r="A575" s="136" t="s">
        <v>1660</v>
      </c>
      <c r="B575" s="205">
        <v>192000000</v>
      </c>
    </row>
    <row r="576" spans="1:2" ht="12" customHeight="1">
      <c r="A576" s="137" t="s">
        <v>1712</v>
      </c>
      <c r="B576" s="206">
        <v>192000000</v>
      </c>
    </row>
    <row r="577" spans="1:2" ht="12" customHeight="1">
      <c r="A577" s="136" t="s">
        <v>1661</v>
      </c>
      <c r="B577" s="205">
        <v>1575000</v>
      </c>
    </row>
    <row r="578" spans="1:2" ht="12" customHeight="1">
      <c r="A578" s="137" t="s">
        <v>1256</v>
      </c>
      <c r="B578" s="206">
        <v>1575000</v>
      </c>
    </row>
    <row r="579" spans="1:2" ht="12" customHeight="1">
      <c r="A579" s="136" t="s">
        <v>1662</v>
      </c>
      <c r="B579" s="205">
        <v>11604940</v>
      </c>
    </row>
    <row r="580" spans="1:2" ht="12" customHeight="1">
      <c r="A580" s="137" t="s">
        <v>1713</v>
      </c>
      <c r="B580" s="206">
        <v>5291000</v>
      </c>
    </row>
    <row r="581" spans="1:2" ht="12" customHeight="1">
      <c r="A581" s="137" t="s">
        <v>1257</v>
      </c>
      <c r="B581" s="206">
        <v>5279000</v>
      </c>
    </row>
    <row r="582" spans="1:2" ht="12" customHeight="1">
      <c r="A582" s="137" t="s">
        <v>1258</v>
      </c>
      <c r="B582" s="206">
        <v>355000</v>
      </c>
    </row>
    <row r="583" spans="1:2" ht="12" customHeight="1">
      <c r="A583" s="137" t="s">
        <v>1259</v>
      </c>
      <c r="B583" s="206">
        <v>354940</v>
      </c>
    </row>
    <row r="584" spans="1:2" ht="12" customHeight="1">
      <c r="A584" s="137" t="s">
        <v>1260</v>
      </c>
      <c r="B584" s="206">
        <v>325000</v>
      </c>
    </row>
    <row r="585" spans="1:2" ht="12" customHeight="1">
      <c r="A585" s="136" t="s">
        <v>3159</v>
      </c>
      <c r="B585" s="205">
        <v>7500000</v>
      </c>
    </row>
    <row r="586" spans="1:2" ht="12" customHeight="1">
      <c r="A586" s="137" t="s">
        <v>3160</v>
      </c>
      <c r="B586" s="206">
        <v>7500000</v>
      </c>
    </row>
    <row r="587" spans="1:2" ht="12" customHeight="1">
      <c r="A587" s="136" t="s">
        <v>1663</v>
      </c>
      <c r="B587" s="205">
        <v>35902500</v>
      </c>
    </row>
    <row r="588" spans="1:2" ht="12" customHeight="1">
      <c r="A588" s="137" t="s">
        <v>1261</v>
      </c>
      <c r="B588" s="206">
        <v>620480</v>
      </c>
    </row>
    <row r="589" spans="1:2" ht="12" customHeight="1">
      <c r="A589" s="137" t="s">
        <v>1262</v>
      </c>
      <c r="B589" s="206">
        <v>1500800</v>
      </c>
    </row>
    <row r="590" spans="1:2" ht="12" customHeight="1">
      <c r="A590" s="137" t="s">
        <v>1263</v>
      </c>
      <c r="B590" s="206">
        <v>300720</v>
      </c>
    </row>
    <row r="591" spans="1:2" ht="12" customHeight="1">
      <c r="A591" s="137" t="s">
        <v>3161</v>
      </c>
      <c r="B591" s="206">
        <v>1103200</v>
      </c>
    </row>
    <row r="592" spans="1:2" ht="12" customHeight="1">
      <c r="A592" s="137" t="s">
        <v>3162</v>
      </c>
      <c r="B592" s="206">
        <v>1000300</v>
      </c>
    </row>
    <row r="593" spans="1:2" ht="12" customHeight="1">
      <c r="A593" s="137" t="s">
        <v>3163</v>
      </c>
      <c r="B593" s="206">
        <v>350000</v>
      </c>
    </row>
    <row r="594" spans="1:2" ht="12" customHeight="1">
      <c r="A594" s="137" t="s">
        <v>3164</v>
      </c>
      <c r="B594" s="206">
        <v>5953500</v>
      </c>
    </row>
    <row r="595" spans="1:2" ht="12" customHeight="1">
      <c r="A595" s="137" t="s">
        <v>4768</v>
      </c>
      <c r="B595" s="206">
        <v>150360</v>
      </c>
    </row>
    <row r="596" spans="1:2" ht="12" customHeight="1">
      <c r="A596" s="137" t="s">
        <v>4769</v>
      </c>
      <c r="B596" s="206">
        <v>1200360</v>
      </c>
    </row>
    <row r="597" spans="1:2">
      <c r="A597" s="137" t="s">
        <v>4770</v>
      </c>
      <c r="B597" s="206">
        <v>3309600</v>
      </c>
    </row>
    <row r="598" spans="1:2">
      <c r="A598" s="137" t="s">
        <v>4771</v>
      </c>
      <c r="B598" s="206">
        <v>775600</v>
      </c>
    </row>
    <row r="599" spans="1:2">
      <c r="A599" s="137" t="s">
        <v>4772</v>
      </c>
      <c r="B599" s="206">
        <v>10805400</v>
      </c>
    </row>
    <row r="600" spans="1:2">
      <c r="A600" s="137" t="s">
        <v>4773</v>
      </c>
      <c r="B600" s="206">
        <v>1701000</v>
      </c>
    </row>
    <row r="601" spans="1:2">
      <c r="A601" s="137" t="s">
        <v>4774</v>
      </c>
      <c r="B601" s="206">
        <v>4804800</v>
      </c>
    </row>
    <row r="602" spans="1:2">
      <c r="A602" s="137" t="s">
        <v>4775</v>
      </c>
      <c r="B602" s="206">
        <v>1000300</v>
      </c>
    </row>
    <row r="603" spans="1:2">
      <c r="A603" s="137" t="s">
        <v>4776</v>
      </c>
      <c r="B603" s="206">
        <v>875000</v>
      </c>
    </row>
    <row r="604" spans="1:2">
      <c r="A604" s="137" t="s">
        <v>4777</v>
      </c>
      <c r="B604" s="206">
        <v>451080</v>
      </c>
    </row>
    <row r="605" spans="1:2">
      <c r="A605" s="136" t="s">
        <v>3165</v>
      </c>
      <c r="B605" s="205">
        <v>15531393.4</v>
      </c>
    </row>
    <row r="606" spans="1:2">
      <c r="A606" s="137" t="s">
        <v>3166</v>
      </c>
      <c r="B606" s="206">
        <v>5986590.4000000004</v>
      </c>
    </row>
    <row r="607" spans="1:2">
      <c r="A607" s="137" t="s">
        <v>3167</v>
      </c>
      <c r="B607" s="206">
        <v>5999999</v>
      </c>
    </row>
    <row r="608" spans="1:2">
      <c r="A608" s="137" t="s">
        <v>3168</v>
      </c>
      <c r="B608" s="206">
        <v>2400804</v>
      </c>
    </row>
    <row r="609" spans="1:2">
      <c r="A609" s="137" t="s">
        <v>4778</v>
      </c>
      <c r="B609" s="206">
        <v>1144000</v>
      </c>
    </row>
    <row r="610" spans="1:2">
      <c r="A610" s="136" t="s">
        <v>1664</v>
      </c>
      <c r="B610" s="205">
        <v>3991189145.6599998</v>
      </c>
    </row>
    <row r="611" spans="1:2">
      <c r="A611" s="137" t="s">
        <v>1714</v>
      </c>
      <c r="B611" s="206">
        <v>651908479.22000003</v>
      </c>
    </row>
    <row r="612" spans="1:2">
      <c r="A612" s="137" t="s">
        <v>1715</v>
      </c>
      <c r="B612" s="206">
        <v>622883271.53999996</v>
      </c>
    </row>
    <row r="613" spans="1:2">
      <c r="A613" s="137" t="s">
        <v>3169</v>
      </c>
      <c r="B613" s="206">
        <v>655242999.83000004</v>
      </c>
    </row>
    <row r="614" spans="1:2">
      <c r="A614" s="137" t="s">
        <v>4779</v>
      </c>
      <c r="B614" s="206">
        <v>753714068.10000002</v>
      </c>
    </row>
    <row r="615" spans="1:2">
      <c r="A615" s="137" t="s">
        <v>4780</v>
      </c>
      <c r="B615" s="206">
        <v>653088502.36000001</v>
      </c>
    </row>
    <row r="616" spans="1:2">
      <c r="A616" s="137" t="s">
        <v>1264</v>
      </c>
      <c r="B616" s="206">
        <v>654351824.61000001</v>
      </c>
    </row>
    <row r="617" spans="1:2">
      <c r="A617" s="136" t="s">
        <v>3170</v>
      </c>
      <c r="B617" s="205">
        <v>16480598.4</v>
      </c>
    </row>
    <row r="618" spans="1:2">
      <c r="A618" s="137" t="s">
        <v>3171</v>
      </c>
      <c r="B618" s="206">
        <v>168000</v>
      </c>
    </row>
    <row r="619" spans="1:2">
      <c r="A619" s="137" t="s">
        <v>3172</v>
      </c>
      <c r="B619" s="206">
        <v>89600</v>
      </c>
    </row>
    <row r="620" spans="1:2">
      <c r="A620" s="137" t="s">
        <v>3173</v>
      </c>
      <c r="B620" s="206">
        <v>336000</v>
      </c>
    </row>
    <row r="621" spans="1:2">
      <c r="A621" s="137" t="s">
        <v>3174</v>
      </c>
      <c r="B621" s="206">
        <v>336000</v>
      </c>
    </row>
    <row r="622" spans="1:2">
      <c r="A622" s="137" t="s">
        <v>3175</v>
      </c>
      <c r="B622" s="206">
        <v>336000</v>
      </c>
    </row>
    <row r="623" spans="1:2">
      <c r="A623" s="137" t="s">
        <v>3176</v>
      </c>
      <c r="B623" s="206">
        <v>336000</v>
      </c>
    </row>
    <row r="624" spans="1:2">
      <c r="A624" s="137" t="s">
        <v>3177</v>
      </c>
      <c r="B624" s="206">
        <v>336000</v>
      </c>
    </row>
    <row r="625" spans="1:2">
      <c r="A625" s="137" t="s">
        <v>3178</v>
      </c>
      <c r="B625" s="206">
        <v>336000</v>
      </c>
    </row>
    <row r="626" spans="1:2">
      <c r="A626" s="137" t="s">
        <v>3179</v>
      </c>
      <c r="B626" s="206">
        <v>134400</v>
      </c>
    </row>
    <row r="627" spans="1:2">
      <c r="A627" s="137" t="s">
        <v>3180</v>
      </c>
      <c r="B627" s="206">
        <v>336000</v>
      </c>
    </row>
    <row r="628" spans="1:2">
      <c r="A628" s="137" t="s">
        <v>3181</v>
      </c>
      <c r="B628" s="206">
        <v>44800</v>
      </c>
    </row>
    <row r="629" spans="1:2">
      <c r="A629" s="137" t="s">
        <v>3182</v>
      </c>
      <c r="B629" s="206">
        <v>492800</v>
      </c>
    </row>
    <row r="630" spans="1:2">
      <c r="A630" s="137" t="s">
        <v>3183</v>
      </c>
      <c r="B630" s="206">
        <v>224000</v>
      </c>
    </row>
    <row r="631" spans="1:2">
      <c r="A631" s="137" t="s">
        <v>3184</v>
      </c>
      <c r="B631" s="206">
        <v>672000</v>
      </c>
    </row>
    <row r="632" spans="1:2">
      <c r="A632" s="137" t="s">
        <v>3185</v>
      </c>
      <c r="B632" s="206">
        <v>89600</v>
      </c>
    </row>
    <row r="633" spans="1:2">
      <c r="A633" s="137" t="s">
        <v>3186</v>
      </c>
      <c r="B633" s="206">
        <v>4032000</v>
      </c>
    </row>
    <row r="634" spans="1:2">
      <c r="A634" s="137" t="s">
        <v>3187</v>
      </c>
      <c r="B634" s="206">
        <v>336000</v>
      </c>
    </row>
    <row r="635" spans="1:2">
      <c r="A635" s="137" t="s">
        <v>3188</v>
      </c>
      <c r="B635" s="206">
        <v>89600</v>
      </c>
    </row>
    <row r="636" spans="1:2">
      <c r="A636" s="137" t="s">
        <v>3189</v>
      </c>
      <c r="B636" s="206">
        <v>89600</v>
      </c>
    </row>
    <row r="637" spans="1:2">
      <c r="A637" s="137" t="s">
        <v>3190</v>
      </c>
      <c r="B637" s="206">
        <v>89600</v>
      </c>
    </row>
    <row r="638" spans="1:2">
      <c r="A638" s="137" t="s">
        <v>3191</v>
      </c>
      <c r="B638" s="206">
        <v>179200</v>
      </c>
    </row>
    <row r="639" spans="1:2">
      <c r="A639" s="137" t="s">
        <v>3192</v>
      </c>
      <c r="B639" s="206">
        <v>56000</v>
      </c>
    </row>
    <row r="640" spans="1:2">
      <c r="A640" s="137" t="s">
        <v>3193</v>
      </c>
      <c r="B640" s="206">
        <v>140000</v>
      </c>
    </row>
    <row r="641" spans="1:2">
      <c r="A641" s="137" t="s">
        <v>3194</v>
      </c>
      <c r="B641" s="206">
        <v>140000</v>
      </c>
    </row>
    <row r="642" spans="1:2">
      <c r="A642" s="137" t="s">
        <v>3195</v>
      </c>
      <c r="B642" s="206">
        <v>140000</v>
      </c>
    </row>
    <row r="643" spans="1:2">
      <c r="A643" s="137" t="s">
        <v>3196</v>
      </c>
      <c r="B643" s="206">
        <v>140000</v>
      </c>
    </row>
    <row r="644" spans="1:2">
      <c r="A644" s="137" t="s">
        <v>3197</v>
      </c>
      <c r="B644" s="206">
        <v>140000</v>
      </c>
    </row>
    <row r="645" spans="1:2">
      <c r="A645" s="137" t="s">
        <v>3198</v>
      </c>
      <c r="B645" s="206">
        <v>140000</v>
      </c>
    </row>
    <row r="646" spans="1:2">
      <c r="A646" s="137" t="s">
        <v>3199</v>
      </c>
      <c r="B646" s="206">
        <v>280000</v>
      </c>
    </row>
    <row r="647" spans="1:2">
      <c r="A647" s="137" t="s">
        <v>3200</v>
      </c>
      <c r="B647" s="206">
        <v>140000</v>
      </c>
    </row>
    <row r="648" spans="1:2">
      <c r="A648" s="137" t="s">
        <v>3201</v>
      </c>
      <c r="B648" s="206">
        <v>140000</v>
      </c>
    </row>
    <row r="649" spans="1:2">
      <c r="A649" s="137" t="s">
        <v>3202</v>
      </c>
      <c r="B649" s="206">
        <v>6720</v>
      </c>
    </row>
    <row r="650" spans="1:2" ht="12" customHeight="1">
      <c r="A650" s="137" t="s">
        <v>3203</v>
      </c>
      <c r="B650" s="206">
        <v>537600</v>
      </c>
    </row>
    <row r="651" spans="1:2" ht="12" customHeight="1">
      <c r="A651" s="137" t="s">
        <v>3204</v>
      </c>
      <c r="B651" s="206">
        <v>26880</v>
      </c>
    </row>
    <row r="652" spans="1:2">
      <c r="A652" s="137" t="s">
        <v>3205</v>
      </c>
      <c r="B652" s="206">
        <v>26880</v>
      </c>
    </row>
    <row r="653" spans="1:2">
      <c r="A653" s="137" t="s">
        <v>3206</v>
      </c>
      <c r="B653" s="206">
        <v>112000</v>
      </c>
    </row>
    <row r="654" spans="1:2">
      <c r="A654" s="137" t="s">
        <v>3207</v>
      </c>
      <c r="B654" s="206">
        <v>358400</v>
      </c>
    </row>
    <row r="655" spans="1:2">
      <c r="A655" s="137" t="s">
        <v>3208</v>
      </c>
      <c r="B655" s="206">
        <v>5600</v>
      </c>
    </row>
    <row r="656" spans="1:2">
      <c r="A656" s="137" t="s">
        <v>3209</v>
      </c>
      <c r="B656" s="206">
        <v>26880</v>
      </c>
    </row>
    <row r="657" spans="1:2">
      <c r="A657" s="137" t="s">
        <v>3210</v>
      </c>
      <c r="B657" s="206">
        <v>22400</v>
      </c>
    </row>
    <row r="658" spans="1:2">
      <c r="A658" s="137" t="s">
        <v>3211</v>
      </c>
      <c r="B658" s="206">
        <v>5600</v>
      </c>
    </row>
    <row r="659" spans="1:2">
      <c r="A659" s="137" t="s">
        <v>3212</v>
      </c>
      <c r="B659" s="206">
        <v>8960</v>
      </c>
    </row>
    <row r="660" spans="1:2">
      <c r="A660" s="137" t="s">
        <v>3213</v>
      </c>
      <c r="B660" s="206">
        <v>168000</v>
      </c>
    </row>
    <row r="661" spans="1:2">
      <c r="A661" s="137" t="s">
        <v>3214</v>
      </c>
      <c r="B661" s="206">
        <v>39200</v>
      </c>
    </row>
    <row r="662" spans="1:2">
      <c r="A662" s="137" t="s">
        <v>3215</v>
      </c>
      <c r="B662" s="206">
        <v>22400</v>
      </c>
    </row>
    <row r="663" spans="1:2">
      <c r="A663" s="137" t="s">
        <v>3215</v>
      </c>
      <c r="B663" s="206">
        <v>784000</v>
      </c>
    </row>
    <row r="664" spans="1:2">
      <c r="A664" s="137" t="s">
        <v>3216</v>
      </c>
      <c r="B664" s="206">
        <v>134400</v>
      </c>
    </row>
    <row r="665" spans="1:2">
      <c r="A665" s="137" t="s">
        <v>3217</v>
      </c>
      <c r="B665" s="206">
        <v>22400</v>
      </c>
    </row>
    <row r="666" spans="1:2">
      <c r="A666" s="137" t="s">
        <v>3218</v>
      </c>
      <c r="B666" s="206">
        <v>140000</v>
      </c>
    </row>
    <row r="667" spans="1:2">
      <c r="A667" s="137" t="s">
        <v>3219</v>
      </c>
      <c r="B667" s="206">
        <v>140000</v>
      </c>
    </row>
    <row r="668" spans="1:2">
      <c r="A668" s="137" t="s">
        <v>3220</v>
      </c>
      <c r="B668" s="206">
        <v>140000</v>
      </c>
    </row>
    <row r="669" spans="1:2">
      <c r="A669" s="137" t="s">
        <v>3221</v>
      </c>
      <c r="B669" s="206">
        <v>2464000</v>
      </c>
    </row>
    <row r="670" spans="1:2">
      <c r="A670" s="137" t="s">
        <v>3222</v>
      </c>
      <c r="B670" s="206">
        <v>77078.399999999994</v>
      </c>
    </row>
    <row r="671" spans="1:2">
      <c r="A671" s="137" t="s">
        <v>4781</v>
      </c>
      <c r="B671" s="206">
        <v>672000</v>
      </c>
    </row>
    <row r="672" spans="1:2">
      <c r="A672" s="136" t="s">
        <v>3223</v>
      </c>
      <c r="B672" s="205">
        <v>12000000.1</v>
      </c>
    </row>
    <row r="673" spans="1:2">
      <c r="A673" s="137" t="s">
        <v>3224</v>
      </c>
      <c r="B673" s="206">
        <v>12000000.1</v>
      </c>
    </row>
    <row r="674" spans="1:2" ht="12" customHeight="1">
      <c r="A674" s="136" t="s">
        <v>3225</v>
      </c>
      <c r="B674" s="205">
        <v>21746800</v>
      </c>
    </row>
    <row r="675" spans="1:2">
      <c r="A675" s="137" t="s">
        <v>3226</v>
      </c>
      <c r="B675" s="206">
        <v>300000</v>
      </c>
    </row>
    <row r="676" spans="1:2" ht="12" customHeight="1">
      <c r="A676" s="137" t="s">
        <v>3227</v>
      </c>
      <c r="B676" s="206">
        <v>1850000</v>
      </c>
    </row>
    <row r="677" spans="1:2">
      <c r="A677" s="137" t="s">
        <v>3228</v>
      </c>
      <c r="B677" s="206">
        <v>700000</v>
      </c>
    </row>
    <row r="678" spans="1:2">
      <c r="A678" s="137" t="s">
        <v>3229</v>
      </c>
      <c r="B678" s="206">
        <v>2900000</v>
      </c>
    </row>
    <row r="679" spans="1:2">
      <c r="A679" s="137" t="s">
        <v>4782</v>
      </c>
      <c r="B679" s="206">
        <v>1446800</v>
      </c>
    </row>
    <row r="680" spans="1:2">
      <c r="A680" s="137" t="s">
        <v>4783</v>
      </c>
      <c r="B680" s="206">
        <v>625000</v>
      </c>
    </row>
    <row r="681" spans="1:2">
      <c r="A681" s="137" t="s">
        <v>4784</v>
      </c>
      <c r="B681" s="206">
        <v>625000</v>
      </c>
    </row>
    <row r="682" spans="1:2">
      <c r="A682" s="137" t="s">
        <v>4785</v>
      </c>
      <c r="B682" s="206">
        <v>8100000</v>
      </c>
    </row>
    <row r="683" spans="1:2">
      <c r="A683" s="137" t="s">
        <v>4786</v>
      </c>
      <c r="B683" s="206">
        <v>850000</v>
      </c>
    </row>
    <row r="684" spans="1:2">
      <c r="A684" s="137" t="s">
        <v>4787</v>
      </c>
      <c r="B684" s="206">
        <v>850000</v>
      </c>
    </row>
    <row r="685" spans="1:2">
      <c r="A685" s="137" t="s">
        <v>4788</v>
      </c>
      <c r="B685" s="206">
        <v>3500000</v>
      </c>
    </row>
    <row r="686" spans="1:2">
      <c r="A686" s="136" t="s">
        <v>4789</v>
      </c>
      <c r="B686" s="205">
        <v>1298880</v>
      </c>
    </row>
    <row r="687" spans="1:2">
      <c r="A687" s="137" t="s">
        <v>4790</v>
      </c>
      <c r="B687" s="206">
        <v>1298880</v>
      </c>
    </row>
    <row r="688" spans="1:2">
      <c r="A688" s="136" t="s">
        <v>1665</v>
      </c>
      <c r="B688" s="205">
        <v>1104000</v>
      </c>
    </row>
    <row r="689" spans="1:2">
      <c r="A689" s="137" t="s">
        <v>1716</v>
      </c>
      <c r="B689" s="206">
        <v>1104000</v>
      </c>
    </row>
    <row r="690" spans="1:2">
      <c r="A690" s="136" t="s">
        <v>4791</v>
      </c>
      <c r="B690" s="205">
        <v>108980</v>
      </c>
    </row>
    <row r="691" spans="1:2">
      <c r="A691" s="137" t="s">
        <v>4792</v>
      </c>
      <c r="B691" s="206">
        <v>108980</v>
      </c>
    </row>
    <row r="692" spans="1:2">
      <c r="A692" s="136" t="s">
        <v>1666</v>
      </c>
      <c r="B692" s="205">
        <v>33075000</v>
      </c>
    </row>
    <row r="693" spans="1:2">
      <c r="A693" s="137" t="s">
        <v>1265</v>
      </c>
      <c r="B693" s="206">
        <v>1350000</v>
      </c>
    </row>
    <row r="694" spans="1:2">
      <c r="A694" s="137" t="s">
        <v>1266</v>
      </c>
      <c r="B694" s="206">
        <v>2025000</v>
      </c>
    </row>
    <row r="695" spans="1:2">
      <c r="A695" s="137" t="s">
        <v>1267</v>
      </c>
      <c r="B695" s="206">
        <v>1350000</v>
      </c>
    </row>
    <row r="696" spans="1:2">
      <c r="A696" s="137" t="s">
        <v>1717</v>
      </c>
      <c r="B696" s="206">
        <v>2025000</v>
      </c>
    </row>
    <row r="697" spans="1:2">
      <c r="A697" s="137" t="s">
        <v>1718</v>
      </c>
      <c r="B697" s="206">
        <v>2700000</v>
      </c>
    </row>
    <row r="698" spans="1:2">
      <c r="A698" s="137" t="s">
        <v>1719</v>
      </c>
      <c r="B698" s="206">
        <v>2700000</v>
      </c>
    </row>
    <row r="699" spans="1:2">
      <c r="A699" s="137" t="s">
        <v>1720</v>
      </c>
      <c r="B699" s="206">
        <v>675000</v>
      </c>
    </row>
    <row r="700" spans="1:2">
      <c r="A700" s="137" t="s">
        <v>3230</v>
      </c>
      <c r="B700" s="206">
        <v>2025000</v>
      </c>
    </row>
    <row r="701" spans="1:2">
      <c r="A701" s="137" t="s">
        <v>3231</v>
      </c>
      <c r="B701" s="206">
        <v>2025000</v>
      </c>
    </row>
    <row r="702" spans="1:2">
      <c r="A702" s="137" t="s">
        <v>3232</v>
      </c>
      <c r="B702" s="206">
        <v>1350000</v>
      </c>
    </row>
    <row r="703" spans="1:2">
      <c r="A703" s="137" t="s">
        <v>4793</v>
      </c>
      <c r="B703" s="206">
        <v>4050000</v>
      </c>
    </row>
    <row r="704" spans="1:2">
      <c r="A704" s="137" t="s">
        <v>4794</v>
      </c>
      <c r="B704" s="206">
        <v>4050000</v>
      </c>
    </row>
    <row r="705" spans="1:2">
      <c r="A705" s="137" t="s">
        <v>4795</v>
      </c>
      <c r="B705" s="206">
        <v>2700000</v>
      </c>
    </row>
    <row r="706" spans="1:2">
      <c r="A706" s="137" t="s">
        <v>4796</v>
      </c>
      <c r="B706" s="206">
        <v>4050000</v>
      </c>
    </row>
    <row r="707" spans="1:2">
      <c r="A707" s="136" t="s">
        <v>1667</v>
      </c>
      <c r="B707" s="205">
        <v>49500000</v>
      </c>
    </row>
    <row r="708" spans="1:2">
      <c r="A708" s="137" t="s">
        <v>1268</v>
      </c>
      <c r="B708" s="206">
        <v>40000000</v>
      </c>
    </row>
    <row r="709" spans="1:2">
      <c r="A709" s="137" t="s">
        <v>3233</v>
      </c>
      <c r="B709" s="206">
        <v>9500000</v>
      </c>
    </row>
    <row r="710" spans="1:2">
      <c r="A710" s="136" t="s">
        <v>1668</v>
      </c>
      <c r="B710" s="205">
        <v>57394400</v>
      </c>
    </row>
    <row r="711" spans="1:2">
      <c r="A711" s="137" t="s">
        <v>1269</v>
      </c>
      <c r="B711" s="206">
        <v>5712000</v>
      </c>
    </row>
    <row r="712" spans="1:2">
      <c r="A712" s="137" t="s">
        <v>1270</v>
      </c>
      <c r="B712" s="206">
        <v>268800</v>
      </c>
    </row>
    <row r="713" spans="1:2">
      <c r="A713" s="137" t="s">
        <v>1721</v>
      </c>
      <c r="B713" s="206">
        <v>9189600</v>
      </c>
    </row>
    <row r="714" spans="1:2">
      <c r="A714" s="137" t="s">
        <v>4797</v>
      </c>
      <c r="B714" s="206">
        <v>12320000</v>
      </c>
    </row>
    <row r="715" spans="1:2">
      <c r="A715" s="137" t="s">
        <v>1271</v>
      </c>
      <c r="B715" s="206">
        <v>29904000</v>
      </c>
    </row>
    <row r="716" spans="1:2">
      <c r="A716" s="136" t="s">
        <v>1669</v>
      </c>
      <c r="B716" s="205">
        <v>10752000</v>
      </c>
    </row>
    <row r="717" spans="1:2">
      <c r="A717" s="137" t="s">
        <v>1272</v>
      </c>
      <c r="B717" s="206">
        <v>6720000</v>
      </c>
    </row>
    <row r="718" spans="1:2">
      <c r="A718" s="137" t="s">
        <v>4798</v>
      </c>
      <c r="B718" s="206">
        <v>4032000</v>
      </c>
    </row>
    <row r="719" spans="1:2">
      <c r="A719" s="136" t="s">
        <v>1670</v>
      </c>
      <c r="B719" s="205">
        <v>33816652.799999997</v>
      </c>
    </row>
    <row r="720" spans="1:2">
      <c r="A720" s="137" t="s">
        <v>1722</v>
      </c>
      <c r="B720" s="206">
        <v>2239171.2000000002</v>
      </c>
    </row>
    <row r="721" spans="1:2">
      <c r="A721" s="137" t="s">
        <v>3234</v>
      </c>
      <c r="B721" s="206">
        <v>9730000</v>
      </c>
    </row>
    <row r="722" spans="1:2">
      <c r="A722" s="137" t="s">
        <v>3235</v>
      </c>
      <c r="B722" s="206">
        <v>10864000</v>
      </c>
    </row>
    <row r="723" spans="1:2">
      <c r="A723" s="137" t="s">
        <v>4799</v>
      </c>
      <c r="B723" s="206">
        <v>6585600</v>
      </c>
    </row>
    <row r="724" spans="1:2">
      <c r="A724" s="137" t="s">
        <v>1273</v>
      </c>
      <c r="B724" s="206">
        <v>731001.6</v>
      </c>
    </row>
    <row r="725" spans="1:2">
      <c r="A725" s="137" t="s">
        <v>1274</v>
      </c>
      <c r="B725" s="206">
        <v>790675.2</v>
      </c>
    </row>
    <row r="726" spans="1:2">
      <c r="A726" s="137" t="s">
        <v>1275</v>
      </c>
      <c r="B726" s="206">
        <v>1708000</v>
      </c>
    </row>
    <row r="727" spans="1:2">
      <c r="A727" s="137" t="s">
        <v>1276</v>
      </c>
      <c r="B727" s="206">
        <v>1168204.8</v>
      </c>
    </row>
    <row r="728" spans="1:2">
      <c r="A728" s="136" t="s">
        <v>1671</v>
      </c>
      <c r="B728" s="205">
        <v>14392000</v>
      </c>
    </row>
    <row r="729" spans="1:2">
      <c r="A729" s="137" t="s">
        <v>1723</v>
      </c>
      <c r="B729" s="206">
        <v>13272000</v>
      </c>
    </row>
    <row r="730" spans="1:2">
      <c r="A730" s="137" t="s">
        <v>1724</v>
      </c>
      <c r="B730" s="206">
        <v>1120000</v>
      </c>
    </row>
    <row r="731" spans="1:2">
      <c r="A731" s="136" t="s">
        <v>4800</v>
      </c>
      <c r="B731" s="205">
        <v>772000</v>
      </c>
    </row>
    <row r="732" spans="1:2">
      <c r="A732" s="137" t="s">
        <v>4801</v>
      </c>
      <c r="B732" s="206">
        <v>772000</v>
      </c>
    </row>
    <row r="733" spans="1:2">
      <c r="A733" s="136" t="s">
        <v>3236</v>
      </c>
      <c r="B733" s="205">
        <v>27607800</v>
      </c>
    </row>
    <row r="734" spans="1:2" ht="24">
      <c r="A734" s="137" t="s">
        <v>3237</v>
      </c>
      <c r="B734" s="206">
        <v>330000</v>
      </c>
    </row>
    <row r="735" spans="1:2" ht="24">
      <c r="A735" s="137" t="s">
        <v>3238</v>
      </c>
      <c r="B735" s="206">
        <v>370000</v>
      </c>
    </row>
    <row r="736" spans="1:2" ht="24">
      <c r="A736" s="137" t="s">
        <v>3239</v>
      </c>
      <c r="B736" s="206">
        <v>1288000</v>
      </c>
    </row>
    <row r="737" spans="1:2" ht="24">
      <c r="A737" s="137" t="s">
        <v>3240</v>
      </c>
      <c r="B737" s="206">
        <v>128000</v>
      </c>
    </row>
    <row r="738" spans="1:2" ht="24">
      <c r="A738" s="137" t="s">
        <v>3241</v>
      </c>
      <c r="B738" s="206">
        <v>1040000</v>
      </c>
    </row>
    <row r="739" spans="1:2" ht="24">
      <c r="A739" s="137" t="s">
        <v>3242</v>
      </c>
      <c r="B739" s="206">
        <v>300000</v>
      </c>
    </row>
    <row r="740" spans="1:2" ht="24">
      <c r="A740" s="137" t="s">
        <v>3243</v>
      </c>
      <c r="B740" s="206">
        <v>350000</v>
      </c>
    </row>
    <row r="741" spans="1:2" ht="24">
      <c r="A741" s="137" t="s">
        <v>3244</v>
      </c>
      <c r="B741" s="206">
        <v>360000</v>
      </c>
    </row>
    <row r="742" spans="1:2" ht="24">
      <c r="A742" s="137" t="s">
        <v>3245</v>
      </c>
      <c r="B742" s="206">
        <v>790000</v>
      </c>
    </row>
    <row r="743" spans="1:2" ht="24">
      <c r="A743" s="137" t="s">
        <v>3246</v>
      </c>
      <c r="B743" s="206">
        <v>912000</v>
      </c>
    </row>
    <row r="744" spans="1:2" ht="24">
      <c r="A744" s="137" t="s">
        <v>3247</v>
      </c>
      <c r="B744" s="206">
        <v>1384000</v>
      </c>
    </row>
    <row r="745" spans="1:2" ht="24">
      <c r="A745" s="137" t="s">
        <v>3248</v>
      </c>
      <c r="B745" s="206">
        <v>3636000</v>
      </c>
    </row>
    <row r="746" spans="1:2" ht="24">
      <c r="A746" s="137" t="s">
        <v>3249</v>
      </c>
      <c r="B746" s="206">
        <v>3100000</v>
      </c>
    </row>
    <row r="747" spans="1:2" ht="24">
      <c r="A747" s="137" t="s">
        <v>3250</v>
      </c>
      <c r="B747" s="206">
        <v>424000</v>
      </c>
    </row>
    <row r="748" spans="1:2" ht="24">
      <c r="A748" s="137" t="s">
        <v>3251</v>
      </c>
      <c r="B748" s="206">
        <v>240000</v>
      </c>
    </row>
    <row r="749" spans="1:2" ht="24">
      <c r="A749" s="137" t="s">
        <v>3252</v>
      </c>
      <c r="B749" s="206">
        <v>444000</v>
      </c>
    </row>
    <row r="750" spans="1:2" ht="24">
      <c r="A750" s="137" t="s">
        <v>3253</v>
      </c>
      <c r="B750" s="206">
        <v>800000</v>
      </c>
    </row>
    <row r="751" spans="1:2" ht="24">
      <c r="A751" s="137" t="s">
        <v>3254</v>
      </c>
      <c r="B751" s="206">
        <v>310000</v>
      </c>
    </row>
    <row r="752" spans="1:2" ht="24">
      <c r="A752" s="137" t="s">
        <v>3255</v>
      </c>
      <c r="B752" s="206">
        <v>358800</v>
      </c>
    </row>
    <row r="753" spans="1:2" ht="24">
      <c r="A753" s="137" t="s">
        <v>3256</v>
      </c>
      <c r="B753" s="206">
        <v>1320000</v>
      </c>
    </row>
    <row r="754" spans="1:2" ht="24">
      <c r="A754" s="137" t="s">
        <v>3257</v>
      </c>
      <c r="B754" s="206">
        <v>222000</v>
      </c>
    </row>
    <row r="755" spans="1:2" ht="24">
      <c r="A755" s="137" t="s">
        <v>3258</v>
      </c>
      <c r="B755" s="206">
        <v>529000</v>
      </c>
    </row>
    <row r="756" spans="1:2" ht="24">
      <c r="A756" s="137" t="s">
        <v>3259</v>
      </c>
      <c r="B756" s="206">
        <v>2980000</v>
      </c>
    </row>
    <row r="757" spans="1:2" ht="24">
      <c r="A757" s="137" t="s">
        <v>3260</v>
      </c>
      <c r="B757" s="206">
        <v>650000</v>
      </c>
    </row>
    <row r="758" spans="1:2" ht="24">
      <c r="A758" s="137" t="s">
        <v>3261</v>
      </c>
      <c r="B758" s="206">
        <v>3150000</v>
      </c>
    </row>
    <row r="759" spans="1:2" ht="24">
      <c r="A759" s="137" t="s">
        <v>3262</v>
      </c>
      <c r="B759" s="206">
        <v>1560000</v>
      </c>
    </row>
    <row r="760" spans="1:2" ht="24">
      <c r="A760" s="137" t="s">
        <v>3263</v>
      </c>
      <c r="B760" s="206">
        <v>372000</v>
      </c>
    </row>
    <row r="761" spans="1:2" ht="24">
      <c r="A761" s="137" t="s">
        <v>3264</v>
      </c>
      <c r="B761" s="206">
        <v>260000</v>
      </c>
    </row>
    <row r="762" spans="1:2">
      <c r="A762" s="136" t="s">
        <v>3265</v>
      </c>
      <c r="B762" s="205">
        <v>1860000</v>
      </c>
    </row>
    <row r="763" spans="1:2">
      <c r="A763" s="137" t="s">
        <v>3266</v>
      </c>
      <c r="B763" s="206">
        <v>1860000</v>
      </c>
    </row>
    <row r="764" spans="1:2">
      <c r="A764" s="136" t="s">
        <v>1725</v>
      </c>
      <c r="B764" s="205">
        <v>600000</v>
      </c>
    </row>
    <row r="765" spans="1:2">
      <c r="A765" s="137" t="s">
        <v>1277</v>
      </c>
      <c r="B765" s="206">
        <v>600000</v>
      </c>
    </row>
    <row r="766" spans="1:2">
      <c r="A766" s="136" t="s">
        <v>3267</v>
      </c>
      <c r="B766" s="205">
        <v>1880000.05</v>
      </c>
    </row>
    <row r="767" spans="1:2" ht="24">
      <c r="A767" s="137" t="s">
        <v>3268</v>
      </c>
      <c r="B767" s="206">
        <v>1880000.05</v>
      </c>
    </row>
    <row r="768" spans="1:2">
      <c r="A768" s="136" t="s">
        <v>1726</v>
      </c>
      <c r="B768" s="205">
        <v>1726750</v>
      </c>
    </row>
    <row r="769" spans="1:2">
      <c r="A769" s="137" t="s">
        <v>1278</v>
      </c>
      <c r="B769" s="206">
        <v>889250</v>
      </c>
    </row>
    <row r="770" spans="1:2">
      <c r="A770" s="137" t="s">
        <v>1279</v>
      </c>
      <c r="B770" s="206">
        <v>837500</v>
      </c>
    </row>
    <row r="771" spans="1:2">
      <c r="A771" s="136" t="s">
        <v>4802</v>
      </c>
      <c r="B771" s="205">
        <v>2116000</v>
      </c>
    </row>
    <row r="772" spans="1:2">
      <c r="A772" s="137" t="s">
        <v>4803</v>
      </c>
      <c r="B772" s="206">
        <v>2116000</v>
      </c>
    </row>
    <row r="773" spans="1:2" ht="12.75" thickBot="1">
      <c r="A773" s="137"/>
      <c r="B773" s="206"/>
    </row>
    <row r="774" spans="1:2" s="18" customFormat="1" ht="15">
      <c r="A774" s="329" t="s">
        <v>226</v>
      </c>
      <c r="B774" s="330"/>
    </row>
    <row r="775" spans="1:2">
      <c r="A775" s="334" t="s">
        <v>5</v>
      </c>
      <c r="B775" s="335">
        <f>SUM(B6:B774)/2</f>
        <v>130165192554.16995</v>
      </c>
    </row>
    <row r="776" spans="1:2">
      <c r="A776" s="87"/>
      <c r="B776" s="211"/>
    </row>
    <row r="789" spans="2:2">
      <c r="B789" s="296">
        <f>B775+'3-Хизматлар'!B269+'5-Пудратчи'!B11+'6-Эл.эн.газ сув'!B16</f>
        <v>160683211232.18994</v>
      </c>
    </row>
    <row r="792" spans="2:2">
      <c r="B792" s="296" t="e">
        <f>B789-'7-Гос.зак.'!K34</f>
        <v>#REF!</v>
      </c>
    </row>
  </sheetData>
  <autoFilter ref="A5:F775"/>
  <mergeCells count="2">
    <mergeCell ref="A2:B2"/>
    <mergeCell ref="A3:B3"/>
  </mergeCells>
  <pageMargins left="0.70866141732283472" right="0.19" top="0.35433070866141736" bottom="0.47244094488188981" header="0.31496062992125984" footer="0.24"/>
  <pageSetup paperSize="9" scale="82" orientation="portrait" verticalDpi="0" r:id="rId1"/>
  <headerFooter>
    <oddFooter>&amp;CСтраница &amp;С&amp;P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14"/>
  <sheetViews>
    <sheetView view="pageBreakPreview" zoomScaleSheetLayoutView="100" workbookViewId="0">
      <pane xSplit="1" ySplit="5" topLeftCell="B401" activePane="bottomRight" state="frozen"/>
      <selection pane="topRight" activeCell="B1" sqref="B1"/>
      <selection pane="bottomLeft" activeCell="A6" sqref="A6"/>
      <selection pane="bottomRight" activeCell="H6" sqref="H6"/>
    </sheetView>
  </sheetViews>
  <sheetFormatPr defaultRowHeight="15"/>
  <cols>
    <col min="1" max="1" width="5.28515625" style="26" customWidth="1"/>
    <col min="2" max="2" width="10.28515625" style="26" customWidth="1"/>
    <col min="3" max="3" width="16.28515625" style="26" bestFit="1" customWidth="1"/>
    <col min="4" max="4" width="15.5703125" style="26" customWidth="1"/>
    <col min="5" max="5" width="18.85546875" style="84" customWidth="1"/>
    <col min="6" max="6" width="23.28515625" style="27" customWidth="1"/>
    <col min="7" max="7" width="14.7109375" style="24" customWidth="1"/>
    <col min="8" max="8" width="16.85546875" style="24" customWidth="1"/>
    <col min="9" max="16384" width="9.140625" style="26"/>
  </cols>
  <sheetData>
    <row r="1" spans="1:8">
      <c r="G1" s="24" t="s">
        <v>71</v>
      </c>
    </row>
    <row r="2" spans="1:8">
      <c r="A2" s="342" t="s">
        <v>34</v>
      </c>
      <c r="B2" s="342"/>
      <c r="C2" s="342"/>
      <c r="D2" s="342"/>
      <c r="E2" s="342"/>
      <c r="F2" s="342"/>
      <c r="G2" s="342"/>
    </row>
    <row r="3" spans="1:8">
      <c r="A3" s="342" t="s">
        <v>4024</v>
      </c>
      <c r="B3" s="342"/>
      <c r="C3" s="342"/>
      <c r="D3" s="342"/>
      <c r="E3" s="342"/>
      <c r="F3" s="342"/>
      <c r="G3" s="342"/>
    </row>
    <row r="4" spans="1:8">
      <c r="G4" s="85"/>
    </row>
    <row r="5" spans="1:8" ht="39.75" customHeight="1">
      <c r="A5" s="76"/>
      <c r="B5" s="77" t="s">
        <v>243</v>
      </c>
      <c r="C5" s="77" t="s">
        <v>244</v>
      </c>
      <c r="D5" s="77" t="s">
        <v>245</v>
      </c>
      <c r="E5" s="79" t="s">
        <v>246</v>
      </c>
      <c r="F5" s="78" t="s">
        <v>247</v>
      </c>
      <c r="G5" s="79" t="s">
        <v>248</v>
      </c>
      <c r="H5" s="79" t="s">
        <v>249</v>
      </c>
    </row>
    <row r="6" spans="1:8">
      <c r="A6" s="181">
        <v>1</v>
      </c>
      <c r="B6" s="82" t="s">
        <v>979</v>
      </c>
      <c r="C6" s="82" t="s">
        <v>256</v>
      </c>
      <c r="D6" s="82" t="s">
        <v>1033</v>
      </c>
      <c r="E6" s="107">
        <v>3660000</v>
      </c>
      <c r="F6" s="82" t="s">
        <v>201</v>
      </c>
      <c r="G6" s="82" t="s">
        <v>433</v>
      </c>
      <c r="H6" s="318">
        <v>9775</v>
      </c>
    </row>
    <row r="7" spans="1:8" ht="22.5">
      <c r="A7" s="181">
        <f>A6+1</f>
        <v>2</v>
      </c>
      <c r="B7" s="82" t="s">
        <v>980</v>
      </c>
      <c r="C7" s="82" t="s">
        <v>256</v>
      </c>
      <c r="D7" s="82" t="s">
        <v>1033</v>
      </c>
      <c r="E7" s="107">
        <v>3500000</v>
      </c>
      <c r="F7" s="82" t="s">
        <v>438</v>
      </c>
      <c r="G7" s="82" t="s">
        <v>439</v>
      </c>
      <c r="H7" s="318">
        <v>169222</v>
      </c>
    </row>
    <row r="8" spans="1:8" ht="22.5">
      <c r="A8" s="181">
        <f t="shared" ref="A8:A43" si="0">A7+1</f>
        <v>3</v>
      </c>
      <c r="B8" s="82" t="s">
        <v>981</v>
      </c>
      <c r="C8" s="82" t="s">
        <v>256</v>
      </c>
      <c r="D8" s="82" t="s">
        <v>1034</v>
      </c>
      <c r="E8" s="107">
        <v>6750000</v>
      </c>
      <c r="F8" s="82" t="s">
        <v>1052</v>
      </c>
      <c r="G8" s="82" t="s">
        <v>1053</v>
      </c>
      <c r="H8" s="318">
        <v>18800</v>
      </c>
    </row>
    <row r="9" spans="1:8" ht="22.5">
      <c r="A9" s="181">
        <f t="shared" si="0"/>
        <v>4</v>
      </c>
      <c r="B9" s="82" t="s">
        <v>982</v>
      </c>
      <c r="C9" s="82" t="s">
        <v>256</v>
      </c>
      <c r="D9" s="82" t="s">
        <v>1035</v>
      </c>
      <c r="E9" s="107">
        <v>45281250</v>
      </c>
      <c r="F9" s="82" t="s">
        <v>1054</v>
      </c>
      <c r="G9" s="82" t="s">
        <v>1055</v>
      </c>
      <c r="H9" s="318">
        <v>562500</v>
      </c>
    </row>
    <row r="10" spans="1:8" ht="22.5">
      <c r="A10" s="181">
        <f t="shared" si="0"/>
        <v>5</v>
      </c>
      <c r="B10" s="82" t="s">
        <v>983</v>
      </c>
      <c r="C10" s="82" t="s">
        <v>256</v>
      </c>
      <c r="D10" s="82" t="s">
        <v>1035</v>
      </c>
      <c r="E10" s="107">
        <v>36225000</v>
      </c>
      <c r="F10" s="82" t="s">
        <v>1054</v>
      </c>
      <c r="G10" s="82" t="s">
        <v>1055</v>
      </c>
      <c r="H10" s="318">
        <v>450000</v>
      </c>
    </row>
    <row r="11" spans="1:8" ht="22.5">
      <c r="A11" s="181">
        <f t="shared" si="0"/>
        <v>6</v>
      </c>
      <c r="B11" s="82" t="s">
        <v>984</v>
      </c>
      <c r="C11" s="82" t="s">
        <v>256</v>
      </c>
      <c r="D11" s="82" t="s">
        <v>1035</v>
      </c>
      <c r="E11" s="107">
        <v>108675000</v>
      </c>
      <c r="F11" s="82" t="s">
        <v>1054</v>
      </c>
      <c r="G11" s="82" t="s">
        <v>1055</v>
      </c>
      <c r="H11" s="318">
        <v>675000</v>
      </c>
    </row>
    <row r="12" spans="1:8" ht="22.5">
      <c r="A12" s="181">
        <f t="shared" si="0"/>
        <v>7</v>
      </c>
      <c r="B12" s="82" t="s">
        <v>985</v>
      </c>
      <c r="C12" s="82" t="s">
        <v>256</v>
      </c>
      <c r="D12" s="82" t="s">
        <v>1035</v>
      </c>
      <c r="E12" s="107">
        <v>58200000</v>
      </c>
      <c r="F12" s="82" t="s">
        <v>1054</v>
      </c>
      <c r="G12" s="82" t="s">
        <v>1055</v>
      </c>
      <c r="H12" s="318">
        <v>506250</v>
      </c>
    </row>
    <row r="13" spans="1:8">
      <c r="A13" s="181">
        <f t="shared" si="0"/>
        <v>8</v>
      </c>
      <c r="B13" s="82" t="s">
        <v>986</v>
      </c>
      <c r="C13" s="82" t="s">
        <v>256</v>
      </c>
      <c r="D13" s="82" t="s">
        <v>1035</v>
      </c>
      <c r="E13" s="107">
        <v>8000000</v>
      </c>
      <c r="F13" s="82" t="s">
        <v>267</v>
      </c>
      <c r="G13" s="82" t="s">
        <v>432</v>
      </c>
      <c r="H13" s="318">
        <v>26395</v>
      </c>
    </row>
    <row r="14" spans="1:8" ht="22.5">
      <c r="A14" s="181">
        <f t="shared" si="0"/>
        <v>9</v>
      </c>
      <c r="B14" s="82" t="s">
        <v>987</v>
      </c>
      <c r="C14" s="82" t="s">
        <v>256</v>
      </c>
      <c r="D14" s="82" t="s">
        <v>1036</v>
      </c>
      <c r="E14" s="107">
        <v>255645152</v>
      </c>
      <c r="F14" s="82" t="s">
        <v>1054</v>
      </c>
      <c r="G14" s="82" t="s">
        <v>1055</v>
      </c>
      <c r="H14" s="318">
        <v>731250</v>
      </c>
    </row>
    <row r="15" spans="1:8" ht="22.5">
      <c r="A15" s="181">
        <f t="shared" si="0"/>
        <v>10</v>
      </c>
      <c r="B15" s="82" t="s">
        <v>988</v>
      </c>
      <c r="C15" s="82" t="s">
        <v>256</v>
      </c>
      <c r="D15" s="82" t="s">
        <v>1036</v>
      </c>
      <c r="E15" s="107">
        <v>10561600</v>
      </c>
      <c r="F15" s="82" t="s">
        <v>259</v>
      </c>
      <c r="G15" s="82" t="s">
        <v>1056</v>
      </c>
      <c r="H15" s="318">
        <v>10561600</v>
      </c>
    </row>
    <row r="16" spans="1:8">
      <c r="A16" s="181">
        <f t="shared" si="0"/>
        <v>11</v>
      </c>
      <c r="B16" s="82" t="s">
        <v>989</v>
      </c>
      <c r="C16" s="82" t="s">
        <v>256</v>
      </c>
      <c r="D16" s="82" t="s">
        <v>1037</v>
      </c>
      <c r="E16" s="107">
        <v>2990000</v>
      </c>
      <c r="F16" s="82" t="s">
        <v>440</v>
      </c>
      <c r="G16" s="82" t="s">
        <v>441</v>
      </c>
      <c r="H16" s="318">
        <v>1300000</v>
      </c>
    </row>
    <row r="17" spans="1:8">
      <c r="A17" s="181">
        <f t="shared" si="0"/>
        <v>12</v>
      </c>
      <c r="B17" s="82" t="s">
        <v>990</v>
      </c>
      <c r="C17" s="82" t="s">
        <v>256</v>
      </c>
      <c r="D17" s="82" t="s">
        <v>1037</v>
      </c>
      <c r="E17" s="107">
        <v>690000</v>
      </c>
      <c r="F17" s="82" t="s">
        <v>440</v>
      </c>
      <c r="G17" s="82" t="s">
        <v>441</v>
      </c>
      <c r="H17" s="318">
        <v>600000</v>
      </c>
    </row>
    <row r="18" spans="1:8">
      <c r="A18" s="181">
        <f t="shared" si="0"/>
        <v>13</v>
      </c>
      <c r="B18" s="82" t="s">
        <v>991</v>
      </c>
      <c r="C18" s="82" t="s">
        <v>256</v>
      </c>
      <c r="D18" s="82" t="s">
        <v>1037</v>
      </c>
      <c r="E18" s="107">
        <v>2970000</v>
      </c>
      <c r="F18" s="82" t="s">
        <v>440</v>
      </c>
      <c r="G18" s="82" t="s">
        <v>441</v>
      </c>
      <c r="H18" s="318">
        <v>2600000</v>
      </c>
    </row>
    <row r="19" spans="1:8">
      <c r="A19" s="181">
        <f t="shared" si="0"/>
        <v>14</v>
      </c>
      <c r="B19" s="82" t="s">
        <v>992</v>
      </c>
      <c r="C19" s="82" t="s">
        <v>256</v>
      </c>
      <c r="D19" s="82" t="s">
        <v>1037</v>
      </c>
      <c r="E19" s="107">
        <v>2200000</v>
      </c>
      <c r="F19" s="82" t="s">
        <v>1057</v>
      </c>
      <c r="G19" s="82" t="s">
        <v>1058</v>
      </c>
      <c r="H19" s="318">
        <v>994000</v>
      </c>
    </row>
    <row r="20" spans="1:8" ht="33.75">
      <c r="A20" s="181">
        <f t="shared" si="0"/>
        <v>15</v>
      </c>
      <c r="B20" s="82" t="s">
        <v>993</v>
      </c>
      <c r="C20" s="82" t="s">
        <v>256</v>
      </c>
      <c r="D20" s="82" t="s">
        <v>1037</v>
      </c>
      <c r="E20" s="107">
        <v>1292000</v>
      </c>
      <c r="F20" s="82" t="s">
        <v>1059</v>
      </c>
      <c r="G20" s="82" t="s">
        <v>1060</v>
      </c>
      <c r="H20" s="318">
        <v>1200000</v>
      </c>
    </row>
    <row r="21" spans="1:8">
      <c r="A21" s="181">
        <f t="shared" si="0"/>
        <v>16</v>
      </c>
      <c r="B21" s="82" t="s">
        <v>994</v>
      </c>
      <c r="C21" s="82" t="s">
        <v>256</v>
      </c>
      <c r="D21" s="82" t="s">
        <v>1038</v>
      </c>
      <c r="E21" s="107">
        <v>8000000</v>
      </c>
      <c r="F21" s="82" t="s">
        <v>200</v>
      </c>
      <c r="G21" s="82" t="s">
        <v>434</v>
      </c>
      <c r="H21" s="318">
        <v>6600000</v>
      </c>
    </row>
    <row r="22" spans="1:8" ht="22.5">
      <c r="A22" s="181">
        <f t="shared" si="0"/>
        <v>17</v>
      </c>
      <c r="B22" s="82" t="s">
        <v>995</v>
      </c>
      <c r="C22" s="82" t="s">
        <v>256</v>
      </c>
      <c r="D22" s="82" t="s">
        <v>1039</v>
      </c>
      <c r="E22" s="107">
        <v>1250000</v>
      </c>
      <c r="F22" s="82" t="s">
        <v>1061</v>
      </c>
      <c r="G22" s="82" t="s">
        <v>1062</v>
      </c>
      <c r="H22" s="318">
        <v>17785</v>
      </c>
    </row>
    <row r="23" spans="1:8" ht="22.5">
      <c r="A23" s="181">
        <f t="shared" si="0"/>
        <v>18</v>
      </c>
      <c r="B23" s="82" t="s">
        <v>996</v>
      </c>
      <c r="C23" s="82" t="s">
        <v>256</v>
      </c>
      <c r="D23" s="82" t="s">
        <v>1038</v>
      </c>
      <c r="E23" s="107">
        <v>1200000</v>
      </c>
      <c r="F23" s="82" t="s">
        <v>1061</v>
      </c>
      <c r="G23" s="82" t="s">
        <v>1062</v>
      </c>
      <c r="H23" s="318">
        <v>41875</v>
      </c>
    </row>
    <row r="24" spans="1:8" ht="45">
      <c r="A24" s="238">
        <f t="shared" si="0"/>
        <v>19</v>
      </c>
      <c r="B24" s="182" t="s">
        <v>997</v>
      </c>
      <c r="C24" s="182" t="s">
        <v>256</v>
      </c>
      <c r="D24" s="182" t="s">
        <v>1038</v>
      </c>
      <c r="E24" s="188">
        <v>6000000</v>
      </c>
      <c r="F24" s="182" t="s">
        <v>435</v>
      </c>
      <c r="G24" s="182" t="s">
        <v>436</v>
      </c>
      <c r="H24" s="319">
        <v>4000000</v>
      </c>
    </row>
    <row r="25" spans="1:8" ht="22.5">
      <c r="A25" s="181">
        <f t="shared" si="0"/>
        <v>20</v>
      </c>
      <c r="B25" s="82" t="s">
        <v>998</v>
      </c>
      <c r="C25" s="82" t="s">
        <v>256</v>
      </c>
      <c r="D25" s="82" t="s">
        <v>1040</v>
      </c>
      <c r="E25" s="107">
        <v>1086624</v>
      </c>
      <c r="F25" s="82" t="s">
        <v>266</v>
      </c>
      <c r="G25" s="82" t="s">
        <v>437</v>
      </c>
      <c r="H25" s="318">
        <v>16576</v>
      </c>
    </row>
    <row r="26" spans="1:8" ht="22.5">
      <c r="A26" s="181">
        <f t="shared" si="0"/>
        <v>21</v>
      </c>
      <c r="B26" s="82" t="s">
        <v>999</v>
      </c>
      <c r="C26" s="82" t="s">
        <v>256</v>
      </c>
      <c r="D26" s="82" t="s">
        <v>1040</v>
      </c>
      <c r="E26" s="107">
        <v>1175328</v>
      </c>
      <c r="F26" s="82" t="s">
        <v>266</v>
      </c>
      <c r="G26" s="82" t="s">
        <v>437</v>
      </c>
      <c r="H26" s="318">
        <v>16576</v>
      </c>
    </row>
    <row r="27" spans="1:8" ht="22.5">
      <c r="A27" s="181">
        <f t="shared" si="0"/>
        <v>22</v>
      </c>
      <c r="B27" s="82" t="s">
        <v>1000</v>
      </c>
      <c r="C27" s="82" t="s">
        <v>256</v>
      </c>
      <c r="D27" s="82" t="s">
        <v>1040</v>
      </c>
      <c r="E27" s="107">
        <v>2562000</v>
      </c>
      <c r="F27" s="82" t="s">
        <v>266</v>
      </c>
      <c r="G27" s="82" t="s">
        <v>437</v>
      </c>
      <c r="H27" s="318">
        <v>28000</v>
      </c>
    </row>
    <row r="28" spans="1:8">
      <c r="A28" s="181">
        <f t="shared" si="0"/>
        <v>23</v>
      </c>
      <c r="B28" s="82" t="s">
        <v>1001</v>
      </c>
      <c r="C28" s="82" t="s">
        <v>256</v>
      </c>
      <c r="D28" s="82" t="s">
        <v>1040</v>
      </c>
      <c r="E28" s="107">
        <v>400000</v>
      </c>
      <c r="F28" s="82" t="s">
        <v>267</v>
      </c>
      <c r="G28" s="82" t="s">
        <v>432</v>
      </c>
      <c r="H28" s="318">
        <v>35500</v>
      </c>
    </row>
    <row r="29" spans="1:8">
      <c r="A29" s="181">
        <f t="shared" si="0"/>
        <v>24</v>
      </c>
      <c r="B29" s="82" t="s">
        <v>1002</v>
      </c>
      <c r="C29" s="82" t="s">
        <v>256</v>
      </c>
      <c r="D29" s="82" t="s">
        <v>1040</v>
      </c>
      <c r="E29" s="107">
        <v>450000</v>
      </c>
      <c r="F29" s="82" t="s">
        <v>267</v>
      </c>
      <c r="G29" s="82" t="s">
        <v>432</v>
      </c>
      <c r="H29" s="318">
        <v>35494</v>
      </c>
    </row>
    <row r="30" spans="1:8">
      <c r="A30" s="181">
        <f t="shared" si="0"/>
        <v>25</v>
      </c>
      <c r="B30" s="82" t="s">
        <v>1003</v>
      </c>
      <c r="C30" s="82" t="s">
        <v>256</v>
      </c>
      <c r="D30" s="82" t="s">
        <v>1040</v>
      </c>
      <c r="E30" s="107">
        <v>500000</v>
      </c>
      <c r="F30" s="82" t="s">
        <v>267</v>
      </c>
      <c r="G30" s="82" t="s">
        <v>432</v>
      </c>
      <c r="H30" s="318">
        <v>13000</v>
      </c>
    </row>
    <row r="31" spans="1:8" ht="33.75">
      <c r="A31" s="181">
        <f t="shared" si="0"/>
        <v>26</v>
      </c>
      <c r="B31" s="82" t="s">
        <v>1004</v>
      </c>
      <c r="C31" s="82" t="s">
        <v>256</v>
      </c>
      <c r="D31" s="82" t="s">
        <v>1040</v>
      </c>
      <c r="E31" s="107">
        <v>700000</v>
      </c>
      <c r="F31" s="82" t="s">
        <v>1063</v>
      </c>
      <c r="G31" s="82" t="s">
        <v>1064</v>
      </c>
      <c r="H31" s="318">
        <v>30000</v>
      </c>
    </row>
    <row r="32" spans="1:8" ht="22.5">
      <c r="A32" s="181">
        <f t="shared" si="0"/>
        <v>27</v>
      </c>
      <c r="B32" s="82" t="s">
        <v>1005</v>
      </c>
      <c r="C32" s="82" t="s">
        <v>256</v>
      </c>
      <c r="D32" s="82" t="s">
        <v>1040</v>
      </c>
      <c r="E32" s="107">
        <v>1789502.4000000001</v>
      </c>
      <c r="F32" s="82" t="s">
        <v>266</v>
      </c>
      <c r="G32" s="82" t="s">
        <v>437</v>
      </c>
      <c r="H32" s="318">
        <v>94976</v>
      </c>
    </row>
    <row r="33" spans="1:8">
      <c r="A33" s="181">
        <f t="shared" si="0"/>
        <v>28</v>
      </c>
      <c r="B33" s="82" t="s">
        <v>1006</v>
      </c>
      <c r="C33" s="82" t="s">
        <v>256</v>
      </c>
      <c r="D33" s="82" t="s">
        <v>1041</v>
      </c>
      <c r="E33" s="107">
        <v>6000000</v>
      </c>
      <c r="F33" s="82" t="s">
        <v>1065</v>
      </c>
      <c r="G33" s="82" t="s">
        <v>1066</v>
      </c>
      <c r="H33" s="318">
        <v>1156300</v>
      </c>
    </row>
    <row r="34" spans="1:8">
      <c r="A34" s="181">
        <f t="shared" si="0"/>
        <v>29</v>
      </c>
      <c r="B34" s="144" t="s">
        <v>1007</v>
      </c>
      <c r="C34" s="144" t="s">
        <v>256</v>
      </c>
      <c r="D34" s="185">
        <v>44963</v>
      </c>
      <c r="E34" s="107">
        <v>22000000</v>
      </c>
      <c r="F34" s="144" t="s">
        <v>261</v>
      </c>
      <c r="G34" s="144">
        <v>302764392</v>
      </c>
      <c r="H34" s="318">
        <v>5500</v>
      </c>
    </row>
    <row r="35" spans="1:8">
      <c r="A35" s="181">
        <f t="shared" si="0"/>
        <v>30</v>
      </c>
      <c r="B35" s="144" t="s">
        <v>1008</v>
      </c>
      <c r="C35" s="144" t="s">
        <v>256</v>
      </c>
      <c r="D35" s="185">
        <v>44966</v>
      </c>
      <c r="E35" s="107">
        <v>26000000</v>
      </c>
      <c r="F35" s="99" t="s">
        <v>263</v>
      </c>
      <c r="G35" s="144">
        <v>300496854</v>
      </c>
      <c r="H35" s="318">
        <v>25000000</v>
      </c>
    </row>
    <row r="36" spans="1:8" ht="33.75">
      <c r="A36" s="181">
        <f t="shared" si="0"/>
        <v>31</v>
      </c>
      <c r="B36" s="82" t="s">
        <v>1009</v>
      </c>
      <c r="C36" s="82" t="s">
        <v>256</v>
      </c>
      <c r="D36" s="82" t="s">
        <v>1042</v>
      </c>
      <c r="E36" s="107">
        <v>6000000</v>
      </c>
      <c r="F36" s="82" t="s">
        <v>1067</v>
      </c>
      <c r="G36" s="82" t="s">
        <v>1068</v>
      </c>
      <c r="H36" s="318">
        <v>4000000</v>
      </c>
    </row>
    <row r="37" spans="1:8">
      <c r="A37" s="239">
        <f t="shared" si="0"/>
        <v>32</v>
      </c>
      <c r="B37" s="183" t="s">
        <v>1010</v>
      </c>
      <c r="C37" s="183" t="s">
        <v>256</v>
      </c>
      <c r="D37" s="186">
        <v>44980</v>
      </c>
      <c r="E37" s="189">
        <v>73500000</v>
      </c>
      <c r="F37" s="183" t="s">
        <v>265</v>
      </c>
      <c r="G37" s="183">
        <v>200588569</v>
      </c>
      <c r="H37" s="320">
        <v>481500</v>
      </c>
    </row>
    <row r="38" spans="1:8">
      <c r="A38" s="181">
        <f t="shared" si="0"/>
        <v>33</v>
      </c>
      <c r="B38" s="184" t="s">
        <v>1011</v>
      </c>
      <c r="C38" s="98" t="s">
        <v>256</v>
      </c>
      <c r="D38" s="187">
        <v>44988</v>
      </c>
      <c r="E38" s="190">
        <v>10000000</v>
      </c>
      <c r="F38" s="184" t="s">
        <v>1069</v>
      </c>
      <c r="G38" s="184">
        <v>307821982</v>
      </c>
      <c r="H38" s="318">
        <v>4816</v>
      </c>
    </row>
    <row r="39" spans="1:8">
      <c r="A39" s="181">
        <f t="shared" si="0"/>
        <v>34</v>
      </c>
      <c r="B39" s="184" t="s">
        <v>1012</v>
      </c>
      <c r="C39" s="98" t="s">
        <v>256</v>
      </c>
      <c r="D39" s="187">
        <v>44988</v>
      </c>
      <c r="E39" s="190">
        <v>1680000</v>
      </c>
      <c r="F39" s="184" t="s">
        <v>1069</v>
      </c>
      <c r="G39" s="184">
        <v>307821982</v>
      </c>
      <c r="H39" s="318">
        <v>4816</v>
      </c>
    </row>
    <row r="40" spans="1:8">
      <c r="A40" s="181">
        <f t="shared" si="0"/>
        <v>35</v>
      </c>
      <c r="B40" s="184" t="s">
        <v>1013</v>
      </c>
      <c r="C40" s="98" t="s">
        <v>256</v>
      </c>
      <c r="D40" s="187">
        <v>44988</v>
      </c>
      <c r="E40" s="190">
        <v>9000000</v>
      </c>
      <c r="F40" s="191" t="s">
        <v>1070</v>
      </c>
      <c r="G40" s="184">
        <v>309529955</v>
      </c>
      <c r="H40" s="318">
        <v>4411</v>
      </c>
    </row>
    <row r="41" spans="1:8">
      <c r="A41" s="181">
        <f t="shared" si="0"/>
        <v>36</v>
      </c>
      <c r="B41" s="108" t="s">
        <v>1014</v>
      </c>
      <c r="C41" s="82" t="s">
        <v>256</v>
      </c>
      <c r="D41" s="82" t="s">
        <v>1043</v>
      </c>
      <c r="E41" s="107">
        <v>9000000</v>
      </c>
      <c r="F41" s="108" t="s">
        <v>1069</v>
      </c>
      <c r="G41" s="82" t="s">
        <v>1071</v>
      </c>
      <c r="H41" s="318">
        <v>4480</v>
      </c>
    </row>
    <row r="42" spans="1:8" ht="22.5">
      <c r="A42" s="181">
        <f t="shared" si="0"/>
        <v>37</v>
      </c>
      <c r="B42" s="108" t="s">
        <v>1015</v>
      </c>
      <c r="C42" s="82" t="s">
        <v>256</v>
      </c>
      <c r="D42" s="82" t="s">
        <v>1044</v>
      </c>
      <c r="E42" s="107">
        <v>100680000</v>
      </c>
      <c r="F42" s="108" t="s">
        <v>1054</v>
      </c>
      <c r="G42" s="82" t="s">
        <v>1055</v>
      </c>
      <c r="H42" s="318">
        <v>730000</v>
      </c>
    </row>
    <row r="43" spans="1:8" ht="22.5">
      <c r="A43" s="181">
        <f t="shared" si="0"/>
        <v>38</v>
      </c>
      <c r="B43" s="108" t="s">
        <v>1016</v>
      </c>
      <c r="C43" s="82" t="s">
        <v>256</v>
      </c>
      <c r="D43" s="82" t="s">
        <v>1045</v>
      </c>
      <c r="E43" s="107">
        <v>9000000</v>
      </c>
      <c r="F43" s="108" t="s">
        <v>1072</v>
      </c>
      <c r="G43" s="82" t="s">
        <v>1073</v>
      </c>
      <c r="H43" s="318">
        <v>5878</v>
      </c>
    </row>
    <row r="44" spans="1:8" ht="22.5">
      <c r="A44" s="181">
        <f>A43+1</f>
        <v>39</v>
      </c>
      <c r="B44" s="108" t="s">
        <v>1017</v>
      </c>
      <c r="C44" s="82" t="s">
        <v>256</v>
      </c>
      <c r="D44" s="82" t="s">
        <v>1044</v>
      </c>
      <c r="E44" s="107">
        <v>51700000</v>
      </c>
      <c r="F44" s="108" t="s">
        <v>1054</v>
      </c>
      <c r="G44" s="82" t="s">
        <v>1055</v>
      </c>
      <c r="H44" s="318">
        <v>450000</v>
      </c>
    </row>
    <row r="45" spans="1:8">
      <c r="A45" s="181">
        <f t="shared" ref="A45:A108" si="1">A44+1</f>
        <v>40</v>
      </c>
      <c r="B45" s="108" t="s">
        <v>1018</v>
      </c>
      <c r="C45" s="108" t="s">
        <v>256</v>
      </c>
      <c r="D45" s="108" t="s">
        <v>1046</v>
      </c>
      <c r="E45" s="107">
        <v>320000</v>
      </c>
      <c r="F45" s="108" t="s">
        <v>1074</v>
      </c>
      <c r="G45" s="108" t="s">
        <v>1075</v>
      </c>
      <c r="H45" s="318">
        <v>10000</v>
      </c>
    </row>
    <row r="46" spans="1:8">
      <c r="A46" s="181">
        <f t="shared" si="1"/>
        <v>41</v>
      </c>
      <c r="B46" s="108" t="s">
        <v>1019</v>
      </c>
      <c r="C46" s="108" t="s">
        <v>256</v>
      </c>
      <c r="D46" s="108" t="s">
        <v>1046</v>
      </c>
      <c r="E46" s="107">
        <v>600000</v>
      </c>
      <c r="F46" s="108" t="s">
        <v>1074</v>
      </c>
      <c r="G46" s="108" t="s">
        <v>1075</v>
      </c>
      <c r="H46" s="318">
        <v>12000</v>
      </c>
    </row>
    <row r="47" spans="1:8">
      <c r="A47" s="181">
        <f t="shared" si="1"/>
        <v>42</v>
      </c>
      <c r="B47" s="108" t="s">
        <v>1020</v>
      </c>
      <c r="C47" s="108" t="s">
        <v>256</v>
      </c>
      <c r="D47" s="108" t="s">
        <v>1047</v>
      </c>
      <c r="E47" s="107">
        <v>320000</v>
      </c>
      <c r="F47" s="108" t="s">
        <v>1076</v>
      </c>
      <c r="G47" s="108" t="s">
        <v>409</v>
      </c>
      <c r="H47" s="318">
        <v>16800</v>
      </c>
    </row>
    <row r="48" spans="1:8" ht="22.5">
      <c r="A48" s="181">
        <f t="shared" si="1"/>
        <v>43</v>
      </c>
      <c r="B48" s="108" t="s">
        <v>1021</v>
      </c>
      <c r="C48" s="108" t="s">
        <v>256</v>
      </c>
      <c r="D48" s="108" t="s">
        <v>1048</v>
      </c>
      <c r="E48" s="107">
        <v>100000000</v>
      </c>
      <c r="F48" s="108" t="s">
        <v>1077</v>
      </c>
      <c r="G48" s="108" t="s">
        <v>1078</v>
      </c>
      <c r="H48" s="318">
        <v>4000</v>
      </c>
    </row>
    <row r="49" spans="1:8">
      <c r="A49" s="181">
        <f t="shared" si="1"/>
        <v>44</v>
      </c>
      <c r="B49" s="108" t="s">
        <v>1022</v>
      </c>
      <c r="C49" s="108" t="s">
        <v>256</v>
      </c>
      <c r="D49" s="108" t="s">
        <v>1049</v>
      </c>
      <c r="E49" s="107">
        <v>8500000</v>
      </c>
      <c r="F49" s="108" t="s">
        <v>1076</v>
      </c>
      <c r="G49" s="108" t="s">
        <v>409</v>
      </c>
      <c r="H49" s="318">
        <v>67200</v>
      </c>
    </row>
    <row r="50" spans="1:8">
      <c r="A50" s="181">
        <f t="shared" si="1"/>
        <v>45</v>
      </c>
      <c r="B50" s="108" t="s">
        <v>1023</v>
      </c>
      <c r="C50" s="108" t="s">
        <v>256</v>
      </c>
      <c r="D50" s="108" t="s">
        <v>1050</v>
      </c>
      <c r="E50" s="107">
        <v>4500000</v>
      </c>
      <c r="F50" s="108" t="s">
        <v>1079</v>
      </c>
      <c r="G50" s="108" t="s">
        <v>1080</v>
      </c>
      <c r="H50" s="318">
        <v>2400</v>
      </c>
    </row>
    <row r="51" spans="1:8" ht="22.5">
      <c r="A51" s="181">
        <f t="shared" si="1"/>
        <v>46</v>
      </c>
      <c r="B51" s="108" t="s">
        <v>1024</v>
      </c>
      <c r="C51" s="108" t="s">
        <v>256</v>
      </c>
      <c r="D51" s="108" t="s">
        <v>1046</v>
      </c>
      <c r="E51" s="107">
        <v>1000000</v>
      </c>
      <c r="F51" s="108" t="s">
        <v>1081</v>
      </c>
      <c r="G51" s="108" t="s">
        <v>1082</v>
      </c>
      <c r="H51" s="318">
        <v>14800</v>
      </c>
    </row>
    <row r="52" spans="1:8">
      <c r="A52" s="181">
        <f t="shared" si="1"/>
        <v>47</v>
      </c>
      <c r="B52" s="108" t="s">
        <v>1025</v>
      </c>
      <c r="C52" s="108" t="s">
        <v>256</v>
      </c>
      <c r="D52" s="108" t="s">
        <v>1046</v>
      </c>
      <c r="E52" s="107">
        <v>4500000</v>
      </c>
      <c r="F52" s="108" t="s">
        <v>1074</v>
      </c>
      <c r="G52" s="108" t="s">
        <v>1075</v>
      </c>
      <c r="H52" s="318">
        <v>1600</v>
      </c>
    </row>
    <row r="53" spans="1:8">
      <c r="A53" s="181">
        <f t="shared" si="1"/>
        <v>48</v>
      </c>
      <c r="B53" s="108" t="s">
        <v>1026</v>
      </c>
      <c r="C53" s="108" t="s">
        <v>256</v>
      </c>
      <c r="D53" s="108" t="s">
        <v>1048</v>
      </c>
      <c r="E53" s="107">
        <v>19250000</v>
      </c>
      <c r="F53" s="108" t="s">
        <v>1083</v>
      </c>
      <c r="G53" s="108" t="s">
        <v>1084</v>
      </c>
      <c r="H53" s="318">
        <v>38000</v>
      </c>
    </row>
    <row r="54" spans="1:8">
      <c r="A54" s="181">
        <f t="shared" si="1"/>
        <v>49</v>
      </c>
      <c r="B54" s="108" t="s">
        <v>1027</v>
      </c>
      <c r="C54" s="108" t="s">
        <v>256</v>
      </c>
      <c r="D54" s="108" t="s">
        <v>1046</v>
      </c>
      <c r="E54" s="107">
        <v>1000000</v>
      </c>
      <c r="F54" s="108" t="s">
        <v>1074</v>
      </c>
      <c r="G54" s="108" t="s">
        <v>1075</v>
      </c>
      <c r="H54" s="318">
        <v>1200</v>
      </c>
    </row>
    <row r="55" spans="1:8" ht="22.5">
      <c r="A55" s="181">
        <f t="shared" si="1"/>
        <v>50</v>
      </c>
      <c r="B55" s="108" t="s">
        <v>1028</v>
      </c>
      <c r="C55" s="108" t="s">
        <v>256</v>
      </c>
      <c r="D55" s="108" t="s">
        <v>1049</v>
      </c>
      <c r="E55" s="107">
        <v>3330000</v>
      </c>
      <c r="F55" s="108" t="s">
        <v>1085</v>
      </c>
      <c r="G55" s="108" t="s">
        <v>1086</v>
      </c>
      <c r="H55" s="318">
        <v>29601</v>
      </c>
    </row>
    <row r="56" spans="1:8">
      <c r="A56" s="181">
        <f t="shared" si="1"/>
        <v>51</v>
      </c>
      <c r="B56" s="108" t="s">
        <v>1029</v>
      </c>
      <c r="C56" s="108" t="s">
        <v>256</v>
      </c>
      <c r="D56" s="108" t="s">
        <v>1046</v>
      </c>
      <c r="E56" s="107">
        <v>900000</v>
      </c>
      <c r="F56" s="108" t="s">
        <v>1074</v>
      </c>
      <c r="G56" s="108" t="s">
        <v>1075</v>
      </c>
      <c r="H56" s="318">
        <v>15000</v>
      </c>
    </row>
    <row r="57" spans="1:8" ht="22.5">
      <c r="A57" s="181">
        <f t="shared" si="1"/>
        <v>52</v>
      </c>
      <c r="B57" s="108" t="s">
        <v>1030</v>
      </c>
      <c r="C57" s="108" t="s">
        <v>256</v>
      </c>
      <c r="D57" s="108" t="s">
        <v>1051</v>
      </c>
      <c r="E57" s="107">
        <v>27000000</v>
      </c>
      <c r="F57" s="108" t="s">
        <v>264</v>
      </c>
      <c r="G57" s="108" t="s">
        <v>1087</v>
      </c>
      <c r="H57" s="318">
        <v>27000000</v>
      </c>
    </row>
    <row r="58" spans="1:8" ht="22.5">
      <c r="A58" s="181">
        <f t="shared" si="1"/>
        <v>53</v>
      </c>
      <c r="B58" s="108" t="s">
        <v>1031</v>
      </c>
      <c r="C58" s="108" t="s">
        <v>256</v>
      </c>
      <c r="D58" s="108" t="s">
        <v>1051</v>
      </c>
      <c r="E58" s="107">
        <v>26800000</v>
      </c>
      <c r="F58" s="108" t="s">
        <v>264</v>
      </c>
      <c r="G58" s="108" t="s">
        <v>1087</v>
      </c>
      <c r="H58" s="318">
        <v>26800000</v>
      </c>
    </row>
    <row r="59" spans="1:8">
      <c r="A59" s="181">
        <f t="shared" si="1"/>
        <v>54</v>
      </c>
      <c r="B59" s="108" t="s">
        <v>1032</v>
      </c>
      <c r="C59" s="108" t="s">
        <v>256</v>
      </c>
      <c r="D59" s="108" t="s">
        <v>1047</v>
      </c>
      <c r="E59" s="107">
        <v>72000000</v>
      </c>
      <c r="F59" s="108" t="s">
        <v>1088</v>
      </c>
      <c r="G59" s="108" t="s">
        <v>352</v>
      </c>
      <c r="H59" s="318">
        <v>25000</v>
      </c>
    </row>
    <row r="60" spans="1:8">
      <c r="A60" s="181">
        <f t="shared" si="1"/>
        <v>55</v>
      </c>
      <c r="B60" s="82" t="s">
        <v>1281</v>
      </c>
      <c r="C60" s="82" t="s">
        <v>256</v>
      </c>
      <c r="D60" s="82" t="s">
        <v>1371</v>
      </c>
      <c r="E60" s="237">
        <v>1800000</v>
      </c>
      <c r="F60" s="108" t="s">
        <v>1083</v>
      </c>
      <c r="G60" s="108" t="s">
        <v>1084</v>
      </c>
      <c r="H60" s="318">
        <v>14000</v>
      </c>
    </row>
    <row r="61" spans="1:8" ht="22.5">
      <c r="A61" s="181">
        <f t="shared" si="1"/>
        <v>56</v>
      </c>
      <c r="B61" s="82" t="s">
        <v>1282</v>
      </c>
      <c r="C61" s="82" t="s">
        <v>256</v>
      </c>
      <c r="D61" s="82" t="s">
        <v>1371</v>
      </c>
      <c r="E61" s="237">
        <v>2000000</v>
      </c>
      <c r="F61" s="108" t="s">
        <v>1391</v>
      </c>
      <c r="G61" s="108" t="s">
        <v>1392</v>
      </c>
      <c r="H61" s="318">
        <v>995000</v>
      </c>
    </row>
    <row r="62" spans="1:8" ht="22.5">
      <c r="A62" s="181">
        <f t="shared" si="1"/>
        <v>57</v>
      </c>
      <c r="B62" s="82" t="s">
        <v>1283</v>
      </c>
      <c r="C62" s="82" t="s">
        <v>256</v>
      </c>
      <c r="D62" s="82" t="s">
        <v>1371</v>
      </c>
      <c r="E62" s="237">
        <v>900000</v>
      </c>
      <c r="F62" s="108" t="s">
        <v>1393</v>
      </c>
      <c r="G62" s="108" t="s">
        <v>1394</v>
      </c>
      <c r="H62" s="318">
        <v>400000</v>
      </c>
    </row>
    <row r="63" spans="1:8">
      <c r="A63" s="181">
        <f t="shared" si="1"/>
        <v>58</v>
      </c>
      <c r="B63" s="82" t="s">
        <v>1284</v>
      </c>
      <c r="C63" s="82" t="s">
        <v>256</v>
      </c>
      <c r="D63" s="82" t="s">
        <v>1371</v>
      </c>
      <c r="E63" s="237">
        <v>650000</v>
      </c>
      <c r="F63" s="108" t="s">
        <v>262</v>
      </c>
      <c r="G63" s="108" t="s">
        <v>1395</v>
      </c>
      <c r="H63" s="318">
        <v>380000</v>
      </c>
    </row>
    <row r="64" spans="1:8">
      <c r="A64" s="181">
        <f t="shared" si="1"/>
        <v>59</v>
      </c>
      <c r="B64" s="82" t="s">
        <v>1285</v>
      </c>
      <c r="C64" s="82" t="s">
        <v>256</v>
      </c>
      <c r="D64" s="82" t="s">
        <v>1372</v>
      </c>
      <c r="E64" s="237">
        <v>6000000</v>
      </c>
      <c r="F64" s="108" t="s">
        <v>200</v>
      </c>
      <c r="G64" s="108" t="s">
        <v>434</v>
      </c>
      <c r="H64" s="318">
        <v>5800000</v>
      </c>
    </row>
    <row r="65" spans="1:8">
      <c r="A65" s="181">
        <f t="shared" si="1"/>
        <v>60</v>
      </c>
      <c r="B65" s="82" t="s">
        <v>1286</v>
      </c>
      <c r="C65" s="82" t="s">
        <v>256</v>
      </c>
      <c r="D65" s="82" t="s">
        <v>1373</v>
      </c>
      <c r="E65" s="237">
        <v>22000000</v>
      </c>
      <c r="F65" s="108" t="s">
        <v>261</v>
      </c>
      <c r="G65" s="108" t="s">
        <v>1396</v>
      </c>
      <c r="H65" s="318">
        <v>5500</v>
      </c>
    </row>
    <row r="66" spans="1:8">
      <c r="A66" s="181">
        <f t="shared" si="1"/>
        <v>61</v>
      </c>
      <c r="B66" s="82" t="s">
        <v>1287</v>
      </c>
      <c r="C66" s="82" t="s">
        <v>256</v>
      </c>
      <c r="D66" s="82" t="s">
        <v>1374</v>
      </c>
      <c r="E66" s="237">
        <v>8000000</v>
      </c>
      <c r="F66" s="108" t="s">
        <v>267</v>
      </c>
      <c r="G66" s="108" t="s">
        <v>432</v>
      </c>
      <c r="H66" s="318">
        <v>26455</v>
      </c>
    </row>
    <row r="67" spans="1:8" ht="22.5">
      <c r="A67" s="181">
        <f t="shared" si="1"/>
        <v>62</v>
      </c>
      <c r="B67" s="82" t="s">
        <v>1288</v>
      </c>
      <c r="C67" s="82" t="s">
        <v>256</v>
      </c>
      <c r="D67" s="82" t="s">
        <v>1375</v>
      </c>
      <c r="E67" s="237">
        <v>3886400</v>
      </c>
      <c r="F67" s="82" t="s">
        <v>259</v>
      </c>
      <c r="G67" s="82" t="s">
        <v>1056</v>
      </c>
      <c r="H67" s="321">
        <v>3886400</v>
      </c>
    </row>
    <row r="68" spans="1:8">
      <c r="A68" s="181">
        <f t="shared" si="1"/>
        <v>63</v>
      </c>
      <c r="B68" s="82" t="s">
        <v>1289</v>
      </c>
      <c r="C68" s="82" t="s">
        <v>256</v>
      </c>
      <c r="D68" s="82" t="s">
        <v>1376</v>
      </c>
      <c r="E68" s="237">
        <v>34680000</v>
      </c>
      <c r="F68" s="82" t="s">
        <v>1397</v>
      </c>
      <c r="G68" s="82" t="s">
        <v>1398</v>
      </c>
      <c r="H68" s="318">
        <v>15500016</v>
      </c>
    </row>
    <row r="69" spans="1:8" ht="22.5">
      <c r="A69" s="181">
        <f t="shared" si="1"/>
        <v>64</v>
      </c>
      <c r="B69" s="82" t="s">
        <v>1290</v>
      </c>
      <c r="C69" s="82" t="s">
        <v>256</v>
      </c>
      <c r="D69" s="82" t="s">
        <v>1377</v>
      </c>
      <c r="E69" s="237">
        <v>11487000</v>
      </c>
      <c r="F69" s="82" t="s">
        <v>408</v>
      </c>
      <c r="G69" s="82" t="s">
        <v>409</v>
      </c>
      <c r="H69" s="318">
        <v>56000</v>
      </c>
    </row>
    <row r="70" spans="1:8">
      <c r="A70" s="181">
        <f t="shared" si="1"/>
        <v>65</v>
      </c>
      <c r="B70" s="82" t="s">
        <v>1291</v>
      </c>
      <c r="C70" s="82" t="s">
        <v>256</v>
      </c>
      <c r="D70" s="82" t="s">
        <v>1377</v>
      </c>
      <c r="E70" s="237">
        <v>13200000</v>
      </c>
      <c r="F70" s="82" t="s">
        <v>1083</v>
      </c>
      <c r="G70" s="82" t="s">
        <v>1084</v>
      </c>
      <c r="H70" s="318">
        <v>38000</v>
      </c>
    </row>
    <row r="71" spans="1:8">
      <c r="A71" s="181">
        <f t="shared" si="1"/>
        <v>66</v>
      </c>
      <c r="B71" s="82" t="s">
        <v>1292</v>
      </c>
      <c r="C71" s="82" t="s">
        <v>256</v>
      </c>
      <c r="D71" s="82" t="s">
        <v>1377</v>
      </c>
      <c r="E71" s="237">
        <v>300000</v>
      </c>
      <c r="F71" s="82" t="s">
        <v>1083</v>
      </c>
      <c r="G71" s="82" t="s">
        <v>1084</v>
      </c>
      <c r="H71" s="318">
        <v>41000</v>
      </c>
    </row>
    <row r="72" spans="1:8">
      <c r="A72" s="181">
        <f t="shared" si="1"/>
        <v>67</v>
      </c>
      <c r="B72" s="82" t="s">
        <v>1293</v>
      </c>
      <c r="C72" s="82" t="s">
        <v>256</v>
      </c>
      <c r="D72" s="82" t="s">
        <v>1378</v>
      </c>
      <c r="E72" s="237">
        <v>3500000</v>
      </c>
      <c r="F72" s="82" t="s">
        <v>1083</v>
      </c>
      <c r="G72" s="82" t="s">
        <v>1084</v>
      </c>
      <c r="H72" s="80" t="s">
        <v>4099</v>
      </c>
    </row>
    <row r="73" spans="1:8" ht="22.5">
      <c r="A73" s="181">
        <f t="shared" si="1"/>
        <v>68</v>
      </c>
      <c r="B73" s="82" t="s">
        <v>1294</v>
      </c>
      <c r="C73" s="82" t="s">
        <v>256</v>
      </c>
      <c r="D73" s="82" t="s">
        <v>1379</v>
      </c>
      <c r="E73" s="237">
        <v>70000000</v>
      </c>
      <c r="F73" s="82" t="s">
        <v>1077</v>
      </c>
      <c r="G73" s="82" t="s">
        <v>1078</v>
      </c>
      <c r="H73" s="80" t="s">
        <v>4100</v>
      </c>
    </row>
    <row r="74" spans="1:8">
      <c r="A74" s="181">
        <f t="shared" si="1"/>
        <v>69</v>
      </c>
      <c r="B74" s="82" t="s">
        <v>1295</v>
      </c>
      <c r="C74" s="82" t="s">
        <v>256</v>
      </c>
      <c r="D74" s="82" t="s">
        <v>1380</v>
      </c>
      <c r="E74" s="237">
        <v>1000000</v>
      </c>
      <c r="F74" s="82" t="s">
        <v>1079</v>
      </c>
      <c r="G74" s="82" t="s">
        <v>1080</v>
      </c>
      <c r="H74" s="80" t="s">
        <v>4102</v>
      </c>
    </row>
    <row r="75" spans="1:8">
      <c r="A75" s="181">
        <f t="shared" si="1"/>
        <v>70</v>
      </c>
      <c r="B75" s="82" t="s">
        <v>1296</v>
      </c>
      <c r="C75" s="82" t="s">
        <v>256</v>
      </c>
      <c r="D75" s="82" t="s">
        <v>1378</v>
      </c>
      <c r="E75" s="237">
        <v>1000000</v>
      </c>
      <c r="F75" s="82" t="s">
        <v>1399</v>
      </c>
      <c r="G75" s="82" t="s">
        <v>1400</v>
      </c>
      <c r="H75" s="80" t="s">
        <v>4103</v>
      </c>
    </row>
    <row r="76" spans="1:8">
      <c r="A76" s="181">
        <f t="shared" si="1"/>
        <v>71</v>
      </c>
      <c r="B76" s="82" t="s">
        <v>1297</v>
      </c>
      <c r="C76" s="82" t="s">
        <v>256</v>
      </c>
      <c r="D76" s="82" t="s">
        <v>1378</v>
      </c>
      <c r="E76" s="237">
        <v>2100000</v>
      </c>
      <c r="F76" s="82" t="s">
        <v>1083</v>
      </c>
      <c r="G76" s="82" t="s">
        <v>1084</v>
      </c>
      <c r="H76" s="80" t="s">
        <v>4104</v>
      </c>
    </row>
    <row r="77" spans="1:8">
      <c r="A77" s="181">
        <f t="shared" si="1"/>
        <v>72</v>
      </c>
      <c r="B77" s="82" t="s">
        <v>1298</v>
      </c>
      <c r="C77" s="82" t="s">
        <v>256</v>
      </c>
      <c r="D77" s="82" t="s">
        <v>1381</v>
      </c>
      <c r="E77" s="237">
        <v>750000</v>
      </c>
      <c r="F77" s="82" t="s">
        <v>1079</v>
      </c>
      <c r="G77" s="82" t="s">
        <v>1080</v>
      </c>
      <c r="H77" s="80" t="s">
        <v>4102</v>
      </c>
    </row>
    <row r="78" spans="1:8" ht="22.5">
      <c r="A78" s="181">
        <f t="shared" si="1"/>
        <v>73</v>
      </c>
      <c r="B78" s="82" t="s">
        <v>1299</v>
      </c>
      <c r="C78" s="82" t="s">
        <v>256</v>
      </c>
      <c r="D78" s="82" t="s">
        <v>1382</v>
      </c>
      <c r="E78" s="237">
        <v>4698000</v>
      </c>
      <c r="F78" s="82" t="s">
        <v>266</v>
      </c>
      <c r="G78" s="82" t="s">
        <v>437</v>
      </c>
      <c r="H78" s="80" t="s">
        <v>4106</v>
      </c>
    </row>
    <row r="79" spans="1:8">
      <c r="A79" s="181">
        <f t="shared" si="1"/>
        <v>74</v>
      </c>
      <c r="B79" s="82" t="s">
        <v>1300</v>
      </c>
      <c r="C79" s="82" t="s">
        <v>256</v>
      </c>
      <c r="D79" s="82" t="s">
        <v>1378</v>
      </c>
      <c r="E79" s="237">
        <v>240000</v>
      </c>
      <c r="F79" s="82" t="s">
        <v>1083</v>
      </c>
      <c r="G79" s="82" t="s">
        <v>1084</v>
      </c>
      <c r="H79" s="80" t="s">
        <v>4109</v>
      </c>
    </row>
    <row r="80" spans="1:8">
      <c r="A80" s="181">
        <f t="shared" si="1"/>
        <v>75</v>
      </c>
      <c r="B80" s="82" t="s">
        <v>1301</v>
      </c>
      <c r="C80" s="82" t="s">
        <v>256</v>
      </c>
      <c r="D80" s="82" t="s">
        <v>1378</v>
      </c>
      <c r="E80" s="237">
        <v>4200000</v>
      </c>
      <c r="F80" s="82" t="s">
        <v>1083</v>
      </c>
      <c r="G80" s="82" t="s">
        <v>1084</v>
      </c>
      <c r="H80" s="80" t="s">
        <v>4104</v>
      </c>
    </row>
    <row r="81" spans="1:8">
      <c r="A81" s="181">
        <f t="shared" si="1"/>
        <v>76</v>
      </c>
      <c r="B81" s="82" t="s">
        <v>1302</v>
      </c>
      <c r="C81" s="82" t="s">
        <v>256</v>
      </c>
      <c r="D81" s="82" t="s">
        <v>1378</v>
      </c>
      <c r="E81" s="237">
        <v>4500000</v>
      </c>
      <c r="F81" s="82" t="s">
        <v>1083</v>
      </c>
      <c r="G81" s="82" t="s">
        <v>1084</v>
      </c>
      <c r="H81" s="80" t="s">
        <v>4111</v>
      </c>
    </row>
    <row r="82" spans="1:8">
      <c r="A82" s="181">
        <f t="shared" si="1"/>
        <v>77</v>
      </c>
      <c r="B82" s="82" t="s">
        <v>1303</v>
      </c>
      <c r="C82" s="82" t="s">
        <v>256</v>
      </c>
      <c r="D82" s="82" t="s">
        <v>1380</v>
      </c>
      <c r="E82" s="237">
        <v>500000</v>
      </c>
      <c r="F82" s="82" t="s">
        <v>1079</v>
      </c>
      <c r="G82" s="82" t="s">
        <v>1080</v>
      </c>
      <c r="H82" s="80" t="s">
        <v>4102</v>
      </c>
    </row>
    <row r="83" spans="1:8">
      <c r="A83" s="181">
        <f t="shared" si="1"/>
        <v>78</v>
      </c>
      <c r="B83" s="82" t="s">
        <v>1304</v>
      </c>
      <c r="C83" s="82" t="s">
        <v>256</v>
      </c>
      <c r="D83" s="82" t="s">
        <v>1378</v>
      </c>
      <c r="E83" s="237">
        <v>1500000</v>
      </c>
      <c r="F83" s="82" t="s">
        <v>1083</v>
      </c>
      <c r="G83" s="82" t="s">
        <v>1084</v>
      </c>
      <c r="H83" s="80" t="s">
        <v>4113</v>
      </c>
    </row>
    <row r="84" spans="1:8">
      <c r="A84" s="181">
        <f t="shared" si="1"/>
        <v>79</v>
      </c>
      <c r="B84" s="82" t="s">
        <v>1305</v>
      </c>
      <c r="C84" s="82" t="s">
        <v>256</v>
      </c>
      <c r="D84" s="82" t="s">
        <v>1378</v>
      </c>
      <c r="E84" s="237">
        <v>3500000</v>
      </c>
      <c r="F84" s="82" t="s">
        <v>1083</v>
      </c>
      <c r="G84" s="82" t="s">
        <v>1084</v>
      </c>
      <c r="H84" s="80" t="s">
        <v>4099</v>
      </c>
    </row>
    <row r="85" spans="1:8">
      <c r="A85" s="181">
        <f t="shared" si="1"/>
        <v>80</v>
      </c>
      <c r="B85" s="82" t="s">
        <v>1306</v>
      </c>
      <c r="C85" s="82" t="s">
        <v>256</v>
      </c>
      <c r="D85" s="82" t="s">
        <v>1378</v>
      </c>
      <c r="E85" s="237">
        <v>3500000</v>
      </c>
      <c r="F85" s="82" t="s">
        <v>1083</v>
      </c>
      <c r="G85" s="82" t="s">
        <v>1084</v>
      </c>
      <c r="H85" s="80" t="s">
        <v>4099</v>
      </c>
    </row>
    <row r="86" spans="1:8">
      <c r="A86" s="181">
        <f t="shared" si="1"/>
        <v>81</v>
      </c>
      <c r="B86" s="82" t="s">
        <v>1307</v>
      </c>
      <c r="C86" s="82" t="s">
        <v>256</v>
      </c>
      <c r="D86" s="82" t="s">
        <v>1383</v>
      </c>
      <c r="E86" s="237">
        <v>200000</v>
      </c>
      <c r="F86" s="82" t="s">
        <v>1083</v>
      </c>
      <c r="G86" s="82" t="s">
        <v>1084</v>
      </c>
      <c r="H86" s="80" t="s">
        <v>4115</v>
      </c>
    </row>
    <row r="87" spans="1:8">
      <c r="A87" s="181">
        <f t="shared" si="1"/>
        <v>82</v>
      </c>
      <c r="B87" s="82" t="s">
        <v>1308</v>
      </c>
      <c r="C87" s="82" t="s">
        <v>256</v>
      </c>
      <c r="D87" s="82" t="s">
        <v>1378</v>
      </c>
      <c r="E87" s="237">
        <v>500000</v>
      </c>
      <c r="F87" s="82" t="s">
        <v>1083</v>
      </c>
      <c r="G87" s="82" t="s">
        <v>1084</v>
      </c>
      <c r="H87" s="80" t="s">
        <v>4117</v>
      </c>
    </row>
    <row r="88" spans="1:8" ht="22.5">
      <c r="A88" s="181">
        <f t="shared" si="1"/>
        <v>83</v>
      </c>
      <c r="B88" s="82" t="s">
        <v>1309</v>
      </c>
      <c r="C88" s="82" t="s">
        <v>256</v>
      </c>
      <c r="D88" s="82" t="s">
        <v>1383</v>
      </c>
      <c r="E88" s="237">
        <v>1950000</v>
      </c>
      <c r="F88" s="82" t="s">
        <v>404</v>
      </c>
      <c r="G88" s="82" t="s">
        <v>1401</v>
      </c>
      <c r="H88" s="80" t="s">
        <v>4118</v>
      </c>
    </row>
    <row r="89" spans="1:8">
      <c r="A89" s="181">
        <f t="shared" si="1"/>
        <v>84</v>
      </c>
      <c r="B89" s="82" t="s">
        <v>1310</v>
      </c>
      <c r="C89" s="82" t="s">
        <v>256</v>
      </c>
      <c r="D89" s="82" t="s">
        <v>1380</v>
      </c>
      <c r="E89" s="237">
        <v>1000000</v>
      </c>
      <c r="F89" s="82" t="s">
        <v>1079</v>
      </c>
      <c r="G89" s="82" t="s">
        <v>1080</v>
      </c>
      <c r="H89" s="80" t="s">
        <v>4102</v>
      </c>
    </row>
    <row r="90" spans="1:8">
      <c r="A90" s="181">
        <f t="shared" si="1"/>
        <v>85</v>
      </c>
      <c r="B90" s="82" t="s">
        <v>1311</v>
      </c>
      <c r="C90" s="82" t="s">
        <v>256</v>
      </c>
      <c r="D90" s="82" t="s">
        <v>1378</v>
      </c>
      <c r="E90" s="237">
        <v>3000000</v>
      </c>
      <c r="F90" s="82" t="s">
        <v>1402</v>
      </c>
      <c r="G90" s="82" t="s">
        <v>1403</v>
      </c>
      <c r="H90" s="80" t="s">
        <v>4120</v>
      </c>
    </row>
    <row r="91" spans="1:8">
      <c r="A91" s="181">
        <f t="shared" si="1"/>
        <v>86</v>
      </c>
      <c r="B91" s="82" t="s">
        <v>1312</v>
      </c>
      <c r="C91" s="82" t="s">
        <v>256</v>
      </c>
      <c r="D91" s="82" t="s">
        <v>1378</v>
      </c>
      <c r="E91" s="237">
        <v>370000</v>
      </c>
      <c r="F91" s="82" t="s">
        <v>1083</v>
      </c>
      <c r="G91" s="82" t="s">
        <v>1084</v>
      </c>
      <c r="H91" s="80" t="s">
        <v>4121</v>
      </c>
    </row>
    <row r="92" spans="1:8">
      <c r="A92" s="181">
        <f t="shared" si="1"/>
        <v>87</v>
      </c>
      <c r="B92" s="82" t="s">
        <v>1313</v>
      </c>
      <c r="C92" s="82" t="s">
        <v>256</v>
      </c>
      <c r="D92" s="82" t="s">
        <v>1378</v>
      </c>
      <c r="E92" s="237">
        <v>3150000</v>
      </c>
      <c r="F92" s="82" t="s">
        <v>1083</v>
      </c>
      <c r="G92" s="82" t="s">
        <v>1084</v>
      </c>
      <c r="H92" s="80" t="s">
        <v>4104</v>
      </c>
    </row>
    <row r="93" spans="1:8">
      <c r="A93" s="181">
        <f t="shared" si="1"/>
        <v>88</v>
      </c>
      <c r="B93" s="82" t="s">
        <v>1314</v>
      </c>
      <c r="C93" s="82" t="s">
        <v>256</v>
      </c>
      <c r="D93" s="82" t="s">
        <v>1381</v>
      </c>
      <c r="E93" s="237">
        <v>400000</v>
      </c>
      <c r="F93" s="82" t="s">
        <v>1079</v>
      </c>
      <c r="G93" s="82" t="s">
        <v>1080</v>
      </c>
      <c r="H93" s="80" t="s">
        <v>4102</v>
      </c>
    </row>
    <row r="94" spans="1:8">
      <c r="A94" s="181">
        <f t="shared" si="1"/>
        <v>89</v>
      </c>
      <c r="B94" s="82" t="s">
        <v>1315</v>
      </c>
      <c r="C94" s="82" t="s">
        <v>256</v>
      </c>
      <c r="D94" s="82" t="s">
        <v>1378</v>
      </c>
      <c r="E94" s="237">
        <v>2250000</v>
      </c>
      <c r="F94" s="82" t="s">
        <v>1404</v>
      </c>
      <c r="G94" s="82" t="s">
        <v>1405</v>
      </c>
      <c r="H94" s="80" t="s">
        <v>4122</v>
      </c>
    </row>
    <row r="95" spans="1:8">
      <c r="A95" s="181">
        <f t="shared" si="1"/>
        <v>90</v>
      </c>
      <c r="B95" s="82" t="s">
        <v>1316</v>
      </c>
      <c r="C95" s="82" t="s">
        <v>256</v>
      </c>
      <c r="D95" s="82" t="s">
        <v>1378</v>
      </c>
      <c r="E95" s="237">
        <v>3500000</v>
      </c>
      <c r="F95" s="82" t="s">
        <v>1083</v>
      </c>
      <c r="G95" s="82" t="s">
        <v>1084</v>
      </c>
      <c r="H95" s="80" t="s">
        <v>4099</v>
      </c>
    </row>
    <row r="96" spans="1:8">
      <c r="A96" s="181">
        <f t="shared" si="1"/>
        <v>91</v>
      </c>
      <c r="B96" s="82" t="s">
        <v>1317</v>
      </c>
      <c r="C96" s="82" t="s">
        <v>256</v>
      </c>
      <c r="D96" s="82" t="s">
        <v>1378</v>
      </c>
      <c r="E96" s="237">
        <v>2100000</v>
      </c>
      <c r="F96" s="82" t="s">
        <v>1083</v>
      </c>
      <c r="G96" s="82" t="s">
        <v>1084</v>
      </c>
      <c r="H96" s="80" t="s">
        <v>4104</v>
      </c>
    </row>
    <row r="97" spans="1:8">
      <c r="A97" s="181">
        <f t="shared" si="1"/>
        <v>92</v>
      </c>
      <c r="B97" s="82" t="s">
        <v>1318</v>
      </c>
      <c r="C97" s="82" t="s">
        <v>256</v>
      </c>
      <c r="D97" s="82" t="s">
        <v>1383</v>
      </c>
      <c r="E97" s="237">
        <v>60000</v>
      </c>
      <c r="F97" s="82" t="s">
        <v>1083</v>
      </c>
      <c r="G97" s="82" t="s">
        <v>1084</v>
      </c>
      <c r="H97" s="80" t="s">
        <v>4124</v>
      </c>
    </row>
    <row r="98" spans="1:8">
      <c r="A98" s="181">
        <f t="shared" si="1"/>
        <v>93</v>
      </c>
      <c r="B98" s="82" t="s">
        <v>1319</v>
      </c>
      <c r="C98" s="82" t="s">
        <v>256</v>
      </c>
      <c r="D98" s="82" t="s">
        <v>1384</v>
      </c>
      <c r="E98" s="237">
        <v>7400000</v>
      </c>
      <c r="F98" s="82" t="s">
        <v>1083</v>
      </c>
      <c r="G98" s="82" t="s">
        <v>1084</v>
      </c>
      <c r="H98" s="80" t="s">
        <v>4125</v>
      </c>
    </row>
    <row r="99" spans="1:8">
      <c r="A99" s="181">
        <f t="shared" si="1"/>
        <v>94</v>
      </c>
      <c r="B99" s="82" t="s">
        <v>1320</v>
      </c>
      <c r="C99" s="82" t="s">
        <v>256</v>
      </c>
      <c r="D99" s="82" t="s">
        <v>1378</v>
      </c>
      <c r="E99" s="237">
        <v>2500000</v>
      </c>
      <c r="F99" s="82" t="s">
        <v>1083</v>
      </c>
      <c r="G99" s="82" t="s">
        <v>1084</v>
      </c>
      <c r="H99" s="80" t="s">
        <v>4126</v>
      </c>
    </row>
    <row r="100" spans="1:8">
      <c r="A100" s="181">
        <f t="shared" si="1"/>
        <v>95</v>
      </c>
      <c r="B100" s="82" t="s">
        <v>1321</v>
      </c>
      <c r="C100" s="82" t="s">
        <v>256</v>
      </c>
      <c r="D100" s="82" t="s">
        <v>1385</v>
      </c>
      <c r="E100" s="237">
        <v>900000</v>
      </c>
      <c r="F100" s="82" t="s">
        <v>1079</v>
      </c>
      <c r="G100" s="82" t="s">
        <v>1080</v>
      </c>
      <c r="H100" s="80" t="s">
        <v>4119</v>
      </c>
    </row>
    <row r="101" spans="1:8" ht="22.5">
      <c r="A101" s="181">
        <f t="shared" si="1"/>
        <v>96</v>
      </c>
      <c r="B101" s="82" t="s">
        <v>1322</v>
      </c>
      <c r="C101" s="82" t="s">
        <v>256</v>
      </c>
      <c r="D101" s="82" t="s">
        <v>1383</v>
      </c>
      <c r="E101" s="237">
        <v>3900000</v>
      </c>
      <c r="F101" s="82" t="s">
        <v>404</v>
      </c>
      <c r="G101" s="82" t="s">
        <v>1401</v>
      </c>
      <c r="H101" s="80" t="s">
        <v>4118</v>
      </c>
    </row>
    <row r="102" spans="1:8">
      <c r="A102" s="181">
        <f t="shared" si="1"/>
        <v>97</v>
      </c>
      <c r="B102" s="82" t="s">
        <v>1323</v>
      </c>
      <c r="C102" s="82" t="s">
        <v>256</v>
      </c>
      <c r="D102" s="82" t="s">
        <v>1380</v>
      </c>
      <c r="E102" s="237">
        <v>400000</v>
      </c>
      <c r="F102" s="82" t="s">
        <v>1083</v>
      </c>
      <c r="G102" s="82" t="s">
        <v>1084</v>
      </c>
      <c r="H102" s="80" t="s">
        <v>4128</v>
      </c>
    </row>
    <row r="103" spans="1:8">
      <c r="A103" s="181">
        <f t="shared" si="1"/>
        <v>98</v>
      </c>
      <c r="B103" s="82" t="s">
        <v>1324</v>
      </c>
      <c r="C103" s="82" t="s">
        <v>256</v>
      </c>
      <c r="D103" s="82" t="s">
        <v>1383</v>
      </c>
      <c r="E103" s="237">
        <v>80000</v>
      </c>
      <c r="F103" s="82" t="s">
        <v>1083</v>
      </c>
      <c r="G103" s="82" t="s">
        <v>1084</v>
      </c>
      <c r="H103" s="80" t="s">
        <v>4129</v>
      </c>
    </row>
    <row r="104" spans="1:8">
      <c r="A104" s="181">
        <f t="shared" si="1"/>
        <v>99</v>
      </c>
      <c r="B104" s="82" t="s">
        <v>1325</v>
      </c>
      <c r="C104" s="82" t="s">
        <v>256</v>
      </c>
      <c r="D104" s="82" t="s">
        <v>1378</v>
      </c>
      <c r="E104" s="237">
        <v>1550000</v>
      </c>
      <c r="F104" s="82" t="s">
        <v>1083</v>
      </c>
      <c r="G104" s="82" t="s">
        <v>1084</v>
      </c>
      <c r="H104" s="80" t="s">
        <v>4130</v>
      </c>
    </row>
    <row r="105" spans="1:8">
      <c r="A105" s="181">
        <f t="shared" si="1"/>
        <v>100</v>
      </c>
      <c r="B105" s="82" t="s">
        <v>1326</v>
      </c>
      <c r="C105" s="82" t="s">
        <v>256</v>
      </c>
      <c r="D105" s="82" t="s">
        <v>1378</v>
      </c>
      <c r="E105" s="237">
        <v>3500000</v>
      </c>
      <c r="F105" s="82" t="s">
        <v>1083</v>
      </c>
      <c r="G105" s="82" t="s">
        <v>1084</v>
      </c>
      <c r="H105" s="80" t="s">
        <v>4131</v>
      </c>
    </row>
    <row r="106" spans="1:8">
      <c r="A106" s="181">
        <f t="shared" si="1"/>
        <v>101</v>
      </c>
      <c r="B106" s="82" t="s">
        <v>1327</v>
      </c>
      <c r="C106" s="82" t="s">
        <v>256</v>
      </c>
      <c r="D106" s="82" t="s">
        <v>1383</v>
      </c>
      <c r="E106" s="237">
        <v>240000</v>
      </c>
      <c r="F106" s="82" t="s">
        <v>1083</v>
      </c>
      <c r="G106" s="82" t="s">
        <v>1084</v>
      </c>
      <c r="H106" s="80" t="s">
        <v>4132</v>
      </c>
    </row>
    <row r="107" spans="1:8">
      <c r="A107" s="181">
        <f t="shared" si="1"/>
        <v>102</v>
      </c>
      <c r="B107" s="82" t="s">
        <v>1328</v>
      </c>
      <c r="C107" s="82" t="s">
        <v>256</v>
      </c>
      <c r="D107" s="82" t="s">
        <v>1378</v>
      </c>
      <c r="E107" s="237">
        <v>300000</v>
      </c>
      <c r="F107" s="82" t="s">
        <v>1083</v>
      </c>
      <c r="G107" s="82" t="s">
        <v>1084</v>
      </c>
      <c r="H107" s="80" t="s">
        <v>4134</v>
      </c>
    </row>
    <row r="108" spans="1:8" ht="22.5">
      <c r="A108" s="181">
        <f t="shared" si="1"/>
        <v>103</v>
      </c>
      <c r="B108" s="82" t="s">
        <v>1329</v>
      </c>
      <c r="C108" s="82" t="s">
        <v>256</v>
      </c>
      <c r="D108" s="82" t="s">
        <v>1378</v>
      </c>
      <c r="E108" s="237">
        <v>250000</v>
      </c>
      <c r="F108" s="82" t="s">
        <v>1085</v>
      </c>
      <c r="G108" s="82" t="s">
        <v>1086</v>
      </c>
      <c r="H108" s="80" t="s">
        <v>4135</v>
      </c>
    </row>
    <row r="109" spans="1:8">
      <c r="A109" s="181">
        <f t="shared" ref="A109:A172" si="2">A108+1</f>
        <v>104</v>
      </c>
      <c r="B109" s="82" t="s">
        <v>1330</v>
      </c>
      <c r="C109" s="82" t="s">
        <v>256</v>
      </c>
      <c r="D109" s="82" t="s">
        <v>1378</v>
      </c>
      <c r="E109" s="237">
        <v>1110000</v>
      </c>
      <c r="F109" s="82" t="s">
        <v>1399</v>
      </c>
      <c r="G109" s="82" t="s">
        <v>1400</v>
      </c>
      <c r="H109" s="80" t="s">
        <v>4136</v>
      </c>
    </row>
    <row r="110" spans="1:8">
      <c r="A110" s="181">
        <f t="shared" si="2"/>
        <v>105</v>
      </c>
      <c r="B110" s="82" t="s">
        <v>1331</v>
      </c>
      <c r="C110" s="82" t="s">
        <v>256</v>
      </c>
      <c r="D110" s="82" t="s">
        <v>1381</v>
      </c>
      <c r="E110" s="237">
        <v>400000</v>
      </c>
      <c r="F110" s="82" t="s">
        <v>1079</v>
      </c>
      <c r="G110" s="82" t="s">
        <v>1080</v>
      </c>
      <c r="H110" s="80" t="s">
        <v>4102</v>
      </c>
    </row>
    <row r="111" spans="1:8">
      <c r="A111" s="181">
        <f t="shared" si="2"/>
        <v>106</v>
      </c>
      <c r="B111" s="82" t="s">
        <v>1332</v>
      </c>
      <c r="C111" s="82" t="s">
        <v>256</v>
      </c>
      <c r="D111" s="82" t="s">
        <v>1386</v>
      </c>
      <c r="E111" s="237">
        <v>22000000</v>
      </c>
      <c r="F111" s="82" t="s">
        <v>261</v>
      </c>
      <c r="G111" s="82" t="s">
        <v>1396</v>
      </c>
      <c r="H111" s="80" t="s">
        <v>4137</v>
      </c>
    </row>
    <row r="112" spans="1:8">
      <c r="A112" s="181">
        <f t="shared" si="2"/>
        <v>107</v>
      </c>
      <c r="B112" s="82" t="s">
        <v>1333</v>
      </c>
      <c r="C112" s="82" t="s">
        <v>256</v>
      </c>
      <c r="D112" s="82" t="s">
        <v>1383</v>
      </c>
      <c r="E112" s="237">
        <v>12500000</v>
      </c>
      <c r="F112" s="82" t="s">
        <v>1065</v>
      </c>
      <c r="G112" s="82" t="s">
        <v>1066</v>
      </c>
      <c r="H112" s="80" t="s">
        <v>4110</v>
      </c>
    </row>
    <row r="113" spans="1:8">
      <c r="A113" s="181">
        <f t="shared" si="2"/>
        <v>108</v>
      </c>
      <c r="B113" s="82" t="s">
        <v>1334</v>
      </c>
      <c r="C113" s="82" t="s">
        <v>256</v>
      </c>
      <c r="D113" s="82" t="s">
        <v>1378</v>
      </c>
      <c r="E113" s="237">
        <v>5600000</v>
      </c>
      <c r="F113" s="82" t="s">
        <v>1083</v>
      </c>
      <c r="G113" s="82" t="s">
        <v>1084</v>
      </c>
      <c r="H113" s="80" t="s">
        <v>4140</v>
      </c>
    </row>
    <row r="114" spans="1:8" ht="22.5">
      <c r="A114" s="181">
        <f t="shared" si="2"/>
        <v>109</v>
      </c>
      <c r="B114" s="82" t="s">
        <v>1335</v>
      </c>
      <c r="C114" s="82" t="s">
        <v>256</v>
      </c>
      <c r="D114" s="82" t="s">
        <v>1378</v>
      </c>
      <c r="E114" s="237">
        <v>8000000</v>
      </c>
      <c r="F114" s="82" t="s">
        <v>1406</v>
      </c>
      <c r="G114" s="82" t="s">
        <v>1407</v>
      </c>
      <c r="H114" s="80" t="s">
        <v>4141</v>
      </c>
    </row>
    <row r="115" spans="1:8">
      <c r="A115" s="181">
        <f t="shared" si="2"/>
        <v>110</v>
      </c>
      <c r="B115" s="82" t="s">
        <v>1336</v>
      </c>
      <c r="C115" s="82" t="s">
        <v>256</v>
      </c>
      <c r="D115" s="82" t="s">
        <v>1378</v>
      </c>
      <c r="E115" s="237">
        <v>1200000</v>
      </c>
      <c r="F115" s="82" t="s">
        <v>1083</v>
      </c>
      <c r="G115" s="82" t="s">
        <v>1084</v>
      </c>
      <c r="H115" s="80" t="s">
        <v>4113</v>
      </c>
    </row>
    <row r="116" spans="1:8">
      <c r="A116" s="181">
        <f t="shared" si="2"/>
        <v>111</v>
      </c>
      <c r="B116" s="82" t="s">
        <v>1337</v>
      </c>
      <c r="C116" s="82" t="s">
        <v>256</v>
      </c>
      <c r="D116" s="82" t="s">
        <v>1378</v>
      </c>
      <c r="E116" s="237">
        <v>4200000</v>
      </c>
      <c r="F116" s="82" t="s">
        <v>1083</v>
      </c>
      <c r="G116" s="82" t="s">
        <v>1084</v>
      </c>
      <c r="H116" s="80" t="s">
        <v>4104</v>
      </c>
    </row>
    <row r="117" spans="1:8">
      <c r="A117" s="181">
        <f t="shared" si="2"/>
        <v>112</v>
      </c>
      <c r="B117" s="82" t="s">
        <v>1338</v>
      </c>
      <c r="C117" s="82" t="s">
        <v>256</v>
      </c>
      <c r="D117" s="82" t="s">
        <v>1378</v>
      </c>
      <c r="E117" s="237">
        <v>1500000</v>
      </c>
      <c r="F117" s="82" t="s">
        <v>1408</v>
      </c>
      <c r="G117" s="82" t="s">
        <v>1409</v>
      </c>
      <c r="H117" s="80" t="s">
        <v>4142</v>
      </c>
    </row>
    <row r="118" spans="1:8">
      <c r="A118" s="181">
        <f t="shared" si="2"/>
        <v>113</v>
      </c>
      <c r="B118" s="82" t="s">
        <v>1339</v>
      </c>
      <c r="C118" s="82" t="s">
        <v>256</v>
      </c>
      <c r="D118" s="82" t="s">
        <v>1383</v>
      </c>
      <c r="E118" s="237">
        <v>225000</v>
      </c>
      <c r="F118" s="82" t="s">
        <v>1083</v>
      </c>
      <c r="G118" s="82" t="s">
        <v>1084</v>
      </c>
      <c r="H118" s="80" t="s">
        <v>4143</v>
      </c>
    </row>
    <row r="119" spans="1:8">
      <c r="A119" s="181">
        <f t="shared" si="2"/>
        <v>114</v>
      </c>
      <c r="B119" s="82" t="s">
        <v>1340</v>
      </c>
      <c r="C119" s="82" t="s">
        <v>256</v>
      </c>
      <c r="D119" s="82" t="s">
        <v>1385</v>
      </c>
      <c r="E119" s="237">
        <v>29990000</v>
      </c>
      <c r="F119" s="82" t="s">
        <v>1410</v>
      </c>
      <c r="G119" s="82" t="s">
        <v>1411</v>
      </c>
      <c r="H119" s="80" t="s">
        <v>4144</v>
      </c>
    </row>
    <row r="120" spans="1:8">
      <c r="A120" s="181">
        <f t="shared" si="2"/>
        <v>115</v>
      </c>
      <c r="B120" s="82" t="s">
        <v>1341</v>
      </c>
      <c r="C120" s="82" t="s">
        <v>256</v>
      </c>
      <c r="D120" s="82" t="s">
        <v>1378</v>
      </c>
      <c r="E120" s="237">
        <v>6300000</v>
      </c>
      <c r="F120" s="82" t="s">
        <v>1083</v>
      </c>
      <c r="G120" s="82" t="s">
        <v>1084</v>
      </c>
      <c r="H120" s="80" t="s">
        <v>4104</v>
      </c>
    </row>
    <row r="121" spans="1:8">
      <c r="A121" s="181">
        <f t="shared" si="2"/>
        <v>116</v>
      </c>
      <c r="B121" s="82" t="s">
        <v>1342</v>
      </c>
      <c r="C121" s="82" t="s">
        <v>256</v>
      </c>
      <c r="D121" s="82" t="s">
        <v>1383</v>
      </c>
      <c r="E121" s="237">
        <v>480000</v>
      </c>
      <c r="F121" s="82" t="s">
        <v>1083</v>
      </c>
      <c r="G121" s="82" t="s">
        <v>1084</v>
      </c>
      <c r="H121" s="80" t="s">
        <v>4145</v>
      </c>
    </row>
    <row r="122" spans="1:8">
      <c r="A122" s="181">
        <f t="shared" si="2"/>
        <v>117</v>
      </c>
      <c r="B122" s="82" t="s">
        <v>1343</v>
      </c>
      <c r="C122" s="82" t="s">
        <v>256</v>
      </c>
      <c r="D122" s="82" t="s">
        <v>1383</v>
      </c>
      <c r="E122" s="237">
        <v>250000</v>
      </c>
      <c r="F122" s="82" t="s">
        <v>1079</v>
      </c>
      <c r="G122" s="82" t="s">
        <v>1080</v>
      </c>
      <c r="H122" s="80" t="s">
        <v>4102</v>
      </c>
    </row>
    <row r="123" spans="1:8">
      <c r="A123" s="181">
        <f t="shared" si="2"/>
        <v>118</v>
      </c>
      <c r="B123" s="82" t="s">
        <v>1344</v>
      </c>
      <c r="C123" s="82" t="s">
        <v>256</v>
      </c>
      <c r="D123" s="82" t="s">
        <v>1378</v>
      </c>
      <c r="E123" s="237">
        <v>2325000</v>
      </c>
      <c r="F123" s="82" t="s">
        <v>1083</v>
      </c>
      <c r="G123" s="82" t="s">
        <v>1084</v>
      </c>
      <c r="H123" s="80" t="s">
        <v>4146</v>
      </c>
    </row>
    <row r="124" spans="1:8">
      <c r="A124" s="181">
        <f t="shared" si="2"/>
        <v>119</v>
      </c>
      <c r="B124" s="82" t="s">
        <v>1345</v>
      </c>
      <c r="C124" s="82" t="s">
        <v>256</v>
      </c>
      <c r="D124" s="82" t="s">
        <v>1383</v>
      </c>
      <c r="E124" s="237">
        <v>240000</v>
      </c>
      <c r="F124" s="82" t="s">
        <v>1083</v>
      </c>
      <c r="G124" s="82" t="s">
        <v>1084</v>
      </c>
      <c r="H124" s="80" t="s">
        <v>4147</v>
      </c>
    </row>
    <row r="125" spans="1:8">
      <c r="A125" s="181">
        <f t="shared" si="2"/>
        <v>120</v>
      </c>
      <c r="B125" s="82" t="s">
        <v>1346</v>
      </c>
      <c r="C125" s="82" t="s">
        <v>256</v>
      </c>
      <c r="D125" s="82" t="s">
        <v>1378</v>
      </c>
      <c r="E125" s="237">
        <v>1500000</v>
      </c>
      <c r="F125" s="82" t="s">
        <v>1083</v>
      </c>
      <c r="G125" s="82" t="s">
        <v>1084</v>
      </c>
      <c r="H125" s="80" t="s">
        <v>4126</v>
      </c>
    </row>
    <row r="126" spans="1:8">
      <c r="A126" s="181">
        <f t="shared" si="2"/>
        <v>121</v>
      </c>
      <c r="B126" s="82" t="s">
        <v>1347</v>
      </c>
      <c r="C126" s="82" t="s">
        <v>256</v>
      </c>
      <c r="D126" s="82" t="s">
        <v>1378</v>
      </c>
      <c r="E126" s="237">
        <v>1500000</v>
      </c>
      <c r="F126" s="82" t="s">
        <v>1083</v>
      </c>
      <c r="G126" s="82" t="s">
        <v>1084</v>
      </c>
      <c r="H126" s="80" t="s">
        <v>4121</v>
      </c>
    </row>
    <row r="127" spans="1:8">
      <c r="A127" s="181">
        <f t="shared" si="2"/>
        <v>122</v>
      </c>
      <c r="B127" s="82" t="s">
        <v>1348</v>
      </c>
      <c r="C127" s="82" t="s">
        <v>256</v>
      </c>
      <c r="D127" s="82" t="s">
        <v>1378</v>
      </c>
      <c r="E127" s="237">
        <v>3000000</v>
      </c>
      <c r="F127" s="82" t="s">
        <v>1083</v>
      </c>
      <c r="G127" s="82" t="s">
        <v>1084</v>
      </c>
      <c r="H127" s="80" t="s">
        <v>4126</v>
      </c>
    </row>
    <row r="128" spans="1:8">
      <c r="A128" s="181">
        <f t="shared" si="2"/>
        <v>123</v>
      </c>
      <c r="B128" s="82" t="s">
        <v>1349</v>
      </c>
      <c r="C128" s="82" t="s">
        <v>256</v>
      </c>
      <c r="D128" s="82" t="s">
        <v>1378</v>
      </c>
      <c r="E128" s="237">
        <v>3150000</v>
      </c>
      <c r="F128" s="82" t="s">
        <v>1083</v>
      </c>
      <c r="G128" s="82" t="s">
        <v>1084</v>
      </c>
      <c r="H128" s="80" t="s">
        <v>4104</v>
      </c>
    </row>
    <row r="129" spans="1:8">
      <c r="A129" s="181">
        <f t="shared" si="2"/>
        <v>124</v>
      </c>
      <c r="B129" s="82" t="s">
        <v>1350</v>
      </c>
      <c r="C129" s="82" t="s">
        <v>256</v>
      </c>
      <c r="D129" s="82" t="s">
        <v>1387</v>
      </c>
      <c r="E129" s="237">
        <v>7400000</v>
      </c>
      <c r="F129" s="82" t="s">
        <v>1083</v>
      </c>
      <c r="G129" s="82" t="s">
        <v>1084</v>
      </c>
      <c r="H129" s="80" t="s">
        <v>4148</v>
      </c>
    </row>
    <row r="130" spans="1:8" ht="22.5">
      <c r="A130" s="181">
        <f t="shared" si="2"/>
        <v>125</v>
      </c>
      <c r="B130" s="82" t="s">
        <v>1351</v>
      </c>
      <c r="C130" s="82" t="s">
        <v>256</v>
      </c>
      <c r="D130" s="82" t="s">
        <v>1378</v>
      </c>
      <c r="E130" s="237">
        <v>25500000</v>
      </c>
      <c r="F130" s="82" t="s">
        <v>1406</v>
      </c>
      <c r="G130" s="82" t="s">
        <v>1407</v>
      </c>
      <c r="H130" s="80" t="s">
        <v>4149</v>
      </c>
    </row>
    <row r="131" spans="1:8" ht="22.5">
      <c r="A131" s="181">
        <f t="shared" si="2"/>
        <v>126</v>
      </c>
      <c r="B131" s="82" t="s">
        <v>1352</v>
      </c>
      <c r="C131" s="82" t="s">
        <v>256</v>
      </c>
      <c r="D131" s="82" t="s">
        <v>1388</v>
      </c>
      <c r="E131" s="237">
        <v>70000000</v>
      </c>
      <c r="F131" s="82" t="s">
        <v>1412</v>
      </c>
      <c r="G131" s="82" t="s">
        <v>1413</v>
      </c>
      <c r="H131" s="80" t="s">
        <v>4150</v>
      </c>
    </row>
    <row r="132" spans="1:8">
      <c r="A132" s="181">
        <f t="shared" si="2"/>
        <v>127</v>
      </c>
      <c r="B132" s="82" t="s">
        <v>1353</v>
      </c>
      <c r="C132" s="82" t="s">
        <v>256</v>
      </c>
      <c r="D132" s="82" t="s">
        <v>1383</v>
      </c>
      <c r="E132" s="237">
        <v>100000</v>
      </c>
      <c r="F132" s="82" t="s">
        <v>1079</v>
      </c>
      <c r="G132" s="82" t="s">
        <v>1080</v>
      </c>
      <c r="H132" s="80" t="s">
        <v>4102</v>
      </c>
    </row>
    <row r="133" spans="1:8" ht="45">
      <c r="A133" s="181">
        <f t="shared" si="2"/>
        <v>128</v>
      </c>
      <c r="B133" s="82" t="s">
        <v>1354</v>
      </c>
      <c r="C133" s="82" t="s">
        <v>256</v>
      </c>
      <c r="D133" s="82" t="s">
        <v>1387</v>
      </c>
      <c r="E133" s="237">
        <v>350000</v>
      </c>
      <c r="F133" s="82" t="s">
        <v>435</v>
      </c>
      <c r="G133" s="82" t="s">
        <v>436</v>
      </c>
      <c r="H133" s="80" t="s">
        <v>4133</v>
      </c>
    </row>
    <row r="134" spans="1:8">
      <c r="A134" s="181">
        <f t="shared" si="2"/>
        <v>129</v>
      </c>
      <c r="B134" s="82" t="s">
        <v>1355</v>
      </c>
      <c r="C134" s="82" t="s">
        <v>256</v>
      </c>
      <c r="D134" s="82" t="s">
        <v>1378</v>
      </c>
      <c r="E134" s="237">
        <v>700000</v>
      </c>
      <c r="F134" s="82" t="s">
        <v>1083</v>
      </c>
      <c r="G134" s="82" t="s">
        <v>1084</v>
      </c>
      <c r="H134" s="80" t="s">
        <v>4152</v>
      </c>
    </row>
    <row r="135" spans="1:8">
      <c r="A135" s="181">
        <f t="shared" si="2"/>
        <v>130</v>
      </c>
      <c r="B135" s="82" t="s">
        <v>1356</v>
      </c>
      <c r="C135" s="82" t="s">
        <v>256</v>
      </c>
      <c r="D135" s="82" t="s">
        <v>1383</v>
      </c>
      <c r="E135" s="237">
        <v>2070000</v>
      </c>
      <c r="F135" s="82" t="s">
        <v>1083</v>
      </c>
      <c r="G135" s="82" t="s">
        <v>1084</v>
      </c>
      <c r="H135" s="80" t="s">
        <v>4153</v>
      </c>
    </row>
    <row r="136" spans="1:8">
      <c r="A136" s="181">
        <f t="shared" si="2"/>
        <v>131</v>
      </c>
      <c r="B136" s="82" t="s">
        <v>1357</v>
      </c>
      <c r="C136" s="82" t="s">
        <v>256</v>
      </c>
      <c r="D136" s="82" t="s">
        <v>1385</v>
      </c>
      <c r="E136" s="237">
        <v>1250000</v>
      </c>
      <c r="F136" s="82" t="s">
        <v>1079</v>
      </c>
      <c r="G136" s="82" t="s">
        <v>1080</v>
      </c>
      <c r="H136" s="80" t="s">
        <v>4154</v>
      </c>
    </row>
    <row r="137" spans="1:8" ht="22.5">
      <c r="A137" s="181">
        <f t="shared" si="2"/>
        <v>132</v>
      </c>
      <c r="B137" s="82" t="s">
        <v>1358</v>
      </c>
      <c r="C137" s="82" t="s">
        <v>256</v>
      </c>
      <c r="D137" s="82" t="s">
        <v>1388</v>
      </c>
      <c r="E137" s="237">
        <v>120000000</v>
      </c>
      <c r="F137" s="82" t="s">
        <v>1077</v>
      </c>
      <c r="G137" s="82" t="s">
        <v>1078</v>
      </c>
      <c r="H137" s="80" t="s">
        <v>4155</v>
      </c>
    </row>
    <row r="138" spans="1:8" ht="22.5">
      <c r="A138" s="181">
        <f t="shared" si="2"/>
        <v>133</v>
      </c>
      <c r="B138" s="82" t="s">
        <v>1359</v>
      </c>
      <c r="C138" s="82" t="s">
        <v>256</v>
      </c>
      <c r="D138" s="82" t="s">
        <v>1389</v>
      </c>
      <c r="E138" s="237">
        <v>3920000</v>
      </c>
      <c r="F138" s="82" t="s">
        <v>1412</v>
      </c>
      <c r="G138" s="82" t="s">
        <v>1413</v>
      </c>
      <c r="H138" s="80" t="s">
        <v>4133</v>
      </c>
    </row>
    <row r="139" spans="1:8" ht="22.5">
      <c r="A139" s="181">
        <f t="shared" si="2"/>
        <v>134</v>
      </c>
      <c r="B139" s="82" t="s">
        <v>1360</v>
      </c>
      <c r="C139" s="82" t="s">
        <v>256</v>
      </c>
      <c r="D139" s="82" t="s">
        <v>1389</v>
      </c>
      <c r="E139" s="237">
        <v>1000000</v>
      </c>
      <c r="F139" s="82" t="s">
        <v>1412</v>
      </c>
      <c r="G139" s="82" t="s">
        <v>1413</v>
      </c>
      <c r="H139" s="80" t="s">
        <v>4157</v>
      </c>
    </row>
    <row r="140" spans="1:8">
      <c r="A140" s="181">
        <f t="shared" si="2"/>
        <v>135</v>
      </c>
      <c r="B140" s="82" t="s">
        <v>1361</v>
      </c>
      <c r="C140" s="82" t="s">
        <v>256</v>
      </c>
      <c r="D140" s="82" t="s">
        <v>1380</v>
      </c>
      <c r="E140" s="237">
        <v>400000</v>
      </c>
      <c r="F140" s="82" t="s">
        <v>1079</v>
      </c>
      <c r="G140" s="82" t="s">
        <v>1080</v>
      </c>
      <c r="H140" s="80" t="s">
        <v>4102</v>
      </c>
    </row>
    <row r="141" spans="1:8">
      <c r="A141" s="181">
        <f t="shared" si="2"/>
        <v>136</v>
      </c>
      <c r="B141" s="82" t="s">
        <v>1362</v>
      </c>
      <c r="C141" s="82" t="s">
        <v>256</v>
      </c>
      <c r="D141" s="82" t="s">
        <v>1378</v>
      </c>
      <c r="E141" s="237">
        <v>750000</v>
      </c>
      <c r="F141" s="82" t="s">
        <v>1083</v>
      </c>
      <c r="G141" s="82" t="s">
        <v>1084</v>
      </c>
      <c r="H141" s="80" t="s">
        <v>4158</v>
      </c>
    </row>
    <row r="142" spans="1:8" ht="22.5">
      <c r="A142" s="181">
        <f t="shared" si="2"/>
        <v>137</v>
      </c>
      <c r="B142" s="82" t="s">
        <v>1363</v>
      </c>
      <c r="C142" s="82" t="s">
        <v>256</v>
      </c>
      <c r="D142" s="82" t="s">
        <v>1378</v>
      </c>
      <c r="E142" s="237">
        <v>1640000</v>
      </c>
      <c r="F142" s="82" t="s">
        <v>1414</v>
      </c>
      <c r="G142" s="82" t="s">
        <v>1415</v>
      </c>
      <c r="H142" s="80" t="s">
        <v>4159</v>
      </c>
    </row>
    <row r="143" spans="1:8">
      <c r="A143" s="181">
        <f t="shared" si="2"/>
        <v>138</v>
      </c>
      <c r="B143" s="82" t="s">
        <v>1364</v>
      </c>
      <c r="C143" s="82" t="s">
        <v>256</v>
      </c>
      <c r="D143" s="82" t="s">
        <v>1380</v>
      </c>
      <c r="E143" s="237">
        <v>600000</v>
      </c>
      <c r="F143" s="82" t="s">
        <v>1083</v>
      </c>
      <c r="G143" s="82" t="s">
        <v>1084</v>
      </c>
      <c r="H143" s="80" t="s">
        <v>4160</v>
      </c>
    </row>
    <row r="144" spans="1:8">
      <c r="A144" s="181">
        <f t="shared" si="2"/>
        <v>139</v>
      </c>
      <c r="B144" s="82" t="s">
        <v>1365</v>
      </c>
      <c r="C144" s="82" t="s">
        <v>256</v>
      </c>
      <c r="D144" s="82" t="s">
        <v>1378</v>
      </c>
      <c r="E144" s="237">
        <v>1500000</v>
      </c>
      <c r="F144" s="82" t="s">
        <v>1083</v>
      </c>
      <c r="G144" s="82" t="s">
        <v>1084</v>
      </c>
      <c r="H144" s="80" t="s">
        <v>4126</v>
      </c>
    </row>
    <row r="145" spans="1:8">
      <c r="A145" s="181">
        <f t="shared" si="2"/>
        <v>140</v>
      </c>
      <c r="B145" s="82" t="s">
        <v>1366</v>
      </c>
      <c r="C145" s="82" t="s">
        <v>256</v>
      </c>
      <c r="D145" s="82" t="s">
        <v>1380</v>
      </c>
      <c r="E145" s="237">
        <v>750000</v>
      </c>
      <c r="F145" s="82" t="s">
        <v>1079</v>
      </c>
      <c r="G145" s="82" t="s">
        <v>1080</v>
      </c>
      <c r="H145" s="80" t="s">
        <v>4102</v>
      </c>
    </row>
    <row r="146" spans="1:8">
      <c r="A146" s="181">
        <f t="shared" si="2"/>
        <v>141</v>
      </c>
      <c r="B146" s="82" t="s">
        <v>1367</v>
      </c>
      <c r="C146" s="82" t="s">
        <v>256</v>
      </c>
      <c r="D146" s="82" t="s">
        <v>1378</v>
      </c>
      <c r="E146" s="237">
        <v>3120000</v>
      </c>
      <c r="F146" s="82" t="s">
        <v>1083</v>
      </c>
      <c r="G146" s="82" t="s">
        <v>1084</v>
      </c>
      <c r="H146" s="80" t="s">
        <v>4130</v>
      </c>
    </row>
    <row r="147" spans="1:8">
      <c r="A147" s="181">
        <f t="shared" si="2"/>
        <v>142</v>
      </c>
      <c r="B147" s="82" t="s">
        <v>1368</v>
      </c>
      <c r="C147" s="82" t="s">
        <v>256</v>
      </c>
      <c r="D147" s="82" t="s">
        <v>1390</v>
      </c>
      <c r="E147" s="237">
        <v>14700000</v>
      </c>
      <c r="F147" s="82" t="s">
        <v>1416</v>
      </c>
      <c r="G147" s="82" t="s">
        <v>1417</v>
      </c>
      <c r="H147" s="80" t="s">
        <v>4138</v>
      </c>
    </row>
    <row r="148" spans="1:8">
      <c r="A148" s="181">
        <f t="shared" si="2"/>
        <v>143</v>
      </c>
      <c r="B148" s="82" t="s">
        <v>1369</v>
      </c>
      <c r="C148" s="82" t="s">
        <v>256</v>
      </c>
      <c r="D148" s="82" t="s">
        <v>1383</v>
      </c>
      <c r="E148" s="237">
        <v>210000</v>
      </c>
      <c r="F148" s="82" t="s">
        <v>1083</v>
      </c>
      <c r="G148" s="82" t="s">
        <v>1084</v>
      </c>
      <c r="H148" s="80" t="s">
        <v>4115</v>
      </c>
    </row>
    <row r="149" spans="1:8">
      <c r="A149" s="181">
        <f t="shared" si="2"/>
        <v>144</v>
      </c>
      <c r="B149" s="82" t="s">
        <v>1370</v>
      </c>
      <c r="C149" s="82" t="s">
        <v>256</v>
      </c>
      <c r="D149" s="82" t="s">
        <v>1378</v>
      </c>
      <c r="E149" s="237">
        <v>3500000</v>
      </c>
      <c r="F149" s="82" t="s">
        <v>1083</v>
      </c>
      <c r="G149" s="82" t="s">
        <v>1084</v>
      </c>
      <c r="H149" s="80" t="s">
        <v>4099</v>
      </c>
    </row>
    <row r="150" spans="1:8">
      <c r="A150" s="181">
        <f t="shared" si="2"/>
        <v>145</v>
      </c>
      <c r="B150" s="82" t="s">
        <v>2612</v>
      </c>
      <c r="C150" s="82" t="s">
        <v>256</v>
      </c>
      <c r="D150" s="82" t="s">
        <v>2613</v>
      </c>
      <c r="E150" s="237">
        <v>165000</v>
      </c>
      <c r="F150" s="82" t="s">
        <v>1083</v>
      </c>
      <c r="G150" s="82" t="s">
        <v>1084</v>
      </c>
      <c r="H150" s="80" t="s">
        <v>4161</v>
      </c>
    </row>
    <row r="151" spans="1:8">
      <c r="A151" s="181">
        <f t="shared" si="2"/>
        <v>146</v>
      </c>
      <c r="B151" s="82" t="s">
        <v>2614</v>
      </c>
      <c r="C151" s="82" t="s">
        <v>256</v>
      </c>
      <c r="D151" s="82" t="s">
        <v>2613</v>
      </c>
      <c r="E151" s="237">
        <v>350000</v>
      </c>
      <c r="F151" s="82" t="s">
        <v>1083</v>
      </c>
      <c r="G151" s="82" t="s">
        <v>1084</v>
      </c>
      <c r="H151" s="80" t="s">
        <v>4162</v>
      </c>
    </row>
    <row r="152" spans="1:8">
      <c r="A152" s="181">
        <f t="shared" si="2"/>
        <v>147</v>
      </c>
      <c r="B152" s="82" t="s">
        <v>2615</v>
      </c>
      <c r="C152" s="82" t="s">
        <v>256</v>
      </c>
      <c r="D152" s="82" t="s">
        <v>2613</v>
      </c>
      <c r="E152" s="237">
        <v>3560000</v>
      </c>
      <c r="F152" s="82" t="s">
        <v>1083</v>
      </c>
      <c r="G152" s="82" t="s">
        <v>1084</v>
      </c>
      <c r="H152" s="80" t="s">
        <v>4163</v>
      </c>
    </row>
    <row r="153" spans="1:8">
      <c r="A153" s="181">
        <f t="shared" si="2"/>
        <v>148</v>
      </c>
      <c r="B153" s="82" t="s">
        <v>2616</v>
      </c>
      <c r="C153" s="82" t="s">
        <v>256</v>
      </c>
      <c r="D153" s="82" t="s">
        <v>2613</v>
      </c>
      <c r="E153" s="237">
        <v>1400000</v>
      </c>
      <c r="F153" s="82" t="s">
        <v>1083</v>
      </c>
      <c r="G153" s="82" t="s">
        <v>1084</v>
      </c>
      <c r="H153" s="80" t="s">
        <v>4164</v>
      </c>
    </row>
    <row r="154" spans="1:8">
      <c r="A154" s="181">
        <f t="shared" si="2"/>
        <v>149</v>
      </c>
      <c r="B154" s="82" t="s">
        <v>2617</v>
      </c>
      <c r="C154" s="82" t="s">
        <v>256</v>
      </c>
      <c r="D154" s="82" t="s">
        <v>2613</v>
      </c>
      <c r="E154" s="237">
        <v>400000</v>
      </c>
      <c r="F154" s="82" t="s">
        <v>1079</v>
      </c>
      <c r="G154" s="82" t="s">
        <v>1080</v>
      </c>
      <c r="H154" s="80" t="s">
        <v>4102</v>
      </c>
    </row>
    <row r="155" spans="1:8">
      <c r="A155" s="181">
        <f t="shared" si="2"/>
        <v>150</v>
      </c>
      <c r="B155" s="82" t="s">
        <v>2618</v>
      </c>
      <c r="C155" s="82" t="s">
        <v>256</v>
      </c>
      <c r="D155" s="82" t="s">
        <v>2613</v>
      </c>
      <c r="E155" s="237">
        <v>180000</v>
      </c>
      <c r="F155" s="82" t="s">
        <v>1083</v>
      </c>
      <c r="G155" s="82" t="s">
        <v>1084</v>
      </c>
      <c r="H155" s="80" t="s">
        <v>4165</v>
      </c>
    </row>
    <row r="156" spans="1:8">
      <c r="A156" s="181">
        <f t="shared" si="2"/>
        <v>151</v>
      </c>
      <c r="B156" s="82" t="s">
        <v>2619</v>
      </c>
      <c r="C156" s="82" t="s">
        <v>256</v>
      </c>
      <c r="D156" s="82" t="s">
        <v>2613</v>
      </c>
      <c r="E156" s="237">
        <v>160000</v>
      </c>
      <c r="F156" s="82" t="s">
        <v>1083</v>
      </c>
      <c r="G156" s="82" t="s">
        <v>1084</v>
      </c>
      <c r="H156" s="80" t="s">
        <v>4123</v>
      </c>
    </row>
    <row r="157" spans="1:8">
      <c r="A157" s="181">
        <f t="shared" si="2"/>
        <v>152</v>
      </c>
      <c r="B157" s="82" t="s">
        <v>2620</v>
      </c>
      <c r="C157" s="82" t="s">
        <v>256</v>
      </c>
      <c r="D157" s="82" t="s">
        <v>2613</v>
      </c>
      <c r="E157" s="237">
        <v>80000</v>
      </c>
      <c r="F157" s="82" t="s">
        <v>1083</v>
      </c>
      <c r="G157" s="82" t="s">
        <v>1084</v>
      </c>
      <c r="H157" s="80" t="s">
        <v>4166</v>
      </c>
    </row>
    <row r="158" spans="1:8">
      <c r="A158" s="181">
        <f t="shared" si="2"/>
        <v>153</v>
      </c>
      <c r="B158" s="82" t="s">
        <v>2621</v>
      </c>
      <c r="C158" s="82" t="s">
        <v>256</v>
      </c>
      <c r="D158" s="82" t="s">
        <v>2613</v>
      </c>
      <c r="E158" s="237">
        <v>500000</v>
      </c>
      <c r="F158" s="82" t="s">
        <v>1079</v>
      </c>
      <c r="G158" s="82" t="s">
        <v>1080</v>
      </c>
      <c r="H158" s="80" t="s">
        <v>4102</v>
      </c>
    </row>
    <row r="159" spans="1:8">
      <c r="A159" s="181">
        <f t="shared" si="2"/>
        <v>154</v>
      </c>
      <c r="B159" s="82" t="s">
        <v>2622</v>
      </c>
      <c r="C159" s="82" t="s">
        <v>256</v>
      </c>
      <c r="D159" s="82" t="s">
        <v>2613</v>
      </c>
      <c r="E159" s="237">
        <v>300000</v>
      </c>
      <c r="F159" s="82" t="s">
        <v>1083</v>
      </c>
      <c r="G159" s="82" t="s">
        <v>1084</v>
      </c>
      <c r="H159" s="80" t="s">
        <v>4167</v>
      </c>
    </row>
    <row r="160" spans="1:8">
      <c r="A160" s="181">
        <f t="shared" si="2"/>
        <v>155</v>
      </c>
      <c r="B160" s="82" t="s">
        <v>2623</v>
      </c>
      <c r="C160" s="82" t="s">
        <v>256</v>
      </c>
      <c r="D160" s="82" t="s">
        <v>2613</v>
      </c>
      <c r="E160" s="237">
        <v>2850000</v>
      </c>
      <c r="F160" s="82" t="s">
        <v>1083</v>
      </c>
      <c r="G160" s="82" t="s">
        <v>1084</v>
      </c>
      <c r="H160" s="80" t="s">
        <v>4168</v>
      </c>
    </row>
    <row r="161" spans="1:8">
      <c r="A161" s="181">
        <f t="shared" si="2"/>
        <v>156</v>
      </c>
      <c r="B161" s="82" t="s">
        <v>2624</v>
      </c>
      <c r="C161" s="82" t="s">
        <v>256</v>
      </c>
      <c r="D161" s="82" t="s">
        <v>2613</v>
      </c>
      <c r="E161" s="237">
        <v>128000</v>
      </c>
      <c r="F161" s="82" t="s">
        <v>1083</v>
      </c>
      <c r="G161" s="82" t="s">
        <v>1084</v>
      </c>
      <c r="H161" s="80" t="s">
        <v>4169</v>
      </c>
    </row>
    <row r="162" spans="1:8">
      <c r="A162" s="181">
        <f t="shared" si="2"/>
        <v>157</v>
      </c>
      <c r="B162" s="82" t="s">
        <v>2625</v>
      </c>
      <c r="C162" s="82" t="s">
        <v>256</v>
      </c>
      <c r="D162" s="82" t="s">
        <v>2613</v>
      </c>
      <c r="E162" s="237">
        <v>12460000</v>
      </c>
      <c r="F162" s="82" t="s">
        <v>1083</v>
      </c>
      <c r="G162" s="82" t="s">
        <v>1084</v>
      </c>
      <c r="H162" s="80" t="s">
        <v>4163</v>
      </c>
    </row>
    <row r="163" spans="1:8">
      <c r="A163" s="181">
        <f t="shared" si="2"/>
        <v>158</v>
      </c>
      <c r="B163" s="82" t="s">
        <v>2626</v>
      </c>
      <c r="C163" s="82" t="s">
        <v>256</v>
      </c>
      <c r="D163" s="82" t="s">
        <v>2613</v>
      </c>
      <c r="E163" s="237">
        <v>300000</v>
      </c>
      <c r="F163" s="82" t="s">
        <v>1083</v>
      </c>
      <c r="G163" s="82" t="s">
        <v>1084</v>
      </c>
      <c r="H163" s="80" t="s">
        <v>4129</v>
      </c>
    </row>
    <row r="164" spans="1:8">
      <c r="A164" s="181">
        <f t="shared" si="2"/>
        <v>159</v>
      </c>
      <c r="B164" s="82" t="s">
        <v>2627</v>
      </c>
      <c r="C164" s="82" t="s">
        <v>256</v>
      </c>
      <c r="D164" s="82" t="s">
        <v>2613</v>
      </c>
      <c r="E164" s="237">
        <v>3560000</v>
      </c>
      <c r="F164" s="82" t="s">
        <v>1083</v>
      </c>
      <c r="G164" s="82" t="s">
        <v>1084</v>
      </c>
      <c r="H164" s="80" t="s">
        <v>4163</v>
      </c>
    </row>
    <row r="165" spans="1:8">
      <c r="A165" s="181">
        <f t="shared" si="2"/>
        <v>160</v>
      </c>
      <c r="B165" s="82" t="s">
        <v>2628</v>
      </c>
      <c r="C165" s="82" t="s">
        <v>256</v>
      </c>
      <c r="D165" s="82" t="s">
        <v>2613</v>
      </c>
      <c r="E165" s="237">
        <v>40000</v>
      </c>
      <c r="F165" s="82" t="s">
        <v>1083</v>
      </c>
      <c r="G165" s="82" t="s">
        <v>1084</v>
      </c>
      <c r="H165" s="80" t="s">
        <v>4171</v>
      </c>
    </row>
    <row r="166" spans="1:8">
      <c r="A166" s="181">
        <f t="shared" si="2"/>
        <v>161</v>
      </c>
      <c r="B166" s="82" t="s">
        <v>2629</v>
      </c>
      <c r="C166" s="82" t="s">
        <v>256</v>
      </c>
      <c r="D166" s="82" t="s">
        <v>2613</v>
      </c>
      <c r="E166" s="237">
        <v>400000</v>
      </c>
      <c r="F166" s="82" t="s">
        <v>1083</v>
      </c>
      <c r="G166" s="82" t="s">
        <v>1084</v>
      </c>
      <c r="H166" s="80" t="s">
        <v>4123</v>
      </c>
    </row>
    <row r="167" spans="1:8">
      <c r="A167" s="181">
        <f t="shared" si="2"/>
        <v>162</v>
      </c>
      <c r="B167" s="82" t="s">
        <v>2630</v>
      </c>
      <c r="C167" s="82" t="s">
        <v>256</v>
      </c>
      <c r="D167" s="82" t="s">
        <v>2613</v>
      </c>
      <c r="E167" s="237">
        <v>180000</v>
      </c>
      <c r="F167" s="82" t="s">
        <v>1083</v>
      </c>
      <c r="G167" s="82" t="s">
        <v>1084</v>
      </c>
      <c r="H167" s="80" t="s">
        <v>4171</v>
      </c>
    </row>
    <row r="168" spans="1:8">
      <c r="A168" s="181">
        <f t="shared" si="2"/>
        <v>163</v>
      </c>
      <c r="B168" s="82" t="s">
        <v>2631</v>
      </c>
      <c r="C168" s="82" t="s">
        <v>256</v>
      </c>
      <c r="D168" s="82" t="s">
        <v>2613</v>
      </c>
      <c r="E168" s="237">
        <v>1000000</v>
      </c>
      <c r="F168" s="82" t="s">
        <v>1079</v>
      </c>
      <c r="G168" s="82" t="s">
        <v>1080</v>
      </c>
      <c r="H168" s="80" t="s">
        <v>4102</v>
      </c>
    </row>
    <row r="169" spans="1:8">
      <c r="A169" s="181">
        <f t="shared" si="2"/>
        <v>164</v>
      </c>
      <c r="B169" s="82" t="s">
        <v>2632</v>
      </c>
      <c r="C169" s="82" t="s">
        <v>256</v>
      </c>
      <c r="D169" s="82" t="s">
        <v>2613</v>
      </c>
      <c r="E169" s="237">
        <v>500000</v>
      </c>
      <c r="F169" s="82" t="s">
        <v>1079</v>
      </c>
      <c r="G169" s="82" t="s">
        <v>1080</v>
      </c>
      <c r="H169" s="80" t="s">
        <v>4102</v>
      </c>
    </row>
    <row r="170" spans="1:8">
      <c r="A170" s="181">
        <f t="shared" si="2"/>
        <v>165</v>
      </c>
      <c r="B170" s="82" t="s">
        <v>2633</v>
      </c>
      <c r="C170" s="82" t="s">
        <v>256</v>
      </c>
      <c r="D170" s="82" t="s">
        <v>2613</v>
      </c>
      <c r="E170" s="237">
        <v>200000</v>
      </c>
      <c r="F170" s="82" t="s">
        <v>1079</v>
      </c>
      <c r="G170" s="82" t="s">
        <v>1080</v>
      </c>
      <c r="H170" s="80" t="s">
        <v>4102</v>
      </c>
    </row>
    <row r="171" spans="1:8">
      <c r="A171" s="181">
        <f t="shared" si="2"/>
        <v>166</v>
      </c>
      <c r="B171" s="82" t="s">
        <v>2634</v>
      </c>
      <c r="C171" s="82" t="s">
        <v>256</v>
      </c>
      <c r="D171" s="82" t="s">
        <v>2613</v>
      </c>
      <c r="E171" s="237">
        <v>300000</v>
      </c>
      <c r="F171" s="82" t="s">
        <v>1083</v>
      </c>
      <c r="G171" s="82" t="s">
        <v>1084</v>
      </c>
      <c r="H171" s="80" t="s">
        <v>4173</v>
      </c>
    </row>
    <row r="172" spans="1:8">
      <c r="A172" s="181">
        <f t="shared" si="2"/>
        <v>167</v>
      </c>
      <c r="B172" s="82" t="s">
        <v>2635</v>
      </c>
      <c r="C172" s="82" t="s">
        <v>256</v>
      </c>
      <c r="D172" s="82" t="s">
        <v>2613</v>
      </c>
      <c r="E172" s="237">
        <v>150000</v>
      </c>
      <c r="F172" s="82" t="s">
        <v>1083</v>
      </c>
      <c r="G172" s="82" t="s">
        <v>1084</v>
      </c>
      <c r="H172" s="80" t="s">
        <v>4134</v>
      </c>
    </row>
    <row r="173" spans="1:8">
      <c r="A173" s="181">
        <f t="shared" ref="A173:A236" si="3">A172+1</f>
        <v>168</v>
      </c>
      <c r="B173" s="82" t="s">
        <v>2636</v>
      </c>
      <c r="C173" s="82" t="s">
        <v>256</v>
      </c>
      <c r="D173" s="82" t="s">
        <v>2613</v>
      </c>
      <c r="E173" s="237">
        <v>200000</v>
      </c>
      <c r="F173" s="82" t="s">
        <v>1083</v>
      </c>
      <c r="G173" s="82" t="s">
        <v>1084</v>
      </c>
      <c r="H173" s="80" t="s">
        <v>4171</v>
      </c>
    </row>
    <row r="174" spans="1:8">
      <c r="A174" s="181">
        <f t="shared" si="3"/>
        <v>169</v>
      </c>
      <c r="B174" s="82" t="s">
        <v>2637</v>
      </c>
      <c r="C174" s="82" t="s">
        <v>256</v>
      </c>
      <c r="D174" s="82" t="s">
        <v>2613</v>
      </c>
      <c r="E174" s="237">
        <v>750000</v>
      </c>
      <c r="F174" s="82" t="s">
        <v>1079</v>
      </c>
      <c r="G174" s="82" t="s">
        <v>1080</v>
      </c>
      <c r="H174" s="80" t="s">
        <v>4102</v>
      </c>
    </row>
    <row r="175" spans="1:8">
      <c r="A175" s="181">
        <f t="shared" si="3"/>
        <v>170</v>
      </c>
      <c r="B175" s="82" t="s">
        <v>2638</v>
      </c>
      <c r="C175" s="82" t="s">
        <v>256</v>
      </c>
      <c r="D175" s="82" t="s">
        <v>2613</v>
      </c>
      <c r="E175" s="237">
        <v>160000</v>
      </c>
      <c r="F175" s="82" t="s">
        <v>1083</v>
      </c>
      <c r="G175" s="82" t="s">
        <v>1084</v>
      </c>
      <c r="H175" s="80" t="s">
        <v>4123</v>
      </c>
    </row>
    <row r="176" spans="1:8">
      <c r="A176" s="181">
        <f t="shared" si="3"/>
        <v>171</v>
      </c>
      <c r="B176" s="82" t="s">
        <v>2639</v>
      </c>
      <c r="C176" s="82" t="s">
        <v>256</v>
      </c>
      <c r="D176" s="82" t="s">
        <v>2613</v>
      </c>
      <c r="E176" s="237">
        <v>5340000</v>
      </c>
      <c r="F176" s="82" t="s">
        <v>1083</v>
      </c>
      <c r="G176" s="82" t="s">
        <v>1084</v>
      </c>
      <c r="H176" s="80" t="s">
        <v>4163</v>
      </c>
    </row>
    <row r="177" spans="1:8">
      <c r="A177" s="181">
        <f t="shared" si="3"/>
        <v>172</v>
      </c>
      <c r="B177" s="82" t="s">
        <v>2640</v>
      </c>
      <c r="C177" s="82" t="s">
        <v>256</v>
      </c>
      <c r="D177" s="82" t="s">
        <v>2613</v>
      </c>
      <c r="E177" s="237">
        <v>300000</v>
      </c>
      <c r="F177" s="82" t="s">
        <v>1083</v>
      </c>
      <c r="G177" s="82" t="s">
        <v>1084</v>
      </c>
      <c r="H177" s="80" t="s">
        <v>4170</v>
      </c>
    </row>
    <row r="178" spans="1:8">
      <c r="A178" s="181">
        <f t="shared" si="3"/>
        <v>173</v>
      </c>
      <c r="B178" s="82" t="s">
        <v>2641</v>
      </c>
      <c r="C178" s="82" t="s">
        <v>256</v>
      </c>
      <c r="D178" s="82" t="s">
        <v>2613</v>
      </c>
      <c r="E178" s="237">
        <v>1000000</v>
      </c>
      <c r="F178" s="82" t="s">
        <v>1079</v>
      </c>
      <c r="G178" s="82" t="s">
        <v>1080</v>
      </c>
      <c r="H178" s="80" t="s">
        <v>4102</v>
      </c>
    </row>
    <row r="179" spans="1:8">
      <c r="A179" s="181">
        <f t="shared" si="3"/>
        <v>174</v>
      </c>
      <c r="B179" s="82" t="s">
        <v>2642</v>
      </c>
      <c r="C179" s="82" t="s">
        <v>256</v>
      </c>
      <c r="D179" s="82" t="s">
        <v>2613</v>
      </c>
      <c r="E179" s="237">
        <v>1500000</v>
      </c>
      <c r="F179" s="82" t="s">
        <v>1079</v>
      </c>
      <c r="G179" s="82" t="s">
        <v>1080</v>
      </c>
      <c r="H179" s="80" t="s">
        <v>4102</v>
      </c>
    </row>
    <row r="180" spans="1:8">
      <c r="A180" s="181">
        <f t="shared" si="3"/>
        <v>175</v>
      </c>
      <c r="B180" s="82" t="s">
        <v>2643</v>
      </c>
      <c r="C180" s="82" t="s">
        <v>256</v>
      </c>
      <c r="D180" s="82" t="s">
        <v>2613</v>
      </c>
      <c r="E180" s="237">
        <v>250000</v>
      </c>
      <c r="F180" s="82" t="s">
        <v>1079</v>
      </c>
      <c r="G180" s="82" t="s">
        <v>1080</v>
      </c>
      <c r="H180" s="80" t="s">
        <v>4102</v>
      </c>
    </row>
    <row r="181" spans="1:8">
      <c r="A181" s="181">
        <f t="shared" si="3"/>
        <v>176</v>
      </c>
      <c r="B181" s="82" t="s">
        <v>2644</v>
      </c>
      <c r="C181" s="82" t="s">
        <v>256</v>
      </c>
      <c r="D181" s="82" t="s">
        <v>2613</v>
      </c>
      <c r="E181" s="237">
        <v>300000</v>
      </c>
      <c r="F181" s="82" t="s">
        <v>1083</v>
      </c>
      <c r="G181" s="82" t="s">
        <v>1084</v>
      </c>
      <c r="H181" s="80" t="s">
        <v>4154</v>
      </c>
    </row>
    <row r="182" spans="1:8">
      <c r="A182" s="181">
        <f t="shared" si="3"/>
        <v>177</v>
      </c>
      <c r="B182" s="82" t="s">
        <v>2645</v>
      </c>
      <c r="C182" s="82" t="s">
        <v>256</v>
      </c>
      <c r="D182" s="82" t="s">
        <v>2613</v>
      </c>
      <c r="E182" s="237">
        <v>1000000</v>
      </c>
      <c r="F182" s="82" t="s">
        <v>1079</v>
      </c>
      <c r="G182" s="82" t="s">
        <v>1080</v>
      </c>
      <c r="H182" s="80" t="s">
        <v>4102</v>
      </c>
    </row>
    <row r="183" spans="1:8">
      <c r="A183" s="181">
        <f t="shared" si="3"/>
        <v>178</v>
      </c>
      <c r="B183" s="82" t="s">
        <v>2646</v>
      </c>
      <c r="C183" s="82" t="s">
        <v>256</v>
      </c>
      <c r="D183" s="82" t="s">
        <v>2613</v>
      </c>
      <c r="E183" s="237">
        <v>300000</v>
      </c>
      <c r="F183" s="82" t="s">
        <v>1079</v>
      </c>
      <c r="G183" s="82" t="s">
        <v>1080</v>
      </c>
      <c r="H183" s="80" t="s">
        <v>4102</v>
      </c>
    </row>
    <row r="184" spans="1:8">
      <c r="A184" s="181">
        <f t="shared" si="3"/>
        <v>179</v>
      </c>
      <c r="B184" s="82" t="s">
        <v>2647</v>
      </c>
      <c r="C184" s="82" t="s">
        <v>256</v>
      </c>
      <c r="D184" s="82" t="s">
        <v>2613</v>
      </c>
      <c r="E184" s="237">
        <v>135000</v>
      </c>
      <c r="F184" s="82" t="s">
        <v>1083</v>
      </c>
      <c r="G184" s="82" t="s">
        <v>1084</v>
      </c>
      <c r="H184" s="80" t="s">
        <v>4174</v>
      </c>
    </row>
    <row r="185" spans="1:8">
      <c r="A185" s="181">
        <f t="shared" si="3"/>
        <v>180</v>
      </c>
      <c r="B185" s="82" t="s">
        <v>2648</v>
      </c>
      <c r="C185" s="82" t="s">
        <v>256</v>
      </c>
      <c r="D185" s="82" t="s">
        <v>2613</v>
      </c>
      <c r="E185" s="237">
        <v>250000</v>
      </c>
      <c r="F185" s="82" t="s">
        <v>1079</v>
      </c>
      <c r="G185" s="82" t="s">
        <v>1080</v>
      </c>
      <c r="H185" s="80" t="s">
        <v>4102</v>
      </c>
    </row>
    <row r="186" spans="1:8">
      <c r="A186" s="181">
        <f t="shared" si="3"/>
        <v>181</v>
      </c>
      <c r="B186" s="82" t="s">
        <v>2649</v>
      </c>
      <c r="C186" s="82" t="s">
        <v>256</v>
      </c>
      <c r="D186" s="82" t="s">
        <v>2650</v>
      </c>
      <c r="E186" s="237">
        <v>3250000</v>
      </c>
      <c r="F186" s="82" t="s">
        <v>1083</v>
      </c>
      <c r="G186" s="82" t="s">
        <v>1084</v>
      </c>
      <c r="H186" s="80" t="s">
        <v>4175</v>
      </c>
    </row>
    <row r="187" spans="1:8">
      <c r="A187" s="181">
        <f t="shared" si="3"/>
        <v>182</v>
      </c>
      <c r="B187" s="82" t="s">
        <v>2651</v>
      </c>
      <c r="C187" s="82" t="s">
        <v>256</v>
      </c>
      <c r="D187" s="82" t="s">
        <v>2650</v>
      </c>
      <c r="E187" s="237">
        <v>1860000</v>
      </c>
      <c r="F187" s="82" t="s">
        <v>1083</v>
      </c>
      <c r="G187" s="82" t="s">
        <v>1084</v>
      </c>
      <c r="H187" s="80" t="s">
        <v>4176</v>
      </c>
    </row>
    <row r="188" spans="1:8">
      <c r="A188" s="181">
        <f t="shared" si="3"/>
        <v>183</v>
      </c>
      <c r="B188" s="82" t="s">
        <v>2652</v>
      </c>
      <c r="C188" s="82" t="s">
        <v>256</v>
      </c>
      <c r="D188" s="82" t="s">
        <v>2650</v>
      </c>
      <c r="E188" s="237">
        <v>4185000</v>
      </c>
      <c r="F188" s="82" t="s">
        <v>1083</v>
      </c>
      <c r="G188" s="82" t="s">
        <v>1084</v>
      </c>
      <c r="H188" s="80" t="s">
        <v>4177</v>
      </c>
    </row>
    <row r="189" spans="1:8">
      <c r="A189" s="181">
        <f t="shared" si="3"/>
        <v>184</v>
      </c>
      <c r="B189" s="82" t="s">
        <v>2653</v>
      </c>
      <c r="C189" s="82" t="s">
        <v>256</v>
      </c>
      <c r="D189" s="82" t="s">
        <v>2650</v>
      </c>
      <c r="E189" s="237">
        <v>3690000</v>
      </c>
      <c r="F189" s="82" t="s">
        <v>1083</v>
      </c>
      <c r="G189" s="82" t="s">
        <v>1084</v>
      </c>
      <c r="H189" s="80" t="s">
        <v>4178</v>
      </c>
    </row>
    <row r="190" spans="1:8">
      <c r="A190" s="181">
        <f t="shared" si="3"/>
        <v>185</v>
      </c>
      <c r="B190" s="82" t="s">
        <v>2654</v>
      </c>
      <c r="C190" s="82" t="s">
        <v>256</v>
      </c>
      <c r="D190" s="82" t="s">
        <v>2650</v>
      </c>
      <c r="E190" s="237">
        <v>200000</v>
      </c>
      <c r="F190" s="82" t="s">
        <v>1083</v>
      </c>
      <c r="G190" s="82" t="s">
        <v>1084</v>
      </c>
      <c r="H190" s="80" t="s">
        <v>4134</v>
      </c>
    </row>
    <row r="191" spans="1:8">
      <c r="A191" s="181">
        <f t="shared" si="3"/>
        <v>186</v>
      </c>
      <c r="B191" s="82" t="s">
        <v>2655</v>
      </c>
      <c r="C191" s="82" t="s">
        <v>256</v>
      </c>
      <c r="D191" s="82" t="s">
        <v>2650</v>
      </c>
      <c r="E191" s="237">
        <v>1950000</v>
      </c>
      <c r="F191" s="82" t="s">
        <v>1083</v>
      </c>
      <c r="G191" s="82" t="s">
        <v>1084</v>
      </c>
      <c r="H191" s="80" t="s">
        <v>4164</v>
      </c>
    </row>
    <row r="192" spans="1:8">
      <c r="A192" s="181">
        <f t="shared" si="3"/>
        <v>187</v>
      </c>
      <c r="B192" s="82" t="s">
        <v>2656</v>
      </c>
      <c r="C192" s="82" t="s">
        <v>256</v>
      </c>
      <c r="D192" s="82" t="s">
        <v>2650</v>
      </c>
      <c r="E192" s="237">
        <v>3750000</v>
      </c>
      <c r="F192" s="82" t="s">
        <v>1083</v>
      </c>
      <c r="G192" s="82" t="s">
        <v>1084</v>
      </c>
      <c r="H192" s="80" t="s">
        <v>4179</v>
      </c>
    </row>
    <row r="193" spans="1:8" ht="22.5">
      <c r="A193" s="181">
        <f t="shared" si="3"/>
        <v>188</v>
      </c>
      <c r="B193" s="82" t="s">
        <v>2657</v>
      </c>
      <c r="C193" s="82" t="s">
        <v>256</v>
      </c>
      <c r="D193" s="82" t="s">
        <v>2658</v>
      </c>
      <c r="E193" s="237">
        <v>13900000</v>
      </c>
      <c r="F193" s="82" t="s">
        <v>266</v>
      </c>
      <c r="G193" s="82" t="s">
        <v>437</v>
      </c>
      <c r="H193" s="80" t="s">
        <v>4098</v>
      </c>
    </row>
    <row r="194" spans="1:8">
      <c r="A194" s="181">
        <f t="shared" si="3"/>
        <v>189</v>
      </c>
      <c r="B194" s="82" t="s">
        <v>2659</v>
      </c>
      <c r="C194" s="82" t="s">
        <v>256</v>
      </c>
      <c r="D194" s="82" t="s">
        <v>2660</v>
      </c>
      <c r="E194" s="237">
        <v>1200000</v>
      </c>
      <c r="F194" s="82" t="s">
        <v>1083</v>
      </c>
      <c r="G194" s="82" t="s">
        <v>1084</v>
      </c>
      <c r="H194" s="80" t="s">
        <v>4180</v>
      </c>
    </row>
    <row r="195" spans="1:8" ht="22.5">
      <c r="A195" s="181">
        <f t="shared" si="3"/>
        <v>190</v>
      </c>
      <c r="B195" s="82" t="s">
        <v>2661</v>
      </c>
      <c r="C195" s="82" t="s">
        <v>256</v>
      </c>
      <c r="D195" s="82" t="s">
        <v>2599</v>
      </c>
      <c r="E195" s="237">
        <v>7314394</v>
      </c>
      <c r="F195" s="82" t="s">
        <v>2662</v>
      </c>
      <c r="G195" s="82" t="s">
        <v>2663</v>
      </c>
      <c r="H195" s="80" t="s">
        <v>4181</v>
      </c>
    </row>
    <row r="196" spans="1:8">
      <c r="A196" s="181">
        <f t="shared" si="3"/>
        <v>191</v>
      </c>
      <c r="B196" s="82" t="s">
        <v>2664</v>
      </c>
      <c r="C196" s="82" t="s">
        <v>256</v>
      </c>
      <c r="D196" s="82" t="s">
        <v>2599</v>
      </c>
      <c r="E196" s="237">
        <v>8022000</v>
      </c>
      <c r="F196" s="82" t="s">
        <v>2665</v>
      </c>
      <c r="G196" s="82" t="s">
        <v>2666</v>
      </c>
      <c r="H196" s="80" t="s">
        <v>4182</v>
      </c>
    </row>
    <row r="197" spans="1:8">
      <c r="A197" s="181">
        <f t="shared" si="3"/>
        <v>192</v>
      </c>
      <c r="B197" s="82" t="s">
        <v>2667</v>
      </c>
      <c r="C197" s="82" t="s">
        <v>256</v>
      </c>
      <c r="D197" s="82" t="s">
        <v>2599</v>
      </c>
      <c r="E197" s="237">
        <v>6400000</v>
      </c>
      <c r="F197" s="82" t="s">
        <v>200</v>
      </c>
      <c r="G197" s="82" t="s">
        <v>434</v>
      </c>
      <c r="H197" s="80" t="s">
        <v>4183</v>
      </c>
    </row>
    <row r="198" spans="1:8" ht="33.75">
      <c r="A198" s="181">
        <f t="shared" si="3"/>
        <v>193</v>
      </c>
      <c r="B198" s="82" t="s">
        <v>2668</v>
      </c>
      <c r="C198" s="82" t="s">
        <v>256</v>
      </c>
      <c r="D198" s="82" t="s">
        <v>2599</v>
      </c>
      <c r="E198" s="237">
        <v>12215794</v>
      </c>
      <c r="F198" s="82" t="s">
        <v>1063</v>
      </c>
      <c r="G198" s="82" t="s">
        <v>1064</v>
      </c>
      <c r="H198" s="80" t="s">
        <v>4184</v>
      </c>
    </row>
    <row r="199" spans="1:8" ht="22.5">
      <c r="A199" s="181">
        <f t="shared" si="3"/>
        <v>194</v>
      </c>
      <c r="B199" s="82" t="s">
        <v>2669</v>
      </c>
      <c r="C199" s="82" t="s">
        <v>256</v>
      </c>
      <c r="D199" s="82" t="s">
        <v>2599</v>
      </c>
      <c r="E199" s="237">
        <v>8074214</v>
      </c>
      <c r="F199" s="82" t="s">
        <v>2588</v>
      </c>
      <c r="G199" s="82" t="s">
        <v>2670</v>
      </c>
      <c r="H199" s="80" t="s">
        <v>4185</v>
      </c>
    </row>
    <row r="200" spans="1:8" ht="22.5">
      <c r="A200" s="181">
        <f t="shared" si="3"/>
        <v>195</v>
      </c>
      <c r="B200" s="82" t="s">
        <v>2671</v>
      </c>
      <c r="C200" s="82" t="s">
        <v>256</v>
      </c>
      <c r="D200" s="82" t="s">
        <v>2599</v>
      </c>
      <c r="E200" s="237">
        <v>5339108</v>
      </c>
      <c r="F200" s="82" t="s">
        <v>2662</v>
      </c>
      <c r="G200" s="82" t="s">
        <v>2663</v>
      </c>
      <c r="H200" s="80" t="s">
        <v>4186</v>
      </c>
    </row>
    <row r="201" spans="1:8">
      <c r="A201" s="181">
        <f t="shared" si="3"/>
        <v>196</v>
      </c>
      <c r="B201" s="82" t="s">
        <v>2672</v>
      </c>
      <c r="C201" s="82" t="s">
        <v>256</v>
      </c>
      <c r="D201" s="82" t="s">
        <v>2673</v>
      </c>
      <c r="E201" s="237">
        <v>2116800</v>
      </c>
      <c r="F201" s="82" t="s">
        <v>1083</v>
      </c>
      <c r="G201" s="82" t="s">
        <v>1084</v>
      </c>
      <c r="H201" s="80" t="s">
        <v>4187</v>
      </c>
    </row>
    <row r="202" spans="1:8" ht="45">
      <c r="A202" s="181">
        <f t="shared" si="3"/>
        <v>197</v>
      </c>
      <c r="B202" s="82" t="s">
        <v>2674</v>
      </c>
      <c r="C202" s="82" t="s">
        <v>256</v>
      </c>
      <c r="D202" s="82" t="s">
        <v>2673</v>
      </c>
      <c r="E202" s="237">
        <v>1050000</v>
      </c>
      <c r="F202" s="82" t="s">
        <v>2675</v>
      </c>
      <c r="G202" s="82" t="s">
        <v>2676</v>
      </c>
      <c r="H202" s="80" t="s">
        <v>4131</v>
      </c>
    </row>
    <row r="203" spans="1:8">
      <c r="A203" s="181">
        <f t="shared" si="3"/>
        <v>198</v>
      </c>
      <c r="B203" s="82" t="s">
        <v>2677</v>
      </c>
      <c r="C203" s="82" t="s">
        <v>256</v>
      </c>
      <c r="D203" s="82" t="s">
        <v>2673</v>
      </c>
      <c r="E203" s="237">
        <v>880000</v>
      </c>
      <c r="F203" s="82" t="s">
        <v>2665</v>
      </c>
      <c r="G203" s="82" t="s">
        <v>2666</v>
      </c>
      <c r="H203" s="80" t="s">
        <v>4188</v>
      </c>
    </row>
    <row r="204" spans="1:8">
      <c r="A204" s="181">
        <f t="shared" si="3"/>
        <v>199</v>
      </c>
      <c r="B204" s="82" t="s">
        <v>2678</v>
      </c>
      <c r="C204" s="82" t="s">
        <v>256</v>
      </c>
      <c r="D204" s="82" t="s">
        <v>2673</v>
      </c>
      <c r="E204" s="237">
        <v>27500000</v>
      </c>
      <c r="F204" s="82" t="s">
        <v>261</v>
      </c>
      <c r="G204" s="82" t="s">
        <v>1396</v>
      </c>
      <c r="H204" s="80" t="s">
        <v>4189</v>
      </c>
    </row>
    <row r="205" spans="1:8">
      <c r="A205" s="181">
        <f t="shared" si="3"/>
        <v>200</v>
      </c>
      <c r="B205" s="82" t="s">
        <v>2679</v>
      </c>
      <c r="C205" s="82" t="s">
        <v>256</v>
      </c>
      <c r="D205" s="82" t="s">
        <v>2673</v>
      </c>
      <c r="E205" s="237">
        <v>600000</v>
      </c>
      <c r="F205" s="82" t="s">
        <v>1083</v>
      </c>
      <c r="G205" s="82" t="s">
        <v>1084</v>
      </c>
      <c r="H205" s="80" t="s">
        <v>4190</v>
      </c>
    </row>
    <row r="206" spans="1:8">
      <c r="A206" s="181">
        <f t="shared" si="3"/>
        <v>201</v>
      </c>
      <c r="B206" s="82" t="s">
        <v>2680</v>
      </c>
      <c r="C206" s="82" t="s">
        <v>256</v>
      </c>
      <c r="D206" s="82" t="s">
        <v>2673</v>
      </c>
      <c r="E206" s="237">
        <v>590000</v>
      </c>
      <c r="F206" s="82" t="s">
        <v>2665</v>
      </c>
      <c r="G206" s="82" t="s">
        <v>2666</v>
      </c>
      <c r="H206" s="80" t="s">
        <v>4188</v>
      </c>
    </row>
    <row r="207" spans="1:8" ht="22.5">
      <c r="A207" s="181">
        <f t="shared" si="3"/>
        <v>202</v>
      </c>
      <c r="B207" s="82" t="s">
        <v>2681</v>
      </c>
      <c r="C207" s="82" t="s">
        <v>256</v>
      </c>
      <c r="D207" s="82" t="s">
        <v>2673</v>
      </c>
      <c r="E207" s="237">
        <v>7938000</v>
      </c>
      <c r="F207" s="82" t="s">
        <v>2682</v>
      </c>
      <c r="G207" s="82" t="s">
        <v>2683</v>
      </c>
      <c r="H207" s="80" t="s">
        <v>4191</v>
      </c>
    </row>
    <row r="208" spans="1:8">
      <c r="A208" s="181">
        <f t="shared" si="3"/>
        <v>203</v>
      </c>
      <c r="B208" s="82" t="s">
        <v>2684</v>
      </c>
      <c r="C208" s="82" t="s">
        <v>256</v>
      </c>
      <c r="D208" s="82" t="s">
        <v>2673</v>
      </c>
      <c r="E208" s="237">
        <v>940000</v>
      </c>
      <c r="F208" s="82" t="s">
        <v>2665</v>
      </c>
      <c r="G208" s="82" t="s">
        <v>2666</v>
      </c>
      <c r="H208" s="80" t="s">
        <v>4192</v>
      </c>
    </row>
    <row r="209" spans="1:8" ht="22.5">
      <c r="A209" s="181">
        <f t="shared" si="3"/>
        <v>204</v>
      </c>
      <c r="B209" s="82" t="s">
        <v>2685</v>
      </c>
      <c r="C209" s="82" t="s">
        <v>256</v>
      </c>
      <c r="D209" s="82" t="s">
        <v>2673</v>
      </c>
      <c r="E209" s="237">
        <v>2200000</v>
      </c>
      <c r="F209" s="82" t="s">
        <v>2662</v>
      </c>
      <c r="G209" s="82" t="s">
        <v>2663</v>
      </c>
      <c r="H209" s="80" t="s">
        <v>4193</v>
      </c>
    </row>
    <row r="210" spans="1:8">
      <c r="A210" s="181">
        <f t="shared" si="3"/>
        <v>205</v>
      </c>
      <c r="B210" s="82" t="s">
        <v>2686</v>
      </c>
      <c r="C210" s="82" t="s">
        <v>256</v>
      </c>
      <c r="D210" s="82" t="s">
        <v>2687</v>
      </c>
      <c r="E210" s="237">
        <v>6615000</v>
      </c>
      <c r="F210" s="82" t="s">
        <v>1083</v>
      </c>
      <c r="G210" s="82" t="s">
        <v>1084</v>
      </c>
      <c r="H210" s="80" t="s">
        <v>4194</v>
      </c>
    </row>
    <row r="211" spans="1:8">
      <c r="A211" s="181">
        <f t="shared" si="3"/>
        <v>206</v>
      </c>
      <c r="B211" s="82" t="s">
        <v>2688</v>
      </c>
      <c r="C211" s="82" t="s">
        <v>256</v>
      </c>
      <c r="D211" s="82" t="s">
        <v>2687</v>
      </c>
      <c r="E211" s="237">
        <v>7500000</v>
      </c>
      <c r="F211" s="82" t="s">
        <v>1079</v>
      </c>
      <c r="G211" s="82" t="s">
        <v>1080</v>
      </c>
      <c r="H211" s="80" t="s">
        <v>4108</v>
      </c>
    </row>
    <row r="212" spans="1:8">
      <c r="A212" s="181">
        <f t="shared" si="3"/>
        <v>207</v>
      </c>
      <c r="B212" s="82" t="s">
        <v>2689</v>
      </c>
      <c r="C212" s="82" t="s">
        <v>256</v>
      </c>
      <c r="D212" s="82" t="s">
        <v>2687</v>
      </c>
      <c r="E212" s="237">
        <v>6615000</v>
      </c>
      <c r="F212" s="82" t="s">
        <v>1083</v>
      </c>
      <c r="G212" s="82" t="s">
        <v>1084</v>
      </c>
      <c r="H212" s="80" t="s">
        <v>4194</v>
      </c>
    </row>
    <row r="213" spans="1:8" ht="22.5">
      <c r="A213" s="181">
        <f t="shared" si="3"/>
        <v>208</v>
      </c>
      <c r="B213" s="82" t="s">
        <v>2690</v>
      </c>
      <c r="C213" s="82" t="s">
        <v>256</v>
      </c>
      <c r="D213" s="82" t="s">
        <v>2687</v>
      </c>
      <c r="E213" s="237">
        <v>2350000</v>
      </c>
      <c r="F213" s="82" t="s">
        <v>2588</v>
      </c>
      <c r="G213" s="82" t="s">
        <v>2691</v>
      </c>
      <c r="H213" s="80" t="s">
        <v>4195</v>
      </c>
    </row>
    <row r="214" spans="1:8">
      <c r="A214" s="181">
        <f t="shared" si="3"/>
        <v>209</v>
      </c>
      <c r="B214" s="82" t="s">
        <v>2692</v>
      </c>
      <c r="C214" s="82" t="s">
        <v>256</v>
      </c>
      <c r="D214" s="82" t="s">
        <v>2687</v>
      </c>
      <c r="E214" s="237">
        <v>7500000</v>
      </c>
      <c r="F214" s="82" t="s">
        <v>1079</v>
      </c>
      <c r="G214" s="82" t="s">
        <v>1080</v>
      </c>
      <c r="H214" s="80" t="s">
        <v>4108</v>
      </c>
    </row>
    <row r="215" spans="1:8">
      <c r="A215" s="181">
        <f t="shared" si="3"/>
        <v>210</v>
      </c>
      <c r="B215" s="82" t="s">
        <v>2693</v>
      </c>
      <c r="C215" s="82" t="s">
        <v>256</v>
      </c>
      <c r="D215" s="82" t="s">
        <v>2694</v>
      </c>
      <c r="E215" s="237">
        <v>7400000</v>
      </c>
      <c r="F215" s="82" t="s">
        <v>2695</v>
      </c>
      <c r="G215" s="82" t="s">
        <v>2696</v>
      </c>
      <c r="H215" s="80" t="s">
        <v>4196</v>
      </c>
    </row>
    <row r="216" spans="1:8" ht="22.5">
      <c r="A216" s="181">
        <f t="shared" si="3"/>
        <v>211</v>
      </c>
      <c r="B216" s="82" t="s">
        <v>2698</v>
      </c>
      <c r="C216" s="82" t="s">
        <v>256</v>
      </c>
      <c r="D216" s="82" t="s">
        <v>2694</v>
      </c>
      <c r="E216" s="237">
        <v>5900000</v>
      </c>
      <c r="F216" s="82" t="s">
        <v>2699</v>
      </c>
      <c r="G216" s="82" t="s">
        <v>2700</v>
      </c>
      <c r="H216" s="80" t="s">
        <v>4197</v>
      </c>
    </row>
    <row r="217" spans="1:8" ht="22.5">
      <c r="A217" s="181">
        <f t="shared" si="3"/>
        <v>212</v>
      </c>
      <c r="B217" s="82" t="s">
        <v>2701</v>
      </c>
      <c r="C217" s="82" t="s">
        <v>256</v>
      </c>
      <c r="D217" s="82" t="s">
        <v>2702</v>
      </c>
      <c r="E217" s="237">
        <v>2280000</v>
      </c>
      <c r="F217" s="82" t="s">
        <v>2703</v>
      </c>
      <c r="G217" s="82" t="s">
        <v>2704</v>
      </c>
      <c r="H217" s="80" t="s">
        <v>4198</v>
      </c>
    </row>
    <row r="218" spans="1:8">
      <c r="A218" s="181">
        <f t="shared" si="3"/>
        <v>213</v>
      </c>
      <c r="B218" s="82" t="s">
        <v>2705</v>
      </c>
      <c r="C218" s="82" t="s">
        <v>256</v>
      </c>
      <c r="D218" s="82" t="s">
        <v>2702</v>
      </c>
      <c r="E218" s="237">
        <v>3000000</v>
      </c>
      <c r="F218" s="82" t="s">
        <v>1083</v>
      </c>
      <c r="G218" s="82" t="s">
        <v>1084</v>
      </c>
      <c r="H218" s="80" t="s">
        <v>4199</v>
      </c>
    </row>
    <row r="219" spans="1:8" ht="22.5">
      <c r="A219" s="181">
        <f t="shared" si="3"/>
        <v>214</v>
      </c>
      <c r="B219" s="82" t="s">
        <v>2706</v>
      </c>
      <c r="C219" s="82" t="s">
        <v>256</v>
      </c>
      <c r="D219" s="82" t="s">
        <v>2707</v>
      </c>
      <c r="E219" s="237">
        <v>1000000</v>
      </c>
      <c r="F219" s="82" t="s">
        <v>1412</v>
      </c>
      <c r="G219" s="82" t="s">
        <v>1413</v>
      </c>
      <c r="H219" s="80" t="s">
        <v>4157</v>
      </c>
    </row>
    <row r="220" spans="1:8" ht="22.5">
      <c r="A220" s="181">
        <f t="shared" si="3"/>
        <v>215</v>
      </c>
      <c r="B220" s="82" t="s">
        <v>2708</v>
      </c>
      <c r="C220" s="82" t="s">
        <v>256</v>
      </c>
      <c r="D220" s="82" t="s">
        <v>2707</v>
      </c>
      <c r="E220" s="237">
        <v>3920000</v>
      </c>
      <c r="F220" s="82" t="s">
        <v>1412</v>
      </c>
      <c r="G220" s="82" t="s">
        <v>1413</v>
      </c>
      <c r="H220" s="80" t="s">
        <v>4133</v>
      </c>
    </row>
    <row r="221" spans="1:8">
      <c r="A221" s="181">
        <f t="shared" si="3"/>
        <v>216</v>
      </c>
      <c r="B221" s="82" t="s">
        <v>2709</v>
      </c>
      <c r="C221" s="82" t="s">
        <v>256</v>
      </c>
      <c r="D221" s="82" t="s">
        <v>2710</v>
      </c>
      <c r="E221" s="237">
        <v>300000</v>
      </c>
      <c r="F221" s="82" t="s">
        <v>1079</v>
      </c>
      <c r="G221" s="82" t="s">
        <v>1080</v>
      </c>
      <c r="H221" s="80" t="s">
        <v>4200</v>
      </c>
    </row>
    <row r="222" spans="1:8">
      <c r="A222" s="181">
        <f t="shared" si="3"/>
        <v>217</v>
      </c>
      <c r="B222" s="82" t="s">
        <v>2711</v>
      </c>
      <c r="C222" s="82" t="s">
        <v>256</v>
      </c>
      <c r="D222" s="82" t="s">
        <v>2710</v>
      </c>
      <c r="E222" s="237">
        <v>200000</v>
      </c>
      <c r="F222" s="82" t="s">
        <v>1079</v>
      </c>
      <c r="G222" s="82" t="s">
        <v>1080</v>
      </c>
      <c r="H222" s="80" t="s">
        <v>4201</v>
      </c>
    </row>
    <row r="223" spans="1:8">
      <c r="A223" s="181">
        <f t="shared" si="3"/>
        <v>218</v>
      </c>
      <c r="B223" s="82" t="s">
        <v>2712</v>
      </c>
      <c r="C223" s="82" t="s">
        <v>256</v>
      </c>
      <c r="D223" s="82" t="s">
        <v>2710</v>
      </c>
      <c r="E223" s="237">
        <v>3000000</v>
      </c>
      <c r="F223" s="82" t="s">
        <v>1079</v>
      </c>
      <c r="G223" s="82" t="s">
        <v>1080</v>
      </c>
      <c r="H223" s="80" t="s">
        <v>4203</v>
      </c>
    </row>
    <row r="224" spans="1:8">
      <c r="A224" s="181">
        <f t="shared" si="3"/>
        <v>219</v>
      </c>
      <c r="B224" s="82" t="s">
        <v>2713</v>
      </c>
      <c r="C224" s="82" t="s">
        <v>256</v>
      </c>
      <c r="D224" s="82" t="s">
        <v>2710</v>
      </c>
      <c r="E224" s="237">
        <v>150000</v>
      </c>
      <c r="F224" s="82" t="s">
        <v>1079</v>
      </c>
      <c r="G224" s="82" t="s">
        <v>1080</v>
      </c>
      <c r="H224" s="80" t="s">
        <v>4204</v>
      </c>
    </row>
    <row r="225" spans="1:8" ht="22.5">
      <c r="A225" s="181">
        <f t="shared" si="3"/>
        <v>220</v>
      </c>
      <c r="B225" s="82" t="s">
        <v>2714</v>
      </c>
      <c r="C225" s="82" t="s">
        <v>256</v>
      </c>
      <c r="D225" s="82" t="s">
        <v>2710</v>
      </c>
      <c r="E225" s="237">
        <v>2542400</v>
      </c>
      <c r="F225" s="82" t="s">
        <v>259</v>
      </c>
      <c r="G225" s="82" t="s">
        <v>1056</v>
      </c>
      <c r="H225" s="80" t="s">
        <v>4205</v>
      </c>
    </row>
    <row r="226" spans="1:8">
      <c r="A226" s="181">
        <f t="shared" si="3"/>
        <v>221</v>
      </c>
      <c r="B226" s="82" t="s">
        <v>2715</v>
      </c>
      <c r="C226" s="82" t="s">
        <v>256</v>
      </c>
      <c r="D226" s="82" t="s">
        <v>2710</v>
      </c>
      <c r="E226" s="237">
        <v>1000000</v>
      </c>
      <c r="F226" s="82" t="s">
        <v>1079</v>
      </c>
      <c r="G226" s="82" t="s">
        <v>1080</v>
      </c>
      <c r="H226" s="80" t="s">
        <v>4206</v>
      </c>
    </row>
    <row r="227" spans="1:8">
      <c r="A227" s="181">
        <f t="shared" si="3"/>
        <v>222</v>
      </c>
      <c r="B227" s="82" t="s">
        <v>2716</v>
      </c>
      <c r="C227" s="82" t="s">
        <v>256</v>
      </c>
      <c r="D227" s="82" t="s">
        <v>2710</v>
      </c>
      <c r="E227" s="237">
        <v>6850000</v>
      </c>
      <c r="F227" s="82" t="s">
        <v>1079</v>
      </c>
      <c r="G227" s="82" t="s">
        <v>1080</v>
      </c>
      <c r="H227" s="80" t="s">
        <v>4207</v>
      </c>
    </row>
    <row r="228" spans="1:8">
      <c r="A228" s="181">
        <f t="shared" si="3"/>
        <v>223</v>
      </c>
      <c r="B228" s="82" t="s">
        <v>2717</v>
      </c>
      <c r="C228" s="82" t="s">
        <v>256</v>
      </c>
      <c r="D228" s="82" t="s">
        <v>2718</v>
      </c>
      <c r="E228" s="237">
        <v>4500000</v>
      </c>
      <c r="F228" s="82" t="s">
        <v>1079</v>
      </c>
      <c r="G228" s="82" t="s">
        <v>1080</v>
      </c>
      <c r="H228" s="80" t="s">
        <v>4209</v>
      </c>
    </row>
    <row r="229" spans="1:8">
      <c r="A229" s="181">
        <f t="shared" si="3"/>
        <v>224</v>
      </c>
      <c r="B229" s="82" t="s">
        <v>2719</v>
      </c>
      <c r="C229" s="82" t="s">
        <v>256</v>
      </c>
      <c r="D229" s="82" t="s">
        <v>2720</v>
      </c>
      <c r="E229" s="237">
        <v>6000000</v>
      </c>
      <c r="F229" s="82" t="s">
        <v>2721</v>
      </c>
      <c r="G229" s="82" t="s">
        <v>2722</v>
      </c>
      <c r="H229" s="80" t="s">
        <v>4210</v>
      </c>
    </row>
    <row r="230" spans="1:8">
      <c r="A230" s="181">
        <f t="shared" si="3"/>
        <v>225</v>
      </c>
      <c r="B230" s="82" t="s">
        <v>2723</v>
      </c>
      <c r="C230" s="82" t="s">
        <v>256</v>
      </c>
      <c r="D230" s="82" t="s">
        <v>2724</v>
      </c>
      <c r="E230" s="237">
        <v>5600</v>
      </c>
      <c r="F230" s="82" t="s">
        <v>2725</v>
      </c>
      <c r="G230" s="82" t="s">
        <v>2726</v>
      </c>
      <c r="H230" s="80" t="s">
        <v>4211</v>
      </c>
    </row>
    <row r="231" spans="1:8">
      <c r="A231" s="181">
        <f t="shared" si="3"/>
        <v>226</v>
      </c>
      <c r="B231" s="82" t="s">
        <v>2727</v>
      </c>
      <c r="C231" s="82" t="s">
        <v>256</v>
      </c>
      <c r="D231" s="82" t="s">
        <v>2724</v>
      </c>
      <c r="E231" s="237">
        <v>5600</v>
      </c>
      <c r="F231" s="82" t="s">
        <v>2725</v>
      </c>
      <c r="G231" s="82" t="s">
        <v>2726</v>
      </c>
      <c r="H231" s="80" t="s">
        <v>4211</v>
      </c>
    </row>
    <row r="232" spans="1:8">
      <c r="A232" s="181">
        <f t="shared" si="3"/>
        <v>227</v>
      </c>
      <c r="B232" s="82" t="s">
        <v>2728</v>
      </c>
      <c r="C232" s="82" t="s">
        <v>256</v>
      </c>
      <c r="D232" s="82" t="s">
        <v>2724</v>
      </c>
      <c r="E232" s="237">
        <v>22400</v>
      </c>
      <c r="F232" s="82" t="s">
        <v>2725</v>
      </c>
      <c r="G232" s="82" t="s">
        <v>2726</v>
      </c>
      <c r="H232" s="80" t="s">
        <v>4212</v>
      </c>
    </row>
    <row r="233" spans="1:8">
      <c r="A233" s="181">
        <f t="shared" si="3"/>
        <v>228</v>
      </c>
      <c r="B233" s="82" t="s">
        <v>2729</v>
      </c>
      <c r="C233" s="82" t="s">
        <v>256</v>
      </c>
      <c r="D233" s="82" t="s">
        <v>2724</v>
      </c>
      <c r="E233" s="237">
        <v>168000</v>
      </c>
      <c r="F233" s="82" t="s">
        <v>2725</v>
      </c>
      <c r="G233" s="82" t="s">
        <v>2726</v>
      </c>
      <c r="H233" s="80" t="s">
        <v>4213</v>
      </c>
    </row>
    <row r="234" spans="1:8">
      <c r="A234" s="181">
        <f t="shared" si="3"/>
        <v>229</v>
      </c>
      <c r="B234" s="82" t="s">
        <v>2730</v>
      </c>
      <c r="C234" s="82" t="s">
        <v>256</v>
      </c>
      <c r="D234" s="82" t="s">
        <v>2724</v>
      </c>
      <c r="E234" s="237">
        <v>39200</v>
      </c>
      <c r="F234" s="82" t="s">
        <v>2725</v>
      </c>
      <c r="G234" s="82" t="s">
        <v>2726</v>
      </c>
      <c r="H234" s="80" t="s">
        <v>4214</v>
      </c>
    </row>
    <row r="235" spans="1:8">
      <c r="A235" s="181">
        <f t="shared" si="3"/>
        <v>230</v>
      </c>
      <c r="B235" s="82" t="s">
        <v>2731</v>
      </c>
      <c r="C235" s="82" t="s">
        <v>256</v>
      </c>
      <c r="D235" s="82" t="s">
        <v>2724</v>
      </c>
      <c r="E235" s="237">
        <v>358400</v>
      </c>
      <c r="F235" s="82" t="s">
        <v>2725</v>
      </c>
      <c r="G235" s="82" t="s">
        <v>2726</v>
      </c>
      <c r="H235" s="80" t="s">
        <v>4215</v>
      </c>
    </row>
    <row r="236" spans="1:8" ht="22.5">
      <c r="A236" s="181">
        <f t="shared" si="3"/>
        <v>231</v>
      </c>
      <c r="B236" s="82" t="s">
        <v>2732</v>
      </c>
      <c r="C236" s="82" t="s">
        <v>256</v>
      </c>
      <c r="D236" s="82" t="s">
        <v>2724</v>
      </c>
      <c r="E236" s="237">
        <v>13800000</v>
      </c>
      <c r="F236" s="82" t="s">
        <v>2733</v>
      </c>
      <c r="G236" s="82" t="s">
        <v>2734</v>
      </c>
      <c r="H236" s="80" t="s">
        <v>4217</v>
      </c>
    </row>
    <row r="237" spans="1:8">
      <c r="A237" s="181">
        <f t="shared" ref="A237:A300" si="4">A236+1</f>
        <v>232</v>
      </c>
      <c r="B237" s="82" t="s">
        <v>2735</v>
      </c>
      <c r="C237" s="82" t="s">
        <v>256</v>
      </c>
      <c r="D237" s="82" t="s">
        <v>2724</v>
      </c>
      <c r="E237" s="237">
        <v>26880</v>
      </c>
      <c r="F237" s="82" t="s">
        <v>2725</v>
      </c>
      <c r="G237" s="82" t="s">
        <v>2726</v>
      </c>
      <c r="H237" s="80" t="s">
        <v>4218</v>
      </c>
    </row>
    <row r="238" spans="1:8">
      <c r="A238" s="181">
        <f t="shared" si="4"/>
        <v>233</v>
      </c>
      <c r="B238" s="82" t="s">
        <v>2736</v>
      </c>
      <c r="C238" s="82" t="s">
        <v>256</v>
      </c>
      <c r="D238" s="82" t="s">
        <v>2724</v>
      </c>
      <c r="E238" s="237">
        <v>8960</v>
      </c>
      <c r="F238" s="82" t="s">
        <v>2725</v>
      </c>
      <c r="G238" s="82" t="s">
        <v>2726</v>
      </c>
      <c r="H238" s="80" t="s">
        <v>4219</v>
      </c>
    </row>
    <row r="239" spans="1:8" ht="22.5">
      <c r="A239" s="181">
        <f t="shared" si="4"/>
        <v>234</v>
      </c>
      <c r="B239" s="82" t="s">
        <v>2737</v>
      </c>
      <c r="C239" s="82" t="s">
        <v>256</v>
      </c>
      <c r="D239" s="82" t="s">
        <v>2738</v>
      </c>
      <c r="E239" s="237">
        <v>4400000</v>
      </c>
      <c r="F239" s="82" t="s">
        <v>2703</v>
      </c>
      <c r="G239" s="82" t="s">
        <v>2704</v>
      </c>
      <c r="H239" s="80" t="s">
        <v>4220</v>
      </c>
    </row>
    <row r="240" spans="1:8" ht="22.5">
      <c r="A240" s="181">
        <f t="shared" si="4"/>
        <v>235</v>
      </c>
      <c r="B240" s="82" t="s">
        <v>2739</v>
      </c>
      <c r="C240" s="82" t="s">
        <v>256</v>
      </c>
      <c r="D240" s="82" t="s">
        <v>2738</v>
      </c>
      <c r="E240" s="237">
        <v>10500000</v>
      </c>
      <c r="F240" s="82" t="s">
        <v>2740</v>
      </c>
      <c r="G240" s="82" t="s">
        <v>2741</v>
      </c>
      <c r="H240" s="80" t="s">
        <v>4221</v>
      </c>
    </row>
    <row r="241" spans="1:8">
      <c r="A241" s="181">
        <f t="shared" si="4"/>
        <v>236</v>
      </c>
      <c r="B241" s="82" t="s">
        <v>2742</v>
      </c>
      <c r="C241" s="82" t="s">
        <v>256</v>
      </c>
      <c r="D241" s="82" t="s">
        <v>2743</v>
      </c>
      <c r="E241" s="237">
        <v>22000000</v>
      </c>
      <c r="F241" s="82" t="s">
        <v>261</v>
      </c>
      <c r="G241" s="82" t="s">
        <v>1396</v>
      </c>
      <c r="H241" s="80" t="s">
        <v>4137</v>
      </c>
    </row>
    <row r="242" spans="1:8" ht="22.5">
      <c r="A242" s="181">
        <f t="shared" si="4"/>
        <v>237</v>
      </c>
      <c r="B242" s="82" t="s">
        <v>2744</v>
      </c>
      <c r="C242" s="82" t="s">
        <v>256</v>
      </c>
      <c r="D242" s="82" t="s">
        <v>2745</v>
      </c>
      <c r="E242" s="237">
        <v>10500000</v>
      </c>
      <c r="F242" s="82" t="s">
        <v>2746</v>
      </c>
      <c r="G242" s="82" t="s">
        <v>2747</v>
      </c>
      <c r="H242" s="80" t="s">
        <v>4222</v>
      </c>
    </row>
    <row r="243" spans="1:8">
      <c r="A243" s="181">
        <f t="shared" si="4"/>
        <v>238</v>
      </c>
      <c r="B243" s="82" t="s">
        <v>2748</v>
      </c>
      <c r="C243" s="82" t="s">
        <v>256</v>
      </c>
      <c r="D243" s="82" t="s">
        <v>2749</v>
      </c>
      <c r="E243" s="237">
        <v>300000</v>
      </c>
      <c r="F243" s="82" t="s">
        <v>2750</v>
      </c>
      <c r="G243" s="82" t="s">
        <v>2751</v>
      </c>
      <c r="H243" s="80" t="s">
        <v>4101</v>
      </c>
    </row>
    <row r="244" spans="1:8">
      <c r="A244" s="181">
        <f t="shared" si="4"/>
        <v>239</v>
      </c>
      <c r="B244" s="82" t="s">
        <v>2752</v>
      </c>
      <c r="C244" s="82" t="s">
        <v>256</v>
      </c>
      <c r="D244" s="82" t="s">
        <v>2749</v>
      </c>
      <c r="E244" s="237">
        <v>72000</v>
      </c>
      <c r="F244" s="82" t="s">
        <v>2750</v>
      </c>
      <c r="G244" s="82" t="s">
        <v>2751</v>
      </c>
      <c r="H244" s="80" t="s">
        <v>4223</v>
      </c>
    </row>
    <row r="245" spans="1:8">
      <c r="A245" s="181">
        <f t="shared" si="4"/>
        <v>240</v>
      </c>
      <c r="B245" s="82" t="s">
        <v>2753</v>
      </c>
      <c r="C245" s="82" t="s">
        <v>256</v>
      </c>
      <c r="D245" s="82" t="s">
        <v>2749</v>
      </c>
      <c r="E245" s="237">
        <v>15000</v>
      </c>
      <c r="F245" s="82" t="s">
        <v>2750</v>
      </c>
      <c r="G245" s="82" t="s">
        <v>2751</v>
      </c>
      <c r="H245" s="80" t="s">
        <v>4224</v>
      </c>
    </row>
    <row r="246" spans="1:8">
      <c r="A246" s="181">
        <f t="shared" si="4"/>
        <v>241</v>
      </c>
      <c r="B246" s="82" t="s">
        <v>2754</v>
      </c>
      <c r="C246" s="82" t="s">
        <v>256</v>
      </c>
      <c r="D246" s="82" t="s">
        <v>2749</v>
      </c>
      <c r="E246" s="237">
        <v>60000</v>
      </c>
      <c r="F246" s="82" t="s">
        <v>2750</v>
      </c>
      <c r="G246" s="82" t="s">
        <v>2751</v>
      </c>
      <c r="H246" s="80" t="s">
        <v>4170</v>
      </c>
    </row>
    <row r="247" spans="1:8">
      <c r="A247" s="181">
        <f t="shared" si="4"/>
        <v>242</v>
      </c>
      <c r="B247" s="82" t="s">
        <v>2755</v>
      </c>
      <c r="C247" s="82" t="s">
        <v>256</v>
      </c>
      <c r="D247" s="82" t="s">
        <v>2756</v>
      </c>
      <c r="E247" s="237">
        <v>16800</v>
      </c>
      <c r="F247" s="82" t="s">
        <v>2750</v>
      </c>
      <c r="G247" s="82" t="s">
        <v>2751</v>
      </c>
      <c r="H247" s="80" t="s">
        <v>4154</v>
      </c>
    </row>
    <row r="248" spans="1:8">
      <c r="A248" s="181">
        <f t="shared" si="4"/>
        <v>243</v>
      </c>
      <c r="B248" s="82" t="s">
        <v>2757</v>
      </c>
      <c r="C248" s="82" t="s">
        <v>256</v>
      </c>
      <c r="D248" s="82" t="s">
        <v>2756</v>
      </c>
      <c r="E248" s="237">
        <v>33600</v>
      </c>
      <c r="F248" s="82" t="s">
        <v>2750</v>
      </c>
      <c r="G248" s="82" t="s">
        <v>2751</v>
      </c>
      <c r="H248" s="80" t="s">
        <v>4151</v>
      </c>
    </row>
    <row r="249" spans="1:8">
      <c r="A249" s="181">
        <f t="shared" si="4"/>
        <v>244</v>
      </c>
      <c r="B249" s="82" t="s">
        <v>2758</v>
      </c>
      <c r="C249" s="82" t="s">
        <v>256</v>
      </c>
      <c r="D249" s="82" t="s">
        <v>2756</v>
      </c>
      <c r="E249" s="237">
        <v>300000</v>
      </c>
      <c r="F249" s="82" t="s">
        <v>2750</v>
      </c>
      <c r="G249" s="82" t="s">
        <v>2751</v>
      </c>
      <c r="H249" s="80" t="s">
        <v>4116</v>
      </c>
    </row>
    <row r="250" spans="1:8">
      <c r="A250" s="181">
        <f t="shared" si="4"/>
        <v>245</v>
      </c>
      <c r="B250" s="82" t="s">
        <v>2759</v>
      </c>
      <c r="C250" s="82" t="s">
        <v>256</v>
      </c>
      <c r="D250" s="82" t="s">
        <v>2756</v>
      </c>
      <c r="E250" s="237">
        <v>30000</v>
      </c>
      <c r="F250" s="82" t="s">
        <v>2750</v>
      </c>
      <c r="G250" s="82" t="s">
        <v>2751</v>
      </c>
      <c r="H250" s="80" t="s">
        <v>4101</v>
      </c>
    </row>
    <row r="251" spans="1:8">
      <c r="A251" s="181">
        <f t="shared" si="4"/>
        <v>246</v>
      </c>
      <c r="B251" s="82" t="s">
        <v>2760</v>
      </c>
      <c r="C251" s="82" t="s">
        <v>256</v>
      </c>
      <c r="D251" s="82" t="s">
        <v>2756</v>
      </c>
      <c r="E251" s="237">
        <v>1200000</v>
      </c>
      <c r="F251" s="82" t="s">
        <v>2750</v>
      </c>
      <c r="G251" s="82" t="s">
        <v>2751</v>
      </c>
      <c r="H251" s="80" t="s">
        <v>4127</v>
      </c>
    </row>
    <row r="252" spans="1:8">
      <c r="A252" s="181">
        <f t="shared" si="4"/>
        <v>247</v>
      </c>
      <c r="B252" s="82" t="s">
        <v>2761</v>
      </c>
      <c r="C252" s="82" t="s">
        <v>256</v>
      </c>
      <c r="D252" s="82" t="s">
        <v>2756</v>
      </c>
      <c r="E252" s="237">
        <v>1020000</v>
      </c>
      <c r="F252" s="82" t="s">
        <v>2725</v>
      </c>
      <c r="G252" s="82" t="s">
        <v>2726</v>
      </c>
      <c r="H252" s="80" t="s">
        <v>4225</v>
      </c>
    </row>
    <row r="253" spans="1:8">
      <c r="A253" s="181">
        <f t="shared" si="4"/>
        <v>248</v>
      </c>
      <c r="B253" s="82" t="s">
        <v>2762</v>
      </c>
      <c r="C253" s="82" t="s">
        <v>256</v>
      </c>
      <c r="D253" s="82" t="s">
        <v>2756</v>
      </c>
      <c r="E253" s="237">
        <v>600000</v>
      </c>
      <c r="F253" s="82" t="s">
        <v>2750</v>
      </c>
      <c r="G253" s="82" t="s">
        <v>2751</v>
      </c>
      <c r="H253" s="80" t="s">
        <v>4101</v>
      </c>
    </row>
    <row r="254" spans="1:8">
      <c r="A254" s="181">
        <f t="shared" si="4"/>
        <v>249</v>
      </c>
      <c r="B254" s="82" t="s">
        <v>2763</v>
      </c>
      <c r="C254" s="82" t="s">
        <v>256</v>
      </c>
      <c r="D254" s="82" t="s">
        <v>2756</v>
      </c>
      <c r="E254" s="237">
        <v>240000</v>
      </c>
      <c r="F254" s="82" t="s">
        <v>2750</v>
      </c>
      <c r="G254" s="82" t="s">
        <v>2751</v>
      </c>
      <c r="H254" s="80" t="s">
        <v>4226</v>
      </c>
    </row>
    <row r="255" spans="1:8">
      <c r="A255" s="181">
        <f t="shared" si="4"/>
        <v>250</v>
      </c>
      <c r="B255" s="82" t="s">
        <v>2764</v>
      </c>
      <c r="C255" s="82" t="s">
        <v>256</v>
      </c>
      <c r="D255" s="82" t="s">
        <v>2756</v>
      </c>
      <c r="E255" s="237">
        <v>420000</v>
      </c>
      <c r="F255" s="82" t="s">
        <v>2750</v>
      </c>
      <c r="G255" s="82" t="s">
        <v>2751</v>
      </c>
      <c r="H255" s="80" t="s">
        <v>4113</v>
      </c>
    </row>
    <row r="256" spans="1:8">
      <c r="A256" s="181">
        <f t="shared" si="4"/>
        <v>251</v>
      </c>
      <c r="B256" s="82" t="s">
        <v>2765</v>
      </c>
      <c r="C256" s="82" t="s">
        <v>256</v>
      </c>
      <c r="D256" s="82" t="s">
        <v>2756</v>
      </c>
      <c r="E256" s="237">
        <v>360000</v>
      </c>
      <c r="F256" s="82" t="s">
        <v>2750</v>
      </c>
      <c r="G256" s="82" t="s">
        <v>2751</v>
      </c>
      <c r="H256" s="80" t="s">
        <v>4202</v>
      </c>
    </row>
    <row r="257" spans="1:8">
      <c r="A257" s="181">
        <f t="shared" si="4"/>
        <v>252</v>
      </c>
      <c r="B257" s="82" t="s">
        <v>2766</v>
      </c>
      <c r="C257" s="82" t="s">
        <v>256</v>
      </c>
      <c r="D257" s="82" t="s">
        <v>2756</v>
      </c>
      <c r="E257" s="237">
        <v>1080000</v>
      </c>
      <c r="F257" s="82" t="s">
        <v>2750</v>
      </c>
      <c r="G257" s="82" t="s">
        <v>2751</v>
      </c>
      <c r="H257" s="80" t="s">
        <v>4227</v>
      </c>
    </row>
    <row r="258" spans="1:8">
      <c r="A258" s="181">
        <f t="shared" si="4"/>
        <v>253</v>
      </c>
      <c r="B258" s="82" t="s">
        <v>2767</v>
      </c>
      <c r="C258" s="82" t="s">
        <v>256</v>
      </c>
      <c r="D258" s="82" t="s">
        <v>2756</v>
      </c>
      <c r="E258" s="237">
        <v>180000</v>
      </c>
      <c r="F258" s="82" t="s">
        <v>2725</v>
      </c>
      <c r="G258" s="82" t="s">
        <v>2726</v>
      </c>
      <c r="H258" s="80" t="s">
        <v>4218</v>
      </c>
    </row>
    <row r="259" spans="1:8">
      <c r="A259" s="181">
        <f t="shared" si="4"/>
        <v>254</v>
      </c>
      <c r="B259" s="82" t="s">
        <v>2768</v>
      </c>
      <c r="C259" s="82" t="s">
        <v>256</v>
      </c>
      <c r="D259" s="82" t="s">
        <v>2756</v>
      </c>
      <c r="E259" s="237">
        <v>840000</v>
      </c>
      <c r="F259" s="82" t="s">
        <v>2750</v>
      </c>
      <c r="G259" s="82" t="s">
        <v>2751</v>
      </c>
      <c r="H259" s="80" t="s">
        <v>4139</v>
      </c>
    </row>
    <row r="260" spans="1:8">
      <c r="A260" s="181">
        <f t="shared" si="4"/>
        <v>255</v>
      </c>
      <c r="B260" s="82" t="s">
        <v>2769</v>
      </c>
      <c r="C260" s="82" t="s">
        <v>256</v>
      </c>
      <c r="D260" s="82" t="s">
        <v>2756</v>
      </c>
      <c r="E260" s="237">
        <v>48000</v>
      </c>
      <c r="F260" s="82" t="s">
        <v>2750</v>
      </c>
      <c r="G260" s="82" t="s">
        <v>2751</v>
      </c>
      <c r="H260" s="80" t="s">
        <v>4096</v>
      </c>
    </row>
    <row r="261" spans="1:8">
      <c r="A261" s="181">
        <f t="shared" si="4"/>
        <v>256</v>
      </c>
      <c r="B261" s="82" t="s">
        <v>2770</v>
      </c>
      <c r="C261" s="82" t="s">
        <v>256</v>
      </c>
      <c r="D261" s="82" t="s">
        <v>2756</v>
      </c>
      <c r="E261" s="237">
        <v>7200</v>
      </c>
      <c r="F261" s="82" t="s">
        <v>2750</v>
      </c>
      <c r="G261" s="82" t="s">
        <v>2751</v>
      </c>
      <c r="H261" s="80" t="s">
        <v>4228</v>
      </c>
    </row>
    <row r="262" spans="1:8">
      <c r="A262" s="181">
        <f t="shared" si="4"/>
        <v>257</v>
      </c>
      <c r="B262" s="82" t="s">
        <v>2771</v>
      </c>
      <c r="C262" s="82" t="s">
        <v>256</v>
      </c>
      <c r="D262" s="82" t="s">
        <v>2756</v>
      </c>
      <c r="E262" s="237">
        <v>4000</v>
      </c>
      <c r="F262" s="82" t="s">
        <v>2750</v>
      </c>
      <c r="G262" s="82" t="s">
        <v>2751</v>
      </c>
      <c r="H262" s="80" t="s">
        <v>4229</v>
      </c>
    </row>
    <row r="263" spans="1:8">
      <c r="A263" s="181">
        <f t="shared" si="4"/>
        <v>258</v>
      </c>
      <c r="B263" s="82" t="s">
        <v>2772</v>
      </c>
      <c r="C263" s="82" t="s">
        <v>256</v>
      </c>
      <c r="D263" s="82" t="s">
        <v>2756</v>
      </c>
      <c r="E263" s="237">
        <v>38400</v>
      </c>
      <c r="F263" s="82" t="s">
        <v>2725</v>
      </c>
      <c r="G263" s="82" t="s">
        <v>2726</v>
      </c>
      <c r="H263" s="80" t="s">
        <v>4230</v>
      </c>
    </row>
    <row r="264" spans="1:8">
      <c r="A264" s="181">
        <f t="shared" si="4"/>
        <v>259</v>
      </c>
      <c r="B264" s="82" t="s">
        <v>2773</v>
      </c>
      <c r="C264" s="82" t="s">
        <v>256</v>
      </c>
      <c r="D264" s="82" t="s">
        <v>2756</v>
      </c>
      <c r="E264" s="237">
        <v>576000</v>
      </c>
      <c r="F264" s="82" t="s">
        <v>2750</v>
      </c>
      <c r="G264" s="82" t="s">
        <v>2751</v>
      </c>
      <c r="H264" s="80" t="s">
        <v>4231</v>
      </c>
    </row>
    <row r="265" spans="1:8">
      <c r="A265" s="181">
        <f t="shared" si="4"/>
        <v>260</v>
      </c>
      <c r="B265" s="82" t="s">
        <v>2774</v>
      </c>
      <c r="C265" s="82" t="s">
        <v>256</v>
      </c>
      <c r="D265" s="82" t="s">
        <v>2756</v>
      </c>
      <c r="E265" s="237">
        <v>4800</v>
      </c>
      <c r="F265" s="82" t="s">
        <v>2750</v>
      </c>
      <c r="G265" s="82" t="s">
        <v>2751</v>
      </c>
      <c r="H265" s="80" t="s">
        <v>4096</v>
      </c>
    </row>
    <row r="266" spans="1:8">
      <c r="A266" s="181">
        <f t="shared" si="4"/>
        <v>261</v>
      </c>
      <c r="B266" s="82" t="s">
        <v>2775</v>
      </c>
      <c r="C266" s="82" t="s">
        <v>256</v>
      </c>
      <c r="D266" s="82" t="s">
        <v>2776</v>
      </c>
      <c r="E266" s="237">
        <v>32000000</v>
      </c>
      <c r="F266" s="82" t="s">
        <v>2777</v>
      </c>
      <c r="G266" s="82" t="s">
        <v>2778</v>
      </c>
      <c r="H266" s="80" t="s">
        <v>4232</v>
      </c>
    </row>
    <row r="267" spans="1:8" ht="22.5">
      <c r="A267" s="181">
        <f t="shared" si="4"/>
        <v>262</v>
      </c>
      <c r="B267" s="82" t="s">
        <v>2779</v>
      </c>
      <c r="C267" s="82" t="s">
        <v>256</v>
      </c>
      <c r="D267" s="82" t="s">
        <v>2780</v>
      </c>
      <c r="E267" s="237">
        <v>500000000</v>
      </c>
      <c r="F267" s="82" t="s">
        <v>2781</v>
      </c>
      <c r="G267" s="82" t="s">
        <v>2782</v>
      </c>
      <c r="H267" s="80" t="s">
        <v>4233</v>
      </c>
    </row>
    <row r="268" spans="1:8" ht="45">
      <c r="A268" s="181">
        <f t="shared" si="4"/>
        <v>263</v>
      </c>
      <c r="B268" s="82" t="s">
        <v>2783</v>
      </c>
      <c r="C268" s="82" t="s">
        <v>256</v>
      </c>
      <c r="D268" s="82" t="s">
        <v>2784</v>
      </c>
      <c r="E268" s="237">
        <v>2950000</v>
      </c>
      <c r="F268" s="82" t="s">
        <v>2675</v>
      </c>
      <c r="G268" s="82" t="s">
        <v>2676</v>
      </c>
      <c r="H268" s="80" t="s">
        <v>4234</v>
      </c>
    </row>
    <row r="269" spans="1:8">
      <c r="A269" s="181">
        <f t="shared" si="4"/>
        <v>264</v>
      </c>
      <c r="B269" s="82" t="s">
        <v>2785</v>
      </c>
      <c r="C269" s="82" t="s">
        <v>256</v>
      </c>
      <c r="D269" s="82" t="s">
        <v>2784</v>
      </c>
      <c r="E269" s="237">
        <v>13800000</v>
      </c>
      <c r="F269" s="82" t="s">
        <v>1065</v>
      </c>
      <c r="G269" s="82" t="s">
        <v>1066</v>
      </c>
      <c r="H269" s="80" t="s">
        <v>4235</v>
      </c>
    </row>
    <row r="270" spans="1:8">
      <c r="A270" s="181">
        <f t="shared" si="4"/>
        <v>265</v>
      </c>
      <c r="B270" s="82" t="s">
        <v>2786</v>
      </c>
      <c r="C270" s="82" t="s">
        <v>256</v>
      </c>
      <c r="D270" s="82" t="s">
        <v>2784</v>
      </c>
      <c r="E270" s="237">
        <v>2250000</v>
      </c>
      <c r="F270" s="82" t="s">
        <v>1065</v>
      </c>
      <c r="G270" s="82" t="s">
        <v>1066</v>
      </c>
      <c r="H270" s="80" t="s">
        <v>4237</v>
      </c>
    </row>
    <row r="271" spans="1:8">
      <c r="A271" s="181">
        <f t="shared" si="4"/>
        <v>266</v>
      </c>
      <c r="B271" s="82" t="s">
        <v>2787</v>
      </c>
      <c r="C271" s="82" t="s">
        <v>256</v>
      </c>
      <c r="D271" s="82" t="s">
        <v>2788</v>
      </c>
      <c r="E271" s="237">
        <v>36000000</v>
      </c>
      <c r="F271" s="82" t="s">
        <v>1083</v>
      </c>
      <c r="G271" s="82" t="s">
        <v>1084</v>
      </c>
      <c r="H271" s="80" t="s">
        <v>4238</v>
      </c>
    </row>
    <row r="272" spans="1:8">
      <c r="A272" s="181">
        <f t="shared" si="4"/>
        <v>267</v>
      </c>
      <c r="B272" s="82" t="s">
        <v>2789</v>
      </c>
      <c r="C272" s="82" t="s">
        <v>256</v>
      </c>
      <c r="D272" s="82" t="s">
        <v>2790</v>
      </c>
      <c r="E272" s="237">
        <v>1600000</v>
      </c>
      <c r="F272" s="82" t="s">
        <v>2750</v>
      </c>
      <c r="G272" s="82" t="s">
        <v>2751</v>
      </c>
      <c r="H272" s="80" t="s">
        <v>4199</v>
      </c>
    </row>
    <row r="273" spans="1:8">
      <c r="A273" s="181">
        <f t="shared" si="4"/>
        <v>268</v>
      </c>
      <c r="B273" s="82" t="s">
        <v>2791</v>
      </c>
      <c r="C273" s="82" t="s">
        <v>256</v>
      </c>
      <c r="D273" s="82" t="s">
        <v>2790</v>
      </c>
      <c r="E273" s="237">
        <v>600000</v>
      </c>
      <c r="F273" s="82" t="s">
        <v>2750</v>
      </c>
      <c r="G273" s="82" t="s">
        <v>2751</v>
      </c>
      <c r="H273" s="80" t="s">
        <v>4156</v>
      </c>
    </row>
    <row r="274" spans="1:8">
      <c r="A274" s="181">
        <f t="shared" si="4"/>
        <v>269</v>
      </c>
      <c r="B274" s="82" t="s">
        <v>2792</v>
      </c>
      <c r="C274" s="82" t="s">
        <v>256</v>
      </c>
      <c r="D274" s="82" t="s">
        <v>2790</v>
      </c>
      <c r="E274" s="237">
        <v>1200000</v>
      </c>
      <c r="F274" s="82" t="s">
        <v>2750</v>
      </c>
      <c r="G274" s="82" t="s">
        <v>2751</v>
      </c>
      <c r="H274" s="80" t="s">
        <v>4238</v>
      </c>
    </row>
    <row r="275" spans="1:8">
      <c r="A275" s="181">
        <f t="shared" si="4"/>
        <v>270</v>
      </c>
      <c r="B275" s="82" t="s">
        <v>2793</v>
      </c>
      <c r="C275" s="82" t="s">
        <v>256</v>
      </c>
      <c r="D275" s="82" t="s">
        <v>2790</v>
      </c>
      <c r="E275" s="237">
        <v>1950000</v>
      </c>
      <c r="F275" s="82" t="s">
        <v>2750</v>
      </c>
      <c r="G275" s="82" t="s">
        <v>2751</v>
      </c>
      <c r="H275" s="80" t="s">
        <v>4236</v>
      </c>
    </row>
    <row r="276" spans="1:8">
      <c r="A276" s="181">
        <f t="shared" si="4"/>
        <v>271</v>
      </c>
      <c r="B276" s="82" t="s">
        <v>2794</v>
      </c>
      <c r="C276" s="82" t="s">
        <v>256</v>
      </c>
      <c r="D276" s="82" t="s">
        <v>2790</v>
      </c>
      <c r="E276" s="237">
        <v>800000</v>
      </c>
      <c r="F276" s="82" t="s">
        <v>2750</v>
      </c>
      <c r="G276" s="82" t="s">
        <v>2751</v>
      </c>
      <c r="H276" s="80" t="s">
        <v>4112</v>
      </c>
    </row>
    <row r="277" spans="1:8" ht="33.75">
      <c r="A277" s="181">
        <f t="shared" si="4"/>
        <v>272</v>
      </c>
      <c r="B277" s="82" t="s">
        <v>2795</v>
      </c>
      <c r="C277" s="82" t="s">
        <v>256</v>
      </c>
      <c r="D277" s="82" t="s">
        <v>2790</v>
      </c>
      <c r="E277" s="237">
        <v>1100000</v>
      </c>
      <c r="F277" s="82" t="s">
        <v>2796</v>
      </c>
      <c r="G277" s="82" t="s">
        <v>2797</v>
      </c>
      <c r="H277" s="80" t="s">
        <v>4110</v>
      </c>
    </row>
    <row r="278" spans="1:8">
      <c r="A278" s="181">
        <f t="shared" si="4"/>
        <v>273</v>
      </c>
      <c r="B278" s="82" t="s">
        <v>2798</v>
      </c>
      <c r="C278" s="82" t="s">
        <v>256</v>
      </c>
      <c r="D278" s="82" t="s">
        <v>2790</v>
      </c>
      <c r="E278" s="237">
        <v>900000</v>
      </c>
      <c r="F278" s="82" t="s">
        <v>2750</v>
      </c>
      <c r="G278" s="82" t="s">
        <v>2751</v>
      </c>
      <c r="H278" s="80" t="s">
        <v>4105</v>
      </c>
    </row>
    <row r="279" spans="1:8">
      <c r="A279" s="181">
        <f t="shared" si="4"/>
        <v>274</v>
      </c>
      <c r="B279" s="82" t="s">
        <v>2799</v>
      </c>
      <c r="C279" s="82" t="s">
        <v>256</v>
      </c>
      <c r="D279" s="82" t="s">
        <v>2790</v>
      </c>
      <c r="E279" s="237">
        <v>1800000</v>
      </c>
      <c r="F279" s="82" t="s">
        <v>2750</v>
      </c>
      <c r="G279" s="82" t="s">
        <v>2751</v>
      </c>
      <c r="H279" s="80" t="s">
        <v>4190</v>
      </c>
    </row>
    <row r="280" spans="1:8" ht="33.75">
      <c r="A280" s="181">
        <f t="shared" si="4"/>
        <v>275</v>
      </c>
      <c r="B280" s="82" t="s">
        <v>2800</v>
      </c>
      <c r="C280" s="82" t="s">
        <v>256</v>
      </c>
      <c r="D280" s="82" t="s">
        <v>2790</v>
      </c>
      <c r="E280" s="237">
        <v>2100000</v>
      </c>
      <c r="F280" s="82" t="s">
        <v>2796</v>
      </c>
      <c r="G280" s="82" t="s">
        <v>2797</v>
      </c>
      <c r="H280" s="80" t="s">
        <v>4239</v>
      </c>
    </row>
    <row r="281" spans="1:8" ht="33.75">
      <c r="A281" s="181">
        <f t="shared" si="4"/>
        <v>276</v>
      </c>
      <c r="B281" s="82" t="s">
        <v>2801</v>
      </c>
      <c r="C281" s="82" t="s">
        <v>256</v>
      </c>
      <c r="D281" s="82" t="s">
        <v>2790</v>
      </c>
      <c r="E281" s="237">
        <v>1650000</v>
      </c>
      <c r="F281" s="82" t="s">
        <v>2796</v>
      </c>
      <c r="G281" s="82" t="s">
        <v>2797</v>
      </c>
      <c r="H281" s="80" t="s">
        <v>4138</v>
      </c>
    </row>
    <row r="282" spans="1:8">
      <c r="A282" s="181">
        <f t="shared" si="4"/>
        <v>277</v>
      </c>
      <c r="B282" s="82" t="s">
        <v>2802</v>
      </c>
      <c r="C282" s="82" t="s">
        <v>256</v>
      </c>
      <c r="D282" s="82" t="s">
        <v>2790</v>
      </c>
      <c r="E282" s="237">
        <v>700000</v>
      </c>
      <c r="F282" s="82" t="s">
        <v>2750</v>
      </c>
      <c r="G282" s="82" t="s">
        <v>2751</v>
      </c>
      <c r="H282" s="80" t="s">
        <v>4114</v>
      </c>
    </row>
    <row r="283" spans="1:8">
      <c r="A283" s="181">
        <f t="shared" si="4"/>
        <v>278</v>
      </c>
      <c r="B283" s="82" t="s">
        <v>2803</v>
      </c>
      <c r="C283" s="82" t="s">
        <v>256</v>
      </c>
      <c r="D283" s="82" t="s">
        <v>2804</v>
      </c>
      <c r="E283" s="237">
        <v>20000000</v>
      </c>
      <c r="F283" s="82" t="s">
        <v>2805</v>
      </c>
      <c r="G283" s="82" t="s">
        <v>2806</v>
      </c>
      <c r="H283" s="80" t="s">
        <v>4240</v>
      </c>
    </row>
    <row r="284" spans="1:8" ht="33.75">
      <c r="A284" s="181">
        <f t="shared" si="4"/>
        <v>279</v>
      </c>
      <c r="B284" s="82" t="s">
        <v>2807</v>
      </c>
      <c r="C284" s="82" t="s">
        <v>256</v>
      </c>
      <c r="D284" s="82" t="s">
        <v>2808</v>
      </c>
      <c r="E284" s="237">
        <v>2275000</v>
      </c>
      <c r="F284" s="82" t="s">
        <v>2796</v>
      </c>
      <c r="G284" s="82" t="s">
        <v>2797</v>
      </c>
      <c r="H284" s="80" t="s">
        <v>4154</v>
      </c>
    </row>
    <row r="285" spans="1:8" ht="33.75">
      <c r="A285" s="181">
        <f t="shared" si="4"/>
        <v>280</v>
      </c>
      <c r="B285" s="82" t="s">
        <v>2809</v>
      </c>
      <c r="C285" s="82" t="s">
        <v>256</v>
      </c>
      <c r="D285" s="82" t="s">
        <v>2808</v>
      </c>
      <c r="E285" s="237">
        <v>15720000</v>
      </c>
      <c r="F285" s="82" t="s">
        <v>2796</v>
      </c>
      <c r="G285" s="82" t="s">
        <v>2797</v>
      </c>
      <c r="H285" s="80" t="s">
        <v>4125</v>
      </c>
    </row>
    <row r="286" spans="1:8" ht="22.5">
      <c r="A286" s="181">
        <f t="shared" si="4"/>
        <v>281</v>
      </c>
      <c r="B286" s="82" t="s">
        <v>2810</v>
      </c>
      <c r="C286" s="82" t="s">
        <v>256</v>
      </c>
      <c r="D286" s="82" t="s">
        <v>2808</v>
      </c>
      <c r="E286" s="237">
        <v>20000000</v>
      </c>
      <c r="F286" s="82" t="s">
        <v>266</v>
      </c>
      <c r="G286" s="82" t="s">
        <v>437</v>
      </c>
      <c r="H286" s="80" t="s">
        <v>4241</v>
      </c>
    </row>
    <row r="287" spans="1:8">
      <c r="A287" s="181">
        <f t="shared" si="4"/>
        <v>282</v>
      </c>
      <c r="B287" s="82" t="s">
        <v>2811</v>
      </c>
      <c r="C287" s="82" t="s">
        <v>256</v>
      </c>
      <c r="D287" s="82" t="s">
        <v>2812</v>
      </c>
      <c r="E287" s="237">
        <v>140000</v>
      </c>
      <c r="F287" s="82" t="s">
        <v>2725</v>
      </c>
      <c r="G287" s="82" t="s">
        <v>2726</v>
      </c>
      <c r="H287" s="80" t="s">
        <v>4242</v>
      </c>
    </row>
    <row r="288" spans="1:8">
      <c r="A288" s="181">
        <f t="shared" si="4"/>
        <v>283</v>
      </c>
      <c r="B288" s="82" t="s">
        <v>2813</v>
      </c>
      <c r="C288" s="82" t="s">
        <v>256</v>
      </c>
      <c r="D288" s="82" t="s">
        <v>2812</v>
      </c>
      <c r="E288" s="237">
        <v>140000</v>
      </c>
      <c r="F288" s="82" t="s">
        <v>2725</v>
      </c>
      <c r="G288" s="82" t="s">
        <v>2726</v>
      </c>
      <c r="H288" s="80" t="s">
        <v>4242</v>
      </c>
    </row>
    <row r="289" spans="1:8">
      <c r="A289" s="181">
        <f t="shared" si="4"/>
        <v>284</v>
      </c>
      <c r="B289" s="82" t="s">
        <v>2814</v>
      </c>
      <c r="C289" s="82" t="s">
        <v>256</v>
      </c>
      <c r="D289" s="82" t="s">
        <v>2812</v>
      </c>
      <c r="E289" s="237">
        <v>77078.399999999994</v>
      </c>
      <c r="F289" s="82" t="s">
        <v>2725</v>
      </c>
      <c r="G289" s="82" t="s">
        <v>2726</v>
      </c>
      <c r="H289" s="80" t="s">
        <v>4243</v>
      </c>
    </row>
    <row r="290" spans="1:8">
      <c r="A290" s="181">
        <f t="shared" si="4"/>
        <v>285</v>
      </c>
      <c r="B290" s="82" t="s">
        <v>2815</v>
      </c>
      <c r="C290" s="82" t="s">
        <v>256</v>
      </c>
      <c r="D290" s="82" t="s">
        <v>2812</v>
      </c>
      <c r="E290" s="237">
        <v>22400</v>
      </c>
      <c r="F290" s="82" t="s">
        <v>2725</v>
      </c>
      <c r="G290" s="82" t="s">
        <v>2726</v>
      </c>
      <c r="H290" s="80" t="s">
        <v>4230</v>
      </c>
    </row>
    <row r="291" spans="1:8">
      <c r="A291" s="181">
        <f t="shared" si="4"/>
        <v>286</v>
      </c>
      <c r="B291" s="82" t="s">
        <v>2816</v>
      </c>
      <c r="C291" s="82" t="s">
        <v>256</v>
      </c>
      <c r="D291" s="82" t="s">
        <v>2812</v>
      </c>
      <c r="E291" s="237">
        <v>140000</v>
      </c>
      <c r="F291" s="82" t="s">
        <v>2725</v>
      </c>
      <c r="G291" s="82" t="s">
        <v>2726</v>
      </c>
      <c r="H291" s="80" t="s">
        <v>4242</v>
      </c>
    </row>
    <row r="292" spans="1:8">
      <c r="A292" s="181">
        <f t="shared" si="4"/>
        <v>287</v>
      </c>
      <c r="B292" s="82" t="s">
        <v>2817</v>
      </c>
      <c r="C292" s="82" t="s">
        <v>256</v>
      </c>
      <c r="D292" s="82" t="s">
        <v>2812</v>
      </c>
      <c r="E292" s="237">
        <v>2464000</v>
      </c>
      <c r="F292" s="82" t="s">
        <v>2725</v>
      </c>
      <c r="G292" s="82" t="s">
        <v>2726</v>
      </c>
      <c r="H292" s="80" t="s">
        <v>4244</v>
      </c>
    </row>
    <row r="293" spans="1:8">
      <c r="A293" s="181">
        <f t="shared" si="4"/>
        <v>288</v>
      </c>
      <c r="B293" s="82" t="s">
        <v>2818</v>
      </c>
      <c r="C293" s="82" t="s">
        <v>256</v>
      </c>
      <c r="D293" s="82" t="s">
        <v>2819</v>
      </c>
      <c r="E293" s="237">
        <v>2825000</v>
      </c>
      <c r="F293" s="82" t="s">
        <v>2820</v>
      </c>
      <c r="G293" s="82" t="s">
        <v>2821</v>
      </c>
      <c r="H293" s="80" t="s">
        <v>4245</v>
      </c>
    </row>
    <row r="294" spans="1:8">
      <c r="A294" s="181">
        <f t="shared" si="4"/>
        <v>289</v>
      </c>
      <c r="B294" s="82" t="s">
        <v>4246</v>
      </c>
      <c r="C294" s="82" t="s">
        <v>256</v>
      </c>
      <c r="D294" s="82" t="s">
        <v>4247</v>
      </c>
      <c r="E294" s="237">
        <v>9020000</v>
      </c>
      <c r="F294" s="82" t="s">
        <v>4248</v>
      </c>
      <c r="G294" s="82" t="s">
        <v>4249</v>
      </c>
      <c r="H294" s="80" t="s">
        <v>4250</v>
      </c>
    </row>
    <row r="295" spans="1:8">
      <c r="A295" s="181">
        <f t="shared" si="4"/>
        <v>290</v>
      </c>
      <c r="B295" s="82" t="s">
        <v>4251</v>
      </c>
      <c r="C295" s="82" t="s">
        <v>256</v>
      </c>
      <c r="D295" s="82" t="s">
        <v>4252</v>
      </c>
      <c r="E295" s="237">
        <v>3200000</v>
      </c>
      <c r="F295" s="82" t="s">
        <v>4253</v>
      </c>
      <c r="G295" s="82" t="s">
        <v>4254</v>
      </c>
      <c r="H295" s="80" t="s">
        <v>4255</v>
      </c>
    </row>
    <row r="296" spans="1:8">
      <c r="A296" s="181">
        <f t="shared" si="4"/>
        <v>291</v>
      </c>
      <c r="B296" s="82" t="s">
        <v>4256</v>
      </c>
      <c r="C296" s="82" t="s">
        <v>256</v>
      </c>
      <c r="D296" s="82" t="s">
        <v>4252</v>
      </c>
      <c r="E296" s="237">
        <v>18000000</v>
      </c>
      <c r="F296" s="82" t="s">
        <v>1083</v>
      </c>
      <c r="G296" s="82" t="s">
        <v>1084</v>
      </c>
      <c r="H296" s="80" t="s">
        <v>4238</v>
      </c>
    </row>
    <row r="297" spans="1:8">
      <c r="A297" s="181">
        <f t="shared" si="4"/>
        <v>292</v>
      </c>
      <c r="B297" s="82" t="s">
        <v>4257</v>
      </c>
      <c r="C297" s="82" t="s">
        <v>256</v>
      </c>
      <c r="D297" s="82" t="s">
        <v>4252</v>
      </c>
      <c r="E297" s="237">
        <v>6230000</v>
      </c>
      <c r="F297" s="82" t="s">
        <v>1079</v>
      </c>
      <c r="G297" s="82" t="s">
        <v>1080</v>
      </c>
      <c r="H297" s="80" t="s">
        <v>4238</v>
      </c>
    </row>
    <row r="298" spans="1:8">
      <c r="A298" s="181">
        <f t="shared" si="4"/>
        <v>293</v>
      </c>
      <c r="B298" s="82" t="s">
        <v>4258</v>
      </c>
      <c r="C298" s="82" t="s">
        <v>256</v>
      </c>
      <c r="D298" s="82" t="s">
        <v>4259</v>
      </c>
      <c r="E298" s="237">
        <v>8777900</v>
      </c>
      <c r="F298" s="82" t="s">
        <v>4260</v>
      </c>
      <c r="G298" s="82" t="s">
        <v>4261</v>
      </c>
      <c r="H298" s="80" t="s">
        <v>4262</v>
      </c>
    </row>
    <row r="299" spans="1:8" ht="22.5">
      <c r="A299" s="181">
        <f t="shared" si="4"/>
        <v>294</v>
      </c>
      <c r="B299" s="82" t="s">
        <v>4263</v>
      </c>
      <c r="C299" s="82" t="s">
        <v>256</v>
      </c>
      <c r="D299" s="82" t="s">
        <v>4264</v>
      </c>
      <c r="E299" s="237">
        <v>2940000</v>
      </c>
      <c r="F299" s="82" t="s">
        <v>4265</v>
      </c>
      <c r="G299" s="82" t="s">
        <v>4266</v>
      </c>
      <c r="H299" s="80" t="s">
        <v>4267</v>
      </c>
    </row>
    <row r="300" spans="1:8">
      <c r="A300" s="181">
        <f t="shared" si="4"/>
        <v>295</v>
      </c>
      <c r="B300" s="82" t="s">
        <v>4268</v>
      </c>
      <c r="C300" s="82" t="s">
        <v>256</v>
      </c>
      <c r="D300" s="82" t="s">
        <v>4269</v>
      </c>
      <c r="E300" s="237">
        <v>7360000</v>
      </c>
      <c r="F300" s="82" t="s">
        <v>4270</v>
      </c>
      <c r="G300" s="82" t="s">
        <v>4271</v>
      </c>
      <c r="H300" s="80" t="s">
        <v>4132</v>
      </c>
    </row>
    <row r="301" spans="1:8">
      <c r="A301" s="181">
        <f t="shared" ref="A301:A364" si="5">A300+1</f>
        <v>296</v>
      </c>
      <c r="B301" s="82" t="s">
        <v>4273</v>
      </c>
      <c r="C301" s="82" t="s">
        <v>256</v>
      </c>
      <c r="D301" s="82" t="s">
        <v>4269</v>
      </c>
      <c r="E301" s="237">
        <v>2160000</v>
      </c>
      <c r="F301" s="82" t="s">
        <v>4270</v>
      </c>
      <c r="G301" s="82" t="s">
        <v>4271</v>
      </c>
      <c r="H301" s="80" t="s">
        <v>4274</v>
      </c>
    </row>
    <row r="302" spans="1:8">
      <c r="A302" s="181">
        <f t="shared" si="5"/>
        <v>297</v>
      </c>
      <c r="B302" s="82" t="s">
        <v>4275</v>
      </c>
      <c r="C302" s="82" t="s">
        <v>256</v>
      </c>
      <c r="D302" s="82" t="s">
        <v>4276</v>
      </c>
      <c r="E302" s="237">
        <v>6600000</v>
      </c>
      <c r="F302" s="82" t="s">
        <v>200</v>
      </c>
      <c r="G302" s="82" t="s">
        <v>434</v>
      </c>
      <c r="H302" s="80" t="s">
        <v>4277</v>
      </c>
    </row>
    <row r="303" spans="1:8">
      <c r="A303" s="181">
        <f t="shared" si="5"/>
        <v>298</v>
      </c>
      <c r="B303" s="82" t="s">
        <v>4278</v>
      </c>
      <c r="C303" s="82" t="s">
        <v>256</v>
      </c>
      <c r="D303" s="82" t="s">
        <v>4279</v>
      </c>
      <c r="E303" s="237">
        <v>9020000</v>
      </c>
      <c r="F303" s="82" t="s">
        <v>4248</v>
      </c>
      <c r="G303" s="82" t="s">
        <v>4249</v>
      </c>
      <c r="H303" s="80" t="s">
        <v>4250</v>
      </c>
    </row>
    <row r="304" spans="1:8">
      <c r="A304" s="181">
        <f t="shared" si="5"/>
        <v>299</v>
      </c>
      <c r="B304" s="82" t="s">
        <v>4280</v>
      </c>
      <c r="C304" s="82" t="s">
        <v>256</v>
      </c>
      <c r="D304" s="82" t="s">
        <v>4281</v>
      </c>
      <c r="E304" s="237">
        <v>9000000</v>
      </c>
      <c r="F304" s="82" t="s">
        <v>4253</v>
      </c>
      <c r="G304" s="82" t="s">
        <v>4254</v>
      </c>
      <c r="H304" s="80" t="s">
        <v>4282</v>
      </c>
    </row>
    <row r="305" spans="1:8">
      <c r="A305" s="181">
        <f t="shared" si="5"/>
        <v>300</v>
      </c>
      <c r="B305" s="82" t="s">
        <v>4283</v>
      </c>
      <c r="C305" s="82" t="s">
        <v>256</v>
      </c>
      <c r="D305" s="82" t="s">
        <v>4284</v>
      </c>
      <c r="E305" s="237">
        <v>13600000</v>
      </c>
      <c r="F305" s="82" t="s">
        <v>2777</v>
      </c>
      <c r="G305" s="82" t="s">
        <v>2778</v>
      </c>
      <c r="H305" s="80" t="s">
        <v>4285</v>
      </c>
    </row>
    <row r="306" spans="1:8">
      <c r="A306" s="181">
        <f t="shared" si="5"/>
        <v>301</v>
      </c>
      <c r="B306" s="82" t="s">
        <v>4286</v>
      </c>
      <c r="C306" s="82" t="s">
        <v>256</v>
      </c>
      <c r="D306" s="82" t="s">
        <v>4284</v>
      </c>
      <c r="E306" s="237">
        <v>9800000</v>
      </c>
      <c r="F306" s="82" t="s">
        <v>2777</v>
      </c>
      <c r="G306" s="82" t="s">
        <v>2778</v>
      </c>
      <c r="H306" s="80" t="s">
        <v>4287</v>
      </c>
    </row>
    <row r="307" spans="1:8">
      <c r="A307" s="181">
        <f t="shared" si="5"/>
        <v>302</v>
      </c>
      <c r="B307" s="82" t="s">
        <v>4288</v>
      </c>
      <c r="C307" s="82" t="s">
        <v>256</v>
      </c>
      <c r="D307" s="82" t="s">
        <v>4289</v>
      </c>
      <c r="E307" s="237">
        <v>14900000</v>
      </c>
      <c r="F307" s="82" t="s">
        <v>4290</v>
      </c>
      <c r="G307" s="82" t="s">
        <v>4291</v>
      </c>
      <c r="H307" s="80" t="s">
        <v>4227</v>
      </c>
    </row>
    <row r="308" spans="1:8">
      <c r="A308" s="181">
        <f t="shared" si="5"/>
        <v>303</v>
      </c>
      <c r="B308" s="82" t="s">
        <v>4292</v>
      </c>
      <c r="C308" s="82" t="s">
        <v>256</v>
      </c>
      <c r="D308" s="82" t="s">
        <v>4289</v>
      </c>
      <c r="E308" s="237">
        <v>6400000</v>
      </c>
      <c r="F308" s="82" t="s">
        <v>1079</v>
      </c>
      <c r="G308" s="82" t="s">
        <v>1080</v>
      </c>
      <c r="H308" s="80" t="s">
        <v>4209</v>
      </c>
    </row>
    <row r="309" spans="1:8">
      <c r="A309" s="181">
        <f t="shared" si="5"/>
        <v>304</v>
      </c>
      <c r="B309" s="82" t="s">
        <v>4294</v>
      </c>
      <c r="C309" s="82" t="s">
        <v>256</v>
      </c>
      <c r="D309" s="82" t="s">
        <v>4289</v>
      </c>
      <c r="E309" s="237">
        <v>800000</v>
      </c>
      <c r="F309" s="82" t="s">
        <v>4295</v>
      </c>
      <c r="G309" s="82" t="s">
        <v>4296</v>
      </c>
      <c r="H309" s="80" t="s">
        <v>4297</v>
      </c>
    </row>
    <row r="310" spans="1:8">
      <c r="A310" s="181">
        <f t="shared" si="5"/>
        <v>305</v>
      </c>
      <c r="B310" s="82" t="s">
        <v>4298</v>
      </c>
      <c r="C310" s="82" t="s">
        <v>256</v>
      </c>
      <c r="D310" s="82" t="s">
        <v>4289</v>
      </c>
      <c r="E310" s="237">
        <v>1080000</v>
      </c>
      <c r="F310" s="82" t="s">
        <v>4299</v>
      </c>
      <c r="G310" s="82" t="s">
        <v>4300</v>
      </c>
      <c r="H310" s="80" t="s">
        <v>4301</v>
      </c>
    </row>
    <row r="311" spans="1:8">
      <c r="A311" s="181">
        <f t="shared" si="5"/>
        <v>306</v>
      </c>
      <c r="B311" s="82" t="s">
        <v>4302</v>
      </c>
      <c r="C311" s="82" t="s">
        <v>256</v>
      </c>
      <c r="D311" s="82" t="s">
        <v>4289</v>
      </c>
      <c r="E311" s="237">
        <v>5400000</v>
      </c>
      <c r="F311" s="82" t="s">
        <v>4303</v>
      </c>
      <c r="G311" s="82" t="s">
        <v>4304</v>
      </c>
      <c r="H311" s="80" t="s">
        <v>4305</v>
      </c>
    </row>
    <row r="312" spans="1:8" ht="33.75">
      <c r="A312" s="181">
        <f t="shared" si="5"/>
        <v>307</v>
      </c>
      <c r="B312" s="82" t="s">
        <v>4306</v>
      </c>
      <c r="C312" s="82" t="s">
        <v>256</v>
      </c>
      <c r="D312" s="82" t="s">
        <v>4289</v>
      </c>
      <c r="E312" s="237">
        <v>4900000</v>
      </c>
      <c r="F312" s="82" t="s">
        <v>4307</v>
      </c>
      <c r="G312" s="82" t="s">
        <v>4308</v>
      </c>
      <c r="H312" s="80" t="s">
        <v>4309</v>
      </c>
    </row>
    <row r="313" spans="1:8">
      <c r="A313" s="181">
        <f t="shared" si="5"/>
        <v>308</v>
      </c>
      <c r="B313" s="82" t="s">
        <v>4310</v>
      </c>
      <c r="C313" s="82" t="s">
        <v>256</v>
      </c>
      <c r="D313" s="82" t="s">
        <v>4311</v>
      </c>
      <c r="E313" s="237">
        <v>950000</v>
      </c>
      <c r="F313" s="82" t="s">
        <v>1065</v>
      </c>
      <c r="G313" s="82" t="s">
        <v>1066</v>
      </c>
      <c r="H313" s="80" t="s">
        <v>4312</v>
      </c>
    </row>
    <row r="314" spans="1:8">
      <c r="A314" s="181">
        <f t="shared" si="5"/>
        <v>309</v>
      </c>
      <c r="B314" s="82" t="s">
        <v>4313</v>
      </c>
      <c r="C314" s="82" t="s">
        <v>256</v>
      </c>
      <c r="D314" s="82" t="s">
        <v>4311</v>
      </c>
      <c r="E314" s="237">
        <v>1050000</v>
      </c>
      <c r="F314" s="82" t="s">
        <v>1065</v>
      </c>
      <c r="G314" s="82" t="s">
        <v>1066</v>
      </c>
      <c r="H314" s="80" t="s">
        <v>4314</v>
      </c>
    </row>
    <row r="315" spans="1:8">
      <c r="A315" s="181">
        <f t="shared" si="5"/>
        <v>310</v>
      </c>
      <c r="B315" s="82" t="s">
        <v>4315</v>
      </c>
      <c r="C315" s="82" t="s">
        <v>256</v>
      </c>
      <c r="D315" s="82" t="s">
        <v>4311</v>
      </c>
      <c r="E315" s="237">
        <v>3600000</v>
      </c>
      <c r="F315" s="82" t="s">
        <v>1065</v>
      </c>
      <c r="G315" s="82" t="s">
        <v>1066</v>
      </c>
      <c r="H315" s="80" t="s">
        <v>4316</v>
      </c>
    </row>
    <row r="316" spans="1:8">
      <c r="A316" s="181">
        <f t="shared" si="5"/>
        <v>311</v>
      </c>
      <c r="B316" s="82" t="s">
        <v>4317</v>
      </c>
      <c r="C316" s="82" t="s">
        <v>256</v>
      </c>
      <c r="D316" s="82" t="s">
        <v>4311</v>
      </c>
      <c r="E316" s="237">
        <v>4032000</v>
      </c>
      <c r="F316" s="82" t="s">
        <v>4318</v>
      </c>
      <c r="G316" s="82" t="s">
        <v>4319</v>
      </c>
      <c r="H316" s="80" t="s">
        <v>4321</v>
      </c>
    </row>
    <row r="317" spans="1:8" ht="22.5">
      <c r="A317" s="181">
        <f t="shared" si="5"/>
        <v>312</v>
      </c>
      <c r="B317" s="82" t="s">
        <v>4322</v>
      </c>
      <c r="C317" s="82" t="s">
        <v>256</v>
      </c>
      <c r="D317" s="82" t="s">
        <v>4323</v>
      </c>
      <c r="E317" s="237">
        <v>4956000</v>
      </c>
      <c r="F317" s="82" t="s">
        <v>259</v>
      </c>
      <c r="G317" s="82" t="s">
        <v>1056</v>
      </c>
      <c r="H317" s="80" t="s">
        <v>4324</v>
      </c>
    </row>
    <row r="318" spans="1:8">
      <c r="A318" s="181">
        <f t="shared" si="5"/>
        <v>313</v>
      </c>
      <c r="B318" s="82" t="s">
        <v>4325</v>
      </c>
      <c r="C318" s="82" t="s">
        <v>256</v>
      </c>
      <c r="D318" s="82" t="s">
        <v>4326</v>
      </c>
      <c r="E318" s="237">
        <v>26875</v>
      </c>
      <c r="F318" s="82" t="s">
        <v>1079</v>
      </c>
      <c r="G318" s="82" t="s">
        <v>1080</v>
      </c>
      <c r="H318" s="80" t="s">
        <v>4327</v>
      </c>
    </row>
    <row r="319" spans="1:8">
      <c r="A319" s="181">
        <f t="shared" si="5"/>
        <v>314</v>
      </c>
      <c r="B319" s="82" t="s">
        <v>4328</v>
      </c>
      <c r="C319" s="82" t="s">
        <v>256</v>
      </c>
      <c r="D319" s="82" t="s">
        <v>4326</v>
      </c>
      <c r="E319" s="237">
        <v>155000</v>
      </c>
      <c r="F319" s="82" t="s">
        <v>1079</v>
      </c>
      <c r="G319" s="82" t="s">
        <v>1080</v>
      </c>
      <c r="H319" s="80" t="s">
        <v>4329</v>
      </c>
    </row>
    <row r="320" spans="1:8">
      <c r="A320" s="181">
        <f t="shared" si="5"/>
        <v>315</v>
      </c>
      <c r="B320" s="82" t="s">
        <v>4330</v>
      </c>
      <c r="C320" s="82" t="s">
        <v>256</v>
      </c>
      <c r="D320" s="82" t="s">
        <v>4326</v>
      </c>
      <c r="E320" s="237">
        <v>637740</v>
      </c>
      <c r="F320" s="82" t="s">
        <v>1079</v>
      </c>
      <c r="G320" s="82" t="s">
        <v>1080</v>
      </c>
      <c r="H320" s="80" t="s">
        <v>4331</v>
      </c>
    </row>
    <row r="321" spans="1:8">
      <c r="A321" s="181">
        <f t="shared" si="5"/>
        <v>316</v>
      </c>
      <c r="B321" s="82" t="s">
        <v>4332</v>
      </c>
      <c r="C321" s="82" t="s">
        <v>256</v>
      </c>
      <c r="D321" s="82" t="s">
        <v>4326</v>
      </c>
      <c r="E321" s="237">
        <v>553125</v>
      </c>
      <c r="F321" s="82" t="s">
        <v>1079</v>
      </c>
      <c r="G321" s="82" t="s">
        <v>1080</v>
      </c>
      <c r="H321" s="80" t="s">
        <v>4333</v>
      </c>
    </row>
    <row r="322" spans="1:8">
      <c r="A322" s="181">
        <f t="shared" si="5"/>
        <v>317</v>
      </c>
      <c r="B322" s="82" t="s">
        <v>4334</v>
      </c>
      <c r="C322" s="82" t="s">
        <v>256</v>
      </c>
      <c r="D322" s="82" t="s">
        <v>4326</v>
      </c>
      <c r="E322" s="237">
        <v>4960125</v>
      </c>
      <c r="F322" s="82" t="s">
        <v>1079</v>
      </c>
      <c r="G322" s="82" t="s">
        <v>1080</v>
      </c>
      <c r="H322" s="80" t="s">
        <v>4335</v>
      </c>
    </row>
    <row r="323" spans="1:8">
      <c r="A323" s="181">
        <f t="shared" si="5"/>
        <v>318</v>
      </c>
      <c r="B323" s="82" t="s">
        <v>4336</v>
      </c>
      <c r="C323" s="82" t="s">
        <v>256</v>
      </c>
      <c r="D323" s="82" t="s">
        <v>4326</v>
      </c>
      <c r="E323" s="237">
        <v>13750</v>
      </c>
      <c r="F323" s="82" t="s">
        <v>1079</v>
      </c>
      <c r="G323" s="82" t="s">
        <v>1080</v>
      </c>
      <c r="H323" s="80" t="s">
        <v>4337</v>
      </c>
    </row>
    <row r="324" spans="1:8">
      <c r="A324" s="181">
        <f t="shared" si="5"/>
        <v>319</v>
      </c>
      <c r="B324" s="82" t="s">
        <v>4338</v>
      </c>
      <c r="C324" s="82" t="s">
        <v>256</v>
      </c>
      <c r="D324" s="82" t="s">
        <v>4326</v>
      </c>
      <c r="E324" s="237">
        <v>2940000</v>
      </c>
      <c r="F324" s="82" t="s">
        <v>1079</v>
      </c>
      <c r="G324" s="82" t="s">
        <v>1080</v>
      </c>
      <c r="H324" s="80" t="s">
        <v>4339</v>
      </c>
    </row>
    <row r="325" spans="1:8">
      <c r="A325" s="181">
        <f t="shared" si="5"/>
        <v>320</v>
      </c>
      <c r="B325" s="82" t="s">
        <v>4340</v>
      </c>
      <c r="C325" s="82" t="s">
        <v>256</v>
      </c>
      <c r="D325" s="82" t="s">
        <v>4326</v>
      </c>
      <c r="E325" s="237">
        <v>31250</v>
      </c>
      <c r="F325" s="82" t="s">
        <v>1079</v>
      </c>
      <c r="G325" s="82" t="s">
        <v>1080</v>
      </c>
      <c r="H325" s="80" t="s">
        <v>4095</v>
      </c>
    </row>
    <row r="326" spans="1:8">
      <c r="A326" s="181">
        <f t="shared" si="5"/>
        <v>321</v>
      </c>
      <c r="B326" s="82" t="s">
        <v>4341</v>
      </c>
      <c r="C326" s="82" t="s">
        <v>256</v>
      </c>
      <c r="D326" s="82" t="s">
        <v>4326</v>
      </c>
      <c r="E326" s="237">
        <v>131250</v>
      </c>
      <c r="F326" s="82" t="s">
        <v>1079</v>
      </c>
      <c r="G326" s="82" t="s">
        <v>1080</v>
      </c>
      <c r="H326" s="80" t="s">
        <v>4342</v>
      </c>
    </row>
    <row r="327" spans="1:8">
      <c r="A327" s="181">
        <f t="shared" si="5"/>
        <v>322</v>
      </c>
      <c r="B327" s="82" t="s">
        <v>4343</v>
      </c>
      <c r="C327" s="82" t="s">
        <v>256</v>
      </c>
      <c r="D327" s="82" t="s">
        <v>4326</v>
      </c>
      <c r="E327" s="237">
        <v>90000</v>
      </c>
      <c r="F327" s="82" t="s">
        <v>1079</v>
      </c>
      <c r="G327" s="82" t="s">
        <v>1080</v>
      </c>
      <c r="H327" s="80" t="s">
        <v>4344</v>
      </c>
    </row>
    <row r="328" spans="1:8">
      <c r="A328" s="181">
        <f t="shared" si="5"/>
        <v>323</v>
      </c>
      <c r="B328" s="82" t="s">
        <v>4345</v>
      </c>
      <c r="C328" s="82" t="s">
        <v>256</v>
      </c>
      <c r="D328" s="82" t="s">
        <v>4326</v>
      </c>
      <c r="E328" s="237">
        <v>200000</v>
      </c>
      <c r="F328" s="82" t="s">
        <v>1079</v>
      </c>
      <c r="G328" s="82" t="s">
        <v>1080</v>
      </c>
      <c r="H328" s="80" t="s">
        <v>4346</v>
      </c>
    </row>
    <row r="329" spans="1:8" ht="22.5">
      <c r="A329" s="181">
        <f t="shared" si="5"/>
        <v>324</v>
      </c>
      <c r="B329" s="82" t="s">
        <v>4347</v>
      </c>
      <c r="C329" s="82" t="s">
        <v>256</v>
      </c>
      <c r="D329" s="82" t="s">
        <v>4326</v>
      </c>
      <c r="E329" s="237">
        <v>2017500</v>
      </c>
      <c r="F329" s="82" t="s">
        <v>4348</v>
      </c>
      <c r="G329" s="82" t="s">
        <v>4349</v>
      </c>
      <c r="H329" s="80" t="s">
        <v>4350</v>
      </c>
    </row>
    <row r="330" spans="1:8">
      <c r="A330" s="181">
        <f t="shared" si="5"/>
        <v>325</v>
      </c>
      <c r="B330" s="82" t="s">
        <v>4351</v>
      </c>
      <c r="C330" s="82" t="s">
        <v>256</v>
      </c>
      <c r="D330" s="82" t="s">
        <v>4326</v>
      </c>
      <c r="E330" s="237">
        <v>84375</v>
      </c>
      <c r="F330" s="82" t="s">
        <v>1079</v>
      </c>
      <c r="G330" s="82" t="s">
        <v>1080</v>
      </c>
      <c r="H330" s="80" t="s">
        <v>4208</v>
      </c>
    </row>
    <row r="331" spans="1:8" ht="22.5">
      <c r="A331" s="181">
        <f t="shared" si="5"/>
        <v>326</v>
      </c>
      <c r="B331" s="82" t="s">
        <v>4352</v>
      </c>
      <c r="C331" s="82" t="s">
        <v>256</v>
      </c>
      <c r="D331" s="82" t="s">
        <v>4326</v>
      </c>
      <c r="E331" s="237">
        <v>581250</v>
      </c>
      <c r="F331" s="82" t="s">
        <v>4348</v>
      </c>
      <c r="G331" s="82" t="s">
        <v>4349</v>
      </c>
      <c r="H331" s="80" t="s">
        <v>4353</v>
      </c>
    </row>
    <row r="332" spans="1:8">
      <c r="A332" s="181">
        <f t="shared" si="5"/>
        <v>327</v>
      </c>
      <c r="B332" s="82" t="s">
        <v>4354</v>
      </c>
      <c r="C332" s="82" t="s">
        <v>256</v>
      </c>
      <c r="D332" s="82" t="s">
        <v>4326</v>
      </c>
      <c r="E332" s="237">
        <v>78125</v>
      </c>
      <c r="F332" s="82" t="s">
        <v>1079</v>
      </c>
      <c r="G332" s="82" t="s">
        <v>1080</v>
      </c>
      <c r="H332" s="80" t="s">
        <v>4209</v>
      </c>
    </row>
    <row r="333" spans="1:8">
      <c r="A333" s="181">
        <f t="shared" si="5"/>
        <v>328</v>
      </c>
      <c r="B333" s="82" t="s">
        <v>4355</v>
      </c>
      <c r="C333" s="82" t="s">
        <v>256</v>
      </c>
      <c r="D333" s="82" t="s">
        <v>4326</v>
      </c>
      <c r="E333" s="237">
        <v>429000</v>
      </c>
      <c r="F333" s="82" t="s">
        <v>1079</v>
      </c>
      <c r="G333" s="82" t="s">
        <v>1080</v>
      </c>
      <c r="H333" s="80" t="s">
        <v>4356</v>
      </c>
    </row>
    <row r="334" spans="1:8">
      <c r="A334" s="181">
        <f t="shared" si="5"/>
        <v>329</v>
      </c>
      <c r="B334" s="82" t="s">
        <v>4357</v>
      </c>
      <c r="C334" s="82" t="s">
        <v>256</v>
      </c>
      <c r="D334" s="82" t="s">
        <v>4358</v>
      </c>
      <c r="E334" s="237">
        <v>5200000</v>
      </c>
      <c r="F334" s="82" t="s">
        <v>4253</v>
      </c>
      <c r="G334" s="82" t="s">
        <v>4254</v>
      </c>
      <c r="H334" s="80" t="s">
        <v>4359</v>
      </c>
    </row>
    <row r="335" spans="1:8" ht="22.5">
      <c r="A335" s="181">
        <f t="shared" si="5"/>
        <v>330</v>
      </c>
      <c r="B335" s="82" t="s">
        <v>4360</v>
      </c>
      <c r="C335" s="82" t="s">
        <v>256</v>
      </c>
      <c r="D335" s="82" t="s">
        <v>4358</v>
      </c>
      <c r="E335" s="237">
        <v>10500000</v>
      </c>
      <c r="F335" s="82" t="s">
        <v>266</v>
      </c>
      <c r="G335" s="82" t="s">
        <v>437</v>
      </c>
      <c r="H335" s="80" t="s">
        <v>4361</v>
      </c>
    </row>
    <row r="336" spans="1:8">
      <c r="A336" s="181">
        <f t="shared" si="5"/>
        <v>331</v>
      </c>
      <c r="B336" s="82" t="s">
        <v>4362</v>
      </c>
      <c r="C336" s="82" t="s">
        <v>256</v>
      </c>
      <c r="D336" s="82" t="s">
        <v>4363</v>
      </c>
      <c r="E336" s="237">
        <v>22000000</v>
      </c>
      <c r="F336" s="82" t="s">
        <v>261</v>
      </c>
      <c r="G336" s="82" t="s">
        <v>1396</v>
      </c>
      <c r="H336" s="80" t="s">
        <v>4364</v>
      </c>
    </row>
    <row r="337" spans="1:8" ht="33.75">
      <c r="A337" s="181">
        <f t="shared" si="5"/>
        <v>332</v>
      </c>
      <c r="B337" s="82" t="s">
        <v>4365</v>
      </c>
      <c r="C337" s="82" t="s">
        <v>256</v>
      </c>
      <c r="D337" s="82" t="s">
        <v>4363</v>
      </c>
      <c r="E337" s="237">
        <v>675000</v>
      </c>
      <c r="F337" s="82" t="s">
        <v>2796</v>
      </c>
      <c r="G337" s="82" t="s">
        <v>2797</v>
      </c>
      <c r="H337" s="80" t="s">
        <v>4366</v>
      </c>
    </row>
    <row r="338" spans="1:8">
      <c r="A338" s="181">
        <f t="shared" si="5"/>
        <v>333</v>
      </c>
      <c r="B338" s="82" t="s">
        <v>4367</v>
      </c>
      <c r="C338" s="82" t="s">
        <v>256</v>
      </c>
      <c r="D338" s="82" t="s">
        <v>4368</v>
      </c>
      <c r="E338" s="237">
        <v>11040000</v>
      </c>
      <c r="F338" s="82" t="s">
        <v>4369</v>
      </c>
      <c r="G338" s="82" t="s">
        <v>4370</v>
      </c>
      <c r="H338" s="80" t="s">
        <v>4301</v>
      </c>
    </row>
    <row r="339" spans="1:8">
      <c r="A339" s="181">
        <f t="shared" si="5"/>
        <v>334</v>
      </c>
      <c r="B339" s="82" t="s">
        <v>4371</v>
      </c>
      <c r="C339" s="82" t="s">
        <v>256</v>
      </c>
      <c r="D339" s="82" t="s">
        <v>4368</v>
      </c>
      <c r="E339" s="237">
        <v>8000000</v>
      </c>
      <c r="F339" s="82" t="s">
        <v>4372</v>
      </c>
      <c r="G339" s="82" t="s">
        <v>4373</v>
      </c>
      <c r="H339" s="80" t="s">
        <v>4374</v>
      </c>
    </row>
    <row r="340" spans="1:8">
      <c r="A340" s="181">
        <f t="shared" si="5"/>
        <v>335</v>
      </c>
      <c r="B340" s="82" t="s">
        <v>4375</v>
      </c>
      <c r="C340" s="82" t="s">
        <v>256</v>
      </c>
      <c r="D340" s="82" t="s">
        <v>4376</v>
      </c>
      <c r="E340" s="237">
        <v>3500000</v>
      </c>
      <c r="F340" s="82" t="s">
        <v>4253</v>
      </c>
      <c r="G340" s="82" t="s">
        <v>4254</v>
      </c>
      <c r="H340" s="80" t="s">
        <v>4377</v>
      </c>
    </row>
    <row r="341" spans="1:8">
      <c r="A341" s="181">
        <f t="shared" si="5"/>
        <v>336</v>
      </c>
      <c r="B341" s="82" t="s">
        <v>4378</v>
      </c>
      <c r="C341" s="82" t="s">
        <v>256</v>
      </c>
      <c r="D341" s="82" t="s">
        <v>4379</v>
      </c>
      <c r="E341" s="237">
        <v>4175000</v>
      </c>
      <c r="F341" s="82" t="s">
        <v>4380</v>
      </c>
      <c r="G341" s="82" t="s">
        <v>4381</v>
      </c>
      <c r="H341" s="80" t="s">
        <v>4382</v>
      </c>
    </row>
    <row r="342" spans="1:8" ht="22.5">
      <c r="A342" s="181">
        <f t="shared" si="5"/>
        <v>337</v>
      </c>
      <c r="B342" s="82" t="s">
        <v>4383</v>
      </c>
      <c r="C342" s="82" t="s">
        <v>256</v>
      </c>
      <c r="D342" s="82" t="s">
        <v>4379</v>
      </c>
      <c r="E342" s="237">
        <v>2250000</v>
      </c>
      <c r="F342" s="82" t="s">
        <v>1406</v>
      </c>
      <c r="G342" s="82" t="s">
        <v>1407</v>
      </c>
      <c r="H342" s="80" t="s">
        <v>4384</v>
      </c>
    </row>
    <row r="343" spans="1:8" ht="22.5">
      <c r="A343" s="181">
        <f t="shared" si="5"/>
        <v>338</v>
      </c>
      <c r="B343" s="82" t="s">
        <v>4385</v>
      </c>
      <c r="C343" s="82" t="s">
        <v>256</v>
      </c>
      <c r="D343" s="82" t="s">
        <v>4386</v>
      </c>
      <c r="E343" s="237">
        <v>4890000</v>
      </c>
      <c r="F343" s="82" t="s">
        <v>4348</v>
      </c>
      <c r="G343" s="82" t="s">
        <v>4349</v>
      </c>
      <c r="H343" s="80" t="s">
        <v>4387</v>
      </c>
    </row>
    <row r="344" spans="1:8">
      <c r="A344" s="181">
        <f t="shared" si="5"/>
        <v>339</v>
      </c>
      <c r="B344" s="82" t="s">
        <v>4388</v>
      </c>
      <c r="C344" s="82" t="s">
        <v>256</v>
      </c>
      <c r="D344" s="82" t="s">
        <v>4386</v>
      </c>
      <c r="E344" s="237">
        <v>5500000</v>
      </c>
      <c r="F344" s="82" t="s">
        <v>1065</v>
      </c>
      <c r="G344" s="82" t="s">
        <v>1066</v>
      </c>
      <c r="H344" s="80" t="s">
        <v>4389</v>
      </c>
    </row>
    <row r="345" spans="1:8">
      <c r="A345" s="181">
        <f t="shared" si="5"/>
        <v>340</v>
      </c>
      <c r="B345" s="82" t="s">
        <v>4390</v>
      </c>
      <c r="C345" s="82" t="s">
        <v>256</v>
      </c>
      <c r="D345" s="82" t="s">
        <v>4391</v>
      </c>
      <c r="E345" s="237">
        <v>5200000</v>
      </c>
      <c r="F345" s="82" t="s">
        <v>4392</v>
      </c>
      <c r="G345" s="82" t="s">
        <v>4393</v>
      </c>
      <c r="H345" s="80" t="s">
        <v>4394</v>
      </c>
    </row>
    <row r="346" spans="1:8" ht="22.5">
      <c r="A346" s="181">
        <f t="shared" si="5"/>
        <v>341</v>
      </c>
      <c r="B346" s="82" t="s">
        <v>4395</v>
      </c>
      <c r="C346" s="82" t="s">
        <v>256</v>
      </c>
      <c r="D346" s="82" t="s">
        <v>4396</v>
      </c>
      <c r="E346" s="237">
        <v>7500000</v>
      </c>
      <c r="F346" s="82" t="s">
        <v>4397</v>
      </c>
      <c r="G346" s="82" t="s">
        <v>4398</v>
      </c>
      <c r="H346" s="80" t="s">
        <v>4399</v>
      </c>
    </row>
    <row r="347" spans="1:8" ht="22.5">
      <c r="A347" s="181">
        <f t="shared" si="5"/>
        <v>342</v>
      </c>
      <c r="B347" s="82" t="s">
        <v>4400</v>
      </c>
      <c r="C347" s="82" t="s">
        <v>256</v>
      </c>
      <c r="D347" s="82" t="s">
        <v>4401</v>
      </c>
      <c r="E347" s="237">
        <v>14580000</v>
      </c>
      <c r="F347" s="82" t="s">
        <v>4402</v>
      </c>
      <c r="G347" s="82" t="s">
        <v>4403</v>
      </c>
      <c r="H347" s="80" t="s">
        <v>4404</v>
      </c>
    </row>
    <row r="348" spans="1:8">
      <c r="A348" s="181">
        <f t="shared" si="5"/>
        <v>343</v>
      </c>
      <c r="B348" s="82" t="s">
        <v>4405</v>
      </c>
      <c r="C348" s="82" t="s">
        <v>256</v>
      </c>
      <c r="D348" s="82" t="s">
        <v>4401</v>
      </c>
      <c r="E348" s="237">
        <v>6840000</v>
      </c>
      <c r="F348" s="82" t="s">
        <v>4406</v>
      </c>
      <c r="G348" s="82" t="s">
        <v>4407</v>
      </c>
      <c r="H348" s="80" t="s">
        <v>4173</v>
      </c>
    </row>
    <row r="349" spans="1:8">
      <c r="A349" s="181">
        <f t="shared" si="5"/>
        <v>344</v>
      </c>
      <c r="B349" s="82" t="s">
        <v>4408</v>
      </c>
      <c r="C349" s="82" t="s">
        <v>256</v>
      </c>
      <c r="D349" s="82" t="s">
        <v>4401</v>
      </c>
      <c r="E349" s="237">
        <v>795000</v>
      </c>
      <c r="F349" s="82" t="s">
        <v>4406</v>
      </c>
      <c r="G349" s="82" t="s">
        <v>4407</v>
      </c>
      <c r="H349" s="80" t="s">
        <v>4293</v>
      </c>
    </row>
    <row r="350" spans="1:8">
      <c r="A350" s="181">
        <f t="shared" si="5"/>
        <v>345</v>
      </c>
      <c r="B350" s="82" t="s">
        <v>4409</v>
      </c>
      <c r="C350" s="82" t="s">
        <v>256</v>
      </c>
      <c r="D350" s="82" t="s">
        <v>4401</v>
      </c>
      <c r="E350" s="237">
        <v>252000</v>
      </c>
      <c r="F350" s="82" t="s">
        <v>4406</v>
      </c>
      <c r="G350" s="82" t="s">
        <v>4407</v>
      </c>
      <c r="H350" s="80" t="s">
        <v>4410</v>
      </c>
    </row>
    <row r="351" spans="1:8">
      <c r="A351" s="181">
        <f t="shared" si="5"/>
        <v>346</v>
      </c>
      <c r="B351" s="82" t="s">
        <v>4411</v>
      </c>
      <c r="C351" s="82" t="s">
        <v>256</v>
      </c>
      <c r="D351" s="82" t="s">
        <v>4401</v>
      </c>
      <c r="E351" s="237">
        <v>896000</v>
      </c>
      <c r="F351" s="82" t="s">
        <v>4406</v>
      </c>
      <c r="G351" s="82" t="s">
        <v>4407</v>
      </c>
      <c r="H351" s="80" t="s">
        <v>4412</v>
      </c>
    </row>
    <row r="352" spans="1:8">
      <c r="A352" s="181">
        <f t="shared" si="5"/>
        <v>347</v>
      </c>
      <c r="B352" s="82" t="s">
        <v>4413</v>
      </c>
      <c r="C352" s="82" t="s">
        <v>256</v>
      </c>
      <c r="D352" s="82" t="s">
        <v>4414</v>
      </c>
      <c r="E352" s="237">
        <v>144000</v>
      </c>
      <c r="F352" s="82" t="s">
        <v>4406</v>
      </c>
      <c r="G352" s="82" t="s">
        <v>4407</v>
      </c>
      <c r="H352" s="80" t="s">
        <v>4228</v>
      </c>
    </row>
    <row r="353" spans="1:8">
      <c r="A353" s="181">
        <f t="shared" si="5"/>
        <v>348</v>
      </c>
      <c r="B353" s="82" t="s">
        <v>4415</v>
      </c>
      <c r="C353" s="82" t="s">
        <v>256</v>
      </c>
      <c r="D353" s="82" t="s">
        <v>4414</v>
      </c>
      <c r="E353" s="237">
        <v>378000</v>
      </c>
      <c r="F353" s="82" t="s">
        <v>4406</v>
      </c>
      <c r="G353" s="82" t="s">
        <v>4407</v>
      </c>
      <c r="H353" s="80" t="s">
        <v>4416</v>
      </c>
    </row>
    <row r="354" spans="1:8">
      <c r="A354" s="181">
        <f t="shared" si="5"/>
        <v>349</v>
      </c>
      <c r="B354" s="82" t="s">
        <v>4417</v>
      </c>
      <c r="C354" s="82" t="s">
        <v>256</v>
      </c>
      <c r="D354" s="82" t="s">
        <v>4414</v>
      </c>
      <c r="E354" s="237">
        <v>495000</v>
      </c>
      <c r="F354" s="82" t="s">
        <v>4406</v>
      </c>
      <c r="G354" s="82" t="s">
        <v>4407</v>
      </c>
      <c r="H354" s="80" t="s">
        <v>4320</v>
      </c>
    </row>
    <row r="355" spans="1:8">
      <c r="A355" s="181">
        <f t="shared" si="5"/>
        <v>350</v>
      </c>
      <c r="B355" s="82" t="s">
        <v>4418</v>
      </c>
      <c r="C355" s="82" t="s">
        <v>256</v>
      </c>
      <c r="D355" s="82" t="s">
        <v>4414</v>
      </c>
      <c r="E355" s="237">
        <v>208000</v>
      </c>
      <c r="F355" s="82" t="s">
        <v>4406</v>
      </c>
      <c r="G355" s="82" t="s">
        <v>4407</v>
      </c>
      <c r="H355" s="80" t="s">
        <v>4419</v>
      </c>
    </row>
    <row r="356" spans="1:8">
      <c r="A356" s="181">
        <f t="shared" si="5"/>
        <v>351</v>
      </c>
      <c r="B356" s="82" t="s">
        <v>4420</v>
      </c>
      <c r="C356" s="82" t="s">
        <v>256</v>
      </c>
      <c r="D356" s="82" t="s">
        <v>4414</v>
      </c>
      <c r="E356" s="237">
        <v>1856000</v>
      </c>
      <c r="F356" s="82" t="s">
        <v>4406</v>
      </c>
      <c r="G356" s="82" t="s">
        <v>4407</v>
      </c>
      <c r="H356" s="80" t="s">
        <v>4170</v>
      </c>
    </row>
    <row r="357" spans="1:8">
      <c r="A357" s="181">
        <f t="shared" si="5"/>
        <v>352</v>
      </c>
      <c r="B357" s="82" t="s">
        <v>4421</v>
      </c>
      <c r="C357" s="82" t="s">
        <v>256</v>
      </c>
      <c r="D357" s="82" t="s">
        <v>4414</v>
      </c>
      <c r="E357" s="237">
        <v>2422000</v>
      </c>
      <c r="F357" s="82" t="s">
        <v>4406</v>
      </c>
      <c r="G357" s="82" t="s">
        <v>4407</v>
      </c>
      <c r="H357" s="80" t="s">
        <v>4137</v>
      </c>
    </row>
    <row r="358" spans="1:8" ht="22.5">
      <c r="A358" s="181">
        <f t="shared" si="5"/>
        <v>353</v>
      </c>
      <c r="B358" s="82" t="s">
        <v>4422</v>
      </c>
      <c r="C358" s="82" t="s">
        <v>256</v>
      </c>
      <c r="D358" s="82" t="s">
        <v>4414</v>
      </c>
      <c r="E358" s="237">
        <v>210000</v>
      </c>
      <c r="F358" s="82" t="s">
        <v>4423</v>
      </c>
      <c r="G358" s="82" t="s">
        <v>4424</v>
      </c>
      <c r="H358" s="80" t="s">
        <v>4425</v>
      </c>
    </row>
    <row r="359" spans="1:8">
      <c r="A359" s="181">
        <f t="shared" si="5"/>
        <v>354</v>
      </c>
      <c r="B359" s="82" t="s">
        <v>4426</v>
      </c>
      <c r="C359" s="82" t="s">
        <v>256</v>
      </c>
      <c r="D359" s="82" t="s">
        <v>4414</v>
      </c>
      <c r="E359" s="237">
        <v>406000</v>
      </c>
      <c r="F359" s="82" t="s">
        <v>4406</v>
      </c>
      <c r="G359" s="82" t="s">
        <v>4407</v>
      </c>
      <c r="H359" s="80" t="s">
        <v>4096</v>
      </c>
    </row>
    <row r="360" spans="1:8">
      <c r="A360" s="181">
        <f t="shared" si="5"/>
        <v>355</v>
      </c>
      <c r="B360" s="82" t="s">
        <v>4427</v>
      </c>
      <c r="C360" s="82" t="s">
        <v>256</v>
      </c>
      <c r="D360" s="82" t="s">
        <v>4414</v>
      </c>
      <c r="E360" s="237">
        <v>150000</v>
      </c>
      <c r="F360" s="82" t="s">
        <v>4406</v>
      </c>
      <c r="G360" s="82" t="s">
        <v>4407</v>
      </c>
      <c r="H360" s="80" t="s">
        <v>4293</v>
      </c>
    </row>
    <row r="361" spans="1:8">
      <c r="A361" s="181">
        <f t="shared" si="5"/>
        <v>356</v>
      </c>
      <c r="B361" s="82" t="s">
        <v>4428</v>
      </c>
      <c r="C361" s="82" t="s">
        <v>256</v>
      </c>
      <c r="D361" s="82" t="s">
        <v>4414</v>
      </c>
      <c r="E361" s="237">
        <v>2860000</v>
      </c>
      <c r="F361" s="82" t="s">
        <v>4406</v>
      </c>
      <c r="G361" s="82" t="s">
        <v>4407</v>
      </c>
      <c r="H361" s="80" t="s">
        <v>4430</v>
      </c>
    </row>
    <row r="362" spans="1:8">
      <c r="A362" s="181">
        <f t="shared" si="5"/>
        <v>357</v>
      </c>
      <c r="B362" s="82" t="s">
        <v>4431</v>
      </c>
      <c r="C362" s="82" t="s">
        <v>256</v>
      </c>
      <c r="D362" s="82" t="s">
        <v>4414</v>
      </c>
      <c r="E362" s="237">
        <v>693000</v>
      </c>
      <c r="F362" s="82" t="s">
        <v>4406</v>
      </c>
      <c r="G362" s="82" t="s">
        <v>4407</v>
      </c>
      <c r="H362" s="80" t="s">
        <v>4096</v>
      </c>
    </row>
    <row r="363" spans="1:8">
      <c r="A363" s="181">
        <f t="shared" si="5"/>
        <v>358</v>
      </c>
      <c r="B363" s="82" t="s">
        <v>4432</v>
      </c>
      <c r="C363" s="82" t="s">
        <v>256</v>
      </c>
      <c r="D363" s="82" t="s">
        <v>4414</v>
      </c>
      <c r="E363" s="237">
        <v>138000</v>
      </c>
      <c r="F363" s="82" t="s">
        <v>4406</v>
      </c>
      <c r="G363" s="82" t="s">
        <v>4407</v>
      </c>
      <c r="H363" s="80" t="s">
        <v>4209</v>
      </c>
    </row>
    <row r="364" spans="1:8">
      <c r="A364" s="181">
        <f t="shared" si="5"/>
        <v>359</v>
      </c>
      <c r="B364" s="82" t="s">
        <v>4433</v>
      </c>
      <c r="C364" s="82" t="s">
        <v>256</v>
      </c>
      <c r="D364" s="82" t="s">
        <v>4414</v>
      </c>
      <c r="E364" s="237">
        <v>594000</v>
      </c>
      <c r="F364" s="82" t="s">
        <v>4406</v>
      </c>
      <c r="G364" s="82" t="s">
        <v>4407</v>
      </c>
      <c r="H364" s="80" t="s">
        <v>4129</v>
      </c>
    </row>
    <row r="365" spans="1:8">
      <c r="A365" s="181">
        <f t="shared" ref="A365:A413" si="6">A364+1</f>
        <v>360</v>
      </c>
      <c r="B365" s="82" t="s">
        <v>4434</v>
      </c>
      <c r="C365" s="82" t="s">
        <v>256</v>
      </c>
      <c r="D365" s="82" t="s">
        <v>4414</v>
      </c>
      <c r="E365" s="237">
        <v>2961000</v>
      </c>
      <c r="F365" s="82" t="s">
        <v>4406</v>
      </c>
      <c r="G365" s="82" t="s">
        <v>4407</v>
      </c>
      <c r="H365" s="80" t="s">
        <v>4209</v>
      </c>
    </row>
    <row r="366" spans="1:8">
      <c r="A366" s="181">
        <f t="shared" si="6"/>
        <v>361</v>
      </c>
      <c r="B366" s="82" t="s">
        <v>4435</v>
      </c>
      <c r="C366" s="82" t="s">
        <v>256</v>
      </c>
      <c r="D366" s="82" t="s">
        <v>4414</v>
      </c>
      <c r="E366" s="237">
        <v>900000</v>
      </c>
      <c r="F366" s="82" t="s">
        <v>4406</v>
      </c>
      <c r="G366" s="82" t="s">
        <v>4407</v>
      </c>
      <c r="H366" s="80" t="s">
        <v>4172</v>
      </c>
    </row>
    <row r="367" spans="1:8">
      <c r="A367" s="181">
        <f t="shared" si="6"/>
        <v>362</v>
      </c>
      <c r="B367" s="82" t="s">
        <v>4436</v>
      </c>
      <c r="C367" s="82" t="s">
        <v>256</v>
      </c>
      <c r="D367" s="82" t="s">
        <v>4414</v>
      </c>
      <c r="E367" s="237">
        <v>589000</v>
      </c>
      <c r="F367" s="82" t="s">
        <v>4406</v>
      </c>
      <c r="G367" s="82" t="s">
        <v>4407</v>
      </c>
      <c r="H367" s="80" t="s">
        <v>4437</v>
      </c>
    </row>
    <row r="368" spans="1:8">
      <c r="A368" s="181">
        <f t="shared" si="6"/>
        <v>363</v>
      </c>
      <c r="B368" s="82" t="s">
        <v>4438</v>
      </c>
      <c r="C368" s="82" t="s">
        <v>256</v>
      </c>
      <c r="D368" s="82" t="s">
        <v>4414</v>
      </c>
      <c r="E368" s="237">
        <v>170500</v>
      </c>
      <c r="F368" s="82" t="s">
        <v>4406</v>
      </c>
      <c r="G368" s="82" t="s">
        <v>4407</v>
      </c>
      <c r="H368" s="80" t="s">
        <v>4209</v>
      </c>
    </row>
    <row r="369" spans="1:8">
      <c r="A369" s="181">
        <f t="shared" si="6"/>
        <v>364</v>
      </c>
      <c r="B369" s="82" t="s">
        <v>4439</v>
      </c>
      <c r="C369" s="82" t="s">
        <v>256</v>
      </c>
      <c r="D369" s="82" t="s">
        <v>4440</v>
      </c>
      <c r="E369" s="237">
        <v>6370000</v>
      </c>
      <c r="F369" s="82" t="s">
        <v>4441</v>
      </c>
      <c r="G369" s="82" t="s">
        <v>4442</v>
      </c>
      <c r="H369" s="80" t="s">
        <v>4429</v>
      </c>
    </row>
    <row r="370" spans="1:8">
      <c r="A370" s="181">
        <f t="shared" si="6"/>
        <v>365</v>
      </c>
      <c r="B370" s="82" t="s">
        <v>4443</v>
      </c>
      <c r="C370" s="82" t="s">
        <v>256</v>
      </c>
      <c r="D370" s="82" t="s">
        <v>4440</v>
      </c>
      <c r="E370" s="237">
        <v>500000</v>
      </c>
      <c r="F370" s="82" t="s">
        <v>4406</v>
      </c>
      <c r="G370" s="82" t="s">
        <v>4407</v>
      </c>
      <c r="H370" s="80" t="s">
        <v>4444</v>
      </c>
    </row>
    <row r="371" spans="1:8">
      <c r="A371" s="181">
        <f t="shared" si="6"/>
        <v>366</v>
      </c>
      <c r="B371" s="82" t="s">
        <v>4445</v>
      </c>
      <c r="C371" s="82" t="s">
        <v>256</v>
      </c>
      <c r="D371" s="82" t="s">
        <v>4440</v>
      </c>
      <c r="E371" s="237">
        <v>192400</v>
      </c>
      <c r="F371" s="82" t="s">
        <v>1079</v>
      </c>
      <c r="G371" s="82" t="s">
        <v>1080</v>
      </c>
      <c r="H371" s="80" t="s">
        <v>4446</v>
      </c>
    </row>
    <row r="372" spans="1:8">
      <c r="A372" s="181">
        <f t="shared" si="6"/>
        <v>367</v>
      </c>
      <c r="B372" s="82" t="s">
        <v>4447</v>
      </c>
      <c r="C372" s="82" t="s">
        <v>256</v>
      </c>
      <c r="D372" s="82" t="s">
        <v>4440</v>
      </c>
      <c r="E372" s="237">
        <v>1640000</v>
      </c>
      <c r="F372" s="82" t="s">
        <v>4392</v>
      </c>
      <c r="G372" s="82" t="s">
        <v>4393</v>
      </c>
      <c r="H372" s="80" t="s">
        <v>4448</v>
      </c>
    </row>
    <row r="373" spans="1:8">
      <c r="A373" s="181">
        <f t="shared" si="6"/>
        <v>368</v>
      </c>
      <c r="B373" s="82" t="s">
        <v>4449</v>
      </c>
      <c r="C373" s="82" t="s">
        <v>256</v>
      </c>
      <c r="D373" s="82" t="s">
        <v>4440</v>
      </c>
      <c r="E373" s="237">
        <v>2880000</v>
      </c>
      <c r="F373" s="82" t="s">
        <v>4450</v>
      </c>
      <c r="G373" s="82" t="s">
        <v>4451</v>
      </c>
      <c r="H373" s="80" t="s">
        <v>4452</v>
      </c>
    </row>
    <row r="374" spans="1:8">
      <c r="A374" s="181">
        <f t="shared" si="6"/>
        <v>369</v>
      </c>
      <c r="B374" s="82" t="s">
        <v>4453</v>
      </c>
      <c r="C374" s="82" t="s">
        <v>256</v>
      </c>
      <c r="D374" s="82" t="s">
        <v>4440</v>
      </c>
      <c r="E374" s="237">
        <v>180000</v>
      </c>
      <c r="F374" s="82" t="s">
        <v>4406</v>
      </c>
      <c r="G374" s="82" t="s">
        <v>4407</v>
      </c>
      <c r="H374" s="80" t="s">
        <v>4454</v>
      </c>
    </row>
    <row r="375" spans="1:8">
      <c r="A375" s="181">
        <f t="shared" si="6"/>
        <v>370</v>
      </c>
      <c r="B375" s="82" t="s">
        <v>4455</v>
      </c>
      <c r="C375" s="82" t="s">
        <v>256</v>
      </c>
      <c r="D375" s="82" t="s">
        <v>4440</v>
      </c>
      <c r="E375" s="237">
        <v>546000</v>
      </c>
      <c r="F375" s="82" t="s">
        <v>4406</v>
      </c>
      <c r="G375" s="82" t="s">
        <v>4407</v>
      </c>
      <c r="H375" s="80" t="s">
        <v>4096</v>
      </c>
    </row>
    <row r="376" spans="1:8">
      <c r="A376" s="181">
        <f t="shared" si="6"/>
        <v>371</v>
      </c>
      <c r="B376" s="82" t="s">
        <v>4456</v>
      </c>
      <c r="C376" s="82" t="s">
        <v>256</v>
      </c>
      <c r="D376" s="82" t="s">
        <v>4440</v>
      </c>
      <c r="E376" s="237">
        <v>910000</v>
      </c>
      <c r="F376" s="82" t="s">
        <v>1079</v>
      </c>
      <c r="G376" s="82" t="s">
        <v>1080</v>
      </c>
      <c r="H376" s="80" t="s">
        <v>4301</v>
      </c>
    </row>
    <row r="377" spans="1:8">
      <c r="A377" s="181">
        <f t="shared" si="6"/>
        <v>372</v>
      </c>
      <c r="B377" s="82" t="s">
        <v>4457</v>
      </c>
      <c r="C377" s="82" t="s">
        <v>256</v>
      </c>
      <c r="D377" s="82" t="s">
        <v>4440</v>
      </c>
      <c r="E377" s="237">
        <v>640000</v>
      </c>
      <c r="F377" s="82" t="s">
        <v>4406</v>
      </c>
      <c r="G377" s="82" t="s">
        <v>4407</v>
      </c>
      <c r="H377" s="80" t="s">
        <v>4170</v>
      </c>
    </row>
    <row r="378" spans="1:8">
      <c r="A378" s="181">
        <f t="shared" si="6"/>
        <v>373</v>
      </c>
      <c r="B378" s="82" t="s">
        <v>4458</v>
      </c>
      <c r="C378" s="82" t="s">
        <v>256</v>
      </c>
      <c r="D378" s="82" t="s">
        <v>4440</v>
      </c>
      <c r="E378" s="237">
        <v>17250000</v>
      </c>
      <c r="F378" s="82" t="s">
        <v>4450</v>
      </c>
      <c r="G378" s="82" t="s">
        <v>4451</v>
      </c>
      <c r="H378" s="80" t="s">
        <v>4216</v>
      </c>
    </row>
    <row r="379" spans="1:8">
      <c r="A379" s="181">
        <f t="shared" si="6"/>
        <v>374</v>
      </c>
      <c r="B379" s="82" t="s">
        <v>4459</v>
      </c>
      <c r="C379" s="82" t="s">
        <v>256</v>
      </c>
      <c r="D379" s="82" t="s">
        <v>4440</v>
      </c>
      <c r="E379" s="237">
        <v>335400</v>
      </c>
      <c r="F379" s="82" t="s">
        <v>1079</v>
      </c>
      <c r="G379" s="82" t="s">
        <v>1080</v>
      </c>
      <c r="H379" s="80" t="s">
        <v>4460</v>
      </c>
    </row>
    <row r="380" spans="1:8">
      <c r="A380" s="181">
        <f t="shared" si="6"/>
        <v>375</v>
      </c>
      <c r="B380" s="82" t="s">
        <v>4461</v>
      </c>
      <c r="C380" s="82" t="s">
        <v>256</v>
      </c>
      <c r="D380" s="82" t="s">
        <v>4440</v>
      </c>
      <c r="E380" s="237">
        <v>68000</v>
      </c>
      <c r="F380" s="82" t="s">
        <v>4406</v>
      </c>
      <c r="G380" s="82" t="s">
        <v>4407</v>
      </c>
      <c r="H380" s="80" t="s">
        <v>4293</v>
      </c>
    </row>
    <row r="381" spans="1:8">
      <c r="A381" s="181">
        <f t="shared" si="6"/>
        <v>376</v>
      </c>
      <c r="B381" s="82" t="s">
        <v>4462</v>
      </c>
      <c r="C381" s="82" t="s">
        <v>256</v>
      </c>
      <c r="D381" s="82" t="s">
        <v>4440</v>
      </c>
      <c r="E381" s="237">
        <v>71500</v>
      </c>
      <c r="F381" s="82" t="s">
        <v>1079</v>
      </c>
      <c r="G381" s="82" t="s">
        <v>1080</v>
      </c>
      <c r="H381" s="80" t="s">
        <v>4463</v>
      </c>
    </row>
    <row r="382" spans="1:8">
      <c r="A382" s="181">
        <f t="shared" si="6"/>
        <v>377</v>
      </c>
      <c r="B382" s="82" t="s">
        <v>4464</v>
      </c>
      <c r="C382" s="82" t="s">
        <v>256</v>
      </c>
      <c r="D382" s="82" t="s">
        <v>4440</v>
      </c>
      <c r="E382" s="237">
        <v>24960</v>
      </c>
      <c r="F382" s="82" t="s">
        <v>1079</v>
      </c>
      <c r="G382" s="82" t="s">
        <v>1080</v>
      </c>
      <c r="H382" s="80" t="s">
        <v>4465</v>
      </c>
    </row>
    <row r="383" spans="1:8">
      <c r="A383" s="181">
        <f t="shared" si="6"/>
        <v>378</v>
      </c>
      <c r="B383" s="82" t="s">
        <v>4466</v>
      </c>
      <c r="C383" s="82" t="s">
        <v>256</v>
      </c>
      <c r="D383" s="82" t="s">
        <v>4440</v>
      </c>
      <c r="E383" s="237">
        <v>1068200</v>
      </c>
      <c r="F383" s="82" t="s">
        <v>1079</v>
      </c>
      <c r="G383" s="82" t="s">
        <v>1080</v>
      </c>
      <c r="H383" s="80" t="s">
        <v>4467</v>
      </c>
    </row>
    <row r="384" spans="1:8">
      <c r="A384" s="181">
        <f t="shared" si="6"/>
        <v>379</v>
      </c>
      <c r="B384" s="82" t="s">
        <v>4468</v>
      </c>
      <c r="C384" s="82" t="s">
        <v>256</v>
      </c>
      <c r="D384" s="82" t="s">
        <v>4440</v>
      </c>
      <c r="E384" s="237">
        <v>546000</v>
      </c>
      <c r="F384" s="82" t="s">
        <v>4406</v>
      </c>
      <c r="G384" s="82" t="s">
        <v>4407</v>
      </c>
      <c r="H384" s="80" t="s">
        <v>4469</v>
      </c>
    </row>
    <row r="385" spans="1:8">
      <c r="A385" s="181">
        <f t="shared" si="6"/>
        <v>380</v>
      </c>
      <c r="B385" s="82" t="s">
        <v>4470</v>
      </c>
      <c r="C385" s="82" t="s">
        <v>256</v>
      </c>
      <c r="D385" s="82" t="s">
        <v>4440</v>
      </c>
      <c r="E385" s="237">
        <v>1012648</v>
      </c>
      <c r="F385" s="82" t="s">
        <v>1079</v>
      </c>
      <c r="G385" s="82" t="s">
        <v>1080</v>
      </c>
      <c r="H385" s="80" t="s">
        <v>4471</v>
      </c>
    </row>
    <row r="386" spans="1:8">
      <c r="A386" s="181">
        <f t="shared" si="6"/>
        <v>381</v>
      </c>
      <c r="B386" s="82" t="s">
        <v>4472</v>
      </c>
      <c r="C386" s="82" t="s">
        <v>256</v>
      </c>
      <c r="D386" s="82" t="s">
        <v>4440</v>
      </c>
      <c r="E386" s="237">
        <v>150150</v>
      </c>
      <c r="F386" s="82" t="s">
        <v>1079</v>
      </c>
      <c r="G386" s="82" t="s">
        <v>1080</v>
      </c>
      <c r="H386" s="80" t="s">
        <v>4473</v>
      </c>
    </row>
    <row r="387" spans="1:8">
      <c r="A387" s="181">
        <f t="shared" si="6"/>
        <v>382</v>
      </c>
      <c r="B387" s="82" t="s">
        <v>4474</v>
      </c>
      <c r="C387" s="82" t="s">
        <v>256</v>
      </c>
      <c r="D387" s="82" t="s">
        <v>4440</v>
      </c>
      <c r="E387" s="237">
        <v>575120</v>
      </c>
      <c r="F387" s="82" t="s">
        <v>1079</v>
      </c>
      <c r="G387" s="82" t="s">
        <v>1080</v>
      </c>
      <c r="H387" s="80" t="s">
        <v>4475</v>
      </c>
    </row>
    <row r="388" spans="1:8">
      <c r="A388" s="181">
        <f t="shared" si="6"/>
        <v>383</v>
      </c>
      <c r="B388" s="82" t="s">
        <v>4476</v>
      </c>
      <c r="C388" s="82" t="s">
        <v>256</v>
      </c>
      <c r="D388" s="82" t="s">
        <v>4440</v>
      </c>
      <c r="E388" s="237">
        <v>620000</v>
      </c>
      <c r="F388" s="82" t="s">
        <v>4450</v>
      </c>
      <c r="G388" s="82" t="s">
        <v>4451</v>
      </c>
      <c r="H388" s="80" t="s">
        <v>4477</v>
      </c>
    </row>
    <row r="389" spans="1:8">
      <c r="A389" s="181">
        <f t="shared" si="6"/>
        <v>384</v>
      </c>
      <c r="B389" s="82" t="s">
        <v>4478</v>
      </c>
      <c r="C389" s="82" t="s">
        <v>256</v>
      </c>
      <c r="D389" s="82" t="s">
        <v>4440</v>
      </c>
      <c r="E389" s="237">
        <v>270000</v>
      </c>
      <c r="F389" s="82" t="s">
        <v>4406</v>
      </c>
      <c r="G389" s="82" t="s">
        <v>4407</v>
      </c>
      <c r="H389" s="80" t="s">
        <v>4479</v>
      </c>
    </row>
    <row r="390" spans="1:8">
      <c r="A390" s="181">
        <f t="shared" si="6"/>
        <v>385</v>
      </c>
      <c r="B390" s="82" t="s">
        <v>4480</v>
      </c>
      <c r="C390" s="82" t="s">
        <v>256</v>
      </c>
      <c r="D390" s="82" t="s">
        <v>4440</v>
      </c>
      <c r="E390" s="237">
        <v>18900000</v>
      </c>
      <c r="F390" s="82" t="s">
        <v>4481</v>
      </c>
      <c r="G390" s="82" t="s">
        <v>4482</v>
      </c>
      <c r="H390" s="80" t="s">
        <v>4112</v>
      </c>
    </row>
    <row r="391" spans="1:8">
      <c r="A391" s="181">
        <f t="shared" si="6"/>
        <v>386</v>
      </c>
      <c r="B391" s="82" t="s">
        <v>4483</v>
      </c>
      <c r="C391" s="82" t="s">
        <v>256</v>
      </c>
      <c r="D391" s="82" t="s">
        <v>4484</v>
      </c>
      <c r="E391" s="237">
        <v>1440000</v>
      </c>
      <c r="F391" s="82" t="s">
        <v>4485</v>
      </c>
      <c r="G391" s="82" t="s">
        <v>4486</v>
      </c>
      <c r="H391" s="80" t="s">
        <v>4487</v>
      </c>
    </row>
    <row r="392" spans="1:8">
      <c r="A392" s="181">
        <f t="shared" si="6"/>
        <v>387</v>
      </c>
      <c r="B392" s="82" t="s">
        <v>4488</v>
      </c>
      <c r="C392" s="82" t="s">
        <v>256</v>
      </c>
      <c r="D392" s="82" t="s">
        <v>4484</v>
      </c>
      <c r="E392" s="237">
        <v>12796000</v>
      </c>
      <c r="F392" s="82" t="s">
        <v>4485</v>
      </c>
      <c r="G392" s="82" t="s">
        <v>4486</v>
      </c>
      <c r="H392" s="80" t="s">
        <v>4489</v>
      </c>
    </row>
    <row r="393" spans="1:8">
      <c r="A393" s="181">
        <f t="shared" si="6"/>
        <v>388</v>
      </c>
      <c r="B393" s="82" t="s">
        <v>4490</v>
      </c>
      <c r="C393" s="82" t="s">
        <v>256</v>
      </c>
      <c r="D393" s="82" t="s">
        <v>4484</v>
      </c>
      <c r="E393" s="237">
        <v>12792000</v>
      </c>
      <c r="F393" s="82" t="s">
        <v>4485</v>
      </c>
      <c r="G393" s="82" t="s">
        <v>4486</v>
      </c>
      <c r="H393" s="80" t="s">
        <v>4491</v>
      </c>
    </row>
    <row r="394" spans="1:8">
      <c r="A394" s="181">
        <f t="shared" si="6"/>
        <v>389</v>
      </c>
      <c r="B394" s="82" t="s">
        <v>4492</v>
      </c>
      <c r="C394" s="82" t="s">
        <v>256</v>
      </c>
      <c r="D394" s="82" t="s">
        <v>4484</v>
      </c>
      <c r="E394" s="237">
        <v>4500000</v>
      </c>
      <c r="F394" s="82" t="s">
        <v>4485</v>
      </c>
      <c r="G394" s="82" t="s">
        <v>4486</v>
      </c>
      <c r="H394" s="80" t="s">
        <v>4493</v>
      </c>
    </row>
    <row r="395" spans="1:8">
      <c r="A395" s="181">
        <f t="shared" si="6"/>
        <v>390</v>
      </c>
      <c r="B395" s="82" t="s">
        <v>4494</v>
      </c>
      <c r="C395" s="82" t="s">
        <v>256</v>
      </c>
      <c r="D395" s="82" t="s">
        <v>4484</v>
      </c>
      <c r="E395" s="237">
        <v>1110000</v>
      </c>
      <c r="F395" s="82" t="s">
        <v>4485</v>
      </c>
      <c r="G395" s="82" t="s">
        <v>4486</v>
      </c>
      <c r="H395" s="80" t="s">
        <v>4495</v>
      </c>
    </row>
    <row r="396" spans="1:8">
      <c r="A396" s="181">
        <f t="shared" si="6"/>
        <v>391</v>
      </c>
      <c r="B396" s="82" t="s">
        <v>4496</v>
      </c>
      <c r="C396" s="82" t="s">
        <v>256</v>
      </c>
      <c r="D396" s="82" t="s">
        <v>4484</v>
      </c>
      <c r="E396" s="237">
        <v>2620000</v>
      </c>
      <c r="F396" s="82" t="s">
        <v>4485</v>
      </c>
      <c r="G396" s="82" t="s">
        <v>4486</v>
      </c>
      <c r="H396" s="80" t="s">
        <v>4497</v>
      </c>
    </row>
    <row r="397" spans="1:8">
      <c r="A397" s="181">
        <f t="shared" si="6"/>
        <v>392</v>
      </c>
      <c r="B397" s="82" t="s">
        <v>4498</v>
      </c>
      <c r="C397" s="82" t="s">
        <v>256</v>
      </c>
      <c r="D397" s="82" t="s">
        <v>4484</v>
      </c>
      <c r="E397" s="237">
        <v>2300000</v>
      </c>
      <c r="F397" s="82" t="s">
        <v>4485</v>
      </c>
      <c r="G397" s="82" t="s">
        <v>4486</v>
      </c>
      <c r="H397" s="80" t="s">
        <v>4499</v>
      </c>
    </row>
    <row r="398" spans="1:8">
      <c r="A398" s="181">
        <f t="shared" si="6"/>
        <v>393</v>
      </c>
      <c r="B398" s="82" t="s">
        <v>4500</v>
      </c>
      <c r="C398" s="82" t="s">
        <v>256</v>
      </c>
      <c r="D398" s="82" t="s">
        <v>4484</v>
      </c>
      <c r="E398" s="237">
        <v>4137000</v>
      </c>
      <c r="F398" s="82" t="s">
        <v>4485</v>
      </c>
      <c r="G398" s="82" t="s">
        <v>4486</v>
      </c>
      <c r="H398" s="80" t="s">
        <v>4501</v>
      </c>
    </row>
    <row r="399" spans="1:8">
      <c r="A399" s="181">
        <f t="shared" si="6"/>
        <v>394</v>
      </c>
      <c r="B399" s="82" t="s">
        <v>4502</v>
      </c>
      <c r="C399" s="82" t="s">
        <v>256</v>
      </c>
      <c r="D399" s="82" t="s">
        <v>4484</v>
      </c>
      <c r="E399" s="237">
        <v>3460000</v>
      </c>
      <c r="F399" s="82" t="s">
        <v>4485</v>
      </c>
      <c r="G399" s="82" t="s">
        <v>4486</v>
      </c>
      <c r="H399" s="80" t="s">
        <v>4503</v>
      </c>
    </row>
    <row r="400" spans="1:8">
      <c r="A400" s="181">
        <f t="shared" si="6"/>
        <v>395</v>
      </c>
      <c r="B400" s="82" t="s">
        <v>4504</v>
      </c>
      <c r="C400" s="82" t="s">
        <v>256</v>
      </c>
      <c r="D400" s="82" t="s">
        <v>4484</v>
      </c>
      <c r="E400" s="237">
        <v>2300000</v>
      </c>
      <c r="F400" s="82" t="s">
        <v>4485</v>
      </c>
      <c r="G400" s="82" t="s">
        <v>4486</v>
      </c>
      <c r="H400" s="80" t="s">
        <v>4499</v>
      </c>
    </row>
    <row r="401" spans="1:8" ht="33.75">
      <c r="A401" s="181">
        <f t="shared" si="6"/>
        <v>396</v>
      </c>
      <c r="B401" s="82" t="s">
        <v>4505</v>
      </c>
      <c r="C401" s="82" t="s">
        <v>256</v>
      </c>
      <c r="D401" s="82" t="s">
        <v>4506</v>
      </c>
      <c r="E401" s="237">
        <v>875000</v>
      </c>
      <c r="F401" s="82" t="s">
        <v>2796</v>
      </c>
      <c r="G401" s="82" t="s">
        <v>2797</v>
      </c>
      <c r="H401" s="80" t="s">
        <v>4366</v>
      </c>
    </row>
    <row r="402" spans="1:8" ht="33.75">
      <c r="A402" s="181">
        <f t="shared" si="6"/>
        <v>397</v>
      </c>
      <c r="B402" s="82" t="s">
        <v>4507</v>
      </c>
      <c r="C402" s="82" t="s">
        <v>256</v>
      </c>
      <c r="D402" s="82" t="s">
        <v>4506</v>
      </c>
      <c r="E402" s="237">
        <v>10596180</v>
      </c>
      <c r="F402" s="82" t="s">
        <v>2796</v>
      </c>
      <c r="G402" s="82" t="s">
        <v>2797</v>
      </c>
      <c r="H402" s="80" t="s">
        <v>4132</v>
      </c>
    </row>
    <row r="403" spans="1:8" ht="22.5">
      <c r="A403" s="181">
        <f t="shared" si="6"/>
        <v>398</v>
      </c>
      <c r="B403" s="82" t="s">
        <v>4508</v>
      </c>
      <c r="C403" s="82" t="s">
        <v>256</v>
      </c>
      <c r="D403" s="82" t="s">
        <v>4506</v>
      </c>
      <c r="E403" s="237">
        <v>15600000</v>
      </c>
      <c r="F403" s="82" t="s">
        <v>408</v>
      </c>
      <c r="G403" s="82" t="s">
        <v>409</v>
      </c>
      <c r="H403" s="80" t="s">
        <v>4509</v>
      </c>
    </row>
    <row r="404" spans="1:8" ht="33.75">
      <c r="A404" s="181">
        <f t="shared" si="6"/>
        <v>399</v>
      </c>
      <c r="B404" s="82" t="s">
        <v>4510</v>
      </c>
      <c r="C404" s="82" t="s">
        <v>256</v>
      </c>
      <c r="D404" s="82" t="s">
        <v>4506</v>
      </c>
      <c r="E404" s="237">
        <v>1080000</v>
      </c>
      <c r="F404" s="82" t="s">
        <v>2796</v>
      </c>
      <c r="G404" s="82" t="s">
        <v>2797</v>
      </c>
      <c r="H404" s="80" t="s">
        <v>4511</v>
      </c>
    </row>
    <row r="405" spans="1:8" ht="33.75">
      <c r="A405" s="181">
        <f t="shared" si="6"/>
        <v>400</v>
      </c>
      <c r="B405" s="82" t="s">
        <v>4512</v>
      </c>
      <c r="C405" s="82" t="s">
        <v>256</v>
      </c>
      <c r="D405" s="82" t="s">
        <v>4506</v>
      </c>
      <c r="E405" s="237">
        <v>1080000</v>
      </c>
      <c r="F405" s="82" t="s">
        <v>2796</v>
      </c>
      <c r="G405" s="82" t="s">
        <v>2797</v>
      </c>
      <c r="H405" s="80" t="s">
        <v>4511</v>
      </c>
    </row>
    <row r="406" spans="1:8" ht="22.5">
      <c r="A406" s="181">
        <f t="shared" si="6"/>
        <v>401</v>
      </c>
      <c r="B406" s="82" t="s">
        <v>4513</v>
      </c>
      <c r="C406" s="82" t="s">
        <v>256</v>
      </c>
      <c r="D406" s="82" t="s">
        <v>4514</v>
      </c>
      <c r="E406" s="237">
        <v>15390000</v>
      </c>
      <c r="F406" s="82" t="s">
        <v>1414</v>
      </c>
      <c r="G406" s="82" t="s">
        <v>1415</v>
      </c>
      <c r="H406" s="80" t="s">
        <v>4515</v>
      </c>
    </row>
    <row r="407" spans="1:8">
      <c r="A407" s="181">
        <f t="shared" si="6"/>
        <v>402</v>
      </c>
      <c r="B407" s="82" t="s">
        <v>4516</v>
      </c>
      <c r="C407" s="82" t="s">
        <v>256</v>
      </c>
      <c r="D407" s="82" t="s">
        <v>4517</v>
      </c>
      <c r="E407" s="237">
        <v>4200000</v>
      </c>
      <c r="F407" s="82" t="s">
        <v>4518</v>
      </c>
      <c r="G407" s="82" t="s">
        <v>4519</v>
      </c>
      <c r="H407" s="80" t="s">
        <v>4520</v>
      </c>
    </row>
    <row r="408" spans="1:8" ht="45">
      <c r="A408" s="181">
        <f t="shared" si="6"/>
        <v>403</v>
      </c>
      <c r="B408" s="82" t="s">
        <v>4521</v>
      </c>
      <c r="C408" s="82" t="s">
        <v>256</v>
      </c>
      <c r="D408" s="82" t="s">
        <v>4522</v>
      </c>
      <c r="E408" s="237">
        <v>15390000</v>
      </c>
      <c r="F408" s="82" t="s">
        <v>4523</v>
      </c>
      <c r="G408" s="82" t="s">
        <v>4524</v>
      </c>
      <c r="H408" s="80" t="s">
        <v>4525</v>
      </c>
    </row>
    <row r="409" spans="1:8" ht="22.5">
      <c r="A409" s="181">
        <f t="shared" si="6"/>
        <v>404</v>
      </c>
      <c r="B409" s="82" t="s">
        <v>4526</v>
      </c>
      <c r="C409" s="82" t="s">
        <v>256</v>
      </c>
      <c r="D409" s="82" t="s">
        <v>4522</v>
      </c>
      <c r="E409" s="237">
        <v>2375000</v>
      </c>
      <c r="F409" s="82" t="s">
        <v>4527</v>
      </c>
      <c r="G409" s="82" t="s">
        <v>4528</v>
      </c>
      <c r="H409" s="80" t="s">
        <v>4217</v>
      </c>
    </row>
    <row r="410" spans="1:8">
      <c r="A410" s="181">
        <f t="shared" si="6"/>
        <v>405</v>
      </c>
      <c r="B410" s="82" t="s">
        <v>4529</v>
      </c>
      <c r="C410" s="82" t="s">
        <v>256</v>
      </c>
      <c r="D410" s="82" t="s">
        <v>4522</v>
      </c>
      <c r="E410" s="237">
        <v>2196400</v>
      </c>
      <c r="F410" s="82" t="s">
        <v>1083</v>
      </c>
      <c r="G410" s="82" t="s">
        <v>1084</v>
      </c>
      <c r="H410" s="80" t="s">
        <v>4530</v>
      </c>
    </row>
    <row r="411" spans="1:8">
      <c r="A411" s="181">
        <f t="shared" si="6"/>
        <v>406</v>
      </c>
      <c r="B411" s="82" t="s">
        <v>4531</v>
      </c>
      <c r="C411" s="82" t="s">
        <v>256</v>
      </c>
      <c r="D411" s="82" t="s">
        <v>4522</v>
      </c>
      <c r="E411" s="237">
        <v>15625000</v>
      </c>
      <c r="F411" s="82" t="s">
        <v>1083</v>
      </c>
      <c r="G411" s="82" t="s">
        <v>1084</v>
      </c>
      <c r="H411" s="80" t="s">
        <v>4532</v>
      </c>
    </row>
    <row r="412" spans="1:8">
      <c r="A412" s="181">
        <f t="shared" si="6"/>
        <v>407</v>
      </c>
      <c r="B412" s="82" t="s">
        <v>4533</v>
      </c>
      <c r="C412" s="82" t="s">
        <v>256</v>
      </c>
      <c r="D412" s="82" t="s">
        <v>4522</v>
      </c>
      <c r="E412" s="237">
        <v>3081250</v>
      </c>
      <c r="F412" s="82" t="s">
        <v>1083</v>
      </c>
      <c r="G412" s="82" t="s">
        <v>1084</v>
      </c>
      <c r="H412" s="80" t="s">
        <v>4534</v>
      </c>
    </row>
    <row r="413" spans="1:8">
      <c r="A413" s="181">
        <f t="shared" si="6"/>
        <v>408</v>
      </c>
      <c r="B413" s="82" t="s">
        <v>4535</v>
      </c>
      <c r="C413" s="82" t="s">
        <v>256</v>
      </c>
      <c r="D413" s="82" t="s">
        <v>4522</v>
      </c>
      <c r="E413" s="237">
        <v>1456250</v>
      </c>
      <c r="F413" s="82" t="s">
        <v>1083</v>
      </c>
      <c r="G413" s="82" t="s">
        <v>1084</v>
      </c>
      <c r="H413" s="80" t="s">
        <v>4536</v>
      </c>
    </row>
    <row r="414" spans="1:8">
      <c r="A414" s="242"/>
      <c r="B414" s="242"/>
      <c r="C414" s="242"/>
      <c r="D414" s="242"/>
      <c r="E414" s="243">
        <f>SUM(E6:E413)</f>
        <v>3242398107.8000002</v>
      </c>
      <c r="F414" s="92"/>
      <c r="G414" s="244"/>
      <c r="H414" s="245">
        <f>SUM(H6:H413)</f>
        <v>144362247</v>
      </c>
    </row>
  </sheetData>
  <mergeCells count="2">
    <mergeCell ref="A2:G2"/>
    <mergeCell ref="A3:G3"/>
  </mergeCells>
  <hyperlinks>
    <hyperlink ref="B5" r:id="rId1" display="http://emilliydokon.uzex.uz/ru/offers/item/6683736"/>
    <hyperlink ref="C5" r:id="rId2" display="http://emilliydokon.uzex.uz/ru/Lots/item/5102092"/>
    <hyperlink ref="D5" r:id="rId3" display="http://emilliydokon.uzex.uz/ru/offers/item/6683736"/>
  </hyperlinks>
  <pageMargins left="0.23622047244094491" right="0.15748031496062992" top="0.31496062992125984" bottom="0.23622047244094491" header="0.19685039370078741" footer="0.19685039370078741"/>
  <pageSetup paperSize="9" scale="70" orientation="portrait" verticalDpi="0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1"/>
  <sheetViews>
    <sheetView view="pageBreakPreview" zoomScaleSheetLayoutView="100" workbookViewId="0">
      <selection activeCell="L20" sqref="L20"/>
    </sheetView>
  </sheetViews>
  <sheetFormatPr defaultRowHeight="15"/>
  <cols>
    <col min="1" max="1" width="9" customWidth="1"/>
    <col min="2" max="2" width="12.85546875" customWidth="1"/>
    <col min="3" max="3" width="10.5703125" bestFit="1" customWidth="1"/>
    <col min="4" max="4" width="14.85546875" bestFit="1" customWidth="1"/>
    <col min="5" max="5" width="16.42578125" customWidth="1"/>
    <col min="6" max="6" width="18.85546875" customWidth="1"/>
    <col min="7" max="7" width="14.7109375" bestFit="1" customWidth="1"/>
    <col min="8" max="8" width="22.42578125" customWidth="1"/>
    <col min="9" max="9" width="13.5703125" customWidth="1"/>
    <col min="10" max="10" width="15.5703125" style="66" customWidth="1"/>
    <col min="11" max="11" width="14.42578125" customWidth="1"/>
    <col min="12" max="12" width="16" style="21" customWidth="1"/>
    <col min="13" max="13" width="16.28515625" customWidth="1"/>
  </cols>
  <sheetData>
    <row r="1" spans="1:13">
      <c r="H1" t="s">
        <v>70</v>
      </c>
    </row>
    <row r="2" spans="1:13">
      <c r="A2" s="342" t="s">
        <v>34</v>
      </c>
      <c r="B2" s="342"/>
      <c r="C2" s="342"/>
      <c r="D2" s="342"/>
      <c r="E2" s="342"/>
      <c r="F2" s="342"/>
      <c r="G2" s="342"/>
      <c r="H2" s="342"/>
    </row>
    <row r="3" spans="1:13">
      <c r="A3" s="342" t="s">
        <v>4092</v>
      </c>
      <c r="B3" s="342"/>
      <c r="C3" s="342"/>
      <c r="D3" s="342"/>
      <c r="E3" s="342"/>
      <c r="F3" s="342"/>
      <c r="G3" s="342"/>
      <c r="H3" s="342"/>
    </row>
    <row r="4" spans="1:13">
      <c r="H4" s="34" t="s">
        <v>202</v>
      </c>
    </row>
    <row r="5" spans="1:13" ht="22.5">
      <c r="A5" s="81" t="s">
        <v>268</v>
      </c>
      <c r="B5" s="79" t="s">
        <v>243</v>
      </c>
      <c r="C5" s="79" t="s">
        <v>244</v>
      </c>
      <c r="D5" s="79" t="s">
        <v>245</v>
      </c>
      <c r="E5" s="79" t="s">
        <v>246</v>
      </c>
      <c r="F5" s="79" t="s">
        <v>247</v>
      </c>
      <c r="G5" s="79" t="s">
        <v>248</v>
      </c>
      <c r="H5" s="79" t="s">
        <v>249</v>
      </c>
      <c r="I5" s="79" t="s">
        <v>250</v>
      </c>
      <c r="J5" s="79" t="s">
        <v>251</v>
      </c>
      <c r="K5" s="79" t="s">
        <v>252</v>
      </c>
      <c r="L5" s="79" t="s">
        <v>253</v>
      </c>
      <c r="M5" s="79" t="s">
        <v>254</v>
      </c>
    </row>
    <row r="6" spans="1:13" ht="33.75">
      <c r="A6" s="99">
        <v>1</v>
      </c>
      <c r="B6" s="231" t="s">
        <v>1089</v>
      </c>
      <c r="C6" s="232" t="s">
        <v>269</v>
      </c>
      <c r="D6" s="100">
        <v>44952</v>
      </c>
      <c r="E6" s="101">
        <v>352800000</v>
      </c>
      <c r="F6" s="99" t="s">
        <v>270</v>
      </c>
      <c r="G6" s="232">
        <v>305426114</v>
      </c>
      <c r="H6" s="101">
        <v>196000000</v>
      </c>
      <c r="I6" s="75" t="s">
        <v>271</v>
      </c>
      <c r="J6" s="80" t="s">
        <v>255</v>
      </c>
      <c r="K6" s="80" t="s">
        <v>1090</v>
      </c>
      <c r="L6" s="101">
        <v>196000000</v>
      </c>
      <c r="M6" s="101">
        <v>196000000</v>
      </c>
    </row>
    <row r="7" spans="1:13" ht="67.5">
      <c r="A7" s="234">
        <v>2</v>
      </c>
      <c r="B7" s="184" t="s">
        <v>1091</v>
      </c>
      <c r="C7" s="191" t="s">
        <v>269</v>
      </c>
      <c r="D7" s="194">
        <v>44985</v>
      </c>
      <c r="E7" s="235">
        <v>114187000</v>
      </c>
      <c r="F7" s="236" t="s">
        <v>1092</v>
      </c>
      <c r="G7" s="184">
        <v>301572253</v>
      </c>
      <c r="H7" s="235">
        <v>83000000</v>
      </c>
      <c r="I7" s="195" t="s">
        <v>1093</v>
      </c>
      <c r="J7" s="80">
        <v>1</v>
      </c>
      <c r="K7" s="80" t="s">
        <v>1090</v>
      </c>
      <c r="L7" s="235">
        <v>85000000</v>
      </c>
      <c r="M7" s="235">
        <v>83000000</v>
      </c>
    </row>
    <row r="8" spans="1:13" ht="22.5">
      <c r="A8" s="106">
        <v>3</v>
      </c>
      <c r="B8" s="82" t="s">
        <v>1418</v>
      </c>
      <c r="C8" s="108" t="s">
        <v>269</v>
      </c>
      <c r="D8" s="82" t="s">
        <v>1419</v>
      </c>
      <c r="E8" s="237">
        <v>476335744.33999997</v>
      </c>
      <c r="F8" s="82" t="s">
        <v>1420</v>
      </c>
      <c r="G8" s="108" t="s">
        <v>1421</v>
      </c>
      <c r="H8" s="237">
        <v>417226960.25999999</v>
      </c>
      <c r="I8" s="80" t="s">
        <v>1422</v>
      </c>
      <c r="J8" s="80" t="s">
        <v>1423</v>
      </c>
      <c r="K8" s="80" t="s">
        <v>1424</v>
      </c>
      <c r="L8" s="180">
        <v>8428827.4800000004</v>
      </c>
      <c r="M8" s="180">
        <v>8428827.4800000004</v>
      </c>
    </row>
    <row r="9" spans="1:13" ht="22.5">
      <c r="A9" s="106">
        <v>4</v>
      </c>
      <c r="B9" s="82" t="s">
        <v>2598</v>
      </c>
      <c r="C9" s="108" t="s">
        <v>269</v>
      </c>
      <c r="D9" s="82" t="s">
        <v>2599</v>
      </c>
      <c r="E9" s="237">
        <v>55424000</v>
      </c>
      <c r="F9" s="82" t="s">
        <v>2600</v>
      </c>
      <c r="G9" s="108" t="s">
        <v>2601</v>
      </c>
      <c r="H9" s="237">
        <v>30240000</v>
      </c>
      <c r="I9" s="75" t="s">
        <v>2592</v>
      </c>
      <c r="J9" s="80" t="s">
        <v>255</v>
      </c>
      <c r="K9" s="80" t="s">
        <v>2602</v>
      </c>
      <c r="L9" s="180">
        <v>30240000</v>
      </c>
      <c r="M9" s="180">
        <v>30240000</v>
      </c>
    </row>
    <row r="10" spans="1:13" ht="22.5">
      <c r="A10" s="106">
        <v>5</v>
      </c>
      <c r="B10" s="82" t="s">
        <v>2603</v>
      </c>
      <c r="C10" s="108" t="s">
        <v>269</v>
      </c>
      <c r="D10" s="82" t="s">
        <v>2604</v>
      </c>
      <c r="E10" s="237">
        <v>854670000</v>
      </c>
      <c r="F10" s="82" t="s">
        <v>2605</v>
      </c>
      <c r="G10" s="82" t="s">
        <v>2606</v>
      </c>
      <c r="H10" s="237">
        <v>799008000</v>
      </c>
      <c r="I10" s="75" t="s">
        <v>2607</v>
      </c>
      <c r="J10" s="80">
        <v>1</v>
      </c>
      <c r="K10" s="80" t="s">
        <v>2608</v>
      </c>
      <c r="L10" s="237">
        <v>799008000</v>
      </c>
      <c r="M10" s="237">
        <v>799008000</v>
      </c>
    </row>
    <row r="11" spans="1:13" ht="78.75">
      <c r="A11" s="106">
        <v>6</v>
      </c>
      <c r="B11" s="82" t="s">
        <v>4087</v>
      </c>
      <c r="C11" s="108" t="s">
        <v>269</v>
      </c>
      <c r="D11" s="82" t="s">
        <v>4088</v>
      </c>
      <c r="E11" s="237">
        <v>60069567</v>
      </c>
      <c r="F11" s="82" t="s">
        <v>4089</v>
      </c>
      <c r="G11" s="82" t="s">
        <v>4090</v>
      </c>
      <c r="H11" s="237">
        <v>34912000</v>
      </c>
      <c r="I11" s="75" t="s">
        <v>4091</v>
      </c>
      <c r="J11" s="80">
        <v>1</v>
      </c>
      <c r="K11" s="80" t="s">
        <v>1090</v>
      </c>
      <c r="L11" s="180">
        <v>34912000</v>
      </c>
      <c r="M11" s="180">
        <v>34912000</v>
      </c>
    </row>
    <row r="12" spans="1:13">
      <c r="A12" s="67"/>
      <c r="B12" s="67"/>
      <c r="C12" s="67"/>
      <c r="D12" s="67"/>
      <c r="E12" s="69" t="s">
        <v>17</v>
      </c>
      <c r="F12" s="70"/>
      <c r="G12" s="67"/>
      <c r="H12" s="86">
        <f>SUM(H6:H11)</f>
        <v>1560386960.26</v>
      </c>
      <c r="I12" s="67"/>
      <c r="J12" s="68"/>
      <c r="L12" s="21">
        <f>SUM(L6:L11)</f>
        <v>1153588827.48</v>
      </c>
      <c r="M12" s="86">
        <f>SUM(M6:M11)</f>
        <v>1151588827.48</v>
      </c>
    </row>
    <row r="20" spans="6:6">
      <c r="F20" s="21" t="e">
        <f>F12+#REF!</f>
        <v>#REF!</v>
      </c>
    </row>
    <row r="21" spans="6:6">
      <c r="F21" s="71" t="e">
        <f>#REF!</f>
        <v>#REF!</v>
      </c>
    </row>
  </sheetData>
  <mergeCells count="2">
    <mergeCell ref="A2:H2"/>
    <mergeCell ref="A3:H3"/>
  </mergeCells>
  <hyperlinks>
    <hyperlink ref="B5" r:id="rId1" display="https://exarid.uzex.uz/ru-RU/competitive/resultitem/9125058/"/>
  </hyperlinks>
  <pageMargins left="0.19685039370078741" right="0.19685039370078741" top="0.98425196850393704" bottom="0.98425196850393704" header="0.51181102362204722" footer="0.51181102362204722"/>
  <pageSetup paperSize="9" scale="73" orientation="landscape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6"/>
  <sheetViews>
    <sheetView zoomScaleNormal="100" workbookViewId="0">
      <selection activeCell="A2" sqref="A2"/>
    </sheetView>
  </sheetViews>
  <sheetFormatPr defaultRowHeight="12.75"/>
  <cols>
    <col min="1" max="1" width="7" style="109" customWidth="1"/>
    <col min="2" max="2" width="9.28515625" style="109" bestFit="1" customWidth="1"/>
    <col min="3" max="3" width="31.42578125" style="109" customWidth="1"/>
    <col min="4" max="4" width="32" style="109" customWidth="1"/>
    <col min="5" max="5" width="21.85546875" style="109" customWidth="1"/>
    <col min="6" max="6" width="19.5703125" style="109" customWidth="1"/>
    <col min="7" max="7" width="18.5703125" style="109" customWidth="1"/>
    <col min="8" max="8" width="13" style="109" bestFit="1" customWidth="1"/>
    <col min="9" max="9" width="14.7109375" style="109" customWidth="1"/>
    <col min="10" max="10" width="9.140625" style="109"/>
    <col min="11" max="11" width="14.28515625" style="109" bestFit="1" customWidth="1"/>
    <col min="12" max="16384" width="9.140625" style="109"/>
  </cols>
  <sheetData>
    <row r="1" spans="1:10" ht="50.1" customHeight="1">
      <c r="A1" s="343" t="s">
        <v>4055</v>
      </c>
      <c r="B1" s="343"/>
      <c r="C1" s="343"/>
      <c r="D1" s="343"/>
      <c r="E1" s="343"/>
      <c r="F1" s="343"/>
      <c r="G1" s="343"/>
      <c r="H1" s="343"/>
      <c r="I1" s="343"/>
    </row>
    <row r="2" spans="1:10" s="111" customFormat="1" ht="45">
      <c r="A2" s="110" t="s">
        <v>442</v>
      </c>
      <c r="B2" s="110" t="s">
        <v>311</v>
      </c>
      <c r="C2" s="110" t="s">
        <v>312</v>
      </c>
      <c r="D2" s="110" t="s">
        <v>313</v>
      </c>
      <c r="E2" s="110" t="s">
        <v>443</v>
      </c>
      <c r="F2" s="110" t="s">
        <v>27</v>
      </c>
      <c r="G2" s="110" t="s">
        <v>444</v>
      </c>
      <c r="H2" s="110" t="s">
        <v>314</v>
      </c>
      <c r="I2" s="110" t="s">
        <v>315</v>
      </c>
      <c r="J2" s="110" t="s">
        <v>203</v>
      </c>
    </row>
    <row r="3" spans="1:10" s="111" customFormat="1" ht="30">
      <c r="A3" s="157">
        <v>1</v>
      </c>
      <c r="B3" s="158" t="s">
        <v>477</v>
      </c>
      <c r="C3" s="158" t="s">
        <v>345</v>
      </c>
      <c r="D3" s="158" t="s">
        <v>346</v>
      </c>
      <c r="E3" s="158" t="s">
        <v>445</v>
      </c>
      <c r="F3" s="303">
        <v>76800000</v>
      </c>
      <c r="G3" s="168" t="s">
        <v>501</v>
      </c>
      <c r="H3" s="171">
        <v>44926</v>
      </c>
      <c r="I3" s="157" t="s">
        <v>320</v>
      </c>
      <c r="J3" s="157" t="s">
        <v>446</v>
      </c>
    </row>
    <row r="4" spans="1:10" s="111" customFormat="1" ht="45">
      <c r="A4" s="157">
        <f>A3+1</f>
        <v>2</v>
      </c>
      <c r="B4" s="159" t="s">
        <v>478</v>
      </c>
      <c r="C4" s="159" t="s">
        <v>319</v>
      </c>
      <c r="D4" s="159" t="s">
        <v>402</v>
      </c>
      <c r="E4" s="160" t="s">
        <v>445</v>
      </c>
      <c r="F4" s="304">
        <v>4200000000</v>
      </c>
      <c r="G4" s="168" t="s">
        <v>501</v>
      </c>
      <c r="H4" s="172">
        <v>44930</v>
      </c>
      <c r="I4" s="157" t="s">
        <v>320</v>
      </c>
      <c r="J4" s="157" t="s">
        <v>446</v>
      </c>
    </row>
    <row r="5" spans="1:10" s="111" customFormat="1" ht="90">
      <c r="A5" s="157">
        <f t="shared" ref="A5:A68" si="0">A4+1</f>
        <v>3</v>
      </c>
      <c r="B5" s="157" t="s">
        <v>479</v>
      </c>
      <c r="C5" s="157" t="s">
        <v>336</v>
      </c>
      <c r="D5" s="157" t="s">
        <v>480</v>
      </c>
      <c r="E5" s="157" t="s">
        <v>445</v>
      </c>
      <c r="F5" s="169">
        <v>30000000</v>
      </c>
      <c r="G5" s="168" t="s">
        <v>501</v>
      </c>
      <c r="H5" s="171">
        <v>44931</v>
      </c>
      <c r="I5" s="173" t="s">
        <v>320</v>
      </c>
      <c r="J5" s="157" t="s">
        <v>446</v>
      </c>
    </row>
    <row r="6" spans="1:10" s="111" customFormat="1" ht="90">
      <c r="A6" s="157">
        <f t="shared" si="0"/>
        <v>4</v>
      </c>
      <c r="B6" s="161" t="s">
        <v>481</v>
      </c>
      <c r="C6" s="161" t="s">
        <v>339</v>
      </c>
      <c r="D6" s="161" t="s">
        <v>344</v>
      </c>
      <c r="E6" s="161" t="s">
        <v>445</v>
      </c>
      <c r="F6" s="169">
        <v>18012675</v>
      </c>
      <c r="G6" s="168" t="s">
        <v>501</v>
      </c>
      <c r="H6" s="174">
        <v>44934</v>
      </c>
      <c r="I6" s="157" t="s">
        <v>320</v>
      </c>
      <c r="J6" s="157" t="s">
        <v>446</v>
      </c>
    </row>
    <row r="7" spans="1:10" s="111" customFormat="1" ht="30">
      <c r="A7" s="157">
        <f t="shared" si="0"/>
        <v>5</v>
      </c>
      <c r="B7" s="162" t="s">
        <v>482</v>
      </c>
      <c r="C7" s="159" t="s">
        <v>319</v>
      </c>
      <c r="D7" s="162" t="s">
        <v>448</v>
      </c>
      <c r="E7" s="157" t="s">
        <v>447</v>
      </c>
      <c r="F7" s="169">
        <v>0</v>
      </c>
      <c r="G7" s="169">
        <v>700000.18</v>
      </c>
      <c r="H7" s="175">
        <v>44935</v>
      </c>
      <c r="I7" s="157" t="s">
        <v>320</v>
      </c>
      <c r="J7" s="157" t="s">
        <v>446</v>
      </c>
    </row>
    <row r="8" spans="1:10" s="111" customFormat="1" ht="31.5">
      <c r="A8" s="157">
        <f t="shared" si="0"/>
        <v>6</v>
      </c>
      <c r="B8" s="162" t="s">
        <v>325</v>
      </c>
      <c r="C8" s="162" t="s">
        <v>326</v>
      </c>
      <c r="D8" s="162" t="s">
        <v>327</v>
      </c>
      <c r="E8" s="157" t="s">
        <v>445</v>
      </c>
      <c r="F8" s="305">
        <v>1505400</v>
      </c>
      <c r="G8" s="168" t="s">
        <v>501</v>
      </c>
      <c r="H8" s="175">
        <v>44936</v>
      </c>
      <c r="I8" s="157" t="s">
        <v>320</v>
      </c>
      <c r="J8" s="157" t="s">
        <v>446</v>
      </c>
    </row>
    <row r="9" spans="1:10" s="111" customFormat="1" ht="31.5">
      <c r="A9" s="157">
        <f t="shared" si="0"/>
        <v>7</v>
      </c>
      <c r="B9" s="162" t="s">
        <v>483</v>
      </c>
      <c r="C9" s="162" t="s">
        <v>326</v>
      </c>
      <c r="D9" s="162" t="s">
        <v>327</v>
      </c>
      <c r="E9" s="157" t="s">
        <v>445</v>
      </c>
      <c r="F9" s="305">
        <v>19320000</v>
      </c>
      <c r="G9" s="168" t="s">
        <v>501</v>
      </c>
      <c r="H9" s="175">
        <v>44936</v>
      </c>
      <c r="I9" s="157" t="s">
        <v>320</v>
      </c>
      <c r="J9" s="157" t="s">
        <v>446</v>
      </c>
    </row>
    <row r="10" spans="1:10" s="111" customFormat="1" ht="94.5">
      <c r="A10" s="157">
        <f t="shared" si="0"/>
        <v>8</v>
      </c>
      <c r="B10" s="162" t="s">
        <v>484</v>
      </c>
      <c r="C10" s="162" t="s">
        <v>336</v>
      </c>
      <c r="D10" s="162" t="s">
        <v>337</v>
      </c>
      <c r="E10" s="157" t="s">
        <v>445</v>
      </c>
      <c r="F10" s="305">
        <v>7892040</v>
      </c>
      <c r="G10" s="168" t="s">
        <v>501</v>
      </c>
      <c r="H10" s="175">
        <v>44937</v>
      </c>
      <c r="I10" s="157" t="s">
        <v>318</v>
      </c>
      <c r="J10" s="157" t="s">
        <v>446</v>
      </c>
    </row>
    <row r="11" spans="1:10" s="111" customFormat="1" ht="30">
      <c r="A11" s="157">
        <f t="shared" si="0"/>
        <v>9</v>
      </c>
      <c r="B11" s="163" t="s">
        <v>403</v>
      </c>
      <c r="C11" s="163" t="s">
        <v>341</v>
      </c>
      <c r="D11" s="164" t="s">
        <v>342</v>
      </c>
      <c r="E11" s="157" t="s">
        <v>445</v>
      </c>
      <c r="F11" s="305">
        <v>21000000</v>
      </c>
      <c r="G11" s="168" t="s">
        <v>501</v>
      </c>
      <c r="H11" s="175">
        <v>44930</v>
      </c>
      <c r="I11" s="157" t="s">
        <v>320</v>
      </c>
      <c r="J11" s="157" t="s">
        <v>446</v>
      </c>
    </row>
    <row r="12" spans="1:10" s="111" customFormat="1" ht="120">
      <c r="A12" s="157">
        <f t="shared" si="0"/>
        <v>10</v>
      </c>
      <c r="B12" s="163" t="s">
        <v>335</v>
      </c>
      <c r="C12" s="164" t="s">
        <v>485</v>
      </c>
      <c r="D12" s="164" t="s">
        <v>258</v>
      </c>
      <c r="E12" s="157" t="s">
        <v>445</v>
      </c>
      <c r="F12" s="305">
        <v>6250720</v>
      </c>
      <c r="G12" s="168" t="s">
        <v>501</v>
      </c>
      <c r="H12" s="175">
        <v>44938</v>
      </c>
      <c r="I12" s="157" t="s">
        <v>320</v>
      </c>
      <c r="J12" s="157" t="s">
        <v>446</v>
      </c>
    </row>
    <row r="13" spans="1:10" s="111" customFormat="1" ht="45">
      <c r="A13" s="157">
        <f t="shared" si="0"/>
        <v>11</v>
      </c>
      <c r="B13" s="164" t="s">
        <v>486</v>
      </c>
      <c r="C13" s="164" t="s">
        <v>340</v>
      </c>
      <c r="D13" s="164" t="s">
        <v>487</v>
      </c>
      <c r="E13" s="157" t="s">
        <v>445</v>
      </c>
      <c r="F13" s="305">
        <v>36846000</v>
      </c>
      <c r="G13" s="168" t="s">
        <v>501</v>
      </c>
      <c r="H13" s="175">
        <v>44944</v>
      </c>
      <c r="I13" s="157" t="s">
        <v>320</v>
      </c>
      <c r="J13" s="157" t="s">
        <v>446</v>
      </c>
    </row>
    <row r="14" spans="1:10" s="111" customFormat="1" ht="90">
      <c r="A14" s="157">
        <f t="shared" si="0"/>
        <v>12</v>
      </c>
      <c r="B14" s="164" t="s">
        <v>488</v>
      </c>
      <c r="C14" s="164" t="s">
        <v>333</v>
      </c>
      <c r="D14" s="164" t="s">
        <v>334</v>
      </c>
      <c r="E14" s="157" t="s">
        <v>445</v>
      </c>
      <c r="F14" s="169">
        <v>100000000</v>
      </c>
      <c r="G14" s="168" t="s">
        <v>501</v>
      </c>
      <c r="H14" s="175">
        <v>44946</v>
      </c>
      <c r="I14" s="157" t="s">
        <v>318</v>
      </c>
      <c r="J14" s="157" t="s">
        <v>446</v>
      </c>
    </row>
    <row r="15" spans="1:10" s="111" customFormat="1" ht="90">
      <c r="A15" s="157">
        <f t="shared" si="0"/>
        <v>13</v>
      </c>
      <c r="B15" s="164" t="s">
        <v>489</v>
      </c>
      <c r="C15" s="164" t="s">
        <v>347</v>
      </c>
      <c r="D15" s="164" t="s">
        <v>490</v>
      </c>
      <c r="E15" s="157" t="s">
        <v>445</v>
      </c>
      <c r="F15" s="169">
        <v>4866915.2</v>
      </c>
      <c r="G15" s="168" t="s">
        <v>501</v>
      </c>
      <c r="H15" s="171">
        <v>44957</v>
      </c>
      <c r="I15" s="157" t="s">
        <v>318</v>
      </c>
      <c r="J15" s="154" t="s">
        <v>446</v>
      </c>
    </row>
    <row r="16" spans="1:10" s="111" customFormat="1" ht="60">
      <c r="A16" s="157">
        <f t="shared" si="0"/>
        <v>14</v>
      </c>
      <c r="B16" s="164" t="s">
        <v>491</v>
      </c>
      <c r="C16" s="164" t="s">
        <v>322</v>
      </c>
      <c r="D16" s="164" t="s">
        <v>323</v>
      </c>
      <c r="E16" s="157" t="s">
        <v>445</v>
      </c>
      <c r="F16" s="169">
        <v>2800000</v>
      </c>
      <c r="G16" s="168" t="s">
        <v>501</v>
      </c>
      <c r="H16" s="171">
        <v>44959</v>
      </c>
      <c r="I16" s="157" t="s">
        <v>318</v>
      </c>
      <c r="J16" s="154" t="s">
        <v>446</v>
      </c>
    </row>
    <row r="17" spans="1:10" s="111" customFormat="1" ht="75">
      <c r="A17" s="154">
        <f t="shared" si="0"/>
        <v>15</v>
      </c>
      <c r="B17" s="164" t="s">
        <v>492</v>
      </c>
      <c r="C17" s="164" t="s">
        <v>316</v>
      </c>
      <c r="D17" s="164" t="s">
        <v>317</v>
      </c>
      <c r="E17" s="157" t="s">
        <v>445</v>
      </c>
      <c r="F17" s="169">
        <v>5534829.8899999997</v>
      </c>
      <c r="G17" s="157">
        <v>0</v>
      </c>
      <c r="H17" s="171">
        <v>44977</v>
      </c>
      <c r="I17" s="157" t="s">
        <v>318</v>
      </c>
      <c r="J17" s="157" t="s">
        <v>446</v>
      </c>
    </row>
    <row r="18" spans="1:10" s="111" customFormat="1" ht="94.5">
      <c r="A18" s="154">
        <f t="shared" si="0"/>
        <v>16</v>
      </c>
      <c r="B18" s="162" t="s">
        <v>493</v>
      </c>
      <c r="C18" s="165" t="s">
        <v>316</v>
      </c>
      <c r="D18" s="165" t="s">
        <v>338</v>
      </c>
      <c r="E18" s="157" t="s">
        <v>445</v>
      </c>
      <c r="F18" s="305">
        <v>5479496</v>
      </c>
      <c r="G18" s="157">
        <v>0</v>
      </c>
      <c r="H18" s="171">
        <v>44966</v>
      </c>
      <c r="I18" s="154" t="s">
        <v>320</v>
      </c>
      <c r="J18" s="154" t="s">
        <v>446</v>
      </c>
    </row>
    <row r="19" spans="1:10" s="111" customFormat="1" ht="78.75">
      <c r="A19" s="154">
        <f t="shared" si="0"/>
        <v>17</v>
      </c>
      <c r="B19" s="162" t="s">
        <v>494</v>
      </c>
      <c r="C19" s="165" t="s">
        <v>331</v>
      </c>
      <c r="D19" s="165" t="s">
        <v>495</v>
      </c>
      <c r="E19" s="157" t="s">
        <v>445</v>
      </c>
      <c r="F19" s="306">
        <v>1198960</v>
      </c>
      <c r="G19" s="157">
        <v>0</v>
      </c>
      <c r="H19" s="156">
        <v>44985</v>
      </c>
      <c r="I19" s="154" t="s">
        <v>320</v>
      </c>
      <c r="J19" s="154" t="s">
        <v>446</v>
      </c>
    </row>
    <row r="20" spans="1:10" s="111" customFormat="1" ht="57">
      <c r="A20" s="154">
        <f t="shared" si="0"/>
        <v>18</v>
      </c>
      <c r="B20" s="151" t="s">
        <v>496</v>
      </c>
      <c r="C20" s="166" t="s">
        <v>331</v>
      </c>
      <c r="D20" s="166" t="s">
        <v>332</v>
      </c>
      <c r="E20" s="157" t="s">
        <v>445</v>
      </c>
      <c r="F20" s="307">
        <v>2645440</v>
      </c>
      <c r="G20" s="157">
        <v>0</v>
      </c>
      <c r="H20" s="171">
        <v>44984</v>
      </c>
      <c r="I20" s="154" t="s">
        <v>320</v>
      </c>
      <c r="J20" s="154" t="s">
        <v>446</v>
      </c>
    </row>
    <row r="21" spans="1:10" s="111" customFormat="1" ht="42.75">
      <c r="A21" s="154">
        <f t="shared" si="0"/>
        <v>19</v>
      </c>
      <c r="B21" s="151" t="s">
        <v>496</v>
      </c>
      <c r="C21" s="166" t="s">
        <v>324</v>
      </c>
      <c r="D21" s="166" t="s">
        <v>497</v>
      </c>
      <c r="E21" s="157" t="s">
        <v>445</v>
      </c>
      <c r="F21" s="307">
        <v>96800</v>
      </c>
      <c r="G21" s="157">
        <v>0</v>
      </c>
      <c r="H21" s="171">
        <v>44987</v>
      </c>
      <c r="I21" s="154" t="s">
        <v>320</v>
      </c>
      <c r="J21" s="154" t="s">
        <v>446</v>
      </c>
    </row>
    <row r="22" spans="1:10" s="111" customFormat="1" ht="85.5">
      <c r="A22" s="154">
        <f t="shared" si="0"/>
        <v>20</v>
      </c>
      <c r="B22" s="151" t="s">
        <v>498</v>
      </c>
      <c r="C22" s="166" t="s">
        <v>347</v>
      </c>
      <c r="D22" s="166" t="s">
        <v>348</v>
      </c>
      <c r="E22" s="157" t="s">
        <v>445</v>
      </c>
      <c r="F22" s="307">
        <v>6279210</v>
      </c>
      <c r="G22" s="157">
        <v>0</v>
      </c>
      <c r="H22" s="171">
        <v>44994</v>
      </c>
      <c r="I22" s="154" t="s">
        <v>320</v>
      </c>
      <c r="J22" s="154" t="s">
        <v>446</v>
      </c>
    </row>
    <row r="23" spans="1:10" s="111" customFormat="1" ht="57">
      <c r="A23" s="154">
        <f t="shared" si="0"/>
        <v>21</v>
      </c>
      <c r="B23" s="152" t="s">
        <v>499</v>
      </c>
      <c r="C23" s="166" t="s">
        <v>330</v>
      </c>
      <c r="D23" s="166" t="s">
        <v>321</v>
      </c>
      <c r="E23" s="157" t="s">
        <v>445</v>
      </c>
      <c r="F23" s="307">
        <v>248864</v>
      </c>
      <c r="G23" s="157">
        <v>0</v>
      </c>
      <c r="H23" s="171">
        <v>44995</v>
      </c>
      <c r="I23" s="154" t="s">
        <v>320</v>
      </c>
      <c r="J23" s="154" t="s">
        <v>446</v>
      </c>
    </row>
    <row r="24" spans="1:10" s="111" customFormat="1" ht="42.75">
      <c r="A24" s="154">
        <f t="shared" si="0"/>
        <v>22</v>
      </c>
      <c r="B24" s="167" t="s">
        <v>500</v>
      </c>
      <c r="C24" s="166" t="s">
        <v>328</v>
      </c>
      <c r="D24" s="166" t="s">
        <v>329</v>
      </c>
      <c r="E24" s="157" t="s">
        <v>445</v>
      </c>
      <c r="F24" s="305">
        <v>14523300</v>
      </c>
      <c r="G24" s="157">
        <v>0</v>
      </c>
      <c r="H24" s="171">
        <v>45010</v>
      </c>
      <c r="I24" s="154" t="s">
        <v>320</v>
      </c>
      <c r="J24" s="154" t="s">
        <v>446</v>
      </c>
    </row>
    <row r="25" spans="1:10" s="111" customFormat="1" ht="30">
      <c r="A25" s="154">
        <f t="shared" si="0"/>
        <v>23</v>
      </c>
      <c r="B25" s="167" t="s">
        <v>2504</v>
      </c>
      <c r="C25" s="164" t="s">
        <v>2505</v>
      </c>
      <c r="D25" s="164" t="s">
        <v>2506</v>
      </c>
      <c r="E25" s="157" t="s">
        <v>445</v>
      </c>
      <c r="F25" s="305">
        <v>9043024</v>
      </c>
      <c r="G25" s="157">
        <v>0</v>
      </c>
      <c r="H25" s="171">
        <v>45020</v>
      </c>
      <c r="I25" s="154" t="s">
        <v>318</v>
      </c>
      <c r="J25" s="154" t="s">
        <v>446</v>
      </c>
    </row>
    <row r="26" spans="1:10" s="111" customFormat="1" ht="47.25">
      <c r="A26" s="216">
        <f t="shared" si="0"/>
        <v>24</v>
      </c>
      <c r="B26" s="217" t="s">
        <v>2507</v>
      </c>
      <c r="C26" s="218" t="s">
        <v>319</v>
      </c>
      <c r="D26" s="218" t="s">
        <v>402</v>
      </c>
      <c r="E26" s="219" t="s">
        <v>445</v>
      </c>
      <c r="F26" s="308">
        <v>3500000000</v>
      </c>
      <c r="G26" s="219">
        <v>0</v>
      </c>
      <c r="H26" s="172">
        <v>45022</v>
      </c>
      <c r="I26" s="216" t="s">
        <v>320</v>
      </c>
      <c r="J26" s="216" t="s">
        <v>446</v>
      </c>
    </row>
    <row r="27" spans="1:10" s="111" customFormat="1" ht="78.75">
      <c r="A27" s="154">
        <f t="shared" si="0"/>
        <v>25</v>
      </c>
      <c r="B27" s="165" t="s">
        <v>2508</v>
      </c>
      <c r="C27" s="165" t="s">
        <v>316</v>
      </c>
      <c r="D27" s="165" t="s">
        <v>317</v>
      </c>
      <c r="E27" s="219" t="s">
        <v>445</v>
      </c>
      <c r="F27" s="305">
        <v>7910590.0199999996</v>
      </c>
      <c r="G27" s="157">
        <v>0</v>
      </c>
      <c r="H27" s="171">
        <v>45029</v>
      </c>
      <c r="I27" s="154" t="s">
        <v>318</v>
      </c>
      <c r="J27" s="154" t="s">
        <v>446</v>
      </c>
    </row>
    <row r="28" spans="1:10" s="111" customFormat="1" ht="90">
      <c r="A28" s="154">
        <f t="shared" si="0"/>
        <v>26</v>
      </c>
      <c r="B28" s="164" t="s">
        <v>2509</v>
      </c>
      <c r="C28" s="220" t="s">
        <v>339</v>
      </c>
      <c r="D28" s="164" t="s">
        <v>2510</v>
      </c>
      <c r="E28" s="219" t="s">
        <v>445</v>
      </c>
      <c r="F28" s="305">
        <v>9000000</v>
      </c>
      <c r="G28" s="157">
        <v>0</v>
      </c>
      <c r="H28" s="171">
        <v>45030</v>
      </c>
      <c r="I28" s="216" t="s">
        <v>320</v>
      </c>
      <c r="J28" s="216" t="s">
        <v>446</v>
      </c>
    </row>
    <row r="29" spans="1:10" s="111" customFormat="1" ht="28.5">
      <c r="A29" s="154">
        <f t="shared" si="0"/>
        <v>27</v>
      </c>
      <c r="B29" s="221" t="s">
        <v>2511</v>
      </c>
      <c r="C29" s="222" t="s">
        <v>2512</v>
      </c>
      <c r="D29" s="164" t="s">
        <v>258</v>
      </c>
      <c r="E29" s="219" t="s">
        <v>445</v>
      </c>
      <c r="F29" s="305">
        <v>7075000</v>
      </c>
      <c r="G29" s="157">
        <v>0</v>
      </c>
      <c r="H29" s="171">
        <v>45035</v>
      </c>
      <c r="I29" s="216" t="s">
        <v>320</v>
      </c>
      <c r="J29" s="216" t="s">
        <v>446</v>
      </c>
    </row>
    <row r="30" spans="1:10" s="111" customFormat="1" ht="60">
      <c r="A30" s="154">
        <f t="shared" si="0"/>
        <v>28</v>
      </c>
      <c r="B30" s="162" t="s">
        <v>2513</v>
      </c>
      <c r="C30" s="164" t="s">
        <v>2514</v>
      </c>
      <c r="D30" s="164" t="s">
        <v>2515</v>
      </c>
      <c r="E30" s="219" t="s">
        <v>445</v>
      </c>
      <c r="F30" s="305">
        <v>14400000</v>
      </c>
      <c r="G30" s="157">
        <v>0</v>
      </c>
      <c r="H30" s="171">
        <v>45043</v>
      </c>
      <c r="I30" s="163" t="s">
        <v>2516</v>
      </c>
      <c r="J30" s="216" t="s">
        <v>446</v>
      </c>
    </row>
    <row r="31" spans="1:10" s="111" customFormat="1" ht="75">
      <c r="A31" s="154">
        <f t="shared" si="0"/>
        <v>29</v>
      </c>
      <c r="B31" s="163" t="s">
        <v>2517</v>
      </c>
      <c r="C31" s="164" t="s">
        <v>316</v>
      </c>
      <c r="D31" s="164" t="s">
        <v>2518</v>
      </c>
      <c r="E31" s="219" t="s">
        <v>445</v>
      </c>
      <c r="F31" s="305">
        <v>4320296.5599999996</v>
      </c>
      <c r="G31" s="157">
        <v>0</v>
      </c>
      <c r="H31" s="171">
        <v>45042</v>
      </c>
      <c r="I31" s="154" t="s">
        <v>318</v>
      </c>
      <c r="J31" s="216" t="s">
        <v>446</v>
      </c>
    </row>
    <row r="32" spans="1:10" s="111" customFormat="1" ht="75">
      <c r="A32" s="154">
        <f t="shared" si="0"/>
        <v>30</v>
      </c>
      <c r="B32" s="163" t="s">
        <v>2519</v>
      </c>
      <c r="C32" s="164" t="s">
        <v>330</v>
      </c>
      <c r="D32" s="164" t="s">
        <v>2520</v>
      </c>
      <c r="E32" s="219" t="s">
        <v>445</v>
      </c>
      <c r="F32" s="305">
        <v>1500000</v>
      </c>
      <c r="G32" s="157">
        <v>0</v>
      </c>
      <c r="H32" s="171">
        <v>45041</v>
      </c>
      <c r="I32" s="154" t="s">
        <v>318</v>
      </c>
      <c r="J32" s="216" t="s">
        <v>446</v>
      </c>
    </row>
    <row r="33" spans="1:10" s="111" customFormat="1" ht="85.5">
      <c r="A33" s="154">
        <f t="shared" si="0"/>
        <v>31</v>
      </c>
      <c r="B33" s="166" t="s">
        <v>2521</v>
      </c>
      <c r="C33" s="166" t="s">
        <v>316</v>
      </c>
      <c r="D33" s="166" t="s">
        <v>2522</v>
      </c>
      <c r="E33" s="219" t="s">
        <v>445</v>
      </c>
      <c r="F33" s="305">
        <v>289800000</v>
      </c>
      <c r="G33" s="157">
        <v>0</v>
      </c>
      <c r="H33" s="171">
        <v>45047</v>
      </c>
      <c r="I33" s="216" t="s">
        <v>320</v>
      </c>
      <c r="J33" s="216" t="s">
        <v>446</v>
      </c>
    </row>
    <row r="34" spans="1:10" s="111" customFormat="1" ht="78.75">
      <c r="A34" s="154">
        <f t="shared" si="0"/>
        <v>32</v>
      </c>
      <c r="B34" s="165" t="s">
        <v>2523</v>
      </c>
      <c r="C34" s="165" t="s">
        <v>316</v>
      </c>
      <c r="D34" s="165" t="s">
        <v>317</v>
      </c>
      <c r="E34" s="219" t="s">
        <v>445</v>
      </c>
      <c r="F34" s="305">
        <v>7432516.4500000002</v>
      </c>
      <c r="G34" s="157">
        <v>0</v>
      </c>
      <c r="H34" s="171">
        <v>45064</v>
      </c>
      <c r="I34" s="154" t="s">
        <v>318</v>
      </c>
      <c r="J34" s="216" t="s">
        <v>446</v>
      </c>
    </row>
    <row r="35" spans="1:10" s="111" customFormat="1" ht="78.75">
      <c r="A35" s="154">
        <f t="shared" si="0"/>
        <v>33</v>
      </c>
      <c r="B35" s="165" t="s">
        <v>2523</v>
      </c>
      <c r="C35" s="165" t="s">
        <v>316</v>
      </c>
      <c r="D35" s="162" t="s">
        <v>2524</v>
      </c>
      <c r="E35" s="219" t="s">
        <v>445</v>
      </c>
      <c r="F35" s="305">
        <v>3000000</v>
      </c>
      <c r="G35" s="157">
        <v>0</v>
      </c>
      <c r="H35" s="171">
        <v>45068</v>
      </c>
      <c r="I35" s="216" t="s">
        <v>320</v>
      </c>
      <c r="J35" s="216" t="s">
        <v>446</v>
      </c>
    </row>
    <row r="36" spans="1:10" s="111" customFormat="1" ht="85.5">
      <c r="A36" s="154">
        <f t="shared" si="0"/>
        <v>34</v>
      </c>
      <c r="B36" s="166" t="s">
        <v>2525</v>
      </c>
      <c r="C36" s="166" t="s">
        <v>336</v>
      </c>
      <c r="D36" s="151" t="s">
        <v>337</v>
      </c>
      <c r="E36" s="157" t="s">
        <v>445</v>
      </c>
      <c r="F36" s="305">
        <v>493950</v>
      </c>
      <c r="G36" s="157">
        <v>0</v>
      </c>
      <c r="H36" s="171">
        <v>45072</v>
      </c>
      <c r="I36" s="154" t="s">
        <v>318</v>
      </c>
      <c r="J36" s="154" t="s">
        <v>446</v>
      </c>
    </row>
    <row r="37" spans="1:10" s="111" customFormat="1" ht="45">
      <c r="A37" s="154">
        <f t="shared" si="0"/>
        <v>35</v>
      </c>
      <c r="B37" s="151" t="s">
        <v>2526</v>
      </c>
      <c r="C37" s="164" t="s">
        <v>319</v>
      </c>
      <c r="D37" s="164" t="s">
        <v>402</v>
      </c>
      <c r="E37" s="157" t="s">
        <v>445</v>
      </c>
      <c r="F37" s="305">
        <v>3400000000</v>
      </c>
      <c r="G37" s="157">
        <v>0</v>
      </c>
      <c r="H37" s="171">
        <v>45075</v>
      </c>
      <c r="I37" s="154" t="s">
        <v>320</v>
      </c>
      <c r="J37" s="154" t="s">
        <v>446</v>
      </c>
    </row>
    <row r="38" spans="1:10" s="111" customFormat="1" ht="47.25">
      <c r="A38" s="154">
        <f t="shared" si="0"/>
        <v>36</v>
      </c>
      <c r="B38" s="162" t="s">
        <v>2527</v>
      </c>
      <c r="C38" s="223" t="s">
        <v>2528</v>
      </c>
      <c r="D38" s="224" t="s">
        <v>2529</v>
      </c>
      <c r="E38" s="157" t="s">
        <v>445</v>
      </c>
      <c r="F38" s="305">
        <v>21700800</v>
      </c>
      <c r="G38" s="157">
        <v>0</v>
      </c>
      <c r="H38" s="171">
        <v>45072</v>
      </c>
      <c r="I38" s="154" t="s">
        <v>318</v>
      </c>
      <c r="J38" s="154" t="s">
        <v>446</v>
      </c>
    </row>
    <row r="39" spans="1:10" s="111" customFormat="1" ht="75">
      <c r="A39" s="154">
        <f t="shared" si="0"/>
        <v>37</v>
      </c>
      <c r="B39" s="163" t="s">
        <v>2530</v>
      </c>
      <c r="C39" s="164" t="s">
        <v>316</v>
      </c>
      <c r="D39" s="164" t="s">
        <v>2531</v>
      </c>
      <c r="E39" s="157" t="s">
        <v>445</v>
      </c>
      <c r="F39" s="305">
        <v>150000</v>
      </c>
      <c r="G39" s="157">
        <v>0</v>
      </c>
      <c r="H39" s="171">
        <v>45076</v>
      </c>
      <c r="I39" s="154" t="s">
        <v>320</v>
      </c>
      <c r="J39" s="154" t="s">
        <v>446</v>
      </c>
    </row>
    <row r="40" spans="1:10" s="111" customFormat="1" ht="47.25">
      <c r="A40" s="154">
        <f t="shared" si="0"/>
        <v>38</v>
      </c>
      <c r="B40" s="221" t="s">
        <v>2532</v>
      </c>
      <c r="C40" s="162" t="s">
        <v>319</v>
      </c>
      <c r="D40" s="162" t="s">
        <v>402</v>
      </c>
      <c r="E40" s="157" t="s">
        <v>445</v>
      </c>
      <c r="F40" s="305">
        <v>3400000000</v>
      </c>
      <c r="G40" s="157">
        <v>0</v>
      </c>
      <c r="H40" s="171">
        <v>45079</v>
      </c>
      <c r="I40" s="154" t="s">
        <v>320</v>
      </c>
      <c r="J40" s="154" t="s">
        <v>446</v>
      </c>
    </row>
    <row r="41" spans="1:10" s="111" customFormat="1" ht="63">
      <c r="A41" s="154">
        <f t="shared" si="0"/>
        <v>39</v>
      </c>
      <c r="B41" s="162" t="s">
        <v>2533</v>
      </c>
      <c r="C41" s="162" t="s">
        <v>2512</v>
      </c>
      <c r="D41" s="162" t="s">
        <v>2534</v>
      </c>
      <c r="E41" s="157" t="s">
        <v>445</v>
      </c>
      <c r="F41" s="305">
        <v>708960</v>
      </c>
      <c r="G41" s="157">
        <v>0</v>
      </c>
      <c r="H41" s="171">
        <v>45082</v>
      </c>
      <c r="I41" s="154" t="s">
        <v>320</v>
      </c>
      <c r="J41" s="154" t="s">
        <v>446</v>
      </c>
    </row>
    <row r="42" spans="1:10" s="111" customFormat="1" ht="63">
      <c r="A42" s="154">
        <f t="shared" si="0"/>
        <v>40</v>
      </c>
      <c r="B42" s="162" t="s">
        <v>2535</v>
      </c>
      <c r="C42" s="162" t="s">
        <v>2514</v>
      </c>
      <c r="D42" s="165" t="s">
        <v>2536</v>
      </c>
      <c r="E42" s="157" t="s">
        <v>445</v>
      </c>
      <c r="F42" s="305">
        <v>2217600</v>
      </c>
      <c r="G42" s="157">
        <v>0</v>
      </c>
      <c r="H42" s="171">
        <v>45090</v>
      </c>
      <c r="I42" s="154" t="s">
        <v>318</v>
      </c>
      <c r="J42" s="154" t="s">
        <v>446</v>
      </c>
    </row>
    <row r="43" spans="1:10" s="111" customFormat="1" ht="85.5">
      <c r="A43" s="154">
        <f t="shared" si="0"/>
        <v>41</v>
      </c>
      <c r="B43" s="162" t="s">
        <v>2537</v>
      </c>
      <c r="C43" s="166" t="s">
        <v>336</v>
      </c>
      <c r="D43" s="166" t="s">
        <v>2538</v>
      </c>
      <c r="E43" s="157" t="s">
        <v>445</v>
      </c>
      <c r="F43" s="305">
        <v>3920000</v>
      </c>
      <c r="G43" s="157">
        <v>0</v>
      </c>
      <c r="H43" s="171">
        <v>45090</v>
      </c>
      <c r="I43" s="154" t="s">
        <v>320</v>
      </c>
      <c r="J43" s="154" t="s">
        <v>446</v>
      </c>
    </row>
    <row r="44" spans="1:10" s="111" customFormat="1" ht="42.75">
      <c r="A44" s="154">
        <f t="shared" si="0"/>
        <v>42</v>
      </c>
      <c r="B44" s="162" t="s">
        <v>2539</v>
      </c>
      <c r="C44" s="162" t="s">
        <v>319</v>
      </c>
      <c r="D44" s="166" t="s">
        <v>2540</v>
      </c>
      <c r="E44" s="157" t="s">
        <v>445</v>
      </c>
      <c r="F44" s="305">
        <v>3240000000</v>
      </c>
      <c r="G44" s="157">
        <v>0</v>
      </c>
      <c r="H44" s="171">
        <v>45091</v>
      </c>
      <c r="I44" s="154" t="s">
        <v>320</v>
      </c>
      <c r="J44" s="154" t="s">
        <v>446</v>
      </c>
    </row>
    <row r="45" spans="1:10" s="111" customFormat="1" ht="47.25">
      <c r="A45" s="154">
        <f t="shared" si="0"/>
        <v>43</v>
      </c>
      <c r="B45" s="162" t="s">
        <v>2541</v>
      </c>
      <c r="C45" s="162" t="s">
        <v>319</v>
      </c>
      <c r="D45" s="162" t="s">
        <v>402</v>
      </c>
      <c r="E45" s="157" t="s">
        <v>445</v>
      </c>
      <c r="F45" s="305">
        <v>3000000000</v>
      </c>
      <c r="G45" s="157">
        <v>0</v>
      </c>
      <c r="H45" s="171">
        <v>45093</v>
      </c>
      <c r="I45" s="154" t="s">
        <v>320</v>
      </c>
      <c r="J45" s="154" t="s">
        <v>446</v>
      </c>
    </row>
    <row r="46" spans="1:10" s="111" customFormat="1" ht="28.5">
      <c r="A46" s="154">
        <f t="shared" si="0"/>
        <v>44</v>
      </c>
      <c r="B46" s="162" t="s">
        <v>2542</v>
      </c>
      <c r="C46" s="162" t="s">
        <v>2543</v>
      </c>
      <c r="D46" s="162" t="s">
        <v>2544</v>
      </c>
      <c r="E46" s="157" t="s">
        <v>445</v>
      </c>
      <c r="F46" s="305">
        <v>5820874.0800000001</v>
      </c>
      <c r="G46" s="157">
        <v>0</v>
      </c>
      <c r="H46" s="171">
        <v>45111</v>
      </c>
      <c r="I46" s="154" t="s">
        <v>318</v>
      </c>
      <c r="J46" s="154" t="s">
        <v>446</v>
      </c>
    </row>
    <row r="47" spans="1:10" s="111" customFormat="1" ht="94.5">
      <c r="A47" s="154">
        <f t="shared" si="0"/>
        <v>45</v>
      </c>
      <c r="B47" s="175" t="s">
        <v>2545</v>
      </c>
      <c r="C47" s="165" t="s">
        <v>336</v>
      </c>
      <c r="D47" s="165" t="s">
        <v>480</v>
      </c>
      <c r="E47" s="157" t="s">
        <v>445</v>
      </c>
      <c r="F47" s="305">
        <v>30000000</v>
      </c>
      <c r="G47" s="157">
        <v>0</v>
      </c>
      <c r="H47" s="171">
        <v>45113</v>
      </c>
      <c r="I47" s="154" t="s">
        <v>320</v>
      </c>
      <c r="J47" s="154" t="s">
        <v>446</v>
      </c>
    </row>
    <row r="48" spans="1:10" s="111" customFormat="1" ht="47.25">
      <c r="A48" s="154">
        <f t="shared" si="0"/>
        <v>46</v>
      </c>
      <c r="B48" s="165" t="s">
        <v>2546</v>
      </c>
      <c r="C48" s="165" t="s">
        <v>2547</v>
      </c>
      <c r="D48" s="165" t="s">
        <v>2522</v>
      </c>
      <c r="E48" s="157" t="s">
        <v>445</v>
      </c>
      <c r="F48" s="305">
        <v>38888947.799999997</v>
      </c>
      <c r="G48" s="157">
        <v>0</v>
      </c>
      <c r="H48" s="171">
        <v>45113</v>
      </c>
      <c r="I48" s="154" t="s">
        <v>320</v>
      </c>
      <c r="J48" s="154" t="s">
        <v>446</v>
      </c>
    </row>
    <row r="49" spans="1:10" s="111" customFormat="1" ht="47.25">
      <c r="A49" s="154">
        <f t="shared" si="0"/>
        <v>47</v>
      </c>
      <c r="B49" s="221" t="s">
        <v>2548</v>
      </c>
      <c r="C49" s="162" t="s">
        <v>319</v>
      </c>
      <c r="D49" s="162" t="s">
        <v>402</v>
      </c>
      <c r="E49" s="157" t="s">
        <v>445</v>
      </c>
      <c r="F49" s="305">
        <v>2950000000</v>
      </c>
      <c r="G49" s="157">
        <v>0</v>
      </c>
      <c r="H49" s="171">
        <v>45113</v>
      </c>
      <c r="I49" s="154" t="s">
        <v>320</v>
      </c>
      <c r="J49" s="154" t="s">
        <v>446</v>
      </c>
    </row>
    <row r="50" spans="1:10" s="111" customFormat="1" ht="47.25">
      <c r="A50" s="154">
        <f t="shared" si="0"/>
        <v>48</v>
      </c>
      <c r="B50" s="162" t="s">
        <v>2549</v>
      </c>
      <c r="C50" s="162" t="s">
        <v>319</v>
      </c>
      <c r="D50" s="162" t="s">
        <v>2550</v>
      </c>
      <c r="E50" s="157" t="s">
        <v>445</v>
      </c>
      <c r="F50" s="305">
        <v>8700000000</v>
      </c>
      <c r="G50" s="157">
        <v>0</v>
      </c>
      <c r="H50" s="171">
        <v>45120</v>
      </c>
      <c r="I50" s="154" t="s">
        <v>320</v>
      </c>
      <c r="J50" s="154" t="s">
        <v>446</v>
      </c>
    </row>
    <row r="51" spans="1:10" s="111" customFormat="1" ht="63">
      <c r="A51" s="154">
        <f t="shared" si="0"/>
        <v>49</v>
      </c>
      <c r="B51" s="162" t="s">
        <v>2551</v>
      </c>
      <c r="C51" s="165" t="s">
        <v>2552</v>
      </c>
      <c r="D51" s="165" t="s">
        <v>2553</v>
      </c>
      <c r="E51" s="157" t="s">
        <v>445</v>
      </c>
      <c r="F51" s="305">
        <v>9401616</v>
      </c>
      <c r="G51" s="157">
        <v>0</v>
      </c>
      <c r="H51" s="171">
        <v>45125</v>
      </c>
      <c r="I51" s="154" t="s">
        <v>320</v>
      </c>
      <c r="J51" s="154" t="s">
        <v>446</v>
      </c>
    </row>
    <row r="52" spans="1:10" s="111" customFormat="1" ht="47.25">
      <c r="A52" s="154">
        <f t="shared" si="0"/>
        <v>50</v>
      </c>
      <c r="B52" s="162" t="s">
        <v>2554</v>
      </c>
      <c r="C52" s="162" t="s">
        <v>319</v>
      </c>
      <c r="D52" s="162" t="s">
        <v>2550</v>
      </c>
      <c r="E52" s="157" t="s">
        <v>445</v>
      </c>
      <c r="F52" s="305">
        <v>8850000000</v>
      </c>
      <c r="G52" s="157">
        <v>0</v>
      </c>
      <c r="H52" s="171">
        <v>45131</v>
      </c>
      <c r="I52" s="154" t="s">
        <v>320</v>
      </c>
      <c r="J52" s="154" t="s">
        <v>446</v>
      </c>
    </row>
    <row r="53" spans="1:10" s="111" customFormat="1" ht="42.75">
      <c r="A53" s="154">
        <f t="shared" si="0"/>
        <v>51</v>
      </c>
      <c r="B53" s="162" t="s">
        <v>2555</v>
      </c>
      <c r="C53" s="162" t="s">
        <v>319</v>
      </c>
      <c r="D53" s="166" t="s">
        <v>2556</v>
      </c>
      <c r="E53" s="157" t="s">
        <v>445</v>
      </c>
      <c r="F53" s="305">
        <v>2950000000</v>
      </c>
      <c r="G53" s="157">
        <v>0</v>
      </c>
      <c r="H53" s="171">
        <v>45138</v>
      </c>
      <c r="I53" s="154" t="s">
        <v>320</v>
      </c>
      <c r="J53" s="154" t="s">
        <v>446</v>
      </c>
    </row>
    <row r="54" spans="1:10" s="111" customFormat="1" ht="28.5">
      <c r="A54" s="154">
        <f t="shared" si="0"/>
        <v>52</v>
      </c>
      <c r="B54" s="162" t="s">
        <v>2557</v>
      </c>
      <c r="C54" s="166" t="s">
        <v>2558</v>
      </c>
      <c r="D54" s="166" t="s">
        <v>2559</v>
      </c>
      <c r="E54" s="157" t="s">
        <v>445</v>
      </c>
      <c r="F54" s="305">
        <v>15054067.84</v>
      </c>
      <c r="G54" s="157">
        <v>0</v>
      </c>
      <c r="H54" s="171">
        <v>45141</v>
      </c>
      <c r="I54" s="154" t="s">
        <v>320</v>
      </c>
      <c r="J54" s="154" t="s">
        <v>446</v>
      </c>
    </row>
    <row r="55" spans="1:10" s="111" customFormat="1" ht="78.75">
      <c r="A55" s="154">
        <f t="shared" si="0"/>
        <v>53</v>
      </c>
      <c r="B55" s="162" t="s">
        <v>2560</v>
      </c>
      <c r="C55" s="165" t="s">
        <v>316</v>
      </c>
      <c r="D55" s="165" t="s">
        <v>2561</v>
      </c>
      <c r="E55" s="157" t="s">
        <v>445</v>
      </c>
      <c r="F55" s="305">
        <v>275000</v>
      </c>
      <c r="G55" s="157">
        <v>0</v>
      </c>
      <c r="H55" s="171">
        <v>45141</v>
      </c>
      <c r="I55" s="154" t="s">
        <v>318</v>
      </c>
      <c r="J55" s="154" t="s">
        <v>446</v>
      </c>
    </row>
    <row r="56" spans="1:10" s="111" customFormat="1" ht="31.5">
      <c r="A56" s="154">
        <f t="shared" si="0"/>
        <v>54</v>
      </c>
      <c r="B56" s="162" t="s">
        <v>2562</v>
      </c>
      <c r="C56" s="165" t="s">
        <v>2505</v>
      </c>
      <c r="D56" s="165" t="s">
        <v>2506</v>
      </c>
      <c r="E56" s="157" t="s">
        <v>445</v>
      </c>
      <c r="F56" s="305">
        <v>18692507</v>
      </c>
      <c r="G56" s="157">
        <v>0</v>
      </c>
      <c r="H56" s="171">
        <v>45141</v>
      </c>
      <c r="I56" s="154" t="s">
        <v>318</v>
      </c>
      <c r="J56" s="154" t="s">
        <v>446</v>
      </c>
    </row>
    <row r="57" spans="1:10" s="111" customFormat="1" ht="78.75">
      <c r="A57" s="154">
        <f t="shared" si="0"/>
        <v>55</v>
      </c>
      <c r="B57" s="162" t="s">
        <v>2563</v>
      </c>
      <c r="C57" s="225" t="s">
        <v>316</v>
      </c>
      <c r="D57" s="162" t="s">
        <v>321</v>
      </c>
      <c r="E57" s="157" t="s">
        <v>445</v>
      </c>
      <c r="F57" s="305">
        <v>4619822.4000000004</v>
      </c>
      <c r="G57" s="157">
        <v>0</v>
      </c>
      <c r="H57" s="175">
        <v>45145</v>
      </c>
      <c r="I57" s="154" t="s">
        <v>320</v>
      </c>
      <c r="J57" s="154" t="s">
        <v>446</v>
      </c>
    </row>
    <row r="58" spans="1:10" s="111" customFormat="1" ht="150">
      <c r="A58" s="157">
        <f t="shared" si="0"/>
        <v>56</v>
      </c>
      <c r="B58" s="220" t="s">
        <v>2564</v>
      </c>
      <c r="C58" s="164" t="s">
        <v>330</v>
      </c>
      <c r="D58" s="164" t="s">
        <v>2565</v>
      </c>
      <c r="E58" s="157" t="s">
        <v>445</v>
      </c>
      <c r="F58" s="169">
        <v>11134300</v>
      </c>
      <c r="G58" s="157">
        <v>0</v>
      </c>
      <c r="H58" s="171">
        <v>45145</v>
      </c>
      <c r="I58" s="157" t="s">
        <v>320</v>
      </c>
      <c r="J58" s="157" t="s">
        <v>446</v>
      </c>
    </row>
    <row r="59" spans="1:10" s="111" customFormat="1" ht="75">
      <c r="A59" s="157">
        <f t="shared" si="0"/>
        <v>57</v>
      </c>
      <c r="B59" s="220" t="s">
        <v>2566</v>
      </c>
      <c r="C59" s="164" t="s">
        <v>316</v>
      </c>
      <c r="D59" s="226" t="s">
        <v>317</v>
      </c>
      <c r="E59" s="157" t="s">
        <v>445</v>
      </c>
      <c r="F59" s="169">
        <v>1216349.57</v>
      </c>
      <c r="G59" s="157">
        <v>0</v>
      </c>
      <c r="H59" s="171">
        <v>45152</v>
      </c>
      <c r="I59" s="157" t="s">
        <v>318</v>
      </c>
      <c r="J59" s="157" t="s">
        <v>446</v>
      </c>
    </row>
    <row r="60" spans="1:10" s="111" customFormat="1" ht="30">
      <c r="A60" s="157">
        <f t="shared" si="0"/>
        <v>58</v>
      </c>
      <c r="B60" s="220" t="s">
        <v>2567</v>
      </c>
      <c r="C60" s="163" t="s">
        <v>2512</v>
      </c>
      <c r="D60" s="164" t="s">
        <v>2568</v>
      </c>
      <c r="E60" s="157" t="s">
        <v>445</v>
      </c>
      <c r="F60" s="169">
        <v>1860000</v>
      </c>
      <c r="G60" s="157">
        <v>0</v>
      </c>
      <c r="H60" s="171">
        <v>45152</v>
      </c>
      <c r="I60" s="157" t="s">
        <v>318</v>
      </c>
      <c r="J60" s="157" t="s">
        <v>446</v>
      </c>
    </row>
    <row r="61" spans="1:10" s="111" customFormat="1" ht="42.75">
      <c r="A61" s="157">
        <f t="shared" si="0"/>
        <v>59</v>
      </c>
      <c r="B61" s="162" t="s">
        <v>2569</v>
      </c>
      <c r="C61" s="162" t="s">
        <v>319</v>
      </c>
      <c r="D61" s="166" t="s">
        <v>2556</v>
      </c>
      <c r="E61" s="157" t="s">
        <v>445</v>
      </c>
      <c r="F61" s="305">
        <v>2950000000</v>
      </c>
      <c r="G61" s="157">
        <v>0</v>
      </c>
      <c r="H61" s="171">
        <v>45156</v>
      </c>
      <c r="I61" s="154" t="s">
        <v>320</v>
      </c>
      <c r="J61" s="154" t="s">
        <v>446</v>
      </c>
    </row>
    <row r="62" spans="1:10" s="111" customFormat="1" ht="94.5">
      <c r="A62" s="157">
        <f t="shared" si="0"/>
        <v>60</v>
      </c>
      <c r="B62" s="162" t="s">
        <v>2570</v>
      </c>
      <c r="C62" s="162" t="s">
        <v>336</v>
      </c>
      <c r="D62" s="162" t="s">
        <v>2571</v>
      </c>
      <c r="E62" s="157" t="s">
        <v>445</v>
      </c>
      <c r="F62" s="305">
        <v>800000</v>
      </c>
      <c r="G62" s="157">
        <v>0</v>
      </c>
      <c r="H62" s="171">
        <v>45159</v>
      </c>
      <c r="I62" s="154" t="s">
        <v>320</v>
      </c>
      <c r="J62" s="154" t="s">
        <v>446</v>
      </c>
    </row>
    <row r="63" spans="1:10" s="111" customFormat="1" ht="42.75">
      <c r="A63" s="157">
        <f t="shared" si="0"/>
        <v>61</v>
      </c>
      <c r="B63" s="162" t="s">
        <v>2572</v>
      </c>
      <c r="C63" s="162" t="s">
        <v>319</v>
      </c>
      <c r="D63" s="166" t="s">
        <v>2556</v>
      </c>
      <c r="E63" s="157" t="s">
        <v>445</v>
      </c>
      <c r="F63" s="305">
        <v>2900000000</v>
      </c>
      <c r="G63" s="157">
        <v>0</v>
      </c>
      <c r="H63" s="171">
        <v>45159</v>
      </c>
      <c r="I63" s="154" t="s">
        <v>320</v>
      </c>
      <c r="J63" s="154" t="s">
        <v>446</v>
      </c>
    </row>
    <row r="64" spans="1:10" s="111" customFormat="1" ht="63">
      <c r="A64" s="157">
        <f t="shared" si="0"/>
        <v>62</v>
      </c>
      <c r="B64" s="162" t="s">
        <v>2573</v>
      </c>
      <c r="C64" s="162" t="s">
        <v>2512</v>
      </c>
      <c r="D64" s="162" t="s">
        <v>2534</v>
      </c>
      <c r="E64" s="157" t="s">
        <v>445</v>
      </c>
      <c r="F64" s="305">
        <v>393120</v>
      </c>
      <c r="G64" s="157">
        <v>0</v>
      </c>
      <c r="H64" s="171" t="s">
        <v>2574</v>
      </c>
      <c r="I64" s="154" t="s">
        <v>320</v>
      </c>
      <c r="J64" s="154" t="s">
        <v>446</v>
      </c>
    </row>
    <row r="65" spans="1:10" s="111" customFormat="1" ht="42.75">
      <c r="A65" s="157">
        <f t="shared" si="0"/>
        <v>63</v>
      </c>
      <c r="B65" s="162" t="s">
        <v>2575</v>
      </c>
      <c r="C65" s="162" t="s">
        <v>319</v>
      </c>
      <c r="D65" s="166" t="s">
        <v>2556</v>
      </c>
      <c r="E65" s="157" t="s">
        <v>445</v>
      </c>
      <c r="F65" s="305">
        <v>2900000000</v>
      </c>
      <c r="G65" s="157">
        <v>0</v>
      </c>
      <c r="H65" s="171">
        <v>45163</v>
      </c>
      <c r="I65" s="154" t="s">
        <v>320</v>
      </c>
      <c r="J65" s="154" t="s">
        <v>446</v>
      </c>
    </row>
    <row r="66" spans="1:10" s="111" customFormat="1" ht="42.75">
      <c r="A66" s="157">
        <f t="shared" si="0"/>
        <v>64</v>
      </c>
      <c r="B66" s="162" t="s">
        <v>2576</v>
      </c>
      <c r="C66" s="162" t="s">
        <v>319</v>
      </c>
      <c r="D66" s="166" t="s">
        <v>2556</v>
      </c>
      <c r="E66" s="157" t="s">
        <v>445</v>
      </c>
      <c r="F66" s="305">
        <v>2900000000</v>
      </c>
      <c r="G66" s="157">
        <v>0</v>
      </c>
      <c r="H66" s="171">
        <v>45166</v>
      </c>
      <c r="I66" s="154" t="s">
        <v>320</v>
      </c>
      <c r="J66" s="154" t="s">
        <v>446</v>
      </c>
    </row>
    <row r="67" spans="1:10" s="111" customFormat="1" ht="78.75">
      <c r="A67" s="157">
        <f t="shared" si="0"/>
        <v>65</v>
      </c>
      <c r="B67" s="162" t="s">
        <v>2577</v>
      </c>
      <c r="C67" s="165" t="s">
        <v>316</v>
      </c>
      <c r="D67" s="165" t="s">
        <v>2578</v>
      </c>
      <c r="E67" s="157" t="s">
        <v>445</v>
      </c>
      <c r="F67" s="305">
        <v>6546474</v>
      </c>
      <c r="G67" s="157">
        <v>0</v>
      </c>
      <c r="H67" s="171">
        <v>45168</v>
      </c>
      <c r="I67" s="154" t="s">
        <v>320</v>
      </c>
      <c r="J67" s="154" t="s">
        <v>446</v>
      </c>
    </row>
    <row r="68" spans="1:10" s="111" customFormat="1" ht="78.75">
      <c r="A68" s="157">
        <f t="shared" si="0"/>
        <v>66</v>
      </c>
      <c r="B68" s="162" t="s">
        <v>2579</v>
      </c>
      <c r="C68" s="165" t="s">
        <v>316</v>
      </c>
      <c r="D68" s="165" t="s">
        <v>471</v>
      </c>
      <c r="E68" s="157" t="s">
        <v>445</v>
      </c>
      <c r="F68" s="305">
        <v>770140.45</v>
      </c>
      <c r="G68" s="157">
        <v>0</v>
      </c>
      <c r="H68" s="171">
        <v>45173</v>
      </c>
      <c r="I68" s="154" t="s">
        <v>318</v>
      </c>
      <c r="J68" s="154" t="s">
        <v>446</v>
      </c>
    </row>
    <row r="69" spans="1:10" s="111" customFormat="1" ht="110.25">
      <c r="A69" s="157">
        <f t="shared" ref="A69:A93" si="1">A68+1</f>
        <v>67</v>
      </c>
      <c r="B69" s="162" t="s">
        <v>2580</v>
      </c>
      <c r="C69" s="162" t="s">
        <v>341</v>
      </c>
      <c r="D69" s="162" t="s">
        <v>342</v>
      </c>
      <c r="E69" s="157" t="s">
        <v>445</v>
      </c>
      <c r="F69" s="305">
        <v>48000000</v>
      </c>
      <c r="G69" s="157">
        <v>0</v>
      </c>
      <c r="H69" s="171">
        <v>45175</v>
      </c>
      <c r="I69" s="154" t="s">
        <v>320</v>
      </c>
      <c r="J69" s="154" t="s">
        <v>446</v>
      </c>
    </row>
    <row r="70" spans="1:10" s="111" customFormat="1" ht="42.75">
      <c r="A70" s="157">
        <f t="shared" si="1"/>
        <v>68</v>
      </c>
      <c r="B70" s="162" t="s">
        <v>2581</v>
      </c>
      <c r="C70" s="162" t="s">
        <v>319</v>
      </c>
      <c r="D70" s="166" t="s">
        <v>2556</v>
      </c>
      <c r="E70" s="157" t="s">
        <v>445</v>
      </c>
      <c r="F70" s="305">
        <v>2900000000</v>
      </c>
      <c r="G70" s="157">
        <v>0</v>
      </c>
      <c r="H70" s="171">
        <v>45181</v>
      </c>
      <c r="I70" s="154" t="s">
        <v>320</v>
      </c>
      <c r="J70" s="154" t="s">
        <v>446</v>
      </c>
    </row>
    <row r="71" spans="1:10" s="111" customFormat="1" ht="63">
      <c r="A71" s="157">
        <f t="shared" si="1"/>
        <v>69</v>
      </c>
      <c r="B71" s="162" t="s">
        <v>2582</v>
      </c>
      <c r="C71" s="162" t="s">
        <v>319</v>
      </c>
      <c r="D71" s="162" t="s">
        <v>2583</v>
      </c>
      <c r="E71" s="157" t="s">
        <v>445</v>
      </c>
      <c r="F71" s="305">
        <v>870000000</v>
      </c>
      <c r="G71" s="157">
        <v>0</v>
      </c>
      <c r="H71" s="171">
        <v>45187</v>
      </c>
      <c r="I71" s="154" t="s">
        <v>320</v>
      </c>
      <c r="J71" s="154" t="s">
        <v>446</v>
      </c>
    </row>
    <row r="72" spans="1:10" s="111" customFormat="1" ht="42.75">
      <c r="A72" s="157">
        <f t="shared" si="1"/>
        <v>70</v>
      </c>
      <c r="B72" s="162" t="s">
        <v>2584</v>
      </c>
      <c r="C72" s="162" t="s">
        <v>319</v>
      </c>
      <c r="D72" s="166" t="s">
        <v>2556</v>
      </c>
      <c r="E72" s="157" t="s">
        <v>445</v>
      </c>
      <c r="F72" s="305">
        <v>3100000000</v>
      </c>
      <c r="G72" s="157">
        <v>0</v>
      </c>
      <c r="H72" s="171">
        <v>45195</v>
      </c>
      <c r="I72" s="154" t="s">
        <v>320</v>
      </c>
      <c r="J72" s="154" t="s">
        <v>446</v>
      </c>
    </row>
    <row r="73" spans="1:10" s="111" customFormat="1" ht="42.75">
      <c r="A73" s="157">
        <f t="shared" si="1"/>
        <v>71</v>
      </c>
      <c r="B73" s="162" t="s">
        <v>2585</v>
      </c>
      <c r="C73" s="162" t="s">
        <v>319</v>
      </c>
      <c r="D73" s="166" t="s">
        <v>2556</v>
      </c>
      <c r="E73" s="157" t="s">
        <v>445</v>
      </c>
      <c r="F73" s="305">
        <v>3100000000</v>
      </c>
      <c r="G73" s="157">
        <v>0</v>
      </c>
      <c r="H73" s="171">
        <v>45198</v>
      </c>
      <c r="I73" s="154" t="s">
        <v>320</v>
      </c>
      <c r="J73" s="154" t="s">
        <v>446</v>
      </c>
    </row>
    <row r="74" spans="1:10" s="111" customFormat="1" ht="47.25">
      <c r="A74" s="157">
        <f t="shared" si="1"/>
        <v>72</v>
      </c>
      <c r="B74" s="162" t="s">
        <v>4025</v>
      </c>
      <c r="C74" s="165" t="s">
        <v>2586</v>
      </c>
      <c r="D74" s="166" t="s">
        <v>4026</v>
      </c>
      <c r="E74" s="157" t="s">
        <v>445</v>
      </c>
      <c r="F74" s="309">
        <v>19200000</v>
      </c>
      <c r="G74" s="157">
        <v>0</v>
      </c>
      <c r="H74" s="171">
        <v>45202</v>
      </c>
      <c r="I74" s="154" t="s">
        <v>320</v>
      </c>
      <c r="J74" s="154" t="s">
        <v>446</v>
      </c>
    </row>
    <row r="75" spans="1:10" s="111" customFormat="1" ht="42.75">
      <c r="A75" s="157">
        <f t="shared" si="1"/>
        <v>73</v>
      </c>
      <c r="B75" s="162" t="s">
        <v>4027</v>
      </c>
      <c r="C75" s="162" t="s">
        <v>319</v>
      </c>
      <c r="D75" s="166" t="s">
        <v>2556</v>
      </c>
      <c r="E75" s="157" t="s">
        <v>445</v>
      </c>
      <c r="F75" s="305">
        <v>3100000000</v>
      </c>
      <c r="G75" s="157">
        <v>0</v>
      </c>
      <c r="H75" s="171">
        <v>45209</v>
      </c>
      <c r="I75" s="154" t="s">
        <v>320</v>
      </c>
      <c r="J75" s="154" t="s">
        <v>446</v>
      </c>
    </row>
    <row r="76" spans="1:10" s="111" customFormat="1" ht="42.75">
      <c r="A76" s="157">
        <f t="shared" si="1"/>
        <v>74</v>
      </c>
      <c r="B76" s="162" t="s">
        <v>4028</v>
      </c>
      <c r="C76" s="162" t="s">
        <v>319</v>
      </c>
      <c r="D76" s="166" t="s">
        <v>2556</v>
      </c>
      <c r="E76" s="157" t="s">
        <v>445</v>
      </c>
      <c r="F76" s="305">
        <v>3100000000</v>
      </c>
      <c r="G76" s="157">
        <v>0</v>
      </c>
      <c r="H76" s="171">
        <v>45209</v>
      </c>
      <c r="I76" s="154" t="s">
        <v>320</v>
      </c>
      <c r="J76" s="154" t="s">
        <v>446</v>
      </c>
    </row>
    <row r="77" spans="1:10" s="111" customFormat="1" ht="28.5">
      <c r="A77" s="157">
        <f t="shared" si="1"/>
        <v>75</v>
      </c>
      <c r="B77" s="221" t="s">
        <v>4029</v>
      </c>
      <c r="C77" s="165" t="s">
        <v>322</v>
      </c>
      <c r="D77" s="221" t="s">
        <v>4030</v>
      </c>
      <c r="E77" s="157" t="s">
        <v>445</v>
      </c>
      <c r="F77" s="305">
        <v>1848000</v>
      </c>
      <c r="G77" s="157">
        <v>0</v>
      </c>
      <c r="H77" s="171">
        <v>45219</v>
      </c>
      <c r="I77" s="154" t="s">
        <v>320</v>
      </c>
      <c r="J77" s="154" t="s">
        <v>446</v>
      </c>
    </row>
    <row r="78" spans="1:10" s="111" customFormat="1" ht="42.75">
      <c r="A78" s="157">
        <f t="shared" si="1"/>
        <v>76</v>
      </c>
      <c r="B78" s="162" t="s">
        <v>4031</v>
      </c>
      <c r="C78" s="162" t="s">
        <v>319</v>
      </c>
      <c r="D78" s="166" t="s">
        <v>2556</v>
      </c>
      <c r="E78" s="157" t="s">
        <v>445</v>
      </c>
      <c r="F78" s="305">
        <v>3100000000</v>
      </c>
      <c r="G78" s="157">
        <v>0</v>
      </c>
      <c r="H78" s="171">
        <v>45226</v>
      </c>
      <c r="I78" s="154" t="s">
        <v>320</v>
      </c>
      <c r="J78" s="154" t="s">
        <v>446</v>
      </c>
    </row>
    <row r="79" spans="1:10" s="111" customFormat="1" ht="42.75">
      <c r="A79" s="157">
        <f t="shared" si="1"/>
        <v>77</v>
      </c>
      <c r="B79" s="162" t="s">
        <v>4032</v>
      </c>
      <c r="C79" s="162" t="s">
        <v>319</v>
      </c>
      <c r="D79" s="166" t="s">
        <v>2556</v>
      </c>
      <c r="E79" s="157" t="s">
        <v>445</v>
      </c>
      <c r="F79" s="305">
        <v>3100000000</v>
      </c>
      <c r="G79" s="157">
        <v>0</v>
      </c>
      <c r="H79" s="171">
        <v>45226</v>
      </c>
      <c r="I79" s="154" t="s">
        <v>320</v>
      </c>
      <c r="J79" s="154" t="s">
        <v>446</v>
      </c>
    </row>
    <row r="80" spans="1:10" s="111" customFormat="1" ht="78.75">
      <c r="A80" s="157">
        <f t="shared" si="1"/>
        <v>78</v>
      </c>
      <c r="B80" s="165" t="s">
        <v>4033</v>
      </c>
      <c r="C80" s="165" t="s">
        <v>316</v>
      </c>
      <c r="D80" s="165" t="s">
        <v>317</v>
      </c>
      <c r="E80" s="157" t="s">
        <v>445</v>
      </c>
      <c r="F80" s="305">
        <v>5241324.93</v>
      </c>
      <c r="G80" s="157">
        <v>0</v>
      </c>
      <c r="H80" s="171">
        <v>45244</v>
      </c>
      <c r="I80" s="154" t="s">
        <v>318</v>
      </c>
      <c r="J80" s="154" t="s">
        <v>446</v>
      </c>
    </row>
    <row r="81" spans="1:10" s="111" customFormat="1" ht="94.5">
      <c r="A81" s="157">
        <f t="shared" si="1"/>
        <v>79</v>
      </c>
      <c r="B81" s="310" t="s">
        <v>4034</v>
      </c>
      <c r="C81" s="311" t="s">
        <v>347</v>
      </c>
      <c r="D81" s="218" t="s">
        <v>348</v>
      </c>
      <c r="E81" s="157" t="s">
        <v>445</v>
      </c>
      <c r="F81" s="305">
        <v>3284713644</v>
      </c>
      <c r="G81" s="157">
        <v>0</v>
      </c>
      <c r="H81" s="171">
        <v>45231</v>
      </c>
      <c r="I81" s="154" t="s">
        <v>318</v>
      </c>
      <c r="J81" s="154" t="s">
        <v>446</v>
      </c>
    </row>
    <row r="82" spans="1:10" s="111" customFormat="1" ht="42.75">
      <c r="A82" s="157">
        <f t="shared" si="1"/>
        <v>80</v>
      </c>
      <c r="B82" s="162" t="s">
        <v>4035</v>
      </c>
      <c r="C82" s="162" t="s">
        <v>319</v>
      </c>
      <c r="D82" s="166" t="s">
        <v>2556</v>
      </c>
      <c r="E82" s="157" t="s">
        <v>445</v>
      </c>
      <c r="F82" s="305">
        <v>3200000000</v>
      </c>
      <c r="G82" s="157">
        <v>0</v>
      </c>
      <c r="H82" s="171">
        <v>45246</v>
      </c>
      <c r="I82" s="154" t="s">
        <v>320</v>
      </c>
      <c r="J82" s="154" t="s">
        <v>446</v>
      </c>
    </row>
    <row r="83" spans="1:10" s="111" customFormat="1" ht="78.75">
      <c r="A83" s="157">
        <f t="shared" si="1"/>
        <v>81</v>
      </c>
      <c r="B83" s="165" t="s">
        <v>4036</v>
      </c>
      <c r="C83" s="165" t="s">
        <v>316</v>
      </c>
      <c r="D83" s="165" t="s">
        <v>317</v>
      </c>
      <c r="E83" s="157" t="s">
        <v>445</v>
      </c>
      <c r="F83" s="309">
        <v>1063459.04</v>
      </c>
      <c r="G83" s="157">
        <v>0</v>
      </c>
      <c r="H83" s="171">
        <v>45246</v>
      </c>
      <c r="I83" s="154" t="s">
        <v>318</v>
      </c>
      <c r="J83" s="154" t="s">
        <v>446</v>
      </c>
    </row>
    <row r="84" spans="1:10" s="111" customFormat="1" ht="28.5">
      <c r="A84" s="157">
        <f t="shared" si="1"/>
        <v>82</v>
      </c>
      <c r="B84" s="165" t="s">
        <v>4037</v>
      </c>
      <c r="C84" s="165" t="s">
        <v>4038</v>
      </c>
      <c r="D84" s="165" t="s">
        <v>258</v>
      </c>
      <c r="E84" s="157" t="s">
        <v>445</v>
      </c>
      <c r="F84" s="309">
        <v>2990400</v>
      </c>
      <c r="G84" s="157">
        <v>0</v>
      </c>
      <c r="H84" s="171">
        <v>45253</v>
      </c>
      <c r="I84" s="154" t="s">
        <v>320</v>
      </c>
      <c r="J84" s="154" t="s">
        <v>446</v>
      </c>
    </row>
    <row r="85" spans="1:10" s="111" customFormat="1" ht="94.5">
      <c r="A85" s="157">
        <f t="shared" si="1"/>
        <v>83</v>
      </c>
      <c r="B85" s="312" t="s">
        <v>4039</v>
      </c>
      <c r="C85" s="313" t="s">
        <v>339</v>
      </c>
      <c r="D85" s="313" t="s">
        <v>2510</v>
      </c>
      <c r="E85" s="157" t="s">
        <v>445</v>
      </c>
      <c r="F85" s="314">
        <v>2016000</v>
      </c>
      <c r="G85" s="315">
        <v>0</v>
      </c>
      <c r="H85" s="171">
        <v>45253</v>
      </c>
      <c r="I85" s="154" t="s">
        <v>320</v>
      </c>
      <c r="J85" s="316" t="s">
        <v>446</v>
      </c>
    </row>
    <row r="86" spans="1:10" s="111" customFormat="1" ht="42.75">
      <c r="A86" s="157">
        <f t="shared" si="1"/>
        <v>84</v>
      </c>
      <c r="B86" s="162" t="s">
        <v>4040</v>
      </c>
      <c r="C86" s="162" t="s">
        <v>319</v>
      </c>
      <c r="D86" s="166" t="s">
        <v>2556</v>
      </c>
      <c r="E86" s="157" t="s">
        <v>445</v>
      </c>
      <c r="F86" s="305">
        <v>3200000000</v>
      </c>
      <c r="G86" s="157">
        <v>0</v>
      </c>
      <c r="H86" s="171">
        <v>45254</v>
      </c>
      <c r="I86" s="154" t="s">
        <v>320</v>
      </c>
      <c r="J86" s="154" t="s">
        <v>446</v>
      </c>
    </row>
    <row r="87" spans="1:10" s="111" customFormat="1" ht="42.75">
      <c r="A87" s="157">
        <f t="shared" si="1"/>
        <v>85</v>
      </c>
      <c r="B87" s="162" t="s">
        <v>4041</v>
      </c>
      <c r="C87" s="162" t="s">
        <v>2552</v>
      </c>
      <c r="D87" s="166" t="s">
        <v>4042</v>
      </c>
      <c r="E87" s="157" t="s">
        <v>445</v>
      </c>
      <c r="F87" s="305">
        <v>2900000.04</v>
      </c>
      <c r="G87" s="157">
        <v>0</v>
      </c>
      <c r="H87" s="171">
        <v>45264</v>
      </c>
      <c r="I87" s="154" t="s">
        <v>320</v>
      </c>
      <c r="J87" s="154" t="s">
        <v>446</v>
      </c>
    </row>
    <row r="88" spans="1:10" s="111" customFormat="1" ht="45">
      <c r="A88" s="157">
        <f t="shared" si="1"/>
        <v>86</v>
      </c>
      <c r="B88" s="220" t="s">
        <v>2542</v>
      </c>
      <c r="C88" s="220" t="s">
        <v>4043</v>
      </c>
      <c r="D88" s="164" t="s">
        <v>4044</v>
      </c>
      <c r="E88" s="157" t="s">
        <v>445</v>
      </c>
      <c r="F88" s="169">
        <v>5040000</v>
      </c>
      <c r="G88" s="157">
        <v>0</v>
      </c>
      <c r="H88" s="171">
        <v>45247</v>
      </c>
      <c r="I88" s="157" t="s">
        <v>320</v>
      </c>
      <c r="J88" s="157" t="s">
        <v>446</v>
      </c>
    </row>
    <row r="89" spans="1:10" s="111" customFormat="1" ht="45">
      <c r="A89" s="157">
        <f t="shared" si="1"/>
        <v>87</v>
      </c>
      <c r="B89" s="220" t="s">
        <v>4045</v>
      </c>
      <c r="C89" s="220" t="s">
        <v>4043</v>
      </c>
      <c r="D89" s="164" t="s">
        <v>4046</v>
      </c>
      <c r="E89" s="157" t="s">
        <v>445</v>
      </c>
      <c r="F89" s="169">
        <v>4755552</v>
      </c>
      <c r="G89" s="157">
        <v>0</v>
      </c>
      <c r="H89" s="171">
        <v>45250</v>
      </c>
      <c r="I89" s="157" t="s">
        <v>320</v>
      </c>
      <c r="J89" s="157" t="s">
        <v>446</v>
      </c>
    </row>
    <row r="90" spans="1:10" s="111" customFormat="1" ht="30">
      <c r="A90" s="157">
        <f t="shared" si="1"/>
        <v>88</v>
      </c>
      <c r="B90" s="220" t="s">
        <v>4047</v>
      </c>
      <c r="C90" s="220" t="s">
        <v>4043</v>
      </c>
      <c r="D90" s="317" t="s">
        <v>4048</v>
      </c>
      <c r="E90" s="157" t="s">
        <v>445</v>
      </c>
      <c r="F90" s="169">
        <v>2511600</v>
      </c>
      <c r="G90" s="157">
        <v>0</v>
      </c>
      <c r="H90" s="171">
        <v>45267</v>
      </c>
      <c r="I90" s="157" t="s">
        <v>320</v>
      </c>
      <c r="J90" s="157" t="s">
        <v>446</v>
      </c>
    </row>
    <row r="91" spans="1:10" s="111" customFormat="1" ht="57">
      <c r="A91" s="157">
        <f t="shared" si="1"/>
        <v>89</v>
      </c>
      <c r="B91" s="162" t="s">
        <v>4049</v>
      </c>
      <c r="C91" s="220" t="s">
        <v>4043</v>
      </c>
      <c r="D91" s="166" t="s">
        <v>2534</v>
      </c>
      <c r="E91" s="157" t="s">
        <v>445</v>
      </c>
      <c r="F91" s="305">
        <v>1004640</v>
      </c>
      <c r="G91" s="157">
        <v>0</v>
      </c>
      <c r="H91" s="171">
        <v>45250</v>
      </c>
      <c r="I91" s="157" t="s">
        <v>320</v>
      </c>
      <c r="J91" s="157" t="s">
        <v>446</v>
      </c>
    </row>
    <row r="92" spans="1:10" s="111" customFormat="1" ht="42.75">
      <c r="A92" s="157">
        <f t="shared" si="1"/>
        <v>90</v>
      </c>
      <c r="B92" s="162" t="s">
        <v>4050</v>
      </c>
      <c r="C92" s="220" t="s">
        <v>4043</v>
      </c>
      <c r="D92" s="166" t="s">
        <v>4051</v>
      </c>
      <c r="E92" s="157" t="s">
        <v>445</v>
      </c>
      <c r="F92" s="305">
        <v>200000</v>
      </c>
      <c r="G92" s="157">
        <v>0</v>
      </c>
      <c r="H92" s="171">
        <v>45278</v>
      </c>
      <c r="I92" s="157" t="s">
        <v>320</v>
      </c>
      <c r="J92" s="157" t="s">
        <v>446</v>
      </c>
    </row>
    <row r="93" spans="1:10" s="111" customFormat="1" ht="31.5">
      <c r="A93" s="157">
        <f t="shared" si="1"/>
        <v>91</v>
      </c>
      <c r="B93" s="162" t="s">
        <v>4052</v>
      </c>
      <c r="C93" s="162" t="s">
        <v>2543</v>
      </c>
      <c r="D93" s="165" t="s">
        <v>2544</v>
      </c>
      <c r="E93" s="157" t="s">
        <v>445</v>
      </c>
      <c r="F93" s="305">
        <v>20148000000</v>
      </c>
      <c r="G93" s="157">
        <v>0</v>
      </c>
      <c r="H93" s="171">
        <v>45279</v>
      </c>
      <c r="I93" s="157" t="s">
        <v>320</v>
      </c>
      <c r="J93" s="157" t="s">
        <v>446</v>
      </c>
    </row>
    <row r="94" spans="1:10" s="111" customFormat="1" ht="42.75">
      <c r="A94" s="157">
        <f>A92+1</f>
        <v>91</v>
      </c>
      <c r="B94" s="162" t="s">
        <v>478</v>
      </c>
      <c r="C94" s="162" t="s">
        <v>319</v>
      </c>
      <c r="D94" s="166" t="s">
        <v>2556</v>
      </c>
      <c r="E94" s="157" t="s">
        <v>445</v>
      </c>
      <c r="F94" s="305">
        <v>3300000000</v>
      </c>
      <c r="G94" s="157">
        <v>0</v>
      </c>
      <c r="H94" s="171">
        <v>45278</v>
      </c>
      <c r="I94" s="154" t="s">
        <v>320</v>
      </c>
      <c r="J94" s="154" t="s">
        <v>446</v>
      </c>
    </row>
    <row r="95" spans="1:10" s="111" customFormat="1" ht="85.5">
      <c r="A95" s="157">
        <f>A93+1</f>
        <v>92</v>
      </c>
      <c r="B95" s="162" t="s">
        <v>4053</v>
      </c>
      <c r="C95" s="166" t="s">
        <v>316</v>
      </c>
      <c r="D95" s="166" t="s">
        <v>4054</v>
      </c>
      <c r="E95" s="157" t="s">
        <v>445</v>
      </c>
      <c r="F95" s="305">
        <v>6000000</v>
      </c>
      <c r="G95" s="157">
        <v>0</v>
      </c>
      <c r="H95" s="171">
        <v>45279</v>
      </c>
      <c r="I95" s="154" t="s">
        <v>320</v>
      </c>
      <c r="J95" s="154" t="s">
        <v>446</v>
      </c>
    </row>
    <row r="96" spans="1:10" s="116" customFormat="1" ht="15.75">
      <c r="A96" s="114"/>
      <c r="B96" s="114"/>
      <c r="C96" s="114"/>
      <c r="D96" s="114"/>
      <c r="E96" s="114"/>
      <c r="F96" s="115">
        <f>SUM(F3:F95)</f>
        <v>112334931226.26997</v>
      </c>
      <c r="G96" s="115">
        <f>SUM(G3:G95)</f>
        <v>700000.18</v>
      </c>
      <c r="H96" s="114"/>
      <c r="I96" s="114"/>
      <c r="J96" s="114"/>
    </row>
  </sheetData>
  <autoFilter ref="A2:J73"/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85"/>
  <sheetViews>
    <sheetView workbookViewId="0">
      <selection activeCell="A2" sqref="A2:M2"/>
    </sheetView>
  </sheetViews>
  <sheetFormatPr defaultRowHeight="12.75"/>
  <cols>
    <col min="1" max="1" width="7" style="117" customWidth="1"/>
    <col min="2" max="2" width="10.140625" style="117" customWidth="1"/>
    <col min="3" max="3" width="17.85546875" style="117" customWidth="1"/>
    <col min="4" max="4" width="9.140625" style="117" customWidth="1"/>
    <col min="5" max="5" width="16.42578125" style="117" customWidth="1"/>
    <col min="6" max="6" width="41.140625" style="117" bestFit="1" customWidth="1"/>
    <col min="7" max="7" width="11.140625" style="117" customWidth="1"/>
    <col min="8" max="9" width="17.140625" style="117" customWidth="1"/>
    <col min="10" max="11" width="7" style="117" customWidth="1"/>
    <col min="12" max="13" width="17.140625" style="117" customWidth="1"/>
    <col min="14" max="14" width="10" style="117" bestFit="1" customWidth="1"/>
    <col min="15" max="15" width="15.42578125" style="117" bestFit="1" customWidth="1"/>
    <col min="16" max="16384" width="9.140625" style="117"/>
  </cols>
  <sheetData>
    <row r="1" spans="1:13" ht="46.5" customHeight="1">
      <c r="A1" s="344" t="s">
        <v>4575</v>
      </c>
      <c r="B1" s="344"/>
      <c r="C1" s="344"/>
      <c r="D1" s="344"/>
      <c r="E1" s="344"/>
      <c r="F1" s="344"/>
      <c r="G1" s="344"/>
      <c r="H1" s="345"/>
      <c r="I1" s="345"/>
      <c r="J1" s="345"/>
      <c r="K1" s="345"/>
      <c r="L1" s="345"/>
      <c r="M1" s="345"/>
    </row>
    <row r="2" spans="1:13" ht="32.65" customHeight="1">
      <c r="A2" s="346" t="s">
        <v>449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34.700000000000003" customHeight="1">
      <c r="A3" s="347" t="s">
        <v>450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</row>
    <row r="4" spans="1:13" ht="28.15" customHeight="1">
      <c r="A4" s="348"/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</row>
    <row r="5" spans="1:13" ht="52.5" customHeight="1">
      <c r="A5" s="201" t="s">
        <v>451</v>
      </c>
      <c r="B5" s="202" t="s">
        <v>243</v>
      </c>
      <c r="C5" s="202" t="s">
        <v>244</v>
      </c>
      <c r="D5" s="202" t="s">
        <v>245</v>
      </c>
      <c r="E5" s="203" t="s">
        <v>246</v>
      </c>
      <c r="F5" s="203" t="s">
        <v>247</v>
      </c>
      <c r="G5" s="202" t="s">
        <v>248</v>
      </c>
      <c r="H5" s="202" t="s">
        <v>249</v>
      </c>
      <c r="I5" s="202" t="s">
        <v>250</v>
      </c>
      <c r="J5" s="202" t="s">
        <v>251</v>
      </c>
      <c r="K5" s="202" t="s">
        <v>452</v>
      </c>
      <c r="L5" s="202" t="s">
        <v>453</v>
      </c>
      <c r="M5" s="202" t="s">
        <v>454</v>
      </c>
    </row>
    <row r="6" spans="1:13" ht="15">
      <c r="A6" s="106">
        <v>1</v>
      </c>
      <c r="B6" s="246" t="s">
        <v>510</v>
      </c>
      <c r="C6" s="82" t="s">
        <v>19</v>
      </c>
      <c r="D6" s="82" t="s">
        <v>511</v>
      </c>
      <c r="E6" s="107">
        <v>667705943.48000002</v>
      </c>
      <c r="F6" s="82" t="s">
        <v>272</v>
      </c>
      <c r="G6" s="82" t="s">
        <v>273</v>
      </c>
      <c r="H6" s="247">
        <v>654351824.62</v>
      </c>
      <c r="I6" s="248" t="s">
        <v>343</v>
      </c>
      <c r="J6" s="75">
        <v>200</v>
      </c>
      <c r="K6" s="75" t="s">
        <v>257</v>
      </c>
      <c r="L6" s="249">
        <v>229376.53</v>
      </c>
      <c r="M6" s="250">
        <v>224789</v>
      </c>
    </row>
    <row r="7" spans="1:13" ht="23.25">
      <c r="A7" s="106"/>
      <c r="B7" s="82"/>
      <c r="C7" s="82"/>
      <c r="D7" s="82"/>
      <c r="E7" s="107"/>
      <c r="F7" s="82"/>
      <c r="G7" s="82"/>
      <c r="H7" s="251"/>
      <c r="I7" s="252" t="s">
        <v>463</v>
      </c>
      <c r="J7" s="75">
        <v>20</v>
      </c>
      <c r="K7" s="75" t="s">
        <v>257</v>
      </c>
      <c r="L7" s="249">
        <v>549359.18000000005</v>
      </c>
      <c r="M7" s="250">
        <v>538372</v>
      </c>
    </row>
    <row r="8" spans="1:13" ht="34.5">
      <c r="A8" s="106"/>
      <c r="B8" s="82"/>
      <c r="C8" s="82"/>
      <c r="D8" s="82"/>
      <c r="E8" s="107"/>
      <c r="F8" s="82"/>
      <c r="G8" s="82"/>
      <c r="H8" s="251"/>
      <c r="I8" s="252" t="s">
        <v>234</v>
      </c>
      <c r="J8" s="75">
        <v>53</v>
      </c>
      <c r="K8" s="75" t="s">
        <v>257</v>
      </c>
      <c r="L8" s="249">
        <v>1872340.81</v>
      </c>
      <c r="M8" s="250">
        <v>1834893.99</v>
      </c>
    </row>
    <row r="9" spans="1:13" ht="15">
      <c r="A9" s="106"/>
      <c r="B9" s="82"/>
      <c r="C9" s="82"/>
      <c r="D9" s="82"/>
      <c r="E9" s="107"/>
      <c r="F9" s="82"/>
      <c r="G9" s="82"/>
      <c r="H9" s="83"/>
      <c r="I9" s="248" t="s">
        <v>343</v>
      </c>
      <c r="J9" s="75">
        <v>3025</v>
      </c>
      <c r="K9" s="75" t="s">
        <v>257</v>
      </c>
      <c r="L9" s="253">
        <v>100674.49</v>
      </c>
      <c r="M9" s="253">
        <v>98661</v>
      </c>
    </row>
    <row r="10" spans="1:13" ht="15">
      <c r="A10" s="106"/>
      <c r="B10" s="82"/>
      <c r="C10" s="82"/>
      <c r="D10" s="82"/>
      <c r="E10" s="107"/>
      <c r="F10" s="82"/>
      <c r="G10" s="82"/>
      <c r="H10" s="83"/>
      <c r="I10" s="248" t="s">
        <v>343</v>
      </c>
      <c r="J10" s="75">
        <v>10</v>
      </c>
      <c r="K10" s="75" t="s">
        <v>257</v>
      </c>
      <c r="L10" s="253">
        <v>421891.67</v>
      </c>
      <c r="M10" s="253">
        <v>413453.84</v>
      </c>
    </row>
    <row r="11" spans="1:13" ht="15">
      <c r="A11" s="106"/>
      <c r="B11" s="82"/>
      <c r="C11" s="82"/>
      <c r="D11" s="82"/>
      <c r="E11" s="107"/>
      <c r="F11" s="82"/>
      <c r="G11" s="82"/>
      <c r="H11" s="83"/>
      <c r="I11" s="254" t="s">
        <v>343</v>
      </c>
      <c r="J11" s="75">
        <v>1475</v>
      </c>
      <c r="K11" s="75" t="s">
        <v>257</v>
      </c>
      <c r="L11" s="253">
        <v>137525.51999999999</v>
      </c>
      <c r="M11" s="253">
        <v>134775.01</v>
      </c>
    </row>
    <row r="12" spans="1:13" ht="15">
      <c r="A12" s="106">
        <v>2</v>
      </c>
      <c r="B12" s="144" t="s">
        <v>512</v>
      </c>
      <c r="C12" s="82" t="s">
        <v>19</v>
      </c>
      <c r="D12" s="178">
        <v>44988</v>
      </c>
      <c r="E12" s="107">
        <v>634000</v>
      </c>
      <c r="F12" s="144" t="s">
        <v>513</v>
      </c>
      <c r="G12" s="144">
        <v>309377441</v>
      </c>
      <c r="H12" s="179">
        <v>595960</v>
      </c>
      <c r="I12" s="145" t="s">
        <v>514</v>
      </c>
      <c r="J12" s="75">
        <v>1</v>
      </c>
      <c r="K12" s="75" t="s">
        <v>461</v>
      </c>
      <c r="L12" s="180">
        <v>24000</v>
      </c>
      <c r="M12" s="180">
        <v>22560</v>
      </c>
    </row>
    <row r="13" spans="1:13" ht="15">
      <c r="A13" s="106"/>
      <c r="B13" s="82"/>
      <c r="C13" s="82"/>
      <c r="D13" s="82"/>
      <c r="E13" s="107"/>
      <c r="F13" s="82"/>
      <c r="G13" s="82"/>
      <c r="H13" s="83"/>
      <c r="I13" s="248" t="s">
        <v>466</v>
      </c>
      <c r="J13" s="75">
        <v>5</v>
      </c>
      <c r="K13" s="75" t="s">
        <v>515</v>
      </c>
      <c r="L13" s="180">
        <v>122000</v>
      </c>
      <c r="M13" s="180">
        <v>114680</v>
      </c>
    </row>
    <row r="14" spans="1:13" ht="15">
      <c r="A14" s="106">
        <v>3</v>
      </c>
      <c r="B14" s="82" t="s">
        <v>1425</v>
      </c>
      <c r="C14" s="82" t="s">
        <v>19</v>
      </c>
      <c r="D14" s="178">
        <v>45030</v>
      </c>
      <c r="E14" s="107">
        <v>665212733.89999998</v>
      </c>
      <c r="F14" s="82" t="s">
        <v>272</v>
      </c>
      <c r="G14" s="82" t="s">
        <v>273</v>
      </c>
      <c r="H14" s="107">
        <v>651908479.25</v>
      </c>
      <c r="I14" s="75" t="s">
        <v>343</v>
      </c>
      <c r="J14" s="75" t="s">
        <v>462</v>
      </c>
      <c r="K14" s="75" t="s">
        <v>257</v>
      </c>
      <c r="L14" s="180">
        <v>255023</v>
      </c>
      <c r="M14" s="180">
        <v>249922.54</v>
      </c>
    </row>
    <row r="15" spans="1:13" ht="22.5">
      <c r="A15" s="106"/>
      <c r="B15" s="82"/>
      <c r="C15" s="82"/>
      <c r="D15" s="82"/>
      <c r="E15" s="83"/>
      <c r="F15" s="82"/>
      <c r="G15" s="82"/>
      <c r="H15" s="83"/>
      <c r="I15" s="75" t="s">
        <v>463</v>
      </c>
      <c r="J15" s="75" t="s">
        <v>260</v>
      </c>
      <c r="K15" s="75" t="s">
        <v>257</v>
      </c>
      <c r="L15" s="180">
        <v>549359.18000000005</v>
      </c>
      <c r="M15" s="180">
        <v>538372</v>
      </c>
    </row>
    <row r="16" spans="1:13" ht="33.75">
      <c r="A16" s="106"/>
      <c r="B16" s="82"/>
      <c r="C16" s="82"/>
      <c r="D16" s="82"/>
      <c r="E16" s="83"/>
      <c r="F16" s="82"/>
      <c r="G16" s="82"/>
      <c r="H16" s="83"/>
      <c r="I16" s="75" t="s">
        <v>234</v>
      </c>
      <c r="J16" s="75" t="s">
        <v>455</v>
      </c>
      <c r="K16" s="75" t="s">
        <v>257</v>
      </c>
      <c r="L16" s="180">
        <v>1872340.81</v>
      </c>
      <c r="M16" s="180">
        <v>1834893.99</v>
      </c>
    </row>
    <row r="17" spans="1:13" ht="15">
      <c r="A17" s="106"/>
      <c r="B17" s="82"/>
      <c r="C17" s="82"/>
      <c r="D17" s="82"/>
      <c r="E17" s="83"/>
      <c r="F17" s="82"/>
      <c r="G17" s="82"/>
      <c r="H17" s="83"/>
      <c r="I17" s="75" t="s">
        <v>343</v>
      </c>
      <c r="J17" s="75" t="s">
        <v>1426</v>
      </c>
      <c r="K17" s="75" t="s">
        <v>257</v>
      </c>
      <c r="L17" s="180">
        <v>100674.49</v>
      </c>
      <c r="M17" s="180" t="s">
        <v>460</v>
      </c>
    </row>
    <row r="18" spans="1:13" ht="15">
      <c r="A18" s="106"/>
      <c r="B18" s="82"/>
      <c r="C18" s="82"/>
      <c r="D18" s="82"/>
      <c r="E18" s="83"/>
      <c r="F18" s="82"/>
      <c r="G18" s="82"/>
      <c r="H18" s="83"/>
      <c r="I18" s="75" t="s">
        <v>343</v>
      </c>
      <c r="J18" s="75" t="s">
        <v>457</v>
      </c>
      <c r="K18" s="75" t="s">
        <v>257</v>
      </c>
      <c r="L18" s="180">
        <v>229376.53</v>
      </c>
      <c r="M18" s="180" t="s">
        <v>458</v>
      </c>
    </row>
    <row r="19" spans="1:13" ht="15">
      <c r="A19" s="106"/>
      <c r="B19" s="82"/>
      <c r="C19" s="82"/>
      <c r="D19" s="82"/>
      <c r="E19" s="83"/>
      <c r="F19" s="82"/>
      <c r="G19" s="82"/>
      <c r="H19" s="83"/>
      <c r="I19" s="75" t="s">
        <v>343</v>
      </c>
      <c r="J19" s="75" t="s">
        <v>1427</v>
      </c>
      <c r="K19" s="75" t="s">
        <v>257</v>
      </c>
      <c r="L19" s="180">
        <v>137525.51999999999</v>
      </c>
      <c r="M19" s="180">
        <v>134775.01</v>
      </c>
    </row>
    <row r="20" spans="1:13" ht="15">
      <c r="A20" s="106"/>
      <c r="B20" s="82"/>
      <c r="C20" s="82"/>
      <c r="D20" s="82"/>
      <c r="E20" s="83"/>
      <c r="F20" s="82"/>
      <c r="G20" s="82"/>
      <c r="H20" s="83"/>
      <c r="I20" s="75"/>
      <c r="J20" s="75"/>
      <c r="K20" s="75"/>
      <c r="L20" s="233"/>
      <c r="M20" s="233"/>
    </row>
    <row r="21" spans="1:13" ht="22.5">
      <c r="A21" s="106">
        <v>4</v>
      </c>
      <c r="B21" s="82" t="s">
        <v>1428</v>
      </c>
      <c r="C21" s="82" t="s">
        <v>19</v>
      </c>
      <c r="D21" s="82" t="s">
        <v>1429</v>
      </c>
      <c r="E21" s="237">
        <v>1014000</v>
      </c>
      <c r="F21" s="82" t="s">
        <v>1430</v>
      </c>
      <c r="G21" s="82" t="s">
        <v>1431</v>
      </c>
      <c r="H21" s="237">
        <v>912600</v>
      </c>
      <c r="I21" s="75" t="s">
        <v>1432</v>
      </c>
      <c r="J21" s="75" t="s">
        <v>456</v>
      </c>
      <c r="K21" s="75" t="s">
        <v>461</v>
      </c>
      <c r="L21" s="180">
        <v>169000</v>
      </c>
      <c r="M21" s="180">
        <v>152100</v>
      </c>
    </row>
    <row r="22" spans="1:13" ht="45">
      <c r="A22" s="255">
        <v>5</v>
      </c>
      <c r="B22" s="183" t="s">
        <v>1433</v>
      </c>
      <c r="C22" s="183" t="s">
        <v>19</v>
      </c>
      <c r="D22" s="183" t="s">
        <v>1434</v>
      </c>
      <c r="E22" s="256">
        <v>1200000</v>
      </c>
      <c r="F22" s="183" t="s">
        <v>1435</v>
      </c>
      <c r="G22" s="183" t="s">
        <v>1436</v>
      </c>
      <c r="H22" s="256">
        <v>1104000</v>
      </c>
      <c r="I22" s="240" t="s">
        <v>1437</v>
      </c>
      <c r="J22" s="240" t="s">
        <v>255</v>
      </c>
      <c r="K22" s="240" t="s">
        <v>461</v>
      </c>
      <c r="L22" s="241">
        <v>1200000</v>
      </c>
      <c r="M22" s="241">
        <v>1104000</v>
      </c>
    </row>
    <row r="23" spans="1:13" ht="15">
      <c r="A23" s="106">
        <v>6</v>
      </c>
      <c r="B23" s="82" t="s">
        <v>1438</v>
      </c>
      <c r="C23" s="82" t="s">
        <v>19</v>
      </c>
      <c r="D23" s="82" t="s">
        <v>1439</v>
      </c>
      <c r="E23" s="237">
        <v>635595175.04499996</v>
      </c>
      <c r="F23" s="82" t="s">
        <v>272</v>
      </c>
      <c r="G23" s="82" t="s">
        <v>273</v>
      </c>
      <c r="H23" s="237">
        <v>622883271.54999995</v>
      </c>
      <c r="I23" s="248" t="s">
        <v>343</v>
      </c>
      <c r="J23" s="145">
        <v>175</v>
      </c>
      <c r="K23" s="145" t="s">
        <v>257</v>
      </c>
      <c r="L23" s="250">
        <v>255023</v>
      </c>
      <c r="M23" s="250">
        <v>249922.54</v>
      </c>
    </row>
    <row r="24" spans="1:13" ht="15">
      <c r="A24" s="106"/>
      <c r="B24" s="82"/>
      <c r="C24" s="82"/>
      <c r="D24" s="82"/>
      <c r="E24" s="237"/>
      <c r="F24" s="82"/>
      <c r="G24" s="82"/>
      <c r="H24" s="237"/>
      <c r="I24" s="248" t="s">
        <v>343</v>
      </c>
      <c r="J24" s="145">
        <v>125</v>
      </c>
      <c r="K24" s="145" t="s">
        <v>257</v>
      </c>
      <c r="L24" s="250">
        <v>229376.53</v>
      </c>
      <c r="M24" s="250">
        <v>224789</v>
      </c>
    </row>
    <row r="25" spans="1:13" ht="22.5">
      <c r="A25" s="257"/>
      <c r="B25" s="257"/>
      <c r="C25" s="257"/>
      <c r="D25" s="257"/>
      <c r="E25" s="257"/>
      <c r="F25" s="257"/>
      <c r="G25" s="257"/>
      <c r="H25" s="258"/>
      <c r="I25" s="252" t="s">
        <v>463</v>
      </c>
      <c r="J25" s="145">
        <v>30</v>
      </c>
      <c r="K25" s="145" t="s">
        <v>257</v>
      </c>
      <c r="L25" s="250">
        <v>549359.18000000005</v>
      </c>
      <c r="M25" s="250">
        <v>538372</v>
      </c>
    </row>
    <row r="26" spans="1:13" ht="33.75">
      <c r="A26" s="257"/>
      <c r="B26" s="257"/>
      <c r="C26" s="257"/>
      <c r="D26" s="257"/>
      <c r="E26" s="257"/>
      <c r="F26" s="257"/>
      <c r="G26" s="257"/>
      <c r="H26" s="258"/>
      <c r="I26" s="252" t="s">
        <v>234</v>
      </c>
      <c r="J26" s="145">
        <v>48</v>
      </c>
      <c r="K26" s="145" t="s">
        <v>257</v>
      </c>
      <c r="L26" s="250">
        <v>1872340.81</v>
      </c>
      <c r="M26" s="250">
        <v>1834893.99</v>
      </c>
    </row>
    <row r="27" spans="1:13" ht="15">
      <c r="A27" s="106"/>
      <c r="B27" s="82"/>
      <c r="C27" s="82"/>
      <c r="D27" s="82"/>
      <c r="E27" s="237"/>
      <c r="F27" s="82"/>
      <c r="G27" s="82"/>
      <c r="H27" s="237"/>
      <c r="I27" s="248" t="s">
        <v>343</v>
      </c>
      <c r="J27" s="145">
        <v>2700</v>
      </c>
      <c r="K27" s="145" t="s">
        <v>257</v>
      </c>
      <c r="L27" s="250" t="s">
        <v>459</v>
      </c>
      <c r="M27" s="250">
        <v>98661</v>
      </c>
    </row>
    <row r="28" spans="1:13">
      <c r="A28" s="257"/>
      <c r="B28" s="257"/>
      <c r="C28" s="257"/>
      <c r="D28" s="257"/>
      <c r="E28" s="257"/>
      <c r="F28" s="257"/>
      <c r="G28" s="257"/>
      <c r="H28" s="258"/>
      <c r="I28" s="248" t="s">
        <v>343</v>
      </c>
      <c r="J28" s="259">
        <v>4.5</v>
      </c>
      <c r="K28" s="145" t="s">
        <v>257</v>
      </c>
      <c r="L28" s="250">
        <v>421891.67</v>
      </c>
      <c r="M28" s="250">
        <v>413453.84</v>
      </c>
    </row>
    <row r="29" spans="1:13">
      <c r="A29" s="260"/>
      <c r="B29" s="260"/>
      <c r="C29" s="260"/>
      <c r="D29" s="260"/>
      <c r="E29" s="260"/>
      <c r="F29" s="260"/>
      <c r="G29" s="260"/>
      <c r="H29" s="261"/>
      <c r="I29" s="254" t="s">
        <v>343</v>
      </c>
      <c r="J29" s="262">
        <v>1325</v>
      </c>
      <c r="K29" s="262" t="s">
        <v>257</v>
      </c>
      <c r="L29" s="263">
        <v>137525.51999999999</v>
      </c>
      <c r="M29" s="263">
        <v>134775.01</v>
      </c>
    </row>
    <row r="30" spans="1:13" ht="15">
      <c r="A30" s="106">
        <v>7</v>
      </c>
      <c r="B30" s="82" t="s">
        <v>1440</v>
      </c>
      <c r="C30" s="82" t="s">
        <v>19</v>
      </c>
      <c r="D30" s="82" t="s">
        <v>1385</v>
      </c>
      <c r="E30" s="237">
        <v>1602072</v>
      </c>
      <c r="F30" s="82" t="s">
        <v>1441</v>
      </c>
      <c r="G30" s="82" t="s">
        <v>1442</v>
      </c>
      <c r="H30" s="237">
        <v>1570030.56</v>
      </c>
      <c r="I30" s="248" t="s">
        <v>1443</v>
      </c>
      <c r="J30" s="145">
        <v>4</v>
      </c>
      <c r="K30" s="145" t="s">
        <v>461</v>
      </c>
      <c r="L30" s="250">
        <v>18368</v>
      </c>
      <c r="M30" s="250">
        <v>18000.64</v>
      </c>
    </row>
    <row r="31" spans="1:13" ht="22.5">
      <c r="A31" s="257"/>
      <c r="B31" s="257"/>
      <c r="C31" s="257"/>
      <c r="D31" s="257"/>
      <c r="E31" s="257"/>
      <c r="F31" s="257"/>
      <c r="G31" s="257"/>
      <c r="H31" s="258"/>
      <c r="I31" s="252" t="s">
        <v>1444</v>
      </c>
      <c r="J31" s="145">
        <v>100</v>
      </c>
      <c r="K31" s="145" t="s">
        <v>1445</v>
      </c>
      <c r="L31" s="250">
        <v>1360</v>
      </c>
      <c r="M31" s="250">
        <v>1332.8</v>
      </c>
    </row>
    <row r="32" spans="1:13">
      <c r="A32" s="257"/>
      <c r="B32" s="257"/>
      <c r="C32" s="257"/>
      <c r="D32" s="257"/>
      <c r="E32" s="257"/>
      <c r="F32" s="257"/>
      <c r="G32" s="257"/>
      <c r="H32" s="258"/>
      <c r="I32" s="248" t="s">
        <v>1446</v>
      </c>
      <c r="J32" s="145">
        <v>1</v>
      </c>
      <c r="K32" s="145" t="s">
        <v>461</v>
      </c>
      <c r="L32" s="250">
        <v>69800</v>
      </c>
      <c r="M32" s="250">
        <v>68404</v>
      </c>
    </row>
    <row r="33" spans="1:13" ht="45">
      <c r="A33" s="257"/>
      <c r="B33" s="257"/>
      <c r="C33" s="257"/>
      <c r="D33" s="257"/>
      <c r="E33" s="257"/>
      <c r="F33" s="257"/>
      <c r="G33" s="257"/>
      <c r="H33" s="258"/>
      <c r="I33" s="264" t="s">
        <v>1447</v>
      </c>
      <c r="J33" s="262">
        <v>1</v>
      </c>
      <c r="K33" s="262" t="s">
        <v>461</v>
      </c>
      <c r="L33" s="263">
        <v>222800</v>
      </c>
      <c r="M33" s="263">
        <v>218344</v>
      </c>
    </row>
    <row r="34" spans="1:13">
      <c r="A34" s="260"/>
      <c r="B34" s="260"/>
      <c r="C34" s="260"/>
      <c r="D34" s="260"/>
      <c r="E34" s="260"/>
      <c r="F34" s="260"/>
      <c r="G34" s="260"/>
      <c r="H34" s="261"/>
      <c r="I34" s="254" t="s">
        <v>1443</v>
      </c>
      <c r="J34" s="262">
        <v>20</v>
      </c>
      <c r="K34" s="262" t="s">
        <v>461</v>
      </c>
      <c r="L34" s="263">
        <v>55000</v>
      </c>
      <c r="M34" s="263">
        <v>53900</v>
      </c>
    </row>
    <row r="35" spans="1:13">
      <c r="A35" s="265">
        <v>8</v>
      </c>
      <c r="B35" s="99" t="s">
        <v>1448</v>
      </c>
      <c r="C35" s="266" t="s">
        <v>19</v>
      </c>
      <c r="D35" s="82" t="s">
        <v>1434</v>
      </c>
      <c r="E35" s="237">
        <v>855000</v>
      </c>
      <c r="F35" s="82" t="s">
        <v>1449</v>
      </c>
      <c r="G35" s="82">
        <v>309763096</v>
      </c>
      <c r="H35" s="179">
        <v>837900</v>
      </c>
      <c r="I35" s="75" t="s">
        <v>1450</v>
      </c>
      <c r="J35" s="75" t="s">
        <v>260</v>
      </c>
      <c r="K35" s="75" t="s">
        <v>515</v>
      </c>
      <c r="L35" s="180">
        <v>28500</v>
      </c>
      <c r="M35" s="180">
        <v>27930</v>
      </c>
    </row>
    <row r="36" spans="1:13" ht="22.5">
      <c r="A36" s="265">
        <v>9</v>
      </c>
      <c r="B36" s="82" t="s">
        <v>2822</v>
      </c>
      <c r="C36" s="267" t="s">
        <v>19</v>
      </c>
      <c r="D36" s="82" t="s">
        <v>2613</v>
      </c>
      <c r="E36" s="237">
        <v>7300720</v>
      </c>
      <c r="F36" s="82" t="s">
        <v>2695</v>
      </c>
      <c r="G36" s="82" t="s">
        <v>2696</v>
      </c>
      <c r="H36" s="237">
        <v>5986590.4000000004</v>
      </c>
      <c r="I36" s="75" t="s">
        <v>2697</v>
      </c>
      <c r="J36" s="75" t="s">
        <v>255</v>
      </c>
      <c r="K36" s="75" t="s">
        <v>461</v>
      </c>
      <c r="L36" s="180">
        <v>7300720</v>
      </c>
      <c r="M36" s="180">
        <v>5986590.4000000004</v>
      </c>
    </row>
    <row r="37" spans="1:13" ht="33.75">
      <c r="A37" s="265">
        <v>10</v>
      </c>
      <c r="B37" s="82" t="s">
        <v>2823</v>
      </c>
      <c r="C37" s="82" t="s">
        <v>19</v>
      </c>
      <c r="D37" s="82" t="s">
        <v>2824</v>
      </c>
      <c r="E37" s="237">
        <v>4575200</v>
      </c>
      <c r="F37" s="82" t="s">
        <v>2682</v>
      </c>
      <c r="G37" s="82" t="s">
        <v>2683</v>
      </c>
      <c r="H37" s="237">
        <v>4392192</v>
      </c>
      <c r="I37" s="75" t="s">
        <v>2825</v>
      </c>
      <c r="J37" s="75">
        <v>8.17</v>
      </c>
      <c r="K37" s="75" t="s">
        <v>2487</v>
      </c>
      <c r="L37" s="180">
        <v>560000</v>
      </c>
      <c r="M37" s="180">
        <v>537600</v>
      </c>
    </row>
    <row r="38" spans="1:13">
      <c r="A38" s="265">
        <v>11</v>
      </c>
      <c r="B38" s="268" t="s">
        <v>2826</v>
      </c>
      <c r="C38" s="268" t="s">
        <v>19</v>
      </c>
      <c r="D38" s="82" t="s">
        <v>2824</v>
      </c>
      <c r="E38" s="269">
        <v>5718750</v>
      </c>
      <c r="F38" s="268" t="s">
        <v>1052</v>
      </c>
      <c r="G38" s="268" t="s">
        <v>1053</v>
      </c>
      <c r="H38" s="269">
        <v>4346250</v>
      </c>
      <c r="I38" s="270" t="s">
        <v>2610</v>
      </c>
      <c r="J38" s="270" t="s">
        <v>2611</v>
      </c>
      <c r="K38" s="270" t="s">
        <v>257</v>
      </c>
      <c r="L38" s="271">
        <v>22875</v>
      </c>
      <c r="M38" s="271">
        <v>17385</v>
      </c>
    </row>
    <row r="39" spans="1:13">
      <c r="A39" s="265">
        <v>12</v>
      </c>
      <c r="B39" s="82" t="s">
        <v>2827</v>
      </c>
      <c r="C39" s="82" t="s">
        <v>19</v>
      </c>
      <c r="D39" s="82" t="s">
        <v>2828</v>
      </c>
      <c r="E39" s="237">
        <v>697067021.10000002</v>
      </c>
      <c r="F39" s="82" t="s">
        <v>272</v>
      </c>
      <c r="G39" s="82" t="s">
        <v>273</v>
      </c>
      <c r="H39" s="237">
        <v>655243000.35000002</v>
      </c>
      <c r="I39" s="75" t="s">
        <v>343</v>
      </c>
      <c r="J39" s="272">
        <v>1550</v>
      </c>
      <c r="K39" s="265" t="s">
        <v>257</v>
      </c>
      <c r="L39" s="180">
        <v>137525.20000000001</v>
      </c>
      <c r="M39" s="180">
        <v>129273.99</v>
      </c>
    </row>
    <row r="40" spans="1:13">
      <c r="A40" s="257"/>
      <c r="B40" s="82"/>
      <c r="C40" s="82"/>
      <c r="D40" s="257"/>
      <c r="E40" s="257"/>
      <c r="F40" s="257"/>
      <c r="G40" s="257"/>
      <c r="H40" s="258"/>
      <c r="I40" s="75" t="s">
        <v>343</v>
      </c>
      <c r="J40" s="272">
        <v>5</v>
      </c>
      <c r="K40" s="272" t="s">
        <v>257</v>
      </c>
      <c r="L40" s="273">
        <v>421891.67</v>
      </c>
      <c r="M40" s="273">
        <v>396578.17</v>
      </c>
    </row>
    <row r="41" spans="1:13">
      <c r="A41" s="257"/>
      <c r="B41" s="82"/>
      <c r="C41" s="82"/>
      <c r="D41" s="257"/>
      <c r="E41" s="257"/>
      <c r="F41" s="257"/>
      <c r="G41" s="257"/>
      <c r="H41" s="258"/>
      <c r="I41" s="75" t="s">
        <v>343</v>
      </c>
      <c r="J41" s="272">
        <v>2850</v>
      </c>
      <c r="K41" s="265" t="s">
        <v>257</v>
      </c>
      <c r="L41" s="273">
        <v>100674.49</v>
      </c>
      <c r="M41" s="273">
        <v>94634.02</v>
      </c>
    </row>
    <row r="42" spans="1:13">
      <c r="A42" s="257"/>
      <c r="B42" s="82"/>
      <c r="C42" s="82"/>
      <c r="D42" s="257"/>
      <c r="E42" s="257"/>
      <c r="F42" s="257"/>
      <c r="G42" s="257"/>
      <c r="H42" s="258"/>
      <c r="I42" s="75" t="s">
        <v>343</v>
      </c>
      <c r="J42" s="272">
        <v>40</v>
      </c>
      <c r="K42" s="272" t="s">
        <v>257</v>
      </c>
      <c r="L42" s="273">
        <v>1872340.81</v>
      </c>
      <c r="M42" s="273">
        <v>1760000.36</v>
      </c>
    </row>
    <row r="43" spans="1:13" ht="22.5">
      <c r="A43" s="257"/>
      <c r="B43" s="82"/>
      <c r="C43" s="82"/>
      <c r="D43" s="257"/>
      <c r="E43" s="257"/>
      <c r="F43" s="257"/>
      <c r="G43" s="257"/>
      <c r="H43" s="258"/>
      <c r="I43" s="75" t="s">
        <v>463</v>
      </c>
      <c r="J43" s="265">
        <v>20</v>
      </c>
      <c r="K43" s="265" t="s">
        <v>257</v>
      </c>
      <c r="L43" s="273">
        <v>549359.18000000005</v>
      </c>
      <c r="M43" s="273">
        <v>516397.63</v>
      </c>
    </row>
    <row r="44" spans="1:13">
      <c r="A44" s="257"/>
      <c r="B44" s="82"/>
      <c r="C44" s="82"/>
      <c r="D44" s="257"/>
      <c r="E44" s="257"/>
      <c r="F44" s="257"/>
      <c r="G44" s="257"/>
      <c r="H44" s="258"/>
      <c r="I44" s="75" t="s">
        <v>343</v>
      </c>
      <c r="J44" s="265">
        <v>225</v>
      </c>
      <c r="K44" s="265" t="s">
        <v>257</v>
      </c>
      <c r="L44" s="273">
        <v>229376.33</v>
      </c>
      <c r="M44" s="273">
        <v>215613.94</v>
      </c>
    </row>
    <row r="45" spans="1:13">
      <c r="A45" s="272"/>
      <c r="B45" s="82"/>
      <c r="C45" s="82"/>
      <c r="D45" s="257"/>
      <c r="E45" s="257"/>
      <c r="F45" s="257"/>
      <c r="G45" s="257"/>
      <c r="H45" s="258"/>
      <c r="I45" s="75" t="s">
        <v>343</v>
      </c>
      <c r="J45" s="272">
        <v>225</v>
      </c>
      <c r="K45" s="272" t="s">
        <v>257</v>
      </c>
      <c r="L45" s="273">
        <v>255023</v>
      </c>
      <c r="M45" s="273">
        <v>239721.62</v>
      </c>
    </row>
    <row r="46" spans="1:13" ht="22.5">
      <c r="A46" s="272">
        <v>13</v>
      </c>
      <c r="B46" s="82" t="s">
        <v>2829</v>
      </c>
      <c r="C46" s="82" t="s">
        <v>19</v>
      </c>
      <c r="D46" s="82" t="s">
        <v>2830</v>
      </c>
      <c r="E46" s="237">
        <v>13880174.199999999</v>
      </c>
      <c r="F46" s="82" t="s">
        <v>1052</v>
      </c>
      <c r="G46" s="82" t="s">
        <v>1053</v>
      </c>
      <c r="H46" s="237">
        <v>13602567.1</v>
      </c>
      <c r="I46" s="75" t="s">
        <v>2831</v>
      </c>
      <c r="J46" s="75" t="s">
        <v>2832</v>
      </c>
      <c r="K46" s="75" t="s">
        <v>257</v>
      </c>
      <c r="L46" s="180">
        <v>12283.34</v>
      </c>
      <c r="M46" s="180">
        <v>12037.67</v>
      </c>
    </row>
    <row r="47" spans="1:13" ht="15">
      <c r="A47" s="274">
        <v>14</v>
      </c>
      <c r="B47" s="82" t="s">
        <v>2833</v>
      </c>
      <c r="C47" s="82" t="s">
        <v>19</v>
      </c>
      <c r="D47" s="82" t="s">
        <v>2834</v>
      </c>
      <c r="E47" s="237">
        <v>2449800</v>
      </c>
      <c r="F47" s="82" t="s">
        <v>2695</v>
      </c>
      <c r="G47" s="82" t="s">
        <v>2696</v>
      </c>
      <c r="H47" s="237">
        <v>2400804</v>
      </c>
      <c r="I47" s="75" t="s">
        <v>2835</v>
      </c>
      <c r="J47" s="75" t="s">
        <v>2609</v>
      </c>
      <c r="K47" s="75" t="s">
        <v>257</v>
      </c>
      <c r="L47" s="180">
        <v>8166</v>
      </c>
      <c r="M47" s="180">
        <v>8002.68</v>
      </c>
    </row>
    <row r="48" spans="1:13" ht="22.5">
      <c r="A48" s="265">
        <v>15</v>
      </c>
      <c r="B48" s="82" t="s">
        <v>4537</v>
      </c>
      <c r="C48" s="82" t="s">
        <v>19</v>
      </c>
      <c r="D48" s="82" t="s">
        <v>4538</v>
      </c>
      <c r="E48" s="237">
        <v>4000000</v>
      </c>
      <c r="F48" s="82" t="s">
        <v>4270</v>
      </c>
      <c r="G48" s="82" t="s">
        <v>4271</v>
      </c>
      <c r="H48" s="237">
        <v>3840000</v>
      </c>
      <c r="I48" s="75" t="s">
        <v>4539</v>
      </c>
      <c r="J48" s="75" t="s">
        <v>4272</v>
      </c>
      <c r="K48" s="75" t="s">
        <v>257</v>
      </c>
      <c r="L48" s="180">
        <v>25000</v>
      </c>
      <c r="M48" s="180" t="s">
        <v>4540</v>
      </c>
    </row>
    <row r="49" spans="1:13">
      <c r="A49" s="265">
        <v>16</v>
      </c>
      <c r="B49" s="82" t="s">
        <v>4541</v>
      </c>
      <c r="C49" s="82" t="s">
        <v>19</v>
      </c>
      <c r="D49" s="82" t="s">
        <v>4259</v>
      </c>
      <c r="E49" s="237">
        <v>1850000</v>
      </c>
      <c r="F49" s="82" t="s">
        <v>513</v>
      </c>
      <c r="G49" s="82" t="s">
        <v>4542</v>
      </c>
      <c r="H49" s="237">
        <v>1665000</v>
      </c>
      <c r="I49" s="75" t="s">
        <v>4543</v>
      </c>
      <c r="J49" s="75" t="s">
        <v>4093</v>
      </c>
      <c r="K49" s="75" t="s">
        <v>4544</v>
      </c>
      <c r="L49" s="180" t="s">
        <v>4525</v>
      </c>
      <c r="M49" s="180" t="s">
        <v>4545</v>
      </c>
    </row>
    <row r="50" spans="1:13">
      <c r="A50" s="322">
        <v>17</v>
      </c>
      <c r="B50" s="183" t="s">
        <v>4546</v>
      </c>
      <c r="C50" s="183" t="s">
        <v>19</v>
      </c>
      <c r="D50" s="183" t="s">
        <v>4264</v>
      </c>
      <c r="E50" s="269">
        <v>769095987.86000001</v>
      </c>
      <c r="F50" s="183" t="s">
        <v>272</v>
      </c>
      <c r="G50" s="183" t="s">
        <v>273</v>
      </c>
      <c r="H50" s="256">
        <v>753714068.13999999</v>
      </c>
      <c r="I50" s="240" t="s">
        <v>343</v>
      </c>
      <c r="J50" s="240" t="s">
        <v>4547</v>
      </c>
      <c r="K50" s="240" t="s">
        <v>257</v>
      </c>
      <c r="L50" s="241">
        <v>137525.51999999999</v>
      </c>
      <c r="M50" s="241">
        <v>134775.01</v>
      </c>
    </row>
    <row r="51" spans="1:13" ht="15">
      <c r="A51" s="265"/>
      <c r="B51" s="82"/>
      <c r="C51" s="82"/>
      <c r="D51" s="257"/>
      <c r="E51" s="257"/>
      <c r="F51" s="257"/>
      <c r="G51" s="257"/>
      <c r="H51" s="106"/>
      <c r="I51" s="145" t="s">
        <v>343</v>
      </c>
      <c r="J51" s="145">
        <v>250</v>
      </c>
      <c r="K51" s="145" t="s">
        <v>257</v>
      </c>
      <c r="L51" s="250">
        <v>255023</v>
      </c>
      <c r="M51" s="250" t="s">
        <v>4548</v>
      </c>
    </row>
    <row r="52" spans="1:13" ht="15">
      <c r="A52" s="265"/>
      <c r="B52" s="82"/>
      <c r="C52" s="82"/>
      <c r="D52" s="257"/>
      <c r="E52" s="257"/>
      <c r="F52" s="257"/>
      <c r="G52" s="257"/>
      <c r="H52" s="106"/>
      <c r="I52" s="145" t="s">
        <v>343</v>
      </c>
      <c r="J52" s="145">
        <v>3150</v>
      </c>
      <c r="K52" s="145" t="s">
        <v>257</v>
      </c>
      <c r="L52" s="250">
        <v>100674.49</v>
      </c>
      <c r="M52" s="250">
        <v>98661</v>
      </c>
    </row>
    <row r="53" spans="1:13" ht="33.75">
      <c r="A53" s="265"/>
      <c r="B53" s="82"/>
      <c r="C53" s="82"/>
      <c r="D53" s="257"/>
      <c r="E53" s="257"/>
      <c r="F53" s="257"/>
      <c r="G53" s="257"/>
      <c r="H53" s="106"/>
      <c r="I53" s="145" t="s">
        <v>234</v>
      </c>
      <c r="J53" s="145">
        <v>56</v>
      </c>
      <c r="K53" s="145" t="s">
        <v>257</v>
      </c>
      <c r="L53" s="250">
        <v>1872340.81</v>
      </c>
      <c r="M53" s="250">
        <v>1834893.99</v>
      </c>
    </row>
    <row r="54" spans="1:13" ht="22.5">
      <c r="A54" s="265"/>
      <c r="B54" s="82"/>
      <c r="C54" s="82"/>
      <c r="D54" s="257"/>
      <c r="E54" s="257"/>
      <c r="F54" s="257"/>
      <c r="G54" s="257"/>
      <c r="H54" s="106"/>
      <c r="I54" s="145" t="s">
        <v>463</v>
      </c>
      <c r="J54" s="145">
        <v>30</v>
      </c>
      <c r="K54" s="145" t="s">
        <v>257</v>
      </c>
      <c r="L54" s="250">
        <v>549359.18000000005</v>
      </c>
      <c r="M54" s="250">
        <v>538372</v>
      </c>
    </row>
    <row r="55" spans="1:13" ht="15">
      <c r="A55" s="265"/>
      <c r="B55" s="82"/>
      <c r="C55" s="82"/>
      <c r="D55" s="257"/>
      <c r="E55" s="257"/>
      <c r="F55" s="257"/>
      <c r="G55" s="257"/>
      <c r="H55" s="106"/>
      <c r="I55" s="145" t="s">
        <v>343</v>
      </c>
      <c r="J55" s="145">
        <v>225</v>
      </c>
      <c r="K55" s="145" t="s">
        <v>257</v>
      </c>
      <c r="L55" s="250">
        <v>229376.53</v>
      </c>
      <c r="M55" s="250">
        <v>224789</v>
      </c>
    </row>
    <row r="56" spans="1:13" ht="15">
      <c r="A56" s="265"/>
      <c r="B56" s="82"/>
      <c r="C56" s="82"/>
      <c r="D56" s="257"/>
      <c r="E56" s="257"/>
      <c r="F56" s="257"/>
      <c r="G56" s="257"/>
      <c r="H56" s="106"/>
      <c r="I56" s="145" t="s">
        <v>343</v>
      </c>
      <c r="J56" s="145">
        <v>5</v>
      </c>
      <c r="K56" s="145" t="s">
        <v>257</v>
      </c>
      <c r="L56" s="250">
        <v>421891.67</v>
      </c>
      <c r="M56" s="250">
        <v>413453.84</v>
      </c>
    </row>
    <row r="57" spans="1:13">
      <c r="A57" s="265">
        <v>18</v>
      </c>
      <c r="B57" s="82" t="s">
        <v>4549</v>
      </c>
      <c r="C57" s="82" t="s">
        <v>19</v>
      </c>
      <c r="D57" s="82" t="s">
        <v>4088</v>
      </c>
      <c r="E57" s="237">
        <v>2061706</v>
      </c>
      <c r="F57" s="82" t="s">
        <v>4550</v>
      </c>
      <c r="G57" s="82" t="s">
        <v>4551</v>
      </c>
      <c r="H57" s="237">
        <v>1979237.76</v>
      </c>
      <c r="I57" s="75" t="s">
        <v>1446</v>
      </c>
      <c r="J57" s="75" t="s">
        <v>255</v>
      </c>
      <c r="K57" s="75" t="s">
        <v>461</v>
      </c>
      <c r="L57" s="180">
        <v>77123</v>
      </c>
      <c r="M57" s="180">
        <v>74038.080000000002</v>
      </c>
    </row>
    <row r="58" spans="1:13">
      <c r="A58" s="265"/>
      <c r="B58" s="82"/>
      <c r="C58" s="82"/>
      <c r="D58" s="82"/>
      <c r="E58" s="237"/>
      <c r="F58" s="82"/>
      <c r="G58" s="82"/>
      <c r="H58" s="237"/>
      <c r="I58" s="248" t="s">
        <v>1443</v>
      </c>
      <c r="J58" s="75">
        <v>10</v>
      </c>
      <c r="K58" s="75" t="s">
        <v>461</v>
      </c>
      <c r="L58" s="253">
        <v>26353</v>
      </c>
      <c r="M58" s="180">
        <v>25298.880000000001</v>
      </c>
    </row>
    <row r="59" spans="1:13">
      <c r="A59" s="265"/>
      <c r="B59" s="82"/>
      <c r="C59" s="82"/>
      <c r="D59" s="82"/>
      <c r="E59" s="237"/>
      <c r="F59" s="82"/>
      <c r="G59" s="82"/>
      <c r="H59" s="237"/>
      <c r="I59" s="248" t="s">
        <v>4552</v>
      </c>
      <c r="J59" s="75">
        <v>20</v>
      </c>
      <c r="K59" s="75" t="s">
        <v>461</v>
      </c>
      <c r="L59" s="253">
        <v>78366</v>
      </c>
      <c r="M59" s="253">
        <v>75231.360000000001</v>
      </c>
    </row>
    <row r="60" spans="1:13">
      <c r="A60" s="265"/>
      <c r="B60" s="82"/>
      <c r="C60" s="82"/>
      <c r="D60" s="82"/>
      <c r="E60" s="237"/>
      <c r="F60" s="82"/>
      <c r="G60" s="82"/>
      <c r="H60" s="237"/>
      <c r="I60" s="248" t="s">
        <v>4553</v>
      </c>
      <c r="J60" s="75">
        <v>1</v>
      </c>
      <c r="K60" s="75" t="s">
        <v>461</v>
      </c>
      <c r="L60" s="253">
        <v>153733</v>
      </c>
      <c r="M60" s="253">
        <v>147583.67999999999</v>
      </c>
    </row>
    <row r="61" spans="1:13" ht="22.5">
      <c r="A61" s="265">
        <v>19</v>
      </c>
      <c r="B61" s="82" t="s">
        <v>4554</v>
      </c>
      <c r="C61" s="82" t="s">
        <v>19</v>
      </c>
      <c r="D61" s="82" t="s">
        <v>4401</v>
      </c>
      <c r="E61" s="237">
        <v>1633104</v>
      </c>
      <c r="F61" s="82" t="s">
        <v>4555</v>
      </c>
      <c r="G61" s="82" t="s">
        <v>4556</v>
      </c>
      <c r="H61" s="237">
        <v>1045186.5600000001</v>
      </c>
      <c r="I61" s="75" t="s">
        <v>4557</v>
      </c>
      <c r="J61" s="75" t="s">
        <v>4094</v>
      </c>
      <c r="K61" s="75" t="s">
        <v>461</v>
      </c>
      <c r="L61" s="180">
        <v>419152</v>
      </c>
      <c r="M61" s="180">
        <v>268257.28000000003</v>
      </c>
    </row>
    <row r="62" spans="1:13" ht="15">
      <c r="A62" s="265"/>
      <c r="B62" s="82"/>
      <c r="C62" s="82"/>
      <c r="D62" s="82"/>
      <c r="E62" s="237"/>
      <c r="F62" s="82"/>
      <c r="G62" s="82"/>
      <c r="H62" s="106"/>
      <c r="I62" s="248" t="s">
        <v>4107</v>
      </c>
      <c r="J62" s="75" t="s">
        <v>4094</v>
      </c>
      <c r="K62" s="75" t="s">
        <v>461</v>
      </c>
      <c r="L62" s="253">
        <v>397400</v>
      </c>
      <c r="M62" s="253">
        <v>254336</v>
      </c>
    </row>
    <row r="63" spans="1:13">
      <c r="A63" s="323">
        <v>20</v>
      </c>
      <c r="B63" s="82" t="s">
        <v>4558</v>
      </c>
      <c r="C63" s="82" t="s">
        <v>19</v>
      </c>
      <c r="D63" s="82" t="s">
        <v>4559</v>
      </c>
      <c r="E63" s="237">
        <v>9180000</v>
      </c>
      <c r="F63" s="82" t="s">
        <v>4560</v>
      </c>
      <c r="G63" s="82" t="s">
        <v>4561</v>
      </c>
      <c r="H63" s="237">
        <v>6793200</v>
      </c>
      <c r="I63" s="75" t="s">
        <v>4562</v>
      </c>
      <c r="J63" s="75" t="s">
        <v>4563</v>
      </c>
      <c r="K63" s="75" t="s">
        <v>257</v>
      </c>
      <c r="L63" s="180">
        <v>25500</v>
      </c>
      <c r="M63" s="180">
        <v>18870</v>
      </c>
    </row>
    <row r="64" spans="1:13">
      <c r="A64" s="265">
        <v>21</v>
      </c>
      <c r="B64" s="82" t="s">
        <v>4564</v>
      </c>
      <c r="C64" s="82" t="s">
        <v>19</v>
      </c>
      <c r="D64" s="82" t="s">
        <v>4506</v>
      </c>
      <c r="E64" s="237">
        <v>666416839.13999999</v>
      </c>
      <c r="F64" s="82" t="s">
        <v>272</v>
      </c>
      <c r="G64" s="82" t="s">
        <v>273</v>
      </c>
      <c r="H64" s="237">
        <v>653088502.35000002</v>
      </c>
      <c r="I64" s="75" t="s">
        <v>343</v>
      </c>
      <c r="J64" s="75">
        <v>1400</v>
      </c>
      <c r="K64" s="75" t="s">
        <v>257</v>
      </c>
      <c r="L64" s="180">
        <v>137525.51999999999</v>
      </c>
      <c r="M64" s="180">
        <v>134775.01</v>
      </c>
    </row>
    <row r="65" spans="1:16">
      <c r="A65" s="265"/>
      <c r="B65" s="82"/>
      <c r="C65" s="82"/>
      <c r="D65" s="82"/>
      <c r="E65" s="237"/>
      <c r="F65" s="82"/>
      <c r="G65" s="82"/>
      <c r="H65" s="237"/>
      <c r="I65" s="145" t="s">
        <v>343</v>
      </c>
      <c r="J65" s="75">
        <v>4</v>
      </c>
      <c r="K65" s="75" t="s">
        <v>257</v>
      </c>
      <c r="L65" s="250">
        <v>421891.67</v>
      </c>
      <c r="M65" s="250">
        <v>413453.84</v>
      </c>
    </row>
    <row r="66" spans="1:16">
      <c r="A66" s="265"/>
      <c r="B66" s="82"/>
      <c r="C66" s="82"/>
      <c r="D66" s="82"/>
      <c r="E66" s="237"/>
      <c r="F66" s="82"/>
      <c r="G66" s="82"/>
      <c r="H66" s="237"/>
      <c r="I66" s="145" t="s">
        <v>343</v>
      </c>
      <c r="J66" s="75">
        <v>2850</v>
      </c>
      <c r="K66" s="75" t="s">
        <v>257</v>
      </c>
      <c r="L66" s="250">
        <v>100674.49</v>
      </c>
      <c r="M66" s="250">
        <v>98661</v>
      </c>
    </row>
    <row r="67" spans="1:16" ht="33.75">
      <c r="A67" s="265"/>
      <c r="B67" s="82"/>
      <c r="C67" s="82"/>
      <c r="D67" s="82"/>
      <c r="E67" s="237"/>
      <c r="F67" s="82"/>
      <c r="G67" s="82"/>
      <c r="H67" s="237"/>
      <c r="I67" s="145" t="s">
        <v>234</v>
      </c>
      <c r="J67" s="75">
        <v>51</v>
      </c>
      <c r="K67" s="75" t="s">
        <v>257</v>
      </c>
      <c r="L67" s="250">
        <v>1872340.81</v>
      </c>
      <c r="M67" s="250">
        <v>1834893.99</v>
      </c>
    </row>
    <row r="68" spans="1:16" ht="22.5">
      <c r="A68" s="265"/>
      <c r="B68" s="82"/>
      <c r="C68" s="82"/>
      <c r="D68" s="82"/>
      <c r="E68" s="237"/>
      <c r="F68" s="82"/>
      <c r="G68" s="82"/>
      <c r="H68" s="237"/>
      <c r="I68" s="145" t="s">
        <v>463</v>
      </c>
      <c r="J68" s="75">
        <v>30</v>
      </c>
      <c r="K68" s="75" t="s">
        <v>257</v>
      </c>
      <c r="L68" s="250">
        <v>549359.18000000005</v>
      </c>
      <c r="M68" s="250">
        <v>538372</v>
      </c>
    </row>
    <row r="69" spans="1:16">
      <c r="A69" s="265"/>
      <c r="B69" s="82"/>
      <c r="C69" s="82"/>
      <c r="D69" s="82"/>
      <c r="E69" s="237"/>
      <c r="F69" s="82"/>
      <c r="G69" s="82"/>
      <c r="H69" s="237"/>
      <c r="I69" s="145" t="s">
        <v>343</v>
      </c>
      <c r="J69" s="75">
        <v>125</v>
      </c>
      <c r="K69" s="75" t="s">
        <v>257</v>
      </c>
      <c r="L69" s="250">
        <v>229376.53</v>
      </c>
      <c r="M69" s="250">
        <v>224789</v>
      </c>
    </row>
    <row r="70" spans="1:16" ht="15">
      <c r="A70" s="265"/>
      <c r="B70" s="82"/>
      <c r="C70" s="82"/>
      <c r="D70" s="106"/>
      <c r="E70" s="257"/>
      <c r="F70" s="257"/>
      <c r="G70" s="257"/>
      <c r="H70" s="106"/>
      <c r="I70" s="145" t="s">
        <v>343</v>
      </c>
      <c r="J70" s="75">
        <v>175</v>
      </c>
      <c r="K70" s="75" t="s">
        <v>257</v>
      </c>
      <c r="L70" s="250">
        <v>255023</v>
      </c>
      <c r="M70" s="250">
        <v>249922.54</v>
      </c>
    </row>
    <row r="71" spans="1:16">
      <c r="A71" s="265">
        <v>22</v>
      </c>
      <c r="B71" s="82" t="s">
        <v>4565</v>
      </c>
      <c r="C71" s="82" t="s">
        <v>19</v>
      </c>
      <c r="D71" s="82" t="s">
        <v>4566</v>
      </c>
      <c r="E71" s="237">
        <v>6651100</v>
      </c>
      <c r="F71" s="82" t="s">
        <v>4567</v>
      </c>
      <c r="G71" s="82" t="s">
        <v>4568</v>
      </c>
      <c r="H71" s="237">
        <v>3990660</v>
      </c>
      <c r="I71" s="265" t="s">
        <v>4097</v>
      </c>
      <c r="J71" s="75">
        <v>10</v>
      </c>
      <c r="K71" s="75" t="s">
        <v>257</v>
      </c>
      <c r="L71" s="253">
        <v>41160</v>
      </c>
      <c r="M71" s="253">
        <v>24696</v>
      </c>
    </row>
    <row r="72" spans="1:16" ht="15">
      <c r="A72" s="265"/>
      <c r="B72" s="82"/>
      <c r="C72" s="82"/>
      <c r="D72" s="106"/>
      <c r="E72" s="257"/>
      <c r="F72" s="257"/>
      <c r="G72" s="257"/>
      <c r="H72" s="106"/>
      <c r="I72" s="265" t="s">
        <v>4569</v>
      </c>
      <c r="J72" s="75">
        <v>500</v>
      </c>
      <c r="K72" s="75" t="s">
        <v>257</v>
      </c>
      <c r="L72" s="253">
        <v>11099</v>
      </c>
      <c r="M72" s="253">
        <v>6659.4</v>
      </c>
    </row>
    <row r="73" spans="1:16" ht="15">
      <c r="A73" s="265"/>
      <c r="B73" s="82"/>
      <c r="C73" s="82"/>
      <c r="D73" s="106"/>
      <c r="E73" s="257"/>
      <c r="F73" s="257"/>
      <c r="G73" s="257"/>
      <c r="H73" s="106"/>
      <c r="I73" s="265" t="s">
        <v>4570</v>
      </c>
      <c r="J73" s="75">
        <v>1</v>
      </c>
      <c r="K73" s="75" t="s">
        <v>461</v>
      </c>
      <c r="L73" s="253">
        <v>690000</v>
      </c>
      <c r="M73" s="253">
        <v>414000</v>
      </c>
    </row>
    <row r="74" spans="1:16">
      <c r="A74" s="265">
        <v>23</v>
      </c>
      <c r="B74" s="82" t="s">
        <v>4571</v>
      </c>
      <c r="C74" s="82" t="s">
        <v>19</v>
      </c>
      <c r="D74" s="82" t="s">
        <v>4572</v>
      </c>
      <c r="E74" s="237">
        <v>1430000</v>
      </c>
      <c r="F74" s="82" t="s">
        <v>2695</v>
      </c>
      <c r="G74" s="82" t="s">
        <v>2696</v>
      </c>
      <c r="H74" s="237">
        <v>1144000</v>
      </c>
      <c r="I74" s="324" t="s">
        <v>4573</v>
      </c>
      <c r="J74" s="75">
        <v>5</v>
      </c>
      <c r="K74" s="75" t="s">
        <v>461</v>
      </c>
      <c r="L74" s="253">
        <v>143000</v>
      </c>
      <c r="M74" s="253">
        <v>114400</v>
      </c>
    </row>
    <row r="75" spans="1:16" ht="15">
      <c r="A75" s="265"/>
      <c r="B75" s="82"/>
      <c r="C75" s="82"/>
      <c r="D75" s="106"/>
      <c r="E75" s="257"/>
      <c r="F75" s="257"/>
      <c r="G75" s="257"/>
      <c r="H75" s="265" t="s">
        <v>66</v>
      </c>
      <c r="I75" s="324" t="s">
        <v>4574</v>
      </c>
      <c r="J75" s="75">
        <v>5</v>
      </c>
      <c r="K75" s="75" t="s">
        <v>461</v>
      </c>
      <c r="L75" s="253">
        <v>143000</v>
      </c>
      <c r="M75" s="253">
        <v>114400</v>
      </c>
    </row>
    <row r="76" spans="1:16">
      <c r="A76" s="265"/>
      <c r="B76" s="82"/>
      <c r="C76" s="82"/>
      <c r="D76" s="257"/>
      <c r="E76" s="257"/>
      <c r="F76" s="257"/>
      <c r="G76" s="257"/>
      <c r="H76" s="258"/>
      <c r="I76" s="257"/>
      <c r="J76" s="257"/>
      <c r="K76" s="257"/>
      <c r="L76" s="257"/>
      <c r="M76" s="257"/>
    </row>
    <row r="77" spans="1:16">
      <c r="A77" s="118"/>
      <c r="B77" s="118"/>
      <c r="C77" s="118"/>
      <c r="D77" s="118"/>
      <c r="E77" s="119">
        <f>+E6+E12+E14+E21+E22+E23+E30+E35+E36+E37+E38+E39+E46+E47+E48+E49+E50+E57+E61+E63+E64+E71+E74</f>
        <v>4167129326.7249999</v>
      </c>
      <c r="F77" s="118"/>
      <c r="G77" s="118"/>
      <c r="H77" s="119">
        <f>+H6+H12+H14+H21+H22+H23+H30+H35+H36+H37+H38+H39+H46+H47+H48+H49+H50+H57+H61+H63+H64+H71+H74</f>
        <v>4047395324.6399999</v>
      </c>
      <c r="I77" s="118"/>
      <c r="J77" s="118"/>
      <c r="K77" s="118"/>
      <c r="L77" s="118"/>
      <c r="M77" s="118"/>
      <c r="O77" s="214">
        <f>+H77+'7.1-Магазин хт харид'!H315+'7.2-Конкурс-Отб.наил.предл.'!M12</f>
        <v>5199293752.1199999</v>
      </c>
      <c r="P77" s="117" t="e">
        <f>+#REF!+'7.2-Конкурс-Отб.наил.предл.'!#REF!+'7.1-Магазин хт харид'!A313</f>
        <v>#REF!</v>
      </c>
    </row>
    <row r="85" spans="5:8">
      <c r="E85" s="325"/>
      <c r="H85" s="325"/>
    </row>
  </sheetData>
  <mergeCells count="4">
    <mergeCell ref="A1:M1"/>
    <mergeCell ref="A2:M2"/>
    <mergeCell ref="A3:M3"/>
    <mergeCell ref="A4:M4"/>
  </mergeCells>
  <pageMargins left="0.39" right="0.39" top="0.39" bottom="0.39" header="0" footer="0"/>
  <pageSetup paperSize="3" scale="75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83"/>
  <sheetViews>
    <sheetView view="pageBreakPreview" zoomScaleNormal="100" zoomScaleSheetLayoutView="100" workbookViewId="0">
      <pane xSplit="3" ySplit="4" topLeftCell="D62" activePane="bottomRight" state="frozen"/>
      <selection activeCell="Q30" activeCellId="1" sqref="Q59 Q30"/>
      <selection pane="topRight" activeCell="Q30" activeCellId="1" sqref="Q59 Q30"/>
      <selection pane="bottomLeft" activeCell="Q30" activeCellId="1" sqref="Q59 Q30"/>
      <selection pane="bottomRight" activeCell="A5" sqref="A5:I80"/>
    </sheetView>
  </sheetViews>
  <sheetFormatPr defaultRowHeight="15"/>
  <cols>
    <col min="1" max="1" width="10.5703125" style="35" customWidth="1"/>
    <col min="2" max="2" width="12.7109375" style="35" customWidth="1"/>
    <col min="3" max="3" width="66.7109375" style="38" customWidth="1"/>
    <col min="4" max="4" width="15.140625" style="35" customWidth="1"/>
    <col min="5" max="5" width="13.28515625" style="35" customWidth="1"/>
    <col min="6" max="6" width="40" style="38" customWidth="1"/>
    <col min="7" max="7" width="12" style="36" customWidth="1"/>
    <col min="8" max="8" width="15.5703125" style="36" customWidth="1"/>
    <col min="9" max="9" width="20.140625" style="36" customWidth="1"/>
    <col min="10" max="10" width="9.140625" style="35"/>
    <col min="11" max="11" width="16.28515625" style="35" customWidth="1"/>
    <col min="12" max="12" width="19.42578125" style="35" customWidth="1"/>
    <col min="13" max="16384" width="9.140625" style="35"/>
  </cols>
  <sheetData>
    <row r="1" spans="1:11">
      <c r="I1" s="46" t="s">
        <v>69</v>
      </c>
    </row>
    <row r="2" spans="1:11" s="26" customFormat="1">
      <c r="A2" s="342" t="s">
        <v>62</v>
      </c>
      <c r="B2" s="342"/>
      <c r="C2" s="342"/>
      <c r="D2" s="342"/>
      <c r="E2" s="342"/>
      <c r="F2" s="342"/>
      <c r="G2" s="342"/>
      <c r="H2" s="342"/>
      <c r="I2" s="342"/>
      <c r="J2" s="342"/>
    </row>
    <row r="3" spans="1:11" s="26" customFormat="1">
      <c r="A3" s="342" t="s">
        <v>2912</v>
      </c>
      <c r="B3" s="342"/>
      <c r="C3" s="342"/>
      <c r="D3" s="342"/>
      <c r="E3" s="342"/>
      <c r="F3" s="342"/>
      <c r="G3" s="342"/>
      <c r="H3" s="342"/>
      <c r="I3" s="342"/>
      <c r="J3" s="342"/>
    </row>
    <row r="4" spans="1:11">
      <c r="A4" s="41" t="s">
        <v>28</v>
      </c>
      <c r="B4" s="41" t="s">
        <v>44</v>
      </c>
      <c r="C4" s="40" t="s">
        <v>45</v>
      </c>
      <c r="D4" s="41" t="s">
        <v>46</v>
      </c>
      <c r="E4" s="41" t="s">
        <v>47</v>
      </c>
      <c r="F4" s="40" t="s">
        <v>48</v>
      </c>
      <c r="G4" s="42" t="s">
        <v>49</v>
      </c>
      <c r="H4" s="42" t="s">
        <v>50</v>
      </c>
      <c r="I4" s="42" t="s">
        <v>51</v>
      </c>
    </row>
    <row r="5" spans="1:11">
      <c r="A5" s="352">
        <v>6086930</v>
      </c>
      <c r="B5" s="352" t="s">
        <v>1038</v>
      </c>
      <c r="C5" s="352" t="s">
        <v>408</v>
      </c>
      <c r="D5" s="352" t="s">
        <v>409</v>
      </c>
      <c r="E5" s="352">
        <v>76059</v>
      </c>
      <c r="F5" s="352" t="s">
        <v>976</v>
      </c>
      <c r="G5" s="353">
        <v>600</v>
      </c>
      <c r="H5" s="353">
        <v>49840</v>
      </c>
      <c r="I5" s="353">
        <v>29904000</v>
      </c>
      <c r="K5" s="35" t="str">
        <f t="shared" ref="K5:K22" si="0">LEFT(F5,4)</f>
        <v>Лист</v>
      </c>
    </row>
    <row r="6" spans="1:11">
      <c r="A6">
        <v>6098964</v>
      </c>
      <c r="B6" t="s">
        <v>1040</v>
      </c>
      <c r="C6" t="s">
        <v>977</v>
      </c>
      <c r="D6" t="s">
        <v>1094</v>
      </c>
      <c r="E6">
        <v>76143</v>
      </c>
      <c r="F6" t="s">
        <v>1095</v>
      </c>
      <c r="G6" s="21">
        <v>1040</v>
      </c>
      <c r="H6" s="21">
        <v>3347153316</v>
      </c>
      <c r="I6" s="21">
        <v>3347153316</v>
      </c>
      <c r="K6" s="35" t="str">
        <f t="shared" si="0"/>
        <v>Пшен</v>
      </c>
    </row>
    <row r="7" spans="1:11">
      <c r="A7">
        <v>6149925</v>
      </c>
      <c r="B7" t="s">
        <v>1096</v>
      </c>
      <c r="C7" t="s">
        <v>977</v>
      </c>
      <c r="D7" t="s">
        <v>1094</v>
      </c>
      <c r="E7">
        <v>76720</v>
      </c>
      <c r="F7" t="s">
        <v>978</v>
      </c>
      <c r="G7" s="21">
        <v>630</v>
      </c>
      <c r="H7" s="21">
        <v>2034308682</v>
      </c>
      <c r="I7" s="21">
        <v>2034308682</v>
      </c>
      <c r="K7" s="35" t="str">
        <f t="shared" si="0"/>
        <v>Пшен</v>
      </c>
    </row>
    <row r="8" spans="1:11">
      <c r="A8">
        <v>6151665</v>
      </c>
      <c r="B8" t="s">
        <v>1097</v>
      </c>
      <c r="C8" t="s">
        <v>276</v>
      </c>
      <c r="D8" t="s">
        <v>277</v>
      </c>
      <c r="E8">
        <v>67847</v>
      </c>
      <c r="F8" t="s">
        <v>1098</v>
      </c>
      <c r="G8" s="21">
        <v>6000</v>
      </c>
      <c r="H8" s="21">
        <v>1250000</v>
      </c>
      <c r="I8" s="21">
        <v>75000000</v>
      </c>
      <c r="K8" s="35" t="str">
        <f t="shared" si="0"/>
        <v>Дизе</v>
      </c>
    </row>
    <row r="9" spans="1:11">
      <c r="A9">
        <v>6158126</v>
      </c>
      <c r="B9" t="s">
        <v>1042</v>
      </c>
      <c r="C9" t="s">
        <v>977</v>
      </c>
      <c r="D9" t="s">
        <v>1094</v>
      </c>
      <c r="E9">
        <v>76821</v>
      </c>
      <c r="F9" t="s">
        <v>978</v>
      </c>
      <c r="G9" s="21">
        <v>490</v>
      </c>
      <c r="H9" s="21">
        <v>1557761940</v>
      </c>
      <c r="I9" s="21">
        <v>1557761940</v>
      </c>
      <c r="K9" s="35" t="str">
        <f t="shared" si="0"/>
        <v>Пшен</v>
      </c>
    </row>
    <row r="10" spans="1:11">
      <c r="A10">
        <v>6187920</v>
      </c>
      <c r="B10" t="s">
        <v>1099</v>
      </c>
      <c r="C10" t="s">
        <v>977</v>
      </c>
      <c r="D10" t="s">
        <v>1094</v>
      </c>
      <c r="E10">
        <v>77119</v>
      </c>
      <c r="F10" t="s">
        <v>978</v>
      </c>
      <c r="G10" s="21">
        <v>770</v>
      </c>
      <c r="H10" s="21">
        <v>2272267998</v>
      </c>
      <c r="I10" s="21">
        <v>2272267998</v>
      </c>
      <c r="K10" s="35" t="str">
        <f t="shared" si="0"/>
        <v>Пшен</v>
      </c>
    </row>
    <row r="11" spans="1:11">
      <c r="A11">
        <v>6198813</v>
      </c>
      <c r="B11" t="s">
        <v>1100</v>
      </c>
      <c r="C11" t="s">
        <v>977</v>
      </c>
      <c r="D11" t="s">
        <v>1094</v>
      </c>
      <c r="E11">
        <v>77245</v>
      </c>
      <c r="F11" t="s">
        <v>1101</v>
      </c>
      <c r="G11" s="21">
        <v>700</v>
      </c>
      <c r="H11" s="21">
        <v>2065341460</v>
      </c>
      <c r="I11" s="21">
        <v>2065341460</v>
      </c>
      <c r="K11" s="35" t="str">
        <f t="shared" si="0"/>
        <v>Пшен</v>
      </c>
    </row>
    <row r="12" spans="1:11">
      <c r="A12">
        <v>6201742</v>
      </c>
      <c r="B12" t="s">
        <v>1044</v>
      </c>
      <c r="C12" t="s">
        <v>349</v>
      </c>
      <c r="D12" t="s">
        <v>350</v>
      </c>
      <c r="E12">
        <v>30152</v>
      </c>
      <c r="F12" t="s">
        <v>399</v>
      </c>
      <c r="G12" s="21">
        <v>30</v>
      </c>
      <c r="H12" s="21">
        <v>150360</v>
      </c>
      <c r="I12" s="21">
        <v>300720</v>
      </c>
      <c r="K12" s="35" t="str">
        <f t="shared" si="0"/>
        <v>Грун</v>
      </c>
    </row>
    <row r="13" spans="1:11">
      <c r="A13">
        <v>6201720</v>
      </c>
      <c r="B13" t="s">
        <v>1044</v>
      </c>
      <c r="C13" t="s">
        <v>349</v>
      </c>
      <c r="D13" t="s">
        <v>350</v>
      </c>
      <c r="E13">
        <v>43279</v>
      </c>
      <c r="F13" t="s">
        <v>398</v>
      </c>
      <c r="G13" s="21">
        <v>50</v>
      </c>
      <c r="H13" s="21">
        <v>30016</v>
      </c>
      <c r="I13" s="21">
        <v>1500800</v>
      </c>
      <c r="K13" s="35" t="str">
        <f t="shared" si="0"/>
        <v>Суха</v>
      </c>
    </row>
    <row r="14" spans="1:11">
      <c r="A14">
        <v>6201715</v>
      </c>
      <c r="B14" t="s">
        <v>1044</v>
      </c>
      <c r="C14" t="s">
        <v>349</v>
      </c>
      <c r="D14" t="s">
        <v>350</v>
      </c>
      <c r="E14">
        <v>45989</v>
      </c>
      <c r="F14" t="s">
        <v>393</v>
      </c>
      <c r="G14" s="21">
        <v>40</v>
      </c>
      <c r="H14" s="21">
        <v>15512</v>
      </c>
      <c r="I14" s="21">
        <v>620480</v>
      </c>
      <c r="K14" s="35" t="str">
        <f t="shared" si="0"/>
        <v>Разб</v>
      </c>
    </row>
    <row r="15" spans="1:11">
      <c r="A15">
        <v>6207671</v>
      </c>
      <c r="B15" t="s">
        <v>1043</v>
      </c>
      <c r="C15" t="s">
        <v>394</v>
      </c>
      <c r="D15" t="s">
        <v>395</v>
      </c>
      <c r="E15">
        <v>70790</v>
      </c>
      <c r="F15" t="s">
        <v>396</v>
      </c>
      <c r="G15" s="21">
        <v>600</v>
      </c>
      <c r="H15" s="21">
        <v>270000</v>
      </c>
      <c r="I15" s="21">
        <v>162000000</v>
      </c>
      <c r="K15" s="35" t="str">
        <f t="shared" si="0"/>
        <v>Соль</v>
      </c>
    </row>
    <row r="16" spans="1:11">
      <c r="A16">
        <v>6219170</v>
      </c>
      <c r="B16" t="s">
        <v>1048</v>
      </c>
      <c r="C16" t="s">
        <v>977</v>
      </c>
      <c r="D16" t="s">
        <v>1094</v>
      </c>
      <c r="E16">
        <v>77613</v>
      </c>
      <c r="F16" t="s">
        <v>1101</v>
      </c>
      <c r="G16" s="21">
        <v>560</v>
      </c>
      <c r="H16" s="21">
        <v>1667061760</v>
      </c>
      <c r="I16" s="21">
        <v>1667061760</v>
      </c>
      <c r="K16" s="35" t="str">
        <f t="shared" si="0"/>
        <v>Пшен</v>
      </c>
    </row>
    <row r="17" spans="1:11">
      <c r="A17">
        <v>6240031</v>
      </c>
      <c r="B17" t="s">
        <v>1102</v>
      </c>
      <c r="C17" t="s">
        <v>977</v>
      </c>
      <c r="D17" t="s">
        <v>1094</v>
      </c>
      <c r="E17">
        <v>76821</v>
      </c>
      <c r="F17" t="s">
        <v>978</v>
      </c>
      <c r="G17" s="21">
        <v>490</v>
      </c>
      <c r="H17" s="21">
        <v>1454277370</v>
      </c>
      <c r="I17" s="21">
        <v>1454277370</v>
      </c>
      <c r="K17" s="35" t="str">
        <f t="shared" si="0"/>
        <v>Пшен</v>
      </c>
    </row>
    <row r="18" spans="1:11">
      <c r="A18">
        <v>6271920</v>
      </c>
      <c r="B18" t="s">
        <v>1454</v>
      </c>
      <c r="C18" t="s">
        <v>977</v>
      </c>
      <c r="D18" t="s">
        <v>1094</v>
      </c>
      <c r="E18">
        <v>77613</v>
      </c>
      <c r="F18" t="s">
        <v>1101</v>
      </c>
      <c r="G18" s="21">
        <v>560</v>
      </c>
      <c r="H18" s="21">
        <v>1635774000</v>
      </c>
      <c r="I18" s="21">
        <v>1635774000</v>
      </c>
      <c r="K18" s="35" t="str">
        <f t="shared" si="0"/>
        <v>Пшен</v>
      </c>
    </row>
    <row r="19" spans="1:11">
      <c r="A19">
        <v>6271919</v>
      </c>
      <c r="B19" t="s">
        <v>1454</v>
      </c>
      <c r="C19" t="s">
        <v>977</v>
      </c>
      <c r="D19" t="s">
        <v>1094</v>
      </c>
      <c r="E19">
        <v>77613</v>
      </c>
      <c r="F19" t="s">
        <v>1101</v>
      </c>
      <c r="G19" s="21">
        <v>560</v>
      </c>
      <c r="H19" s="21">
        <v>1635774000</v>
      </c>
      <c r="I19" s="21">
        <v>1635774000</v>
      </c>
      <c r="K19" s="35" t="str">
        <f t="shared" si="0"/>
        <v>Пшен</v>
      </c>
    </row>
    <row r="20" spans="1:11">
      <c r="A20">
        <v>6286862</v>
      </c>
      <c r="B20" t="s">
        <v>1453</v>
      </c>
      <c r="C20" t="s">
        <v>977</v>
      </c>
      <c r="D20" t="s">
        <v>1094</v>
      </c>
      <c r="E20">
        <v>78647</v>
      </c>
      <c r="F20" t="s">
        <v>1459</v>
      </c>
      <c r="G20" s="21">
        <v>550</v>
      </c>
      <c r="H20" s="21">
        <v>1626926730</v>
      </c>
      <c r="I20" s="21">
        <v>1626926730</v>
      </c>
      <c r="K20" s="35" t="str">
        <f t="shared" si="0"/>
        <v>Пшен</v>
      </c>
    </row>
    <row r="21" spans="1:11">
      <c r="A21">
        <v>6313259</v>
      </c>
      <c r="B21" t="s">
        <v>1377</v>
      </c>
      <c r="C21" t="s">
        <v>977</v>
      </c>
      <c r="D21" t="s">
        <v>1094</v>
      </c>
      <c r="E21">
        <v>79105</v>
      </c>
      <c r="F21" t="s">
        <v>1459</v>
      </c>
      <c r="G21" s="21">
        <v>210</v>
      </c>
      <c r="H21" s="21">
        <v>625989000</v>
      </c>
      <c r="I21" s="21">
        <v>625989000</v>
      </c>
      <c r="K21" s="35" t="str">
        <f t="shared" si="0"/>
        <v>Пшен</v>
      </c>
    </row>
    <row r="22" spans="1:11">
      <c r="A22">
        <v>6341683</v>
      </c>
      <c r="B22" t="s">
        <v>1452</v>
      </c>
      <c r="C22" t="s">
        <v>1455</v>
      </c>
      <c r="D22" t="s">
        <v>1456</v>
      </c>
      <c r="E22">
        <v>79718</v>
      </c>
      <c r="F22" t="s">
        <v>1458</v>
      </c>
      <c r="G22" s="21">
        <v>560</v>
      </c>
      <c r="H22" s="21">
        <v>1627944276</v>
      </c>
      <c r="I22" s="21">
        <v>1627944276</v>
      </c>
      <c r="K22" s="35" t="str">
        <f t="shared" si="0"/>
        <v>Пшен</v>
      </c>
    </row>
    <row r="23" spans="1:11">
      <c r="A23">
        <v>6364196</v>
      </c>
      <c r="B23" t="s">
        <v>1451</v>
      </c>
      <c r="C23" t="s">
        <v>1455</v>
      </c>
      <c r="D23" t="s">
        <v>1456</v>
      </c>
      <c r="E23">
        <v>82171</v>
      </c>
      <c r="F23" t="s">
        <v>1457</v>
      </c>
      <c r="G23" s="21">
        <v>1050</v>
      </c>
      <c r="H23" s="21">
        <v>2952458250</v>
      </c>
      <c r="I23" s="21">
        <v>2952458250</v>
      </c>
      <c r="K23" s="35" t="str">
        <f t="shared" ref="K23:K81" si="1">LEFT(F23,4)</f>
        <v>Пшен</v>
      </c>
    </row>
    <row r="24" spans="1:11">
      <c r="A24">
        <v>6381879</v>
      </c>
      <c r="B24" t="s">
        <v>3899</v>
      </c>
      <c r="C24" t="s">
        <v>3986</v>
      </c>
      <c r="D24" t="s">
        <v>352</v>
      </c>
      <c r="E24">
        <v>51336</v>
      </c>
      <c r="F24" t="s">
        <v>3995</v>
      </c>
      <c r="G24" s="21">
        <v>1</v>
      </c>
      <c r="H24" s="21">
        <v>9500000</v>
      </c>
      <c r="I24" s="21">
        <v>9500000</v>
      </c>
      <c r="K24" s="35" t="str">
        <f t="shared" si="1"/>
        <v>Каус</v>
      </c>
    </row>
    <row r="25" spans="1:11">
      <c r="A25">
        <v>6380179</v>
      </c>
      <c r="B25" t="s">
        <v>3899</v>
      </c>
      <c r="C25" t="s">
        <v>3984</v>
      </c>
      <c r="D25" t="s">
        <v>3985</v>
      </c>
      <c r="E25">
        <v>79071</v>
      </c>
      <c r="F25" t="s">
        <v>3994</v>
      </c>
      <c r="G25" s="21">
        <v>4100</v>
      </c>
      <c r="H25" s="21">
        <v>1050001</v>
      </c>
      <c r="I25" s="21">
        <v>43050041</v>
      </c>
      <c r="K25" s="35" t="str">
        <f t="shared" si="1"/>
        <v>Дизе</v>
      </c>
    </row>
    <row r="26" spans="1:11">
      <c r="A26">
        <v>6385790</v>
      </c>
      <c r="B26" t="s">
        <v>2658</v>
      </c>
      <c r="C26" t="s">
        <v>3991</v>
      </c>
      <c r="D26" t="s">
        <v>3992</v>
      </c>
      <c r="E26">
        <v>82714</v>
      </c>
      <c r="F26" t="s">
        <v>3999</v>
      </c>
      <c r="G26" s="21">
        <v>200</v>
      </c>
      <c r="H26" s="21">
        <v>2850000</v>
      </c>
      <c r="I26" s="21">
        <v>570000000</v>
      </c>
      <c r="K26" s="35" t="str">
        <f t="shared" si="1"/>
        <v>Пшен</v>
      </c>
    </row>
    <row r="27" spans="1:11">
      <c r="A27">
        <v>6387768</v>
      </c>
      <c r="B27" t="s">
        <v>3900</v>
      </c>
      <c r="C27" t="s">
        <v>3991</v>
      </c>
      <c r="D27" t="s">
        <v>3992</v>
      </c>
      <c r="E27">
        <v>82714</v>
      </c>
      <c r="F27" t="s">
        <v>3999</v>
      </c>
      <c r="G27" s="21">
        <v>200</v>
      </c>
      <c r="H27" s="21">
        <v>2850000</v>
      </c>
      <c r="I27" s="21">
        <v>570000000</v>
      </c>
      <c r="K27" s="35" t="str">
        <f t="shared" si="1"/>
        <v>Пшен</v>
      </c>
    </row>
    <row r="28" spans="1:11">
      <c r="A28">
        <v>6396123</v>
      </c>
      <c r="B28" t="s">
        <v>2687</v>
      </c>
      <c r="C28" t="s">
        <v>3991</v>
      </c>
      <c r="D28" t="s">
        <v>3992</v>
      </c>
      <c r="E28">
        <v>82714</v>
      </c>
      <c r="F28" t="s">
        <v>3999</v>
      </c>
      <c r="G28" s="21">
        <v>200</v>
      </c>
      <c r="H28" s="21">
        <v>2950000</v>
      </c>
      <c r="I28" s="21">
        <v>590000000</v>
      </c>
      <c r="K28" s="35" t="str">
        <f t="shared" si="1"/>
        <v>Пшен</v>
      </c>
    </row>
    <row r="29" spans="1:11">
      <c r="A29">
        <v>6416744</v>
      </c>
      <c r="B29" t="s">
        <v>3910</v>
      </c>
      <c r="C29" t="s">
        <v>1455</v>
      </c>
      <c r="D29" t="s">
        <v>1456</v>
      </c>
      <c r="E29">
        <v>84308</v>
      </c>
      <c r="F29" t="s">
        <v>3997</v>
      </c>
      <c r="G29" s="21">
        <v>500</v>
      </c>
      <c r="H29" s="21">
        <v>1334016100</v>
      </c>
      <c r="I29" s="21">
        <v>1334016100</v>
      </c>
      <c r="K29" s="35" t="str">
        <f t="shared" si="1"/>
        <v>Пшен</v>
      </c>
    </row>
    <row r="30" spans="1:11">
      <c r="A30">
        <v>6426034</v>
      </c>
      <c r="B30" t="s">
        <v>3913</v>
      </c>
      <c r="C30" t="s">
        <v>3989</v>
      </c>
      <c r="D30" t="s">
        <v>3990</v>
      </c>
      <c r="E30">
        <v>76704</v>
      </c>
      <c r="F30" t="s">
        <v>3996</v>
      </c>
      <c r="G30" s="21">
        <v>10</v>
      </c>
      <c r="H30" s="21">
        <v>7160757</v>
      </c>
      <c r="I30" s="21">
        <v>7160757</v>
      </c>
      <c r="K30" s="35" t="str">
        <f t="shared" si="1"/>
        <v>Порт</v>
      </c>
    </row>
    <row r="31" spans="1:11">
      <c r="A31">
        <v>6425974</v>
      </c>
      <c r="B31" t="s">
        <v>3913</v>
      </c>
      <c r="C31" t="s">
        <v>3991</v>
      </c>
      <c r="D31" t="s">
        <v>3992</v>
      </c>
      <c r="E31">
        <v>82714</v>
      </c>
      <c r="F31" t="s">
        <v>3999</v>
      </c>
      <c r="G31" s="21">
        <v>200</v>
      </c>
      <c r="H31" s="21">
        <v>2950000</v>
      </c>
      <c r="I31" s="21">
        <v>590000000</v>
      </c>
      <c r="K31" s="35" t="str">
        <f t="shared" si="1"/>
        <v>Пшен</v>
      </c>
    </row>
    <row r="32" spans="1:11">
      <c r="A32">
        <v>6427893</v>
      </c>
      <c r="B32" t="s">
        <v>3914</v>
      </c>
      <c r="C32" t="s">
        <v>3991</v>
      </c>
      <c r="D32" t="s">
        <v>3992</v>
      </c>
      <c r="E32">
        <v>82714</v>
      </c>
      <c r="F32" t="s">
        <v>3999</v>
      </c>
      <c r="G32" s="21">
        <v>200</v>
      </c>
      <c r="H32" s="21">
        <v>2950000</v>
      </c>
      <c r="I32" s="21">
        <v>590000000</v>
      </c>
      <c r="K32" s="35" t="str">
        <f t="shared" si="1"/>
        <v>Пшен</v>
      </c>
    </row>
    <row r="33" spans="1:11">
      <c r="A33">
        <v>6429856</v>
      </c>
      <c r="B33" t="s">
        <v>3915</v>
      </c>
      <c r="C33" t="s">
        <v>3991</v>
      </c>
      <c r="D33" t="s">
        <v>3992</v>
      </c>
      <c r="E33">
        <v>82714</v>
      </c>
      <c r="F33" t="s">
        <v>3999</v>
      </c>
      <c r="G33" s="21">
        <v>200</v>
      </c>
      <c r="H33" s="21">
        <v>2950000</v>
      </c>
      <c r="I33" s="21">
        <v>590000000</v>
      </c>
      <c r="K33" s="35" t="str">
        <f t="shared" si="1"/>
        <v>Пшен</v>
      </c>
    </row>
    <row r="34" spans="1:11">
      <c r="A34">
        <v>6433263</v>
      </c>
      <c r="B34" t="s">
        <v>2828</v>
      </c>
      <c r="C34" t="s">
        <v>3987</v>
      </c>
      <c r="D34" t="s">
        <v>3988</v>
      </c>
      <c r="E34">
        <v>45756</v>
      </c>
      <c r="F34" t="s">
        <v>274</v>
      </c>
      <c r="G34" s="21">
        <v>20</v>
      </c>
      <c r="H34" s="21">
        <v>145000</v>
      </c>
      <c r="I34" s="21">
        <v>2900000</v>
      </c>
      <c r="K34" s="35" t="str">
        <f t="shared" si="1"/>
        <v>Песо</v>
      </c>
    </row>
    <row r="35" spans="1:11">
      <c r="A35">
        <v>6433257</v>
      </c>
      <c r="B35" t="s">
        <v>2828</v>
      </c>
      <c r="C35" t="s">
        <v>3987</v>
      </c>
      <c r="D35" t="s">
        <v>3988</v>
      </c>
      <c r="E35">
        <v>45695</v>
      </c>
      <c r="F35" t="s">
        <v>275</v>
      </c>
      <c r="G35" s="21">
        <v>20</v>
      </c>
      <c r="H35" s="21">
        <v>85000</v>
      </c>
      <c r="I35" s="21">
        <v>1700000</v>
      </c>
      <c r="K35" s="35" t="str">
        <f t="shared" si="1"/>
        <v>Щебе</v>
      </c>
    </row>
    <row r="36" spans="1:11">
      <c r="A36">
        <v>6435318</v>
      </c>
      <c r="B36" t="s">
        <v>3917</v>
      </c>
      <c r="C36" t="s">
        <v>3991</v>
      </c>
      <c r="D36" t="s">
        <v>3992</v>
      </c>
      <c r="E36">
        <v>82714</v>
      </c>
      <c r="F36" t="s">
        <v>3999</v>
      </c>
      <c r="G36" s="21">
        <v>200</v>
      </c>
      <c r="H36" s="21">
        <v>2950000</v>
      </c>
      <c r="I36" s="21">
        <v>590000000</v>
      </c>
      <c r="K36" s="35" t="str">
        <f t="shared" si="1"/>
        <v>Пшен</v>
      </c>
    </row>
    <row r="37" spans="1:11">
      <c r="A37">
        <v>6433880</v>
      </c>
      <c r="B37" t="s">
        <v>3917</v>
      </c>
      <c r="C37" t="s">
        <v>3987</v>
      </c>
      <c r="D37" t="s">
        <v>3988</v>
      </c>
      <c r="E37">
        <v>45756</v>
      </c>
      <c r="F37" t="s">
        <v>274</v>
      </c>
      <c r="G37" s="21">
        <v>20</v>
      </c>
      <c r="H37" s="21">
        <v>135000</v>
      </c>
      <c r="I37" s="21">
        <v>2700000</v>
      </c>
      <c r="K37" s="35" t="str">
        <f t="shared" si="1"/>
        <v>Песо</v>
      </c>
    </row>
    <row r="38" spans="1:11">
      <c r="A38">
        <v>6437452</v>
      </c>
      <c r="B38" t="s">
        <v>2724</v>
      </c>
      <c r="C38" t="s">
        <v>3991</v>
      </c>
      <c r="D38" t="s">
        <v>3992</v>
      </c>
      <c r="E38">
        <v>82714</v>
      </c>
      <c r="F38" t="s">
        <v>3999</v>
      </c>
      <c r="G38" s="21">
        <v>200</v>
      </c>
      <c r="H38" s="21">
        <v>2950000</v>
      </c>
      <c r="I38" s="21">
        <v>590000000</v>
      </c>
      <c r="K38" s="35" t="str">
        <f t="shared" si="1"/>
        <v>Пшен</v>
      </c>
    </row>
    <row r="39" spans="1:11">
      <c r="A39">
        <v>6437216</v>
      </c>
      <c r="B39" t="s">
        <v>2724</v>
      </c>
      <c r="C39" t="s">
        <v>394</v>
      </c>
      <c r="D39" t="s">
        <v>395</v>
      </c>
      <c r="E39">
        <v>70790</v>
      </c>
      <c r="F39" t="s">
        <v>396</v>
      </c>
      <c r="G39" s="21">
        <v>600</v>
      </c>
      <c r="H39" s="21">
        <v>270000</v>
      </c>
      <c r="I39" s="21">
        <v>162000000</v>
      </c>
      <c r="K39" s="35" t="str">
        <f t="shared" si="1"/>
        <v>Соль</v>
      </c>
    </row>
    <row r="40" spans="1:11">
      <c r="A40">
        <v>6439149</v>
      </c>
      <c r="B40" t="s">
        <v>3918</v>
      </c>
      <c r="C40" t="s">
        <v>349</v>
      </c>
      <c r="D40" t="s">
        <v>350</v>
      </c>
      <c r="E40">
        <v>43279</v>
      </c>
      <c r="F40" t="s">
        <v>398</v>
      </c>
      <c r="G40" s="21">
        <v>10</v>
      </c>
      <c r="H40" s="21">
        <v>35000</v>
      </c>
      <c r="I40" s="21">
        <v>350000</v>
      </c>
      <c r="K40" s="35" t="str">
        <f t="shared" si="1"/>
        <v>Суха</v>
      </c>
    </row>
    <row r="41" spans="1:11">
      <c r="A41">
        <v>6439148</v>
      </c>
      <c r="B41" t="s">
        <v>3918</v>
      </c>
      <c r="C41" t="s">
        <v>349</v>
      </c>
      <c r="D41" t="s">
        <v>350</v>
      </c>
      <c r="E41">
        <v>43279</v>
      </c>
      <c r="F41" t="s">
        <v>398</v>
      </c>
      <c r="G41" s="21">
        <v>25</v>
      </c>
      <c r="H41" s="21">
        <v>40012</v>
      </c>
      <c r="I41" s="21">
        <v>1000300</v>
      </c>
      <c r="K41" s="35" t="str">
        <f t="shared" si="1"/>
        <v>Суха</v>
      </c>
    </row>
    <row r="42" spans="1:11">
      <c r="A42">
        <v>6439119</v>
      </c>
      <c r="B42" t="s">
        <v>3918</v>
      </c>
      <c r="C42" t="s">
        <v>349</v>
      </c>
      <c r="D42" t="s">
        <v>350</v>
      </c>
      <c r="E42">
        <v>23920</v>
      </c>
      <c r="F42" t="s">
        <v>397</v>
      </c>
      <c r="G42" s="21">
        <v>100</v>
      </c>
      <c r="H42" s="21">
        <v>11032</v>
      </c>
      <c r="I42" s="21">
        <v>1103200</v>
      </c>
      <c r="K42" s="35" t="str">
        <f t="shared" si="1"/>
        <v>Водо</v>
      </c>
    </row>
    <row r="43" spans="1:11">
      <c r="A43">
        <v>6444117</v>
      </c>
      <c r="B43" t="s">
        <v>2738</v>
      </c>
      <c r="C43" t="s">
        <v>3991</v>
      </c>
      <c r="D43" t="s">
        <v>3992</v>
      </c>
      <c r="E43">
        <v>85704</v>
      </c>
      <c r="F43" t="s">
        <v>3998</v>
      </c>
      <c r="G43" s="21">
        <v>200</v>
      </c>
      <c r="H43" s="21">
        <v>2950001</v>
      </c>
      <c r="I43" s="21">
        <v>590000200</v>
      </c>
      <c r="K43" s="35" t="str">
        <f t="shared" si="1"/>
        <v>Пшен</v>
      </c>
    </row>
    <row r="44" spans="1:11">
      <c r="A44">
        <v>6444116</v>
      </c>
      <c r="B44" t="s">
        <v>2738</v>
      </c>
      <c r="C44" t="s">
        <v>3991</v>
      </c>
      <c r="D44" t="s">
        <v>3992</v>
      </c>
      <c r="E44">
        <v>85704</v>
      </c>
      <c r="F44" t="s">
        <v>3998</v>
      </c>
      <c r="G44" s="21">
        <v>200</v>
      </c>
      <c r="H44" s="21">
        <v>2950001</v>
      </c>
      <c r="I44" s="21">
        <v>590000200</v>
      </c>
      <c r="K44" s="35" t="str">
        <f t="shared" si="1"/>
        <v>Пшен</v>
      </c>
    </row>
    <row r="45" spans="1:11">
      <c r="A45">
        <v>6444115</v>
      </c>
      <c r="B45" t="s">
        <v>2738</v>
      </c>
      <c r="C45" t="s">
        <v>3991</v>
      </c>
      <c r="D45" t="s">
        <v>3992</v>
      </c>
      <c r="E45">
        <v>85704</v>
      </c>
      <c r="F45" t="s">
        <v>3998</v>
      </c>
      <c r="G45" s="21">
        <v>200</v>
      </c>
      <c r="H45" s="21">
        <v>2950001</v>
      </c>
      <c r="I45" s="21">
        <v>590000200</v>
      </c>
      <c r="K45" s="35" t="str">
        <f t="shared" si="1"/>
        <v>Пшен</v>
      </c>
    </row>
    <row r="46" spans="1:11">
      <c r="A46">
        <v>6510047</v>
      </c>
      <c r="B46" t="s">
        <v>2604</v>
      </c>
      <c r="C46" t="s">
        <v>349</v>
      </c>
      <c r="D46" t="s">
        <v>350</v>
      </c>
      <c r="E46">
        <v>43279</v>
      </c>
      <c r="F46" t="s">
        <v>398</v>
      </c>
      <c r="G46" s="21">
        <v>30</v>
      </c>
      <c r="H46" s="21">
        <v>40012</v>
      </c>
      <c r="I46" s="21">
        <v>1200360</v>
      </c>
      <c r="K46" s="35" t="str">
        <f t="shared" si="1"/>
        <v>Суха</v>
      </c>
    </row>
    <row r="47" spans="1:11">
      <c r="A47">
        <v>6510023</v>
      </c>
      <c r="B47" t="s">
        <v>2604</v>
      </c>
      <c r="C47" t="s">
        <v>349</v>
      </c>
      <c r="D47" t="s">
        <v>350</v>
      </c>
      <c r="E47">
        <v>43003</v>
      </c>
      <c r="F47" t="s">
        <v>3993</v>
      </c>
      <c r="G47" s="21">
        <v>15</v>
      </c>
      <c r="H47" s="21">
        <v>10024</v>
      </c>
      <c r="I47" s="21">
        <v>150360</v>
      </c>
      <c r="K47" s="35" t="str">
        <f t="shared" si="1"/>
        <v>Грун</v>
      </c>
    </row>
    <row r="48" spans="1:11">
      <c r="A48">
        <v>6508039</v>
      </c>
      <c r="B48" t="s">
        <v>2604</v>
      </c>
      <c r="C48" t="s">
        <v>349</v>
      </c>
      <c r="D48" t="s">
        <v>350</v>
      </c>
      <c r="E48">
        <v>24225</v>
      </c>
      <c r="F48" t="s">
        <v>351</v>
      </c>
      <c r="G48" s="21">
        <v>175</v>
      </c>
      <c r="H48" s="21">
        <v>34020</v>
      </c>
      <c r="I48" s="21">
        <v>5953500</v>
      </c>
      <c r="K48" s="35" t="str">
        <f t="shared" si="1"/>
        <v>Эмал</v>
      </c>
    </row>
    <row r="49" spans="1:11">
      <c r="A49">
        <v>6518721</v>
      </c>
      <c r="B49" t="s">
        <v>4247</v>
      </c>
      <c r="C49" t="s">
        <v>52</v>
      </c>
      <c r="D49" t="s">
        <v>53</v>
      </c>
      <c r="E49">
        <v>57082</v>
      </c>
      <c r="F49" t="s">
        <v>5317</v>
      </c>
      <c r="G49" s="21">
        <v>30</v>
      </c>
      <c r="H49" s="21">
        <v>3559788</v>
      </c>
      <c r="I49" s="21">
        <v>106793640</v>
      </c>
      <c r="K49" s="35" t="str">
        <f t="shared" si="1"/>
        <v>Карб</v>
      </c>
    </row>
    <row r="50" spans="1:11">
      <c r="A50">
        <v>6529000</v>
      </c>
      <c r="B50" t="s">
        <v>4269</v>
      </c>
      <c r="C50" t="s">
        <v>3991</v>
      </c>
      <c r="D50" t="s">
        <v>3992</v>
      </c>
      <c r="E50">
        <v>85704</v>
      </c>
      <c r="F50" t="s">
        <v>3998</v>
      </c>
      <c r="G50" s="21">
        <v>250</v>
      </c>
      <c r="H50" s="21">
        <v>3140000</v>
      </c>
      <c r="I50" s="21">
        <v>785000000</v>
      </c>
      <c r="K50" s="35" t="str">
        <f t="shared" si="1"/>
        <v>Пшен</v>
      </c>
    </row>
    <row r="51" spans="1:11">
      <c r="A51">
        <v>6530951</v>
      </c>
      <c r="B51" t="s">
        <v>4276</v>
      </c>
      <c r="C51" t="s">
        <v>3991</v>
      </c>
      <c r="D51" t="s">
        <v>3992</v>
      </c>
      <c r="E51">
        <v>85704</v>
      </c>
      <c r="F51" t="s">
        <v>3998</v>
      </c>
      <c r="G51" s="21">
        <v>250</v>
      </c>
      <c r="H51" s="21">
        <v>3140000</v>
      </c>
      <c r="I51" s="21">
        <v>785000000</v>
      </c>
      <c r="K51" s="35" t="str">
        <f t="shared" si="1"/>
        <v>Пшен</v>
      </c>
    </row>
    <row r="52" spans="1:11">
      <c r="A52">
        <v>6531725</v>
      </c>
      <c r="B52" t="s">
        <v>4279</v>
      </c>
      <c r="C52" t="s">
        <v>3991</v>
      </c>
      <c r="D52" t="s">
        <v>3992</v>
      </c>
      <c r="E52">
        <v>85704</v>
      </c>
      <c r="F52" t="s">
        <v>3998</v>
      </c>
      <c r="G52" s="21">
        <v>500</v>
      </c>
      <c r="H52" s="21">
        <v>3140000</v>
      </c>
      <c r="I52" s="21">
        <v>1570000000</v>
      </c>
      <c r="K52" s="35" t="str">
        <f t="shared" si="1"/>
        <v>Пшен</v>
      </c>
    </row>
    <row r="53" spans="1:11">
      <c r="A53">
        <v>6538368</v>
      </c>
      <c r="B53" t="s">
        <v>5316</v>
      </c>
      <c r="C53" t="s">
        <v>394</v>
      </c>
      <c r="D53" t="s">
        <v>395</v>
      </c>
      <c r="E53">
        <v>70790</v>
      </c>
      <c r="F53" t="s">
        <v>396</v>
      </c>
      <c r="G53" s="21">
        <v>45</v>
      </c>
      <c r="H53" s="21">
        <v>270000</v>
      </c>
      <c r="I53" s="21">
        <v>12150000</v>
      </c>
      <c r="K53" s="35" t="str">
        <f t="shared" si="1"/>
        <v>Соль</v>
      </c>
    </row>
    <row r="54" spans="1:11">
      <c r="A54">
        <v>6540421</v>
      </c>
      <c r="B54" t="s">
        <v>5315</v>
      </c>
      <c r="C54" t="s">
        <v>3991</v>
      </c>
      <c r="D54" t="s">
        <v>3992</v>
      </c>
      <c r="E54">
        <v>85704</v>
      </c>
      <c r="F54" t="s">
        <v>3998</v>
      </c>
      <c r="G54" s="21">
        <v>250</v>
      </c>
      <c r="H54" s="21">
        <v>3170000</v>
      </c>
      <c r="I54" s="21">
        <v>792500000</v>
      </c>
      <c r="K54" s="35" t="str">
        <f t="shared" si="1"/>
        <v>Пшен</v>
      </c>
    </row>
    <row r="55" spans="1:11">
      <c r="A55">
        <v>6539312</v>
      </c>
      <c r="B55" t="s">
        <v>5315</v>
      </c>
      <c r="C55" t="s">
        <v>3991</v>
      </c>
      <c r="D55" t="s">
        <v>3992</v>
      </c>
      <c r="E55">
        <v>85704</v>
      </c>
      <c r="F55" t="s">
        <v>3998</v>
      </c>
      <c r="G55" s="21">
        <v>250</v>
      </c>
      <c r="H55" s="21">
        <v>3170000</v>
      </c>
      <c r="I55" s="21">
        <v>792500000</v>
      </c>
      <c r="K55" s="35" t="str">
        <f t="shared" si="1"/>
        <v>Пшен</v>
      </c>
    </row>
    <row r="56" spans="1:11">
      <c r="A56">
        <v>6542405</v>
      </c>
      <c r="B56" t="s">
        <v>4284</v>
      </c>
      <c r="C56" t="s">
        <v>3991</v>
      </c>
      <c r="D56" t="s">
        <v>3992</v>
      </c>
      <c r="E56">
        <v>85704</v>
      </c>
      <c r="F56" t="s">
        <v>3998</v>
      </c>
      <c r="G56" s="21">
        <v>250</v>
      </c>
      <c r="H56" s="21">
        <v>3170000</v>
      </c>
      <c r="I56" s="21">
        <v>792500000</v>
      </c>
      <c r="K56" s="35" t="str">
        <f t="shared" si="1"/>
        <v>Пшен</v>
      </c>
    </row>
    <row r="57" spans="1:11">
      <c r="A57">
        <v>6544561</v>
      </c>
      <c r="B57" t="s">
        <v>5308</v>
      </c>
      <c r="C57" t="s">
        <v>3991</v>
      </c>
      <c r="D57" t="s">
        <v>3992</v>
      </c>
      <c r="E57">
        <v>85704</v>
      </c>
      <c r="F57" t="s">
        <v>3998</v>
      </c>
      <c r="G57" s="21">
        <v>250</v>
      </c>
      <c r="H57" s="21">
        <v>3170000</v>
      </c>
      <c r="I57" s="21">
        <v>792500000</v>
      </c>
      <c r="K57" s="35" t="str">
        <f t="shared" si="1"/>
        <v>Пшен</v>
      </c>
    </row>
    <row r="58" spans="1:11">
      <c r="A58">
        <v>6543250</v>
      </c>
      <c r="B58" t="s">
        <v>5308</v>
      </c>
      <c r="C58" t="s">
        <v>5309</v>
      </c>
      <c r="D58" t="s">
        <v>5310</v>
      </c>
      <c r="E58">
        <v>67781</v>
      </c>
      <c r="F58" t="s">
        <v>5311</v>
      </c>
      <c r="G58" s="21">
        <v>500</v>
      </c>
      <c r="H58" s="21">
        <v>3000000</v>
      </c>
      <c r="I58" s="21">
        <v>1500000000</v>
      </c>
      <c r="K58" s="35" t="str">
        <f t="shared" si="1"/>
        <v>Пшен</v>
      </c>
    </row>
    <row r="59" spans="1:11">
      <c r="A59">
        <v>6543247</v>
      </c>
      <c r="B59" t="s">
        <v>5308</v>
      </c>
      <c r="C59" t="s">
        <v>5303</v>
      </c>
      <c r="D59" t="s">
        <v>5304</v>
      </c>
      <c r="E59">
        <v>62095</v>
      </c>
      <c r="F59" t="s">
        <v>5305</v>
      </c>
      <c r="G59" s="21">
        <v>700</v>
      </c>
      <c r="H59" s="21">
        <v>3000000</v>
      </c>
      <c r="I59" s="21">
        <v>2100000000</v>
      </c>
      <c r="K59" s="35" t="str">
        <f t="shared" si="1"/>
        <v>Пшен</v>
      </c>
    </row>
    <row r="60" spans="1:11">
      <c r="A60">
        <v>6543130</v>
      </c>
      <c r="B60" t="s">
        <v>5308</v>
      </c>
      <c r="C60" t="s">
        <v>5312</v>
      </c>
      <c r="D60" t="s">
        <v>5313</v>
      </c>
      <c r="E60">
        <v>58076</v>
      </c>
      <c r="F60" t="s">
        <v>5314</v>
      </c>
      <c r="G60" s="21">
        <v>6000</v>
      </c>
      <c r="H60" s="21">
        <v>1050000</v>
      </c>
      <c r="I60" s="21">
        <v>63000000</v>
      </c>
      <c r="K60" s="35" t="str">
        <f t="shared" si="1"/>
        <v>Дизе</v>
      </c>
    </row>
    <row r="61" spans="1:11">
      <c r="A61">
        <v>6544980</v>
      </c>
      <c r="B61" t="s">
        <v>5307</v>
      </c>
      <c r="C61" t="s">
        <v>349</v>
      </c>
      <c r="D61" t="s">
        <v>350</v>
      </c>
      <c r="E61">
        <v>30152</v>
      </c>
      <c r="F61" t="s">
        <v>399</v>
      </c>
      <c r="G61" s="21">
        <v>45</v>
      </c>
      <c r="H61" s="21">
        <v>150360</v>
      </c>
      <c r="I61" s="21">
        <v>451080</v>
      </c>
      <c r="K61" s="35" t="str">
        <f t="shared" si="1"/>
        <v>Грун</v>
      </c>
    </row>
    <row r="62" spans="1:11">
      <c r="A62">
        <v>6544972</v>
      </c>
      <c r="B62" t="s">
        <v>5307</v>
      </c>
      <c r="C62" t="s">
        <v>349</v>
      </c>
      <c r="D62" t="s">
        <v>350</v>
      </c>
      <c r="E62">
        <v>43279</v>
      </c>
      <c r="F62" t="s">
        <v>398</v>
      </c>
      <c r="G62" s="21">
        <v>25</v>
      </c>
      <c r="H62" s="21">
        <v>35000</v>
      </c>
      <c r="I62" s="21">
        <v>875000</v>
      </c>
      <c r="K62" s="35" t="str">
        <f t="shared" si="1"/>
        <v>Суха</v>
      </c>
    </row>
    <row r="63" spans="1:11">
      <c r="A63">
        <v>6544971</v>
      </c>
      <c r="B63" t="s">
        <v>5307</v>
      </c>
      <c r="C63" t="s">
        <v>349</v>
      </c>
      <c r="D63" t="s">
        <v>350</v>
      </c>
      <c r="E63">
        <v>43279</v>
      </c>
      <c r="F63" t="s">
        <v>398</v>
      </c>
      <c r="G63" s="21">
        <v>25</v>
      </c>
      <c r="H63" s="21">
        <v>40012</v>
      </c>
      <c r="I63" s="21">
        <v>1000300</v>
      </c>
      <c r="K63" s="35" t="str">
        <f t="shared" si="1"/>
        <v>Суха</v>
      </c>
    </row>
    <row r="64" spans="1:11">
      <c r="A64">
        <v>6544966</v>
      </c>
      <c r="B64" t="s">
        <v>5307</v>
      </c>
      <c r="C64" t="s">
        <v>349</v>
      </c>
      <c r="D64" t="s">
        <v>350</v>
      </c>
      <c r="E64">
        <v>24225</v>
      </c>
      <c r="F64" t="s">
        <v>351</v>
      </c>
      <c r="G64" s="21">
        <v>150</v>
      </c>
      <c r="H64" s="21">
        <v>32032</v>
      </c>
      <c r="I64" s="21">
        <v>4804800</v>
      </c>
      <c r="K64" s="35" t="str">
        <f t="shared" si="1"/>
        <v>Эмал</v>
      </c>
    </row>
    <row r="65" spans="1:11">
      <c r="A65">
        <v>6544965</v>
      </c>
      <c r="B65" t="s">
        <v>5307</v>
      </c>
      <c r="C65" t="s">
        <v>349</v>
      </c>
      <c r="D65" t="s">
        <v>350</v>
      </c>
      <c r="E65">
        <v>24225</v>
      </c>
      <c r="F65" t="s">
        <v>351</v>
      </c>
      <c r="G65" s="21">
        <v>50</v>
      </c>
      <c r="H65" s="21">
        <v>34020</v>
      </c>
      <c r="I65" s="21">
        <v>1701000</v>
      </c>
      <c r="K65" s="35" t="str">
        <f t="shared" si="1"/>
        <v>Эмал</v>
      </c>
    </row>
    <row r="66" spans="1:11" ht="18.75" customHeight="1">
      <c r="A66">
        <v>6544964</v>
      </c>
      <c r="B66" t="s">
        <v>5307</v>
      </c>
      <c r="C66" t="s">
        <v>349</v>
      </c>
      <c r="D66" t="s">
        <v>350</v>
      </c>
      <c r="E66">
        <v>24225</v>
      </c>
      <c r="F66" t="s">
        <v>351</v>
      </c>
      <c r="G66" s="21">
        <v>300</v>
      </c>
      <c r="H66" s="21">
        <v>36018</v>
      </c>
      <c r="I66" s="21">
        <v>10805400</v>
      </c>
      <c r="K66" s="35" t="str">
        <f t="shared" si="1"/>
        <v>Эмал</v>
      </c>
    </row>
    <row r="67" spans="1:11">
      <c r="A67">
        <v>6544949</v>
      </c>
      <c r="B67" t="s">
        <v>5307</v>
      </c>
      <c r="C67" t="s">
        <v>349</v>
      </c>
      <c r="D67" t="s">
        <v>350</v>
      </c>
      <c r="E67">
        <v>45989</v>
      </c>
      <c r="F67" t="s">
        <v>393</v>
      </c>
      <c r="G67" s="21">
        <v>50</v>
      </c>
      <c r="H67" s="21">
        <v>15512</v>
      </c>
      <c r="I67" s="21">
        <v>775600</v>
      </c>
      <c r="K67" s="35" t="str">
        <f t="shared" si="1"/>
        <v>Разб</v>
      </c>
    </row>
    <row r="68" spans="1:11">
      <c r="A68">
        <v>6544947</v>
      </c>
      <c r="B68" t="s">
        <v>5307</v>
      </c>
      <c r="C68" t="s">
        <v>349</v>
      </c>
      <c r="D68" t="s">
        <v>350</v>
      </c>
      <c r="E68">
        <v>23920</v>
      </c>
      <c r="F68" t="s">
        <v>397</v>
      </c>
      <c r="G68" s="21">
        <v>300</v>
      </c>
      <c r="H68" s="21">
        <v>11032</v>
      </c>
      <c r="I68" s="21">
        <v>3309600</v>
      </c>
      <c r="K68" s="35" t="str">
        <f t="shared" si="1"/>
        <v>Водо</v>
      </c>
    </row>
    <row r="69" spans="1:11">
      <c r="A69">
        <v>6565354</v>
      </c>
      <c r="B69" t="s">
        <v>5306</v>
      </c>
      <c r="C69" t="s">
        <v>3991</v>
      </c>
      <c r="D69" t="s">
        <v>3992</v>
      </c>
      <c r="E69">
        <v>85704</v>
      </c>
      <c r="F69" t="s">
        <v>3998</v>
      </c>
      <c r="G69" s="21">
        <v>250</v>
      </c>
      <c r="H69" s="21">
        <v>3170000</v>
      </c>
      <c r="I69" s="21">
        <v>792500000</v>
      </c>
      <c r="K69" s="35" t="str">
        <f t="shared" si="1"/>
        <v>Пшен</v>
      </c>
    </row>
    <row r="70" spans="1:11">
      <c r="A70">
        <v>6573914</v>
      </c>
      <c r="B70" t="s">
        <v>5302</v>
      </c>
      <c r="C70" t="s">
        <v>5303</v>
      </c>
      <c r="D70" t="s">
        <v>5304</v>
      </c>
      <c r="E70">
        <v>62095</v>
      </c>
      <c r="F70" t="s">
        <v>5305</v>
      </c>
      <c r="G70" s="21">
        <v>1200</v>
      </c>
      <c r="H70" s="21">
        <v>3150000</v>
      </c>
      <c r="I70" s="21">
        <v>3780000000</v>
      </c>
      <c r="K70" s="35" t="str">
        <f t="shared" si="1"/>
        <v>Пшен</v>
      </c>
    </row>
    <row r="71" spans="1:11">
      <c r="A71">
        <v>6576902</v>
      </c>
      <c r="B71" t="s">
        <v>5301</v>
      </c>
      <c r="C71" t="s">
        <v>3991</v>
      </c>
      <c r="D71" t="s">
        <v>3992</v>
      </c>
      <c r="E71">
        <v>85704</v>
      </c>
      <c r="F71" t="s">
        <v>3998</v>
      </c>
      <c r="G71" s="21">
        <v>250</v>
      </c>
      <c r="H71" s="21">
        <v>3170000</v>
      </c>
      <c r="I71" s="21">
        <v>792500000</v>
      </c>
      <c r="K71" s="35" t="str">
        <f t="shared" si="1"/>
        <v>Пшен</v>
      </c>
    </row>
    <row r="72" spans="1:11">
      <c r="A72">
        <v>6578674</v>
      </c>
      <c r="B72" t="s">
        <v>4088</v>
      </c>
      <c r="C72" t="s">
        <v>3991</v>
      </c>
      <c r="D72" t="s">
        <v>3992</v>
      </c>
      <c r="E72">
        <v>85704</v>
      </c>
      <c r="F72" t="s">
        <v>3998</v>
      </c>
      <c r="G72" s="21">
        <v>250</v>
      </c>
      <c r="H72" s="21">
        <v>3170000</v>
      </c>
      <c r="I72" s="21">
        <v>792500000</v>
      </c>
      <c r="K72" s="35" t="str">
        <f t="shared" si="1"/>
        <v>Пшен</v>
      </c>
    </row>
    <row r="73" spans="1:11">
      <c r="A73">
        <v>6595560</v>
      </c>
      <c r="B73" t="s">
        <v>5299</v>
      </c>
      <c r="C73" t="s">
        <v>3989</v>
      </c>
      <c r="D73" t="s">
        <v>3990</v>
      </c>
      <c r="E73">
        <v>84304</v>
      </c>
      <c r="F73" t="s">
        <v>5300</v>
      </c>
      <c r="G73" s="21">
        <v>10</v>
      </c>
      <c r="H73" s="21">
        <v>6300750</v>
      </c>
      <c r="I73" s="21">
        <v>6300750</v>
      </c>
      <c r="K73" s="35" t="str">
        <f t="shared" si="1"/>
        <v>Порт</v>
      </c>
    </row>
    <row r="74" spans="1:11">
      <c r="A74">
        <v>6597340</v>
      </c>
      <c r="B74" t="s">
        <v>5298</v>
      </c>
      <c r="C74" t="s">
        <v>5295</v>
      </c>
      <c r="D74" t="s">
        <v>5296</v>
      </c>
      <c r="E74">
        <v>91682</v>
      </c>
      <c r="F74" t="s">
        <v>5297</v>
      </c>
      <c r="G74" s="21">
        <v>1000</v>
      </c>
      <c r="H74" s="21">
        <v>3200000</v>
      </c>
      <c r="I74" s="21">
        <v>3200000000</v>
      </c>
      <c r="K74" s="35" t="str">
        <f t="shared" si="1"/>
        <v>Пшен</v>
      </c>
    </row>
    <row r="75" spans="1:11">
      <c r="A75">
        <v>6597339</v>
      </c>
      <c r="B75" t="s">
        <v>5298</v>
      </c>
      <c r="C75" t="s">
        <v>5295</v>
      </c>
      <c r="D75" t="s">
        <v>5296</v>
      </c>
      <c r="E75">
        <v>91682</v>
      </c>
      <c r="F75" t="s">
        <v>5297</v>
      </c>
      <c r="G75" s="21">
        <v>1000</v>
      </c>
      <c r="H75" s="21">
        <v>3200000</v>
      </c>
      <c r="I75" s="21">
        <v>3200000000</v>
      </c>
      <c r="K75" s="35" t="str">
        <f t="shared" si="1"/>
        <v>Пшен</v>
      </c>
    </row>
    <row r="76" spans="1:11">
      <c r="A76">
        <v>6603004</v>
      </c>
      <c r="B76" t="s">
        <v>5294</v>
      </c>
      <c r="C76" t="s">
        <v>5295</v>
      </c>
      <c r="D76" t="s">
        <v>5296</v>
      </c>
      <c r="E76">
        <v>91682</v>
      </c>
      <c r="F76" t="s">
        <v>5297</v>
      </c>
      <c r="G76" s="21">
        <v>1000</v>
      </c>
      <c r="H76" s="21">
        <v>3200000</v>
      </c>
      <c r="I76" s="21">
        <v>3200000000</v>
      </c>
      <c r="K76" s="35" t="str">
        <f t="shared" si="1"/>
        <v>Пшен</v>
      </c>
    </row>
    <row r="77" spans="1:11">
      <c r="A77">
        <v>6603003</v>
      </c>
      <c r="B77" t="s">
        <v>5294</v>
      </c>
      <c r="C77" t="s">
        <v>5295</v>
      </c>
      <c r="D77" t="s">
        <v>5296</v>
      </c>
      <c r="E77">
        <v>91682</v>
      </c>
      <c r="F77" t="s">
        <v>5297</v>
      </c>
      <c r="G77" s="21">
        <v>1000</v>
      </c>
      <c r="H77" s="21">
        <v>3200000</v>
      </c>
      <c r="I77" s="21">
        <v>3200000000</v>
      </c>
      <c r="K77" s="35" t="str">
        <f t="shared" si="1"/>
        <v>Пшен</v>
      </c>
    </row>
    <row r="78" spans="1:11">
      <c r="A78">
        <v>6604874</v>
      </c>
      <c r="B78" t="s">
        <v>5293</v>
      </c>
      <c r="C78" t="s">
        <v>3991</v>
      </c>
      <c r="D78" t="s">
        <v>3992</v>
      </c>
      <c r="E78">
        <v>85704</v>
      </c>
      <c r="F78" t="s">
        <v>3998</v>
      </c>
      <c r="G78" s="21">
        <v>250</v>
      </c>
      <c r="H78" s="21">
        <v>3200000</v>
      </c>
      <c r="I78" s="21">
        <v>800000000</v>
      </c>
      <c r="K78" s="35" t="str">
        <f t="shared" si="1"/>
        <v>Пшен</v>
      </c>
    </row>
    <row r="79" spans="1:11">
      <c r="A79">
        <v>6609169</v>
      </c>
      <c r="B79" t="s">
        <v>4566</v>
      </c>
      <c r="C79" t="s">
        <v>3991</v>
      </c>
      <c r="D79" t="s">
        <v>3992</v>
      </c>
      <c r="E79">
        <v>85704</v>
      </c>
      <c r="F79" t="s">
        <v>3998</v>
      </c>
      <c r="G79" s="21">
        <v>250</v>
      </c>
      <c r="H79" s="21">
        <v>3200000</v>
      </c>
      <c r="I79" s="21">
        <v>800000000</v>
      </c>
      <c r="K79" s="35" t="str">
        <f t="shared" si="1"/>
        <v>Пшен</v>
      </c>
    </row>
    <row r="80" spans="1:11">
      <c r="A80">
        <v>6614503</v>
      </c>
      <c r="B80" t="s">
        <v>4517</v>
      </c>
      <c r="C80" t="s">
        <v>5290</v>
      </c>
      <c r="D80" t="s">
        <v>5291</v>
      </c>
      <c r="E80">
        <v>92091</v>
      </c>
      <c r="F80" t="s">
        <v>5292</v>
      </c>
      <c r="G80" s="21">
        <v>2</v>
      </c>
      <c r="H80" s="21">
        <v>386000</v>
      </c>
      <c r="I80" s="21">
        <v>772000</v>
      </c>
      <c r="K80" s="35" t="str">
        <f t="shared" si="1"/>
        <v>Турб</v>
      </c>
    </row>
    <row r="81" spans="9:11">
      <c r="I81" s="59">
        <f>SUM(I5:I80)</f>
        <v>63475389170</v>
      </c>
      <c r="J81" s="59">
        <f>SUM(J69:J80)</f>
        <v>0</v>
      </c>
      <c r="K81" s="35" t="str">
        <f t="shared" si="1"/>
        <v/>
      </c>
    </row>
    <row r="83" spans="9:11">
      <c r="I83" s="36">
        <f>I66-I81</f>
        <v>-63464583770</v>
      </c>
    </row>
  </sheetData>
  <sortState ref="A5:I80">
    <sortCondition ref="B5:B80"/>
  </sortState>
  <mergeCells count="2">
    <mergeCell ref="A2:J2"/>
    <mergeCell ref="A3:J3"/>
  </mergeCells>
  <pageMargins left="0.24" right="0.16" top="0.36" bottom="0.32" header="0.28000000000000003" footer="0.2"/>
  <pageSetup paperSize="9" scale="48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417"/>
  <sheetViews>
    <sheetView view="pageBreakPreview" topLeftCell="A1846" zoomScaleNormal="100" zoomScaleSheetLayoutView="100" workbookViewId="0">
      <selection activeCell="N1866" sqref="N1866"/>
    </sheetView>
  </sheetViews>
  <sheetFormatPr defaultRowHeight="15"/>
  <cols>
    <col min="1" max="1" width="12.5703125" style="35" customWidth="1"/>
    <col min="2" max="2" width="12.7109375" style="35" customWidth="1"/>
    <col min="3" max="3" width="35.28515625" style="38" customWidth="1"/>
    <col min="4" max="4" width="10.42578125" style="35" customWidth="1"/>
    <col min="5" max="5" width="9.28515625" style="35" customWidth="1"/>
    <col min="6" max="6" width="50.85546875" style="35" customWidth="1"/>
    <col min="7" max="7" width="12" style="36" customWidth="1"/>
    <col min="8" max="8" width="13.85546875" style="36" customWidth="1"/>
    <col min="9" max="9" width="19.7109375" style="36" customWidth="1"/>
    <col min="10" max="12" width="9.140625" style="35"/>
    <col min="13" max="13" width="23.85546875" style="35" customWidth="1"/>
    <col min="14" max="16" width="9.140625" style="35"/>
    <col min="17" max="17" width="12" style="35" bestFit="1" customWidth="1"/>
    <col min="18" max="16384" width="9.140625" style="35"/>
  </cols>
  <sheetData>
    <row r="1" spans="1:11">
      <c r="H1" s="46" t="s">
        <v>72</v>
      </c>
    </row>
    <row r="2" spans="1:11" s="26" customFormat="1">
      <c r="A2" s="342" t="s">
        <v>62</v>
      </c>
      <c r="B2" s="342"/>
      <c r="C2" s="342"/>
      <c r="D2" s="342"/>
      <c r="E2" s="342"/>
      <c r="F2" s="342"/>
      <c r="G2" s="342"/>
      <c r="H2" s="342"/>
      <c r="I2" s="342"/>
      <c r="J2" s="342"/>
    </row>
    <row r="3" spans="1:11" s="26" customFormat="1">
      <c r="A3" s="349" t="s">
        <v>2912</v>
      </c>
      <c r="B3" s="349"/>
      <c r="C3" s="349"/>
      <c r="D3" s="349"/>
      <c r="E3" s="349"/>
      <c r="F3" s="349"/>
      <c r="G3" s="349"/>
      <c r="H3" s="349"/>
      <c r="I3" s="349"/>
      <c r="J3" s="349"/>
    </row>
    <row r="4" spans="1:11">
      <c r="A4" s="50" t="s">
        <v>28</v>
      </c>
      <c r="B4" s="50" t="s">
        <v>44</v>
      </c>
      <c r="C4" s="51" t="s">
        <v>54</v>
      </c>
      <c r="D4" s="50" t="s">
        <v>55</v>
      </c>
      <c r="E4" s="50" t="s">
        <v>47</v>
      </c>
      <c r="F4" s="50" t="s">
        <v>48</v>
      </c>
      <c r="G4" s="52" t="s">
        <v>49</v>
      </c>
      <c r="H4" s="52" t="s">
        <v>50</v>
      </c>
      <c r="I4" s="52" t="s">
        <v>51</v>
      </c>
    </row>
    <row r="5" spans="1:11">
      <c r="A5">
        <v>6040315</v>
      </c>
      <c r="B5" t="s">
        <v>1103</v>
      </c>
      <c r="C5" t="s">
        <v>359</v>
      </c>
      <c r="D5" t="s">
        <v>360</v>
      </c>
      <c r="E5">
        <v>45284</v>
      </c>
      <c r="F5" t="s">
        <v>82</v>
      </c>
      <c r="G5" s="21">
        <v>100</v>
      </c>
      <c r="H5" s="21">
        <v>2945088</v>
      </c>
      <c r="I5" s="21">
        <v>29450880</v>
      </c>
      <c r="K5" s="35" t="str">
        <f t="shared" ref="K5" si="0">LEFT(F5,4)</f>
        <v>Спир</v>
      </c>
    </row>
    <row r="6" spans="1:11">
      <c r="A6">
        <v>6042123</v>
      </c>
      <c r="B6" t="s">
        <v>1103</v>
      </c>
      <c r="C6" t="s">
        <v>421</v>
      </c>
      <c r="D6" t="s">
        <v>422</v>
      </c>
      <c r="E6">
        <v>45284</v>
      </c>
      <c r="F6" t="s">
        <v>82</v>
      </c>
      <c r="G6" s="21">
        <v>200</v>
      </c>
      <c r="H6" s="21">
        <v>2945040</v>
      </c>
      <c r="I6" s="21">
        <v>58900800</v>
      </c>
      <c r="K6" s="35" t="str">
        <f t="shared" ref="K6:K699" si="1">LEFT(F6,4)</f>
        <v>Спир</v>
      </c>
    </row>
    <row r="7" spans="1:11">
      <c r="A7">
        <v>6042186</v>
      </c>
      <c r="B7" t="s">
        <v>1103</v>
      </c>
      <c r="C7" t="s">
        <v>365</v>
      </c>
      <c r="D7" t="s">
        <v>366</v>
      </c>
      <c r="E7">
        <v>45433</v>
      </c>
      <c r="F7" t="s">
        <v>84</v>
      </c>
      <c r="G7" s="21">
        <v>100</v>
      </c>
      <c r="H7" s="21">
        <v>3470500</v>
      </c>
      <c r="I7" s="21">
        <v>34705000</v>
      </c>
      <c r="K7" s="35" t="str">
        <f t="shared" si="1"/>
        <v>Спир</v>
      </c>
    </row>
    <row r="8" spans="1:11">
      <c r="A8">
        <v>6042310</v>
      </c>
      <c r="B8" t="s">
        <v>1103</v>
      </c>
      <c r="C8" t="s">
        <v>5378</v>
      </c>
      <c r="D8" t="s">
        <v>429</v>
      </c>
      <c r="E8">
        <v>18521</v>
      </c>
      <c r="F8" t="s">
        <v>58</v>
      </c>
      <c r="G8" s="21">
        <v>100</v>
      </c>
      <c r="H8" s="21">
        <v>6332999</v>
      </c>
      <c r="I8" s="21">
        <v>6332999</v>
      </c>
      <c r="K8" s="35" t="str">
        <f t="shared" si="1"/>
        <v>Бард</v>
      </c>
    </row>
    <row r="9" spans="1:11">
      <c r="A9">
        <v>6042311</v>
      </c>
      <c r="B9" t="s">
        <v>1103</v>
      </c>
      <c r="C9" t="s">
        <v>59</v>
      </c>
      <c r="D9" t="s">
        <v>60</v>
      </c>
      <c r="E9">
        <v>18521</v>
      </c>
      <c r="F9" t="s">
        <v>58</v>
      </c>
      <c r="G9" s="21">
        <v>500</v>
      </c>
      <c r="H9" s="21">
        <v>6325000</v>
      </c>
      <c r="I9" s="21">
        <v>31625000</v>
      </c>
      <c r="K9" s="35" t="str">
        <f t="shared" si="1"/>
        <v>Бард</v>
      </c>
    </row>
    <row r="10" spans="1:11">
      <c r="A10">
        <v>6043458</v>
      </c>
      <c r="B10" t="s">
        <v>1104</v>
      </c>
      <c r="C10" t="s">
        <v>165</v>
      </c>
      <c r="D10" t="s">
        <v>166</v>
      </c>
      <c r="E10">
        <v>45284</v>
      </c>
      <c r="F10" t="s">
        <v>82</v>
      </c>
      <c r="G10" s="21">
        <v>300</v>
      </c>
      <c r="H10" s="21">
        <v>2945041</v>
      </c>
      <c r="I10" s="21">
        <v>88351230</v>
      </c>
      <c r="K10" s="35" t="str">
        <f t="shared" si="1"/>
        <v>Спир</v>
      </c>
    </row>
    <row r="11" spans="1:11">
      <c r="A11">
        <v>6043459</v>
      </c>
      <c r="B11" t="s">
        <v>1104</v>
      </c>
      <c r="C11" t="s">
        <v>367</v>
      </c>
      <c r="D11" t="s">
        <v>368</v>
      </c>
      <c r="E11">
        <v>45284</v>
      </c>
      <c r="F11" t="s">
        <v>82</v>
      </c>
      <c r="G11" s="21">
        <v>200</v>
      </c>
      <c r="H11" s="21">
        <v>2945041</v>
      </c>
      <c r="I11" s="21">
        <v>58900820</v>
      </c>
      <c r="K11" s="35" t="str">
        <f t="shared" si="1"/>
        <v>Спир</v>
      </c>
    </row>
    <row r="12" spans="1:11">
      <c r="A12">
        <v>6043524</v>
      </c>
      <c r="B12" t="s">
        <v>1104</v>
      </c>
      <c r="C12" t="s">
        <v>190</v>
      </c>
      <c r="D12" t="s">
        <v>191</v>
      </c>
      <c r="E12">
        <v>45433</v>
      </c>
      <c r="F12" t="s">
        <v>84</v>
      </c>
      <c r="G12" s="21">
        <v>40</v>
      </c>
      <c r="H12" s="21">
        <v>3465840</v>
      </c>
      <c r="I12" s="21">
        <v>13863360</v>
      </c>
      <c r="K12" s="35" t="str">
        <f t="shared" si="1"/>
        <v>Спир</v>
      </c>
    </row>
    <row r="13" spans="1:11">
      <c r="A13">
        <v>6043525</v>
      </c>
      <c r="B13" t="s">
        <v>1104</v>
      </c>
      <c r="C13" t="s">
        <v>190</v>
      </c>
      <c r="D13" t="s">
        <v>191</v>
      </c>
      <c r="E13">
        <v>45433</v>
      </c>
      <c r="F13" t="s">
        <v>84</v>
      </c>
      <c r="G13" s="21">
        <v>40</v>
      </c>
      <c r="H13" s="21">
        <v>3465840</v>
      </c>
      <c r="I13" s="21">
        <v>13863360</v>
      </c>
      <c r="K13" s="35" t="str">
        <f t="shared" si="1"/>
        <v>Спир</v>
      </c>
    </row>
    <row r="14" spans="1:11">
      <c r="A14">
        <v>6044274</v>
      </c>
      <c r="B14" t="s">
        <v>1104</v>
      </c>
      <c r="C14" t="s">
        <v>1105</v>
      </c>
      <c r="D14" t="s">
        <v>1106</v>
      </c>
      <c r="E14">
        <v>18521</v>
      </c>
      <c r="F14" t="s">
        <v>58</v>
      </c>
      <c r="G14" s="21">
        <v>100</v>
      </c>
      <c r="H14" s="21">
        <v>6330000</v>
      </c>
      <c r="I14" s="21">
        <v>6330000</v>
      </c>
      <c r="K14" s="35" t="str">
        <f t="shared" si="1"/>
        <v>Бард</v>
      </c>
    </row>
    <row r="15" spans="1:11">
      <c r="A15">
        <v>6044275</v>
      </c>
      <c r="B15" t="s">
        <v>1104</v>
      </c>
      <c r="C15" t="s">
        <v>63</v>
      </c>
      <c r="D15" t="s">
        <v>64</v>
      </c>
      <c r="E15">
        <v>18521</v>
      </c>
      <c r="F15" t="s">
        <v>58</v>
      </c>
      <c r="G15" s="21">
        <v>500</v>
      </c>
      <c r="H15" s="21">
        <v>6326000</v>
      </c>
      <c r="I15" s="21">
        <v>31630000</v>
      </c>
      <c r="K15" s="35" t="str">
        <f t="shared" si="1"/>
        <v>Бард</v>
      </c>
    </row>
    <row r="16" spans="1:11">
      <c r="A16">
        <v>6046745</v>
      </c>
      <c r="B16" t="s">
        <v>1107</v>
      </c>
      <c r="C16" t="s">
        <v>186</v>
      </c>
      <c r="D16" t="s">
        <v>187</v>
      </c>
      <c r="E16">
        <v>45284</v>
      </c>
      <c r="F16" t="s">
        <v>82</v>
      </c>
      <c r="G16" s="21">
        <v>100</v>
      </c>
      <c r="H16" s="21">
        <v>2950999</v>
      </c>
      <c r="I16" s="21">
        <v>29509990</v>
      </c>
      <c r="K16" s="35" t="str">
        <f t="shared" si="1"/>
        <v>Спир</v>
      </c>
    </row>
    <row r="17" spans="1:11">
      <c r="A17">
        <v>6046746</v>
      </c>
      <c r="B17" t="s">
        <v>1107</v>
      </c>
      <c r="C17" t="s">
        <v>154</v>
      </c>
      <c r="D17" t="s">
        <v>155</v>
      </c>
      <c r="E17">
        <v>45284</v>
      </c>
      <c r="F17" t="s">
        <v>82</v>
      </c>
      <c r="G17" s="21">
        <v>130</v>
      </c>
      <c r="H17" s="21">
        <v>2950999</v>
      </c>
      <c r="I17" s="21">
        <v>38362987</v>
      </c>
      <c r="K17" s="35" t="str">
        <f t="shared" si="1"/>
        <v>Спир</v>
      </c>
    </row>
    <row r="18" spans="1:11">
      <c r="A18">
        <v>6046747</v>
      </c>
      <c r="B18" t="s">
        <v>1107</v>
      </c>
      <c r="C18" t="s">
        <v>295</v>
      </c>
      <c r="D18" t="s">
        <v>296</v>
      </c>
      <c r="E18">
        <v>45284</v>
      </c>
      <c r="F18" t="s">
        <v>82</v>
      </c>
      <c r="G18" s="21">
        <v>1150</v>
      </c>
      <c r="H18" s="21">
        <v>2883222</v>
      </c>
      <c r="I18" s="21">
        <v>331570530</v>
      </c>
      <c r="K18" s="35" t="str">
        <f t="shared" si="1"/>
        <v>Спир</v>
      </c>
    </row>
    <row r="19" spans="1:11">
      <c r="A19">
        <v>6046748</v>
      </c>
      <c r="B19" t="s">
        <v>1107</v>
      </c>
      <c r="C19" t="s">
        <v>102</v>
      </c>
      <c r="D19" t="s">
        <v>103</v>
      </c>
      <c r="E19">
        <v>45284</v>
      </c>
      <c r="F19" t="s">
        <v>82</v>
      </c>
      <c r="G19" s="21">
        <v>960</v>
      </c>
      <c r="H19" s="21">
        <v>2883162</v>
      </c>
      <c r="I19" s="21">
        <v>276783552</v>
      </c>
      <c r="K19" s="35" t="str">
        <f t="shared" si="1"/>
        <v>Спир</v>
      </c>
    </row>
    <row r="20" spans="1:11">
      <c r="A20">
        <v>6046749</v>
      </c>
      <c r="B20" t="s">
        <v>1107</v>
      </c>
      <c r="C20" t="s">
        <v>291</v>
      </c>
      <c r="D20" t="s">
        <v>292</v>
      </c>
      <c r="E20">
        <v>45284</v>
      </c>
      <c r="F20" t="s">
        <v>82</v>
      </c>
      <c r="G20" s="21">
        <v>200</v>
      </c>
      <c r="H20" s="21">
        <v>2883161</v>
      </c>
      <c r="I20" s="21">
        <v>57663220</v>
      </c>
      <c r="K20" s="35" t="str">
        <f t="shared" si="1"/>
        <v>Спир</v>
      </c>
    </row>
    <row r="21" spans="1:11">
      <c r="A21">
        <v>6046818</v>
      </c>
      <c r="B21" t="s">
        <v>1107</v>
      </c>
      <c r="C21" t="s">
        <v>278</v>
      </c>
      <c r="D21" t="s">
        <v>279</v>
      </c>
      <c r="E21">
        <v>45433</v>
      </c>
      <c r="F21" t="s">
        <v>84</v>
      </c>
      <c r="G21" s="21">
        <v>10</v>
      </c>
      <c r="H21" s="21">
        <v>3393700</v>
      </c>
      <c r="I21" s="21">
        <v>3393700</v>
      </c>
      <c r="K21" s="35" t="str">
        <f t="shared" si="1"/>
        <v>Спир</v>
      </c>
    </row>
    <row r="22" spans="1:11">
      <c r="A22">
        <v>6048559</v>
      </c>
      <c r="B22" t="s">
        <v>1107</v>
      </c>
      <c r="C22" t="s">
        <v>289</v>
      </c>
      <c r="D22" t="s">
        <v>290</v>
      </c>
      <c r="E22">
        <v>45284</v>
      </c>
      <c r="F22" t="s">
        <v>82</v>
      </c>
      <c r="G22" s="21">
        <v>200</v>
      </c>
      <c r="H22" s="21">
        <v>2883160</v>
      </c>
      <c r="I22" s="21">
        <v>57663200</v>
      </c>
      <c r="K22" s="35" t="str">
        <f t="shared" si="1"/>
        <v>Спир</v>
      </c>
    </row>
    <row r="23" spans="1:11">
      <c r="A23">
        <v>6048766</v>
      </c>
      <c r="B23" t="s">
        <v>1107</v>
      </c>
      <c r="C23" t="s">
        <v>56</v>
      </c>
      <c r="D23" t="s">
        <v>57</v>
      </c>
      <c r="E23">
        <v>18521</v>
      </c>
      <c r="F23" t="s">
        <v>58</v>
      </c>
      <c r="G23" s="21">
        <v>300</v>
      </c>
      <c r="H23" s="21">
        <v>6325205</v>
      </c>
      <c r="I23" s="21">
        <v>18975615</v>
      </c>
      <c r="K23" s="35" t="str">
        <f t="shared" si="1"/>
        <v>Бард</v>
      </c>
    </row>
    <row r="24" spans="1:11">
      <c r="A24">
        <v>6048767</v>
      </c>
      <c r="B24" t="s">
        <v>1107</v>
      </c>
      <c r="C24" t="s">
        <v>204</v>
      </c>
      <c r="D24" t="s">
        <v>73</v>
      </c>
      <c r="E24">
        <v>18521</v>
      </c>
      <c r="F24" t="s">
        <v>58</v>
      </c>
      <c r="G24" s="21">
        <v>100</v>
      </c>
      <c r="H24" s="21">
        <v>6325059</v>
      </c>
      <c r="I24" s="21">
        <v>6325059</v>
      </c>
      <c r="K24" s="35" t="str">
        <f t="shared" si="1"/>
        <v>Бард</v>
      </c>
    </row>
    <row r="25" spans="1:11">
      <c r="A25">
        <v>6048768</v>
      </c>
      <c r="B25" t="s">
        <v>1107</v>
      </c>
      <c r="C25" t="s">
        <v>59</v>
      </c>
      <c r="D25" t="s">
        <v>60</v>
      </c>
      <c r="E25">
        <v>18521</v>
      </c>
      <c r="F25" t="s">
        <v>58</v>
      </c>
      <c r="G25" s="21">
        <v>200</v>
      </c>
      <c r="H25" s="21">
        <v>6325000</v>
      </c>
      <c r="I25" s="21">
        <v>12650000</v>
      </c>
      <c r="K25" s="35" t="str">
        <f t="shared" si="1"/>
        <v>Бард</v>
      </c>
    </row>
    <row r="26" spans="1:11">
      <c r="A26">
        <v>6049140</v>
      </c>
      <c r="B26" t="s">
        <v>1107</v>
      </c>
      <c r="C26" t="s">
        <v>125</v>
      </c>
      <c r="D26" t="s">
        <v>126</v>
      </c>
      <c r="E26">
        <v>59270</v>
      </c>
      <c r="F26" t="s">
        <v>410</v>
      </c>
      <c r="G26" s="21">
        <v>7000</v>
      </c>
      <c r="H26" s="21">
        <v>288316001</v>
      </c>
      <c r="I26" s="21">
        <v>201821200.69999999</v>
      </c>
      <c r="K26" s="35" t="str">
        <f t="shared" si="1"/>
        <v>Спир</v>
      </c>
    </row>
    <row r="27" spans="1:11">
      <c r="A27">
        <v>6049910</v>
      </c>
      <c r="B27" t="s">
        <v>1033</v>
      </c>
      <c r="C27" t="s">
        <v>107</v>
      </c>
      <c r="D27" t="s">
        <v>108</v>
      </c>
      <c r="E27">
        <v>45284</v>
      </c>
      <c r="F27" t="s">
        <v>82</v>
      </c>
      <c r="G27" s="21">
        <v>100</v>
      </c>
      <c r="H27" s="21">
        <v>2883400</v>
      </c>
      <c r="I27" s="21">
        <v>28834000</v>
      </c>
      <c r="K27" s="35" t="str">
        <f t="shared" si="1"/>
        <v>Спир</v>
      </c>
    </row>
    <row r="28" spans="1:11">
      <c r="A28">
        <v>6049911</v>
      </c>
      <c r="B28" t="s">
        <v>1033</v>
      </c>
      <c r="C28" t="s">
        <v>411</v>
      </c>
      <c r="D28" t="s">
        <v>412</v>
      </c>
      <c r="E28">
        <v>45284</v>
      </c>
      <c r="F28" t="s">
        <v>82</v>
      </c>
      <c r="G28" s="21">
        <v>1200</v>
      </c>
      <c r="H28" s="21">
        <v>2883166</v>
      </c>
      <c r="I28" s="21">
        <v>345979920</v>
      </c>
      <c r="K28" s="35" t="str">
        <f t="shared" si="1"/>
        <v>Спир</v>
      </c>
    </row>
    <row r="29" spans="1:11">
      <c r="A29">
        <v>6050753</v>
      </c>
      <c r="B29" t="s">
        <v>1033</v>
      </c>
      <c r="C29" t="s">
        <v>59</v>
      </c>
      <c r="D29" t="s">
        <v>60</v>
      </c>
      <c r="E29">
        <v>18521</v>
      </c>
      <c r="F29" t="s">
        <v>58</v>
      </c>
      <c r="G29" s="21">
        <v>600</v>
      </c>
      <c r="H29" s="21">
        <v>6325000</v>
      </c>
      <c r="I29" s="21">
        <v>37950000</v>
      </c>
      <c r="K29" s="35" t="str">
        <f t="shared" si="1"/>
        <v>Бард</v>
      </c>
    </row>
    <row r="30" spans="1:11">
      <c r="A30">
        <v>6051634</v>
      </c>
      <c r="B30" t="s">
        <v>1033</v>
      </c>
      <c r="C30" t="s">
        <v>113</v>
      </c>
      <c r="D30" t="s">
        <v>114</v>
      </c>
      <c r="E30">
        <v>45284</v>
      </c>
      <c r="F30" t="s">
        <v>82</v>
      </c>
      <c r="G30" s="21">
        <v>500</v>
      </c>
      <c r="H30" s="21">
        <v>2883161</v>
      </c>
      <c r="I30" s="21">
        <v>144158050</v>
      </c>
      <c r="K30" s="35" t="str">
        <f t="shared" si="1"/>
        <v>Спир</v>
      </c>
    </row>
    <row r="31" spans="1:11">
      <c r="A31">
        <v>6051635</v>
      </c>
      <c r="B31" t="s">
        <v>1033</v>
      </c>
      <c r="C31" t="s">
        <v>140</v>
      </c>
      <c r="D31" t="s">
        <v>141</v>
      </c>
      <c r="E31">
        <v>9945284</v>
      </c>
      <c r="F31" t="s">
        <v>183</v>
      </c>
      <c r="G31" s="21">
        <v>30</v>
      </c>
      <c r="H31" s="21">
        <v>2883160</v>
      </c>
      <c r="I31" s="21">
        <v>8649480</v>
      </c>
      <c r="K31" s="35" t="str">
        <f t="shared" si="1"/>
        <v>Спир</v>
      </c>
    </row>
    <row r="32" spans="1:11">
      <c r="A32">
        <v>6053226</v>
      </c>
      <c r="B32" t="s">
        <v>1108</v>
      </c>
      <c r="C32" t="s">
        <v>102</v>
      </c>
      <c r="D32" t="s">
        <v>103</v>
      </c>
      <c r="E32">
        <v>45285</v>
      </c>
      <c r="F32" t="s">
        <v>83</v>
      </c>
      <c r="G32" s="21">
        <v>960</v>
      </c>
      <c r="H32" s="21">
        <v>2878681</v>
      </c>
      <c r="I32" s="21">
        <v>276353376</v>
      </c>
      <c r="K32" s="35" t="str">
        <f t="shared" si="1"/>
        <v>Спир</v>
      </c>
    </row>
    <row r="33" spans="1:11">
      <c r="A33">
        <v>6053227</v>
      </c>
      <c r="B33" t="s">
        <v>1108</v>
      </c>
      <c r="C33" t="s">
        <v>220</v>
      </c>
      <c r="D33" t="s">
        <v>221</v>
      </c>
      <c r="E33">
        <v>45284</v>
      </c>
      <c r="F33" t="s">
        <v>82</v>
      </c>
      <c r="G33" s="21">
        <v>100</v>
      </c>
      <c r="H33" s="21">
        <v>2883161</v>
      </c>
      <c r="I33" s="21">
        <v>28831610</v>
      </c>
      <c r="K33" s="35" t="str">
        <f t="shared" si="1"/>
        <v>Спир</v>
      </c>
    </row>
    <row r="34" spans="1:11">
      <c r="A34">
        <v>6054071</v>
      </c>
      <c r="B34" t="s">
        <v>1108</v>
      </c>
      <c r="C34" t="s">
        <v>59</v>
      </c>
      <c r="D34" t="s">
        <v>60</v>
      </c>
      <c r="E34">
        <v>18521</v>
      </c>
      <c r="F34" t="s">
        <v>58</v>
      </c>
      <c r="G34" s="21">
        <v>600</v>
      </c>
      <c r="H34" s="21">
        <v>6325000</v>
      </c>
      <c r="I34" s="21">
        <v>37950000</v>
      </c>
      <c r="K34" s="35" t="str">
        <f t="shared" si="1"/>
        <v>Бард</v>
      </c>
    </row>
    <row r="35" spans="1:11">
      <c r="A35">
        <v>6055291</v>
      </c>
      <c r="B35" t="s">
        <v>1108</v>
      </c>
      <c r="C35" t="s">
        <v>111</v>
      </c>
      <c r="D35" t="s">
        <v>112</v>
      </c>
      <c r="E35">
        <v>45285</v>
      </c>
      <c r="F35" t="s">
        <v>83</v>
      </c>
      <c r="G35" s="21">
        <v>4400</v>
      </c>
      <c r="H35" s="21">
        <v>2878711</v>
      </c>
      <c r="I35" s="21">
        <v>1266632840</v>
      </c>
      <c r="K35" s="35" t="str">
        <f t="shared" si="1"/>
        <v>Спир</v>
      </c>
    </row>
    <row r="36" spans="1:11">
      <c r="A36">
        <v>6055341</v>
      </c>
      <c r="B36" t="s">
        <v>1108</v>
      </c>
      <c r="C36" t="s">
        <v>5376</v>
      </c>
      <c r="D36" t="s">
        <v>5377</v>
      </c>
      <c r="E36">
        <v>45433</v>
      </c>
      <c r="F36" t="s">
        <v>84</v>
      </c>
      <c r="G36" s="21">
        <v>20</v>
      </c>
      <c r="H36" s="21">
        <v>3393700</v>
      </c>
      <c r="I36" s="21">
        <v>6787400</v>
      </c>
      <c r="K36" s="35" t="str">
        <f t="shared" si="1"/>
        <v>Спир</v>
      </c>
    </row>
    <row r="37" spans="1:11">
      <c r="A37">
        <v>6056689</v>
      </c>
      <c r="B37" t="s">
        <v>1109</v>
      </c>
      <c r="C37" t="s">
        <v>1110</v>
      </c>
      <c r="D37" t="s">
        <v>1111</v>
      </c>
      <c r="E37">
        <v>45284</v>
      </c>
      <c r="F37" t="s">
        <v>82</v>
      </c>
      <c r="G37" s="21">
        <v>10</v>
      </c>
      <c r="H37" s="21">
        <v>2883200</v>
      </c>
      <c r="I37" s="21">
        <v>2883200</v>
      </c>
      <c r="K37" s="35" t="str">
        <f t="shared" si="1"/>
        <v>Спир</v>
      </c>
    </row>
    <row r="38" spans="1:11">
      <c r="A38">
        <v>6057595</v>
      </c>
      <c r="B38" t="s">
        <v>1109</v>
      </c>
      <c r="C38" t="s">
        <v>430</v>
      </c>
      <c r="D38" t="s">
        <v>431</v>
      </c>
      <c r="E38">
        <v>18521</v>
      </c>
      <c r="F38" t="s">
        <v>58</v>
      </c>
      <c r="G38" s="21">
        <v>100</v>
      </c>
      <c r="H38" s="21">
        <v>6350999</v>
      </c>
      <c r="I38" s="21">
        <v>6350999</v>
      </c>
      <c r="K38" s="35" t="str">
        <f t="shared" si="1"/>
        <v>Бард</v>
      </c>
    </row>
    <row r="39" spans="1:11">
      <c r="A39">
        <v>6057596</v>
      </c>
      <c r="B39" t="s">
        <v>1109</v>
      </c>
      <c r="C39" t="s">
        <v>59</v>
      </c>
      <c r="D39" t="s">
        <v>60</v>
      </c>
      <c r="E39">
        <v>18521</v>
      </c>
      <c r="F39" t="s">
        <v>58</v>
      </c>
      <c r="G39" s="21">
        <v>600</v>
      </c>
      <c r="H39" s="21">
        <v>6325000</v>
      </c>
      <c r="I39" s="21">
        <v>37950000</v>
      </c>
      <c r="K39" s="35" t="str">
        <f t="shared" si="1"/>
        <v>Бард</v>
      </c>
    </row>
    <row r="40" spans="1:11">
      <c r="A40">
        <v>6058597</v>
      </c>
      <c r="B40" t="s">
        <v>1109</v>
      </c>
      <c r="C40" t="s">
        <v>92</v>
      </c>
      <c r="D40" t="s">
        <v>93</v>
      </c>
      <c r="E40">
        <v>45284</v>
      </c>
      <c r="F40" t="s">
        <v>82</v>
      </c>
      <c r="G40" s="21">
        <v>200</v>
      </c>
      <c r="H40" s="21">
        <v>2883167</v>
      </c>
      <c r="I40" s="21">
        <v>57663340</v>
      </c>
      <c r="K40" s="35" t="str">
        <f t="shared" si="1"/>
        <v>Спир</v>
      </c>
    </row>
    <row r="41" spans="1:11">
      <c r="A41">
        <v>6058598</v>
      </c>
      <c r="B41" t="s">
        <v>1109</v>
      </c>
      <c r="C41" t="s">
        <v>212</v>
      </c>
      <c r="D41" t="s">
        <v>213</v>
      </c>
      <c r="E41">
        <v>45284</v>
      </c>
      <c r="F41" t="s">
        <v>82</v>
      </c>
      <c r="G41" s="21">
        <v>50</v>
      </c>
      <c r="H41" s="21">
        <v>2883166</v>
      </c>
      <c r="I41" s="21">
        <v>14415830</v>
      </c>
      <c r="K41" s="35" t="str">
        <f t="shared" si="1"/>
        <v>Спир</v>
      </c>
    </row>
    <row r="42" spans="1:11">
      <c r="A42">
        <v>6058639</v>
      </c>
      <c r="B42" t="s">
        <v>1109</v>
      </c>
      <c r="C42" t="s">
        <v>1112</v>
      </c>
      <c r="D42" t="s">
        <v>1113</v>
      </c>
      <c r="E42">
        <v>45433</v>
      </c>
      <c r="F42" t="s">
        <v>84</v>
      </c>
      <c r="G42" s="21">
        <v>30</v>
      </c>
      <c r="H42" s="21">
        <v>3393700</v>
      </c>
      <c r="I42" s="21">
        <v>10181100</v>
      </c>
      <c r="K42" s="35" t="str">
        <f t="shared" si="1"/>
        <v>Спир</v>
      </c>
    </row>
    <row r="43" spans="1:11">
      <c r="A43">
        <v>6058947</v>
      </c>
      <c r="B43" t="s">
        <v>1109</v>
      </c>
      <c r="C43" t="s">
        <v>128</v>
      </c>
      <c r="D43" t="s">
        <v>129</v>
      </c>
      <c r="E43">
        <v>54511</v>
      </c>
      <c r="F43" t="s">
        <v>286</v>
      </c>
      <c r="G43" s="21">
        <v>18000</v>
      </c>
      <c r="H43" s="21">
        <v>287868000</v>
      </c>
      <c r="I43" s="21">
        <v>518162400</v>
      </c>
      <c r="K43" s="35" t="str">
        <f t="shared" si="1"/>
        <v>Спир</v>
      </c>
    </row>
    <row r="44" spans="1:11">
      <c r="A44">
        <v>6059900</v>
      </c>
      <c r="B44" t="s">
        <v>1034</v>
      </c>
      <c r="C44" t="s">
        <v>161</v>
      </c>
      <c r="D44" t="s">
        <v>162</v>
      </c>
      <c r="E44">
        <v>45284</v>
      </c>
      <c r="F44" t="s">
        <v>82</v>
      </c>
      <c r="G44" s="21">
        <v>3150</v>
      </c>
      <c r="H44" s="21">
        <v>2883888</v>
      </c>
      <c r="I44" s="21">
        <v>908424720</v>
      </c>
      <c r="K44" s="35" t="str">
        <f t="shared" si="1"/>
        <v>Спир</v>
      </c>
    </row>
    <row r="45" spans="1:11">
      <c r="A45">
        <v>6059901</v>
      </c>
      <c r="B45" t="s">
        <v>1034</v>
      </c>
      <c r="C45" t="s">
        <v>156</v>
      </c>
      <c r="D45" t="s">
        <v>157</v>
      </c>
      <c r="E45">
        <v>45284</v>
      </c>
      <c r="F45" t="s">
        <v>82</v>
      </c>
      <c r="G45" s="21">
        <v>100</v>
      </c>
      <c r="H45" s="21">
        <v>2883777</v>
      </c>
      <c r="I45" s="21">
        <v>28837770</v>
      </c>
      <c r="K45" s="35" t="str">
        <f t="shared" si="1"/>
        <v>Спир</v>
      </c>
    </row>
    <row r="46" spans="1:11">
      <c r="A46">
        <v>6059902</v>
      </c>
      <c r="B46" t="s">
        <v>1034</v>
      </c>
      <c r="C46" t="s">
        <v>90</v>
      </c>
      <c r="D46" t="s">
        <v>91</v>
      </c>
      <c r="E46">
        <v>45284</v>
      </c>
      <c r="F46" t="s">
        <v>82</v>
      </c>
      <c r="G46" s="21">
        <v>1550</v>
      </c>
      <c r="H46" s="21">
        <v>2883776</v>
      </c>
      <c r="I46" s="21">
        <v>446985280</v>
      </c>
      <c r="K46" s="35" t="str">
        <f t="shared" si="1"/>
        <v>Спир</v>
      </c>
    </row>
    <row r="47" spans="1:11">
      <c r="A47">
        <v>6059957</v>
      </c>
      <c r="B47" t="s">
        <v>1034</v>
      </c>
      <c r="C47" t="s">
        <v>1114</v>
      </c>
      <c r="D47" t="s">
        <v>1115</v>
      </c>
      <c r="E47">
        <v>45433</v>
      </c>
      <c r="F47" t="s">
        <v>84</v>
      </c>
      <c r="G47" s="21">
        <v>40</v>
      </c>
      <c r="H47" s="21">
        <v>3393700</v>
      </c>
      <c r="I47" s="21">
        <v>13574800</v>
      </c>
      <c r="K47" s="35" t="str">
        <f t="shared" si="1"/>
        <v>Спир</v>
      </c>
    </row>
    <row r="48" spans="1:11">
      <c r="A48">
        <v>6060819</v>
      </c>
      <c r="B48" t="s">
        <v>1034</v>
      </c>
      <c r="C48" t="s">
        <v>5374</v>
      </c>
      <c r="D48" t="s">
        <v>5375</v>
      </c>
      <c r="E48">
        <v>18521</v>
      </c>
      <c r="F48" t="s">
        <v>58</v>
      </c>
      <c r="G48" s="21">
        <v>700</v>
      </c>
      <c r="H48" s="21">
        <v>6325000</v>
      </c>
      <c r="I48" s="21">
        <v>44275000</v>
      </c>
      <c r="K48" s="35" t="str">
        <f t="shared" si="1"/>
        <v>Бард</v>
      </c>
    </row>
    <row r="49" spans="1:11">
      <c r="A49">
        <v>6061693</v>
      </c>
      <c r="B49" t="s">
        <v>1034</v>
      </c>
      <c r="C49" t="s">
        <v>90</v>
      </c>
      <c r="D49" t="s">
        <v>91</v>
      </c>
      <c r="E49">
        <v>45284</v>
      </c>
      <c r="F49" t="s">
        <v>82</v>
      </c>
      <c r="G49" s="21">
        <v>1600</v>
      </c>
      <c r="H49" s="21">
        <v>2883222</v>
      </c>
      <c r="I49" s="21">
        <v>461315520</v>
      </c>
      <c r="K49" s="35" t="str">
        <f t="shared" si="1"/>
        <v>Спир</v>
      </c>
    </row>
    <row r="50" spans="1:11">
      <c r="A50">
        <v>6061851</v>
      </c>
      <c r="B50" t="s">
        <v>1034</v>
      </c>
      <c r="C50" t="s">
        <v>59</v>
      </c>
      <c r="D50" t="s">
        <v>60</v>
      </c>
      <c r="E50">
        <v>18521</v>
      </c>
      <c r="F50" t="s">
        <v>58</v>
      </c>
      <c r="G50" s="21">
        <v>700</v>
      </c>
      <c r="H50" s="21">
        <v>6325000</v>
      </c>
      <c r="I50" s="21">
        <v>44275000</v>
      </c>
      <c r="K50" s="35" t="str">
        <f t="shared" si="1"/>
        <v>Бард</v>
      </c>
    </row>
    <row r="51" spans="1:11">
      <c r="A51">
        <v>6062950</v>
      </c>
      <c r="B51" t="s">
        <v>1116</v>
      </c>
      <c r="C51" t="s">
        <v>1112</v>
      </c>
      <c r="D51" t="s">
        <v>1113</v>
      </c>
      <c r="E51">
        <v>45433</v>
      </c>
      <c r="F51" t="s">
        <v>84</v>
      </c>
      <c r="G51" s="21">
        <v>20</v>
      </c>
      <c r="H51" s="21">
        <v>3393700</v>
      </c>
      <c r="I51" s="21">
        <v>6787400</v>
      </c>
      <c r="K51" s="35" t="str">
        <f t="shared" si="1"/>
        <v>Спир</v>
      </c>
    </row>
    <row r="52" spans="1:11">
      <c r="A52">
        <v>6062951</v>
      </c>
      <c r="B52" t="s">
        <v>1116</v>
      </c>
      <c r="C52" t="s">
        <v>389</v>
      </c>
      <c r="D52" t="s">
        <v>390</v>
      </c>
      <c r="E52">
        <v>45433</v>
      </c>
      <c r="F52" t="s">
        <v>84</v>
      </c>
      <c r="G52" s="21">
        <v>200</v>
      </c>
      <c r="H52" s="21">
        <v>3393700</v>
      </c>
      <c r="I52" s="21">
        <v>67874000</v>
      </c>
      <c r="K52" s="35" t="str">
        <f t="shared" si="1"/>
        <v>Спир</v>
      </c>
    </row>
    <row r="53" spans="1:11">
      <c r="A53">
        <v>6063921</v>
      </c>
      <c r="B53" t="s">
        <v>1116</v>
      </c>
      <c r="C53" t="s">
        <v>1105</v>
      </c>
      <c r="D53" t="s">
        <v>1106</v>
      </c>
      <c r="E53">
        <v>18521</v>
      </c>
      <c r="F53" t="s">
        <v>58</v>
      </c>
      <c r="G53" s="21">
        <v>100</v>
      </c>
      <c r="H53" s="21">
        <v>6338000</v>
      </c>
      <c r="I53" s="21">
        <v>6338000</v>
      </c>
      <c r="K53" s="35" t="str">
        <f t="shared" si="1"/>
        <v>Бард</v>
      </c>
    </row>
    <row r="54" spans="1:11">
      <c r="A54">
        <v>6063922</v>
      </c>
      <c r="B54" t="s">
        <v>1116</v>
      </c>
      <c r="C54" t="s">
        <v>1105</v>
      </c>
      <c r="D54" t="s">
        <v>1106</v>
      </c>
      <c r="E54">
        <v>18521</v>
      </c>
      <c r="F54" t="s">
        <v>58</v>
      </c>
      <c r="G54" s="21">
        <v>100</v>
      </c>
      <c r="H54" s="21">
        <v>6338000</v>
      </c>
      <c r="I54" s="21">
        <v>6338000</v>
      </c>
      <c r="K54" s="35" t="str">
        <f t="shared" si="1"/>
        <v>Бард</v>
      </c>
    </row>
    <row r="55" spans="1:11">
      <c r="A55">
        <v>6063923</v>
      </c>
      <c r="B55" t="s">
        <v>1116</v>
      </c>
      <c r="C55" t="s">
        <v>59</v>
      </c>
      <c r="D55" t="s">
        <v>60</v>
      </c>
      <c r="E55">
        <v>18521</v>
      </c>
      <c r="F55" t="s">
        <v>58</v>
      </c>
      <c r="G55" s="21">
        <v>500</v>
      </c>
      <c r="H55" s="21">
        <v>6325000</v>
      </c>
      <c r="I55" s="21">
        <v>31625000</v>
      </c>
      <c r="K55" s="35" t="str">
        <f t="shared" si="1"/>
        <v>Бард</v>
      </c>
    </row>
    <row r="56" spans="1:11">
      <c r="A56">
        <v>6064820</v>
      </c>
      <c r="B56" t="s">
        <v>1116</v>
      </c>
      <c r="C56" t="s">
        <v>167</v>
      </c>
      <c r="D56" t="s">
        <v>168</v>
      </c>
      <c r="E56">
        <v>45284</v>
      </c>
      <c r="F56" t="s">
        <v>82</v>
      </c>
      <c r="G56" s="21">
        <v>70</v>
      </c>
      <c r="H56" s="21">
        <v>2884848</v>
      </c>
      <c r="I56" s="21">
        <v>20193936</v>
      </c>
      <c r="K56" s="35" t="str">
        <f t="shared" si="1"/>
        <v>Спир</v>
      </c>
    </row>
    <row r="57" spans="1:11">
      <c r="A57">
        <v>6064821</v>
      </c>
      <c r="B57" t="s">
        <v>1116</v>
      </c>
      <c r="C57" t="s">
        <v>1117</v>
      </c>
      <c r="D57" t="s">
        <v>1118</v>
      </c>
      <c r="E57">
        <v>45284</v>
      </c>
      <c r="F57" t="s">
        <v>82</v>
      </c>
      <c r="G57" s="21">
        <v>50</v>
      </c>
      <c r="H57" s="21">
        <v>2884700</v>
      </c>
      <c r="I57" s="21">
        <v>14423500</v>
      </c>
      <c r="K57" s="35" t="str">
        <f t="shared" si="1"/>
        <v>Спир</v>
      </c>
    </row>
    <row r="58" spans="1:11">
      <c r="A58">
        <v>6064822</v>
      </c>
      <c r="B58" t="s">
        <v>1116</v>
      </c>
      <c r="C58" t="s">
        <v>177</v>
      </c>
      <c r="D58" t="s">
        <v>178</v>
      </c>
      <c r="E58">
        <v>45284</v>
      </c>
      <c r="F58" t="s">
        <v>82</v>
      </c>
      <c r="G58" s="21">
        <v>20</v>
      </c>
      <c r="H58" s="21">
        <v>2884000</v>
      </c>
      <c r="I58" s="21">
        <v>5768000</v>
      </c>
      <c r="K58" s="35" t="str">
        <f t="shared" si="1"/>
        <v>Спир</v>
      </c>
    </row>
    <row r="59" spans="1:11">
      <c r="A59">
        <v>6064823</v>
      </c>
      <c r="B59" t="s">
        <v>1116</v>
      </c>
      <c r="C59" t="s">
        <v>1119</v>
      </c>
      <c r="D59" t="s">
        <v>1120</v>
      </c>
      <c r="E59">
        <v>45284</v>
      </c>
      <c r="F59" t="s">
        <v>82</v>
      </c>
      <c r="G59" s="21">
        <v>20</v>
      </c>
      <c r="H59" s="21">
        <v>2884000</v>
      </c>
      <c r="I59" s="21">
        <v>5768000</v>
      </c>
      <c r="K59" s="35" t="str">
        <f t="shared" si="1"/>
        <v>Спир</v>
      </c>
    </row>
    <row r="60" spans="1:11">
      <c r="A60">
        <v>6064824</v>
      </c>
      <c r="B60" t="s">
        <v>1116</v>
      </c>
      <c r="C60" t="s">
        <v>150</v>
      </c>
      <c r="D60" t="s">
        <v>151</v>
      </c>
      <c r="E60">
        <v>45284</v>
      </c>
      <c r="F60" t="s">
        <v>82</v>
      </c>
      <c r="G60" s="21">
        <v>3220</v>
      </c>
      <c r="H60" s="21">
        <v>2883161</v>
      </c>
      <c r="I60" s="21">
        <v>928377842</v>
      </c>
      <c r="K60" s="35" t="str">
        <f t="shared" si="1"/>
        <v>Спир</v>
      </c>
    </row>
    <row r="61" spans="1:11">
      <c r="A61">
        <v>6065805</v>
      </c>
      <c r="B61" t="s">
        <v>1035</v>
      </c>
      <c r="C61" t="s">
        <v>92</v>
      </c>
      <c r="D61" t="s">
        <v>93</v>
      </c>
      <c r="E61">
        <v>45284</v>
      </c>
      <c r="F61" t="s">
        <v>82</v>
      </c>
      <c r="G61" s="21">
        <v>200</v>
      </c>
      <c r="H61" s="21">
        <v>2883500</v>
      </c>
      <c r="I61" s="21">
        <v>57670000</v>
      </c>
      <c r="K61" s="35" t="str">
        <f t="shared" si="1"/>
        <v>Спир</v>
      </c>
    </row>
    <row r="62" spans="1:11">
      <c r="A62">
        <v>6065806</v>
      </c>
      <c r="B62" t="s">
        <v>1035</v>
      </c>
      <c r="C62" t="s">
        <v>150</v>
      </c>
      <c r="D62" t="s">
        <v>151</v>
      </c>
      <c r="E62">
        <v>45284</v>
      </c>
      <c r="F62" t="s">
        <v>82</v>
      </c>
      <c r="G62" s="21">
        <v>3220</v>
      </c>
      <c r="H62" s="21">
        <v>2883161</v>
      </c>
      <c r="I62" s="21">
        <v>928377842</v>
      </c>
      <c r="K62" s="35" t="str">
        <f t="shared" si="1"/>
        <v>Спир</v>
      </c>
    </row>
    <row r="63" spans="1:11">
      <c r="A63">
        <v>6065854</v>
      </c>
      <c r="B63" t="s">
        <v>1035</v>
      </c>
      <c r="C63" t="s">
        <v>169</v>
      </c>
      <c r="D63" t="s">
        <v>170</v>
      </c>
      <c r="E63">
        <v>45433</v>
      </c>
      <c r="F63" t="s">
        <v>84</v>
      </c>
      <c r="G63" s="21">
        <v>200</v>
      </c>
      <c r="H63" s="21">
        <v>3393701</v>
      </c>
      <c r="I63" s="21">
        <v>67874020</v>
      </c>
      <c r="K63" s="35" t="str">
        <f t="shared" si="1"/>
        <v>Спир</v>
      </c>
    </row>
    <row r="64" spans="1:11">
      <c r="A64">
        <v>6066950</v>
      </c>
      <c r="B64" t="s">
        <v>1035</v>
      </c>
      <c r="C64" t="s">
        <v>59</v>
      </c>
      <c r="D64" t="s">
        <v>60</v>
      </c>
      <c r="E64">
        <v>18521</v>
      </c>
      <c r="F64" t="s">
        <v>58</v>
      </c>
      <c r="G64" s="21">
        <v>700</v>
      </c>
      <c r="H64" s="21">
        <v>6325000</v>
      </c>
      <c r="I64" s="21">
        <v>44275000</v>
      </c>
      <c r="K64" s="35" t="str">
        <f t="shared" si="1"/>
        <v>Бард</v>
      </c>
    </row>
    <row r="65" spans="1:11">
      <c r="A65">
        <v>6067778</v>
      </c>
      <c r="B65" t="s">
        <v>1035</v>
      </c>
      <c r="C65" t="s">
        <v>379</v>
      </c>
      <c r="D65" t="s">
        <v>380</v>
      </c>
      <c r="E65">
        <v>45433</v>
      </c>
      <c r="F65" t="s">
        <v>84</v>
      </c>
      <c r="G65" s="21">
        <v>10</v>
      </c>
      <c r="H65" s="21">
        <v>3393700</v>
      </c>
      <c r="I65" s="21">
        <v>3393700</v>
      </c>
      <c r="K65" s="35" t="str">
        <f t="shared" si="1"/>
        <v>Спир</v>
      </c>
    </row>
    <row r="66" spans="1:11">
      <c r="A66">
        <v>6069076</v>
      </c>
      <c r="B66" t="s">
        <v>1121</v>
      </c>
      <c r="C66" t="s">
        <v>417</v>
      </c>
      <c r="D66" t="s">
        <v>418</v>
      </c>
      <c r="E66">
        <v>45433</v>
      </c>
      <c r="F66" t="s">
        <v>84</v>
      </c>
      <c r="G66" s="21">
        <v>200</v>
      </c>
      <c r="H66" s="21">
        <v>3393700</v>
      </c>
      <c r="I66" s="21">
        <v>67874000</v>
      </c>
      <c r="K66" s="35" t="str">
        <f t="shared" si="1"/>
        <v>Спир</v>
      </c>
    </row>
    <row r="67" spans="1:11">
      <c r="A67">
        <v>6069506</v>
      </c>
      <c r="B67" t="s">
        <v>1121</v>
      </c>
      <c r="C67" t="s">
        <v>56</v>
      </c>
      <c r="D67" t="s">
        <v>57</v>
      </c>
      <c r="E67">
        <v>18521</v>
      </c>
      <c r="F67" t="s">
        <v>58</v>
      </c>
      <c r="G67" s="21">
        <v>200</v>
      </c>
      <c r="H67" s="21">
        <v>6325205</v>
      </c>
      <c r="I67" s="21">
        <v>12650410</v>
      </c>
      <c r="K67" s="35" t="str">
        <f t="shared" si="1"/>
        <v>Бард</v>
      </c>
    </row>
    <row r="68" spans="1:11">
      <c r="A68">
        <v>6069507</v>
      </c>
      <c r="B68" t="s">
        <v>1121</v>
      </c>
      <c r="C68" t="s">
        <v>59</v>
      </c>
      <c r="D68" t="s">
        <v>60</v>
      </c>
      <c r="E68">
        <v>18521</v>
      </c>
      <c r="F68" t="s">
        <v>58</v>
      </c>
      <c r="G68" s="21">
        <v>500</v>
      </c>
      <c r="H68" s="21">
        <v>6325000</v>
      </c>
      <c r="I68" s="21">
        <v>31625000</v>
      </c>
      <c r="K68" s="35" t="str">
        <f t="shared" si="1"/>
        <v>Бард</v>
      </c>
    </row>
    <row r="69" spans="1:11">
      <c r="A69">
        <v>6071210</v>
      </c>
      <c r="B69" t="s">
        <v>1121</v>
      </c>
      <c r="C69" t="s">
        <v>423</v>
      </c>
      <c r="D69" t="s">
        <v>424</v>
      </c>
      <c r="E69">
        <v>45284</v>
      </c>
      <c r="F69" t="s">
        <v>82</v>
      </c>
      <c r="G69" s="21">
        <v>50</v>
      </c>
      <c r="H69" s="21">
        <v>2889999</v>
      </c>
      <c r="I69" s="21">
        <v>14449995</v>
      </c>
      <c r="K69" s="35" t="str">
        <f t="shared" si="1"/>
        <v>Спир</v>
      </c>
    </row>
    <row r="70" spans="1:11">
      <c r="A70">
        <v>6071211</v>
      </c>
      <c r="B70" t="s">
        <v>1121</v>
      </c>
      <c r="C70" t="s">
        <v>109</v>
      </c>
      <c r="D70" t="s">
        <v>110</v>
      </c>
      <c r="E70">
        <v>45284</v>
      </c>
      <c r="F70" t="s">
        <v>82</v>
      </c>
      <c r="G70" s="21">
        <v>3550</v>
      </c>
      <c r="H70" s="21">
        <v>2883500</v>
      </c>
      <c r="I70" s="21">
        <v>1023642500</v>
      </c>
      <c r="K70" s="35" t="str">
        <f t="shared" si="1"/>
        <v>Спир</v>
      </c>
    </row>
    <row r="71" spans="1:11">
      <c r="A71">
        <v>6071212</v>
      </c>
      <c r="B71" t="s">
        <v>1121</v>
      </c>
      <c r="C71" t="s">
        <v>134</v>
      </c>
      <c r="D71" t="s">
        <v>135</v>
      </c>
      <c r="E71">
        <v>45284</v>
      </c>
      <c r="F71" t="s">
        <v>82</v>
      </c>
      <c r="G71" s="21">
        <v>100</v>
      </c>
      <c r="H71" s="21">
        <v>2883166</v>
      </c>
      <c r="I71" s="21">
        <v>28831660</v>
      </c>
      <c r="K71" s="35" t="str">
        <f t="shared" si="1"/>
        <v>Спир</v>
      </c>
    </row>
    <row r="72" spans="1:11">
      <c r="A72">
        <v>6071213</v>
      </c>
      <c r="B72" t="s">
        <v>1121</v>
      </c>
      <c r="C72" t="s">
        <v>150</v>
      </c>
      <c r="D72" t="s">
        <v>151</v>
      </c>
      <c r="E72">
        <v>45284</v>
      </c>
      <c r="F72" t="s">
        <v>82</v>
      </c>
      <c r="G72" s="21">
        <v>3220</v>
      </c>
      <c r="H72" s="21">
        <v>2883162</v>
      </c>
      <c r="I72" s="21">
        <v>928378164</v>
      </c>
      <c r="K72" s="35" t="str">
        <f t="shared" si="1"/>
        <v>Спир</v>
      </c>
    </row>
    <row r="73" spans="1:11">
      <c r="A73">
        <v>6072595</v>
      </c>
      <c r="B73" t="s">
        <v>1122</v>
      </c>
      <c r="C73" t="s">
        <v>152</v>
      </c>
      <c r="D73" t="s">
        <v>153</v>
      </c>
      <c r="E73">
        <v>45433</v>
      </c>
      <c r="F73" t="s">
        <v>84</v>
      </c>
      <c r="G73" s="21">
        <v>250</v>
      </c>
      <c r="H73" s="21">
        <v>3396010</v>
      </c>
      <c r="I73" s="21">
        <v>84900250</v>
      </c>
      <c r="K73" s="35" t="str">
        <f t="shared" si="1"/>
        <v>Спир</v>
      </c>
    </row>
    <row r="74" spans="1:11">
      <c r="A74">
        <v>6072596</v>
      </c>
      <c r="B74" t="s">
        <v>1122</v>
      </c>
      <c r="C74" t="s">
        <v>1123</v>
      </c>
      <c r="D74" t="s">
        <v>1124</v>
      </c>
      <c r="E74">
        <v>45433</v>
      </c>
      <c r="F74" t="s">
        <v>84</v>
      </c>
      <c r="G74" s="21">
        <v>20</v>
      </c>
      <c r="H74" s="21">
        <v>3393707</v>
      </c>
      <c r="I74" s="21">
        <v>6787414</v>
      </c>
      <c r="K74" s="35" t="str">
        <f t="shared" si="1"/>
        <v>Спир</v>
      </c>
    </row>
    <row r="75" spans="1:11">
      <c r="A75">
        <v>6072984</v>
      </c>
      <c r="B75" t="s">
        <v>1122</v>
      </c>
      <c r="C75" t="s">
        <v>1105</v>
      </c>
      <c r="D75" t="s">
        <v>1106</v>
      </c>
      <c r="E75">
        <v>18521</v>
      </c>
      <c r="F75" t="s">
        <v>58</v>
      </c>
      <c r="G75" s="21">
        <v>100</v>
      </c>
      <c r="H75" s="21">
        <v>6335000</v>
      </c>
      <c r="I75" s="21">
        <v>6335000</v>
      </c>
      <c r="K75" s="35" t="str">
        <f t="shared" si="1"/>
        <v>Бард</v>
      </c>
    </row>
    <row r="76" spans="1:11">
      <c r="A76">
        <v>6072985</v>
      </c>
      <c r="B76" t="s">
        <v>1122</v>
      </c>
      <c r="C76" t="s">
        <v>59</v>
      </c>
      <c r="D76" t="s">
        <v>60</v>
      </c>
      <c r="E76">
        <v>18521</v>
      </c>
      <c r="F76" t="s">
        <v>58</v>
      </c>
      <c r="G76" s="21">
        <v>600</v>
      </c>
      <c r="H76" s="21">
        <v>6325000</v>
      </c>
      <c r="I76" s="21">
        <v>37950000</v>
      </c>
      <c r="K76" s="35" t="str">
        <f t="shared" si="1"/>
        <v>Бард</v>
      </c>
    </row>
    <row r="77" spans="1:11">
      <c r="A77">
        <v>6074689</v>
      </c>
      <c r="B77" t="s">
        <v>1122</v>
      </c>
      <c r="C77" t="s">
        <v>159</v>
      </c>
      <c r="D77" t="s">
        <v>160</v>
      </c>
      <c r="E77">
        <v>45433</v>
      </c>
      <c r="F77" t="s">
        <v>84</v>
      </c>
      <c r="G77" s="21">
        <v>50</v>
      </c>
      <c r="H77" s="21">
        <v>3394000</v>
      </c>
      <c r="I77" s="21">
        <v>16970000</v>
      </c>
      <c r="K77" s="35" t="str">
        <f t="shared" si="1"/>
        <v>Спир</v>
      </c>
    </row>
    <row r="78" spans="1:11">
      <c r="A78">
        <v>6075906</v>
      </c>
      <c r="B78" t="s">
        <v>1036</v>
      </c>
      <c r="C78" t="s">
        <v>102</v>
      </c>
      <c r="D78" t="s">
        <v>103</v>
      </c>
      <c r="E78">
        <v>45284</v>
      </c>
      <c r="F78" t="s">
        <v>82</v>
      </c>
      <c r="G78" s="21">
        <v>960</v>
      </c>
      <c r="H78" s="21">
        <v>2883161</v>
      </c>
      <c r="I78" s="21">
        <v>276783456</v>
      </c>
      <c r="K78" s="35" t="str">
        <f t="shared" si="1"/>
        <v>Спир</v>
      </c>
    </row>
    <row r="79" spans="1:11">
      <c r="A79">
        <v>6075979</v>
      </c>
      <c r="B79" t="s">
        <v>1036</v>
      </c>
      <c r="C79" t="s">
        <v>427</v>
      </c>
      <c r="D79" t="s">
        <v>428</v>
      </c>
      <c r="E79">
        <v>45433</v>
      </c>
      <c r="F79" t="s">
        <v>84</v>
      </c>
      <c r="G79" s="21">
        <v>500</v>
      </c>
      <c r="H79" s="21">
        <v>3395005</v>
      </c>
      <c r="I79" s="21">
        <v>169750250</v>
      </c>
      <c r="K79" s="35" t="str">
        <f t="shared" si="1"/>
        <v>Спир</v>
      </c>
    </row>
    <row r="80" spans="1:11">
      <c r="A80">
        <v>6076460</v>
      </c>
      <c r="B80" t="s">
        <v>1036</v>
      </c>
      <c r="C80" t="s">
        <v>59</v>
      </c>
      <c r="D80" t="s">
        <v>60</v>
      </c>
      <c r="E80">
        <v>18521</v>
      </c>
      <c r="F80" t="s">
        <v>58</v>
      </c>
      <c r="G80" s="21">
        <v>700</v>
      </c>
      <c r="H80" s="21">
        <v>6325000</v>
      </c>
      <c r="I80" s="21">
        <v>44275000</v>
      </c>
      <c r="K80" s="35" t="str">
        <f t="shared" si="1"/>
        <v>Бард</v>
      </c>
    </row>
    <row r="81" spans="1:11">
      <c r="A81">
        <v>6079262</v>
      </c>
      <c r="B81" t="s">
        <v>1037</v>
      </c>
      <c r="C81" t="s">
        <v>284</v>
      </c>
      <c r="D81" t="s">
        <v>285</v>
      </c>
      <c r="E81">
        <v>45433</v>
      </c>
      <c r="F81" t="s">
        <v>84</v>
      </c>
      <c r="G81" s="21">
        <v>20</v>
      </c>
      <c r="H81" s="21">
        <v>3400400</v>
      </c>
      <c r="I81" s="21">
        <v>6800800</v>
      </c>
      <c r="K81" s="35" t="str">
        <f t="shared" si="1"/>
        <v>Спир</v>
      </c>
    </row>
    <row r="82" spans="1:11">
      <c r="A82">
        <v>6079263</v>
      </c>
      <c r="B82" t="s">
        <v>1037</v>
      </c>
      <c r="C82" t="s">
        <v>375</v>
      </c>
      <c r="D82" t="s">
        <v>376</v>
      </c>
      <c r="E82">
        <v>45433</v>
      </c>
      <c r="F82" t="s">
        <v>84</v>
      </c>
      <c r="G82" s="21">
        <v>20</v>
      </c>
      <c r="H82" s="21">
        <v>3395700</v>
      </c>
      <c r="I82" s="21">
        <v>6791400</v>
      </c>
      <c r="K82" s="35" t="str">
        <f t="shared" si="1"/>
        <v>Спир</v>
      </c>
    </row>
    <row r="83" spans="1:11">
      <c r="A83">
        <v>6079892</v>
      </c>
      <c r="B83" t="s">
        <v>1037</v>
      </c>
      <c r="C83" t="s">
        <v>218</v>
      </c>
      <c r="D83" t="s">
        <v>219</v>
      </c>
      <c r="E83">
        <v>18521</v>
      </c>
      <c r="F83" t="s">
        <v>58</v>
      </c>
      <c r="G83" s="21">
        <v>100</v>
      </c>
      <c r="H83" s="21">
        <v>6335000</v>
      </c>
      <c r="I83" s="21">
        <v>6335000</v>
      </c>
      <c r="K83" s="35" t="str">
        <f t="shared" si="1"/>
        <v>Бард</v>
      </c>
    </row>
    <row r="84" spans="1:11">
      <c r="A84">
        <v>6079893</v>
      </c>
      <c r="B84" t="s">
        <v>1037</v>
      </c>
      <c r="C84" t="s">
        <v>59</v>
      </c>
      <c r="D84" t="s">
        <v>60</v>
      </c>
      <c r="E84">
        <v>18521</v>
      </c>
      <c r="F84" t="s">
        <v>58</v>
      </c>
      <c r="G84" s="21">
        <v>600</v>
      </c>
      <c r="H84" s="21">
        <v>6325000</v>
      </c>
      <c r="I84" s="21">
        <v>37950000</v>
      </c>
      <c r="K84" s="35" t="str">
        <f t="shared" si="1"/>
        <v>Бард</v>
      </c>
    </row>
    <row r="85" spans="1:11">
      <c r="A85">
        <v>6081295</v>
      </c>
      <c r="B85" t="s">
        <v>1037</v>
      </c>
      <c r="C85" t="s">
        <v>295</v>
      </c>
      <c r="D85" t="s">
        <v>296</v>
      </c>
      <c r="E85">
        <v>45284</v>
      </c>
      <c r="F85" t="s">
        <v>82</v>
      </c>
      <c r="G85" s="21">
        <v>1850</v>
      </c>
      <c r="H85" s="21">
        <v>2883222</v>
      </c>
      <c r="I85" s="21">
        <v>533396070</v>
      </c>
      <c r="K85" s="35" t="str">
        <f t="shared" si="1"/>
        <v>Спир</v>
      </c>
    </row>
    <row r="86" spans="1:11">
      <c r="A86">
        <v>6081296</v>
      </c>
      <c r="B86" t="s">
        <v>1037</v>
      </c>
      <c r="C86" t="s">
        <v>280</v>
      </c>
      <c r="D86" t="s">
        <v>281</v>
      </c>
      <c r="E86">
        <v>45284</v>
      </c>
      <c r="F86" t="s">
        <v>82</v>
      </c>
      <c r="G86" s="21">
        <v>200</v>
      </c>
      <c r="H86" s="21">
        <v>2883160</v>
      </c>
      <c r="I86" s="21">
        <v>57663200</v>
      </c>
      <c r="K86" s="35" t="str">
        <f t="shared" si="1"/>
        <v>Спир</v>
      </c>
    </row>
    <row r="87" spans="1:11">
      <c r="A87">
        <v>6081335</v>
      </c>
      <c r="B87" t="s">
        <v>1037</v>
      </c>
      <c r="C87" t="s">
        <v>1125</v>
      </c>
      <c r="D87" t="s">
        <v>1126</v>
      </c>
      <c r="E87">
        <v>45433</v>
      </c>
      <c r="F87" t="s">
        <v>84</v>
      </c>
      <c r="G87" s="21">
        <v>20</v>
      </c>
      <c r="H87" s="21">
        <v>3393700</v>
      </c>
      <c r="I87" s="21">
        <v>6787400</v>
      </c>
      <c r="K87" s="35" t="str">
        <f t="shared" si="1"/>
        <v>Спир</v>
      </c>
    </row>
    <row r="88" spans="1:11">
      <c r="A88">
        <v>6082654</v>
      </c>
      <c r="B88" t="s">
        <v>1127</v>
      </c>
      <c r="C88" t="s">
        <v>138</v>
      </c>
      <c r="D88" t="s">
        <v>139</v>
      </c>
      <c r="E88">
        <v>45284</v>
      </c>
      <c r="F88" t="s">
        <v>82</v>
      </c>
      <c r="G88" s="21">
        <v>100</v>
      </c>
      <c r="H88" s="21">
        <v>2885000</v>
      </c>
      <c r="I88" s="21">
        <v>28850000</v>
      </c>
      <c r="K88" s="35" t="str">
        <f t="shared" si="1"/>
        <v>Спир</v>
      </c>
    </row>
    <row r="89" spans="1:11">
      <c r="A89">
        <v>6082655</v>
      </c>
      <c r="B89" t="s">
        <v>1127</v>
      </c>
      <c r="C89" t="s">
        <v>150</v>
      </c>
      <c r="D89" t="s">
        <v>151</v>
      </c>
      <c r="E89">
        <v>45284</v>
      </c>
      <c r="F89" t="s">
        <v>82</v>
      </c>
      <c r="G89" s="21">
        <v>3220</v>
      </c>
      <c r="H89" s="21">
        <v>2883160</v>
      </c>
      <c r="I89" s="21">
        <v>928377520</v>
      </c>
      <c r="K89" s="35" t="str">
        <f t="shared" si="1"/>
        <v>Спир</v>
      </c>
    </row>
    <row r="90" spans="1:11">
      <c r="A90">
        <v>6082656</v>
      </c>
      <c r="B90" t="s">
        <v>1127</v>
      </c>
      <c r="C90" t="s">
        <v>291</v>
      </c>
      <c r="D90" t="s">
        <v>292</v>
      </c>
      <c r="E90">
        <v>45284</v>
      </c>
      <c r="F90" t="s">
        <v>82</v>
      </c>
      <c r="G90" s="21">
        <v>200</v>
      </c>
      <c r="H90" s="21">
        <v>2883160</v>
      </c>
      <c r="I90" s="21">
        <v>57663200</v>
      </c>
      <c r="K90" s="35" t="str">
        <f t="shared" si="1"/>
        <v>Спир</v>
      </c>
    </row>
    <row r="91" spans="1:11">
      <c r="A91">
        <v>6083550</v>
      </c>
      <c r="B91" t="s">
        <v>1127</v>
      </c>
      <c r="C91" t="s">
        <v>1105</v>
      </c>
      <c r="D91" t="s">
        <v>1106</v>
      </c>
      <c r="E91">
        <v>18521</v>
      </c>
      <c r="F91" t="s">
        <v>58</v>
      </c>
      <c r="G91" s="21">
        <v>100</v>
      </c>
      <c r="H91" s="21">
        <v>6327000</v>
      </c>
      <c r="I91" s="21">
        <v>6327000</v>
      </c>
      <c r="K91" s="35" t="str">
        <f t="shared" si="1"/>
        <v>Бард</v>
      </c>
    </row>
    <row r="92" spans="1:11">
      <c r="A92">
        <v>6083551</v>
      </c>
      <c r="B92" t="s">
        <v>1127</v>
      </c>
      <c r="C92" t="s">
        <v>204</v>
      </c>
      <c r="D92" t="s">
        <v>73</v>
      </c>
      <c r="E92">
        <v>18521</v>
      </c>
      <c r="F92" t="s">
        <v>58</v>
      </c>
      <c r="G92" s="21">
        <v>100</v>
      </c>
      <c r="H92" s="21">
        <v>6325009</v>
      </c>
      <c r="I92" s="21">
        <v>6325009</v>
      </c>
      <c r="K92" s="35" t="str">
        <f t="shared" si="1"/>
        <v>Бард</v>
      </c>
    </row>
    <row r="93" spans="1:11">
      <c r="A93">
        <v>6083552</v>
      </c>
      <c r="B93" t="s">
        <v>1127</v>
      </c>
      <c r="C93" t="s">
        <v>59</v>
      </c>
      <c r="D93" t="s">
        <v>60</v>
      </c>
      <c r="E93">
        <v>18521</v>
      </c>
      <c r="F93" t="s">
        <v>58</v>
      </c>
      <c r="G93" s="21">
        <v>500</v>
      </c>
      <c r="H93" s="21">
        <v>6325000</v>
      </c>
      <c r="I93" s="21">
        <v>31625000</v>
      </c>
      <c r="K93" s="35" t="str">
        <f t="shared" si="1"/>
        <v>Бард</v>
      </c>
    </row>
    <row r="94" spans="1:11">
      <c r="A94">
        <v>6084833</v>
      </c>
      <c r="B94" t="s">
        <v>1127</v>
      </c>
      <c r="C94" t="s">
        <v>367</v>
      </c>
      <c r="D94" t="s">
        <v>368</v>
      </c>
      <c r="E94">
        <v>45284</v>
      </c>
      <c r="F94" t="s">
        <v>82</v>
      </c>
      <c r="G94" s="21">
        <v>200</v>
      </c>
      <c r="H94" s="21">
        <v>2883160</v>
      </c>
      <c r="I94" s="21">
        <v>57663200</v>
      </c>
      <c r="K94" s="35" t="str">
        <f t="shared" si="1"/>
        <v>Спир</v>
      </c>
    </row>
    <row r="95" spans="1:11">
      <c r="A95">
        <v>6089801</v>
      </c>
      <c r="B95" t="s">
        <v>1038</v>
      </c>
      <c r="C95" t="s">
        <v>56</v>
      </c>
      <c r="D95" t="s">
        <v>57</v>
      </c>
      <c r="E95">
        <v>18521</v>
      </c>
      <c r="F95" t="s">
        <v>58</v>
      </c>
      <c r="G95" s="21">
        <v>400</v>
      </c>
      <c r="H95" s="21">
        <v>6325205</v>
      </c>
      <c r="I95" s="21">
        <v>25300820</v>
      </c>
      <c r="K95" s="35" t="str">
        <f t="shared" si="1"/>
        <v>Бард</v>
      </c>
    </row>
    <row r="96" spans="1:11">
      <c r="A96">
        <v>6089802</v>
      </c>
      <c r="B96" t="s">
        <v>1038</v>
      </c>
      <c r="C96" t="s">
        <v>59</v>
      </c>
      <c r="D96" t="s">
        <v>60</v>
      </c>
      <c r="E96">
        <v>18521</v>
      </c>
      <c r="F96" t="s">
        <v>58</v>
      </c>
      <c r="G96" s="21">
        <v>300</v>
      </c>
      <c r="H96" s="21">
        <v>6325000</v>
      </c>
      <c r="I96" s="21">
        <v>18975000</v>
      </c>
      <c r="K96" s="35" t="str">
        <f t="shared" si="1"/>
        <v>Бард</v>
      </c>
    </row>
    <row r="97" spans="1:11">
      <c r="A97">
        <v>6091026</v>
      </c>
      <c r="B97" t="s">
        <v>1038</v>
      </c>
      <c r="C97" t="s">
        <v>192</v>
      </c>
      <c r="D97" t="s">
        <v>193</v>
      </c>
      <c r="E97">
        <v>45433</v>
      </c>
      <c r="F97" t="s">
        <v>84</v>
      </c>
      <c r="G97" s="21">
        <v>200</v>
      </c>
      <c r="H97" s="21">
        <v>3393788</v>
      </c>
      <c r="I97" s="21">
        <v>67875760</v>
      </c>
      <c r="K97" s="35" t="str">
        <f t="shared" si="1"/>
        <v>Спир</v>
      </c>
    </row>
    <row r="98" spans="1:11">
      <c r="A98">
        <v>6092480</v>
      </c>
      <c r="B98" t="s">
        <v>1128</v>
      </c>
      <c r="C98" t="s">
        <v>367</v>
      </c>
      <c r="D98" t="s">
        <v>368</v>
      </c>
      <c r="E98">
        <v>45284</v>
      </c>
      <c r="F98" t="s">
        <v>82</v>
      </c>
      <c r="G98" s="21">
        <v>200</v>
      </c>
      <c r="H98" s="21">
        <v>2883162</v>
      </c>
      <c r="I98" s="21">
        <v>57663240</v>
      </c>
      <c r="K98" s="35" t="str">
        <f t="shared" si="1"/>
        <v>Спир</v>
      </c>
    </row>
    <row r="99" spans="1:11">
      <c r="A99">
        <v>6092481</v>
      </c>
      <c r="B99" t="s">
        <v>1128</v>
      </c>
      <c r="C99" t="s">
        <v>184</v>
      </c>
      <c r="D99" t="s">
        <v>185</v>
      </c>
      <c r="E99">
        <v>45284</v>
      </c>
      <c r="F99" t="s">
        <v>82</v>
      </c>
      <c r="G99" s="21">
        <v>200</v>
      </c>
      <c r="H99" s="21">
        <v>2883161</v>
      </c>
      <c r="I99" s="21">
        <v>57663220</v>
      </c>
      <c r="K99" s="35" t="str">
        <f t="shared" si="1"/>
        <v>Спир</v>
      </c>
    </row>
    <row r="100" spans="1:11">
      <c r="A100">
        <v>6092556</v>
      </c>
      <c r="B100" t="s">
        <v>1128</v>
      </c>
      <c r="C100" t="s">
        <v>171</v>
      </c>
      <c r="D100" t="s">
        <v>172</v>
      </c>
      <c r="E100">
        <v>45433</v>
      </c>
      <c r="F100" t="s">
        <v>84</v>
      </c>
      <c r="G100" s="21">
        <v>300</v>
      </c>
      <c r="H100" s="21">
        <v>3398700</v>
      </c>
      <c r="I100" s="21">
        <v>101961000</v>
      </c>
      <c r="K100" s="35" t="str">
        <f t="shared" si="1"/>
        <v>Спир</v>
      </c>
    </row>
    <row r="101" spans="1:11">
      <c r="A101">
        <v>6094257</v>
      </c>
      <c r="B101" t="s">
        <v>1128</v>
      </c>
      <c r="C101" t="s">
        <v>184</v>
      </c>
      <c r="D101" t="s">
        <v>185</v>
      </c>
      <c r="E101">
        <v>54511</v>
      </c>
      <c r="F101" t="s">
        <v>286</v>
      </c>
      <c r="G101" s="21">
        <v>1000</v>
      </c>
      <c r="H101" s="21">
        <v>287868001</v>
      </c>
      <c r="I101" s="21">
        <v>28786800.100000001</v>
      </c>
      <c r="K101" s="35" t="str">
        <f t="shared" si="1"/>
        <v>Спир</v>
      </c>
    </row>
    <row r="102" spans="1:11">
      <c r="A102">
        <v>6095033</v>
      </c>
      <c r="B102" t="s">
        <v>1128</v>
      </c>
      <c r="C102" t="s">
        <v>184</v>
      </c>
      <c r="D102" t="s">
        <v>185</v>
      </c>
      <c r="E102">
        <v>45285</v>
      </c>
      <c r="F102" t="s">
        <v>83</v>
      </c>
      <c r="G102" s="21">
        <v>200</v>
      </c>
      <c r="H102" s="21">
        <v>2878681</v>
      </c>
      <c r="I102" s="21">
        <v>57573620</v>
      </c>
      <c r="K102" s="35" t="str">
        <f t="shared" si="1"/>
        <v>Спир</v>
      </c>
    </row>
    <row r="103" spans="1:11">
      <c r="A103">
        <v>6095034</v>
      </c>
      <c r="B103" t="s">
        <v>1128</v>
      </c>
      <c r="C103" t="s">
        <v>224</v>
      </c>
      <c r="D103" t="s">
        <v>225</v>
      </c>
      <c r="E103">
        <v>45284</v>
      </c>
      <c r="F103" t="s">
        <v>82</v>
      </c>
      <c r="G103" s="21">
        <v>3220</v>
      </c>
      <c r="H103" s="21">
        <v>2883162</v>
      </c>
      <c r="I103" s="21">
        <v>928378164</v>
      </c>
      <c r="K103" s="35" t="str">
        <f t="shared" si="1"/>
        <v>Спир</v>
      </c>
    </row>
    <row r="104" spans="1:11">
      <c r="A104">
        <v>6095035</v>
      </c>
      <c r="B104" t="s">
        <v>1128</v>
      </c>
      <c r="C104" t="s">
        <v>161</v>
      </c>
      <c r="D104" t="s">
        <v>162</v>
      </c>
      <c r="E104">
        <v>45284</v>
      </c>
      <c r="F104" t="s">
        <v>82</v>
      </c>
      <c r="G104" s="21">
        <v>3150</v>
      </c>
      <c r="H104" s="21">
        <v>2883161</v>
      </c>
      <c r="I104" s="21">
        <v>908195715</v>
      </c>
      <c r="K104" s="35" t="str">
        <f t="shared" si="1"/>
        <v>Спир</v>
      </c>
    </row>
    <row r="105" spans="1:11">
      <c r="A105">
        <v>6095212</v>
      </c>
      <c r="B105" t="s">
        <v>1128</v>
      </c>
      <c r="C105" t="s">
        <v>1105</v>
      </c>
      <c r="D105" t="s">
        <v>1106</v>
      </c>
      <c r="E105">
        <v>18521</v>
      </c>
      <c r="F105" t="s">
        <v>58</v>
      </c>
      <c r="G105" s="21">
        <v>100</v>
      </c>
      <c r="H105" s="21">
        <v>6340000</v>
      </c>
      <c r="I105" s="21">
        <v>6340000</v>
      </c>
      <c r="K105" s="35" t="str">
        <f t="shared" si="1"/>
        <v>Бард</v>
      </c>
    </row>
    <row r="106" spans="1:11">
      <c r="A106">
        <v>6095213</v>
      </c>
      <c r="B106" t="s">
        <v>1128</v>
      </c>
      <c r="C106" t="s">
        <v>59</v>
      </c>
      <c r="D106" t="s">
        <v>60</v>
      </c>
      <c r="E106">
        <v>18521</v>
      </c>
      <c r="F106" t="s">
        <v>58</v>
      </c>
      <c r="G106" s="21">
        <v>600</v>
      </c>
      <c r="H106" s="21">
        <v>6325000</v>
      </c>
      <c r="I106" s="21">
        <v>37950000</v>
      </c>
      <c r="K106" s="35" t="str">
        <f t="shared" si="1"/>
        <v>Бард</v>
      </c>
    </row>
    <row r="107" spans="1:11">
      <c r="A107">
        <v>6096313</v>
      </c>
      <c r="B107" t="s">
        <v>1129</v>
      </c>
      <c r="C107" t="s">
        <v>113</v>
      </c>
      <c r="D107" t="s">
        <v>114</v>
      </c>
      <c r="E107">
        <v>45284</v>
      </c>
      <c r="F107" t="s">
        <v>82</v>
      </c>
      <c r="G107" s="21">
        <v>480</v>
      </c>
      <c r="H107" s="21">
        <v>2883162</v>
      </c>
      <c r="I107" s="21">
        <v>138391776</v>
      </c>
      <c r="K107" s="35" t="str">
        <f t="shared" si="1"/>
        <v>Спир</v>
      </c>
    </row>
    <row r="108" spans="1:11">
      <c r="A108">
        <v>6096314</v>
      </c>
      <c r="B108" t="s">
        <v>1129</v>
      </c>
      <c r="C108" t="s">
        <v>150</v>
      </c>
      <c r="D108" t="s">
        <v>151</v>
      </c>
      <c r="E108">
        <v>45284</v>
      </c>
      <c r="F108" t="s">
        <v>82</v>
      </c>
      <c r="G108" s="21">
        <v>3220</v>
      </c>
      <c r="H108" s="21">
        <v>2883160</v>
      </c>
      <c r="I108" s="21">
        <v>928377520</v>
      </c>
      <c r="K108" s="35" t="str">
        <f t="shared" si="1"/>
        <v>Спир</v>
      </c>
    </row>
    <row r="109" spans="1:11">
      <c r="A109">
        <v>6097534</v>
      </c>
      <c r="B109" t="s">
        <v>1129</v>
      </c>
      <c r="C109" t="s">
        <v>63</v>
      </c>
      <c r="D109" t="s">
        <v>64</v>
      </c>
      <c r="E109">
        <v>18521</v>
      </c>
      <c r="F109" t="s">
        <v>58</v>
      </c>
      <c r="G109" s="21">
        <v>500</v>
      </c>
      <c r="H109" s="21">
        <v>6326000</v>
      </c>
      <c r="I109" s="21">
        <v>31630000</v>
      </c>
      <c r="K109" s="35" t="str">
        <f t="shared" si="1"/>
        <v>Бард</v>
      </c>
    </row>
    <row r="110" spans="1:11">
      <c r="A110">
        <v>6097535</v>
      </c>
      <c r="B110" t="s">
        <v>1129</v>
      </c>
      <c r="C110" t="s">
        <v>59</v>
      </c>
      <c r="D110" t="s">
        <v>60</v>
      </c>
      <c r="E110">
        <v>18521</v>
      </c>
      <c r="F110" t="s">
        <v>58</v>
      </c>
      <c r="G110" s="21">
        <v>200</v>
      </c>
      <c r="H110" s="21">
        <v>6325000</v>
      </c>
      <c r="I110" s="21">
        <v>12650000</v>
      </c>
      <c r="K110" s="35" t="str">
        <f t="shared" si="1"/>
        <v>Бард</v>
      </c>
    </row>
    <row r="111" spans="1:11">
      <c r="A111">
        <v>6099810</v>
      </c>
      <c r="B111" t="s">
        <v>1040</v>
      </c>
      <c r="C111" t="s">
        <v>154</v>
      </c>
      <c r="D111" t="s">
        <v>155</v>
      </c>
      <c r="E111">
        <v>45284</v>
      </c>
      <c r="F111" t="s">
        <v>82</v>
      </c>
      <c r="G111" s="21">
        <v>150</v>
      </c>
      <c r="H111" s="21">
        <v>2890999</v>
      </c>
      <c r="I111" s="21">
        <v>43364985</v>
      </c>
      <c r="K111" s="35" t="str">
        <f t="shared" si="1"/>
        <v>Спир</v>
      </c>
    </row>
    <row r="112" spans="1:11">
      <c r="A112">
        <v>6099811</v>
      </c>
      <c r="B112" t="s">
        <v>1040</v>
      </c>
      <c r="C112" t="s">
        <v>216</v>
      </c>
      <c r="D112" t="s">
        <v>217</v>
      </c>
      <c r="E112">
        <v>45284</v>
      </c>
      <c r="F112" t="s">
        <v>82</v>
      </c>
      <c r="G112" s="21">
        <v>200</v>
      </c>
      <c r="H112" s="21">
        <v>2885000</v>
      </c>
      <c r="I112" s="21">
        <v>57700000</v>
      </c>
      <c r="K112" s="35" t="str">
        <f t="shared" si="1"/>
        <v>Спир</v>
      </c>
    </row>
    <row r="113" spans="1:11">
      <c r="A113">
        <v>6099880</v>
      </c>
      <c r="B113" t="s">
        <v>1040</v>
      </c>
      <c r="C113" t="s">
        <v>1130</v>
      </c>
      <c r="D113" t="s">
        <v>1131</v>
      </c>
      <c r="E113">
        <v>45433</v>
      </c>
      <c r="F113" t="s">
        <v>84</v>
      </c>
      <c r="G113" s="21">
        <v>200</v>
      </c>
      <c r="H113" s="21">
        <v>3394000</v>
      </c>
      <c r="I113" s="21">
        <v>67880000</v>
      </c>
      <c r="K113" s="35" t="str">
        <f t="shared" si="1"/>
        <v>Спир</v>
      </c>
    </row>
    <row r="114" spans="1:11">
      <c r="A114">
        <v>6099881</v>
      </c>
      <c r="B114" t="s">
        <v>1040</v>
      </c>
      <c r="C114" t="s">
        <v>52</v>
      </c>
      <c r="D114" t="s">
        <v>53</v>
      </c>
      <c r="E114">
        <v>45433</v>
      </c>
      <c r="F114" t="s">
        <v>84</v>
      </c>
      <c r="G114" s="21">
        <v>100</v>
      </c>
      <c r="H114" s="21">
        <v>3393700</v>
      </c>
      <c r="I114" s="21">
        <v>33937000</v>
      </c>
      <c r="K114" s="35" t="str">
        <f t="shared" si="1"/>
        <v>Спир</v>
      </c>
    </row>
    <row r="115" spans="1:11">
      <c r="A115">
        <v>6101151</v>
      </c>
      <c r="B115" t="s">
        <v>1040</v>
      </c>
      <c r="C115" t="s">
        <v>59</v>
      </c>
      <c r="D115" t="s">
        <v>60</v>
      </c>
      <c r="E115">
        <v>18521</v>
      </c>
      <c r="F115" t="s">
        <v>58</v>
      </c>
      <c r="G115" s="21">
        <v>700</v>
      </c>
      <c r="H115" s="21">
        <v>6325000</v>
      </c>
      <c r="I115" s="21">
        <v>44275000</v>
      </c>
      <c r="K115" s="35" t="str">
        <f t="shared" si="1"/>
        <v>Бард</v>
      </c>
    </row>
    <row r="116" spans="1:11">
      <c r="A116">
        <v>6102207</v>
      </c>
      <c r="B116" t="s">
        <v>1040</v>
      </c>
      <c r="C116" t="s">
        <v>415</v>
      </c>
      <c r="D116" t="s">
        <v>416</v>
      </c>
      <c r="E116">
        <v>45433</v>
      </c>
      <c r="F116" t="s">
        <v>84</v>
      </c>
      <c r="G116" s="21">
        <v>100</v>
      </c>
      <c r="H116" s="21">
        <v>3393701</v>
      </c>
      <c r="I116" s="21">
        <v>33937010</v>
      </c>
      <c r="K116" s="35" t="str">
        <f t="shared" si="1"/>
        <v>Спир</v>
      </c>
    </row>
    <row r="117" spans="1:11">
      <c r="A117">
        <v>6103371</v>
      </c>
      <c r="B117" t="s">
        <v>1132</v>
      </c>
      <c r="C117" t="s">
        <v>175</v>
      </c>
      <c r="D117" t="s">
        <v>176</v>
      </c>
      <c r="E117">
        <v>45284</v>
      </c>
      <c r="F117" t="s">
        <v>82</v>
      </c>
      <c r="G117" s="21">
        <v>70</v>
      </c>
      <c r="H117" s="21">
        <v>2883161</v>
      </c>
      <c r="I117" s="21">
        <v>20182127</v>
      </c>
      <c r="K117" s="35" t="str">
        <f t="shared" si="1"/>
        <v>Спир</v>
      </c>
    </row>
    <row r="118" spans="1:11">
      <c r="A118">
        <v>6103372</v>
      </c>
      <c r="B118" t="s">
        <v>1132</v>
      </c>
      <c r="C118" t="s">
        <v>96</v>
      </c>
      <c r="D118" t="s">
        <v>97</v>
      </c>
      <c r="E118">
        <v>45284</v>
      </c>
      <c r="F118" t="s">
        <v>82</v>
      </c>
      <c r="G118" s="21">
        <v>500</v>
      </c>
      <c r="H118" s="21">
        <v>2883160</v>
      </c>
      <c r="I118" s="21">
        <v>144158000</v>
      </c>
      <c r="K118" s="35" t="str">
        <f t="shared" si="1"/>
        <v>Спир</v>
      </c>
    </row>
    <row r="119" spans="1:11">
      <c r="A119">
        <v>6104824</v>
      </c>
      <c r="B119" t="s">
        <v>1132</v>
      </c>
      <c r="C119" t="s">
        <v>59</v>
      </c>
      <c r="D119" t="s">
        <v>60</v>
      </c>
      <c r="E119">
        <v>18521</v>
      </c>
      <c r="F119" t="s">
        <v>58</v>
      </c>
      <c r="G119" s="21">
        <v>1000</v>
      </c>
      <c r="H119" s="21">
        <v>6325000</v>
      </c>
      <c r="I119" s="21">
        <v>63250000</v>
      </c>
      <c r="K119" s="35" t="str">
        <f t="shared" si="1"/>
        <v>Бард</v>
      </c>
    </row>
    <row r="120" spans="1:11">
      <c r="A120">
        <v>6105709</v>
      </c>
      <c r="B120" t="s">
        <v>1132</v>
      </c>
      <c r="C120" t="s">
        <v>92</v>
      </c>
      <c r="D120" t="s">
        <v>93</v>
      </c>
      <c r="E120">
        <v>45284</v>
      </c>
      <c r="F120" t="s">
        <v>82</v>
      </c>
      <c r="G120" s="21">
        <v>300</v>
      </c>
      <c r="H120" s="21">
        <v>2883161</v>
      </c>
      <c r="I120" s="21">
        <v>86494830</v>
      </c>
      <c r="K120" s="35" t="str">
        <f t="shared" si="1"/>
        <v>Спир</v>
      </c>
    </row>
    <row r="121" spans="1:11">
      <c r="A121">
        <v>6105710</v>
      </c>
      <c r="B121" t="s">
        <v>1132</v>
      </c>
      <c r="C121" t="s">
        <v>109</v>
      </c>
      <c r="D121" t="s">
        <v>110</v>
      </c>
      <c r="E121">
        <v>45284</v>
      </c>
      <c r="F121" t="s">
        <v>82</v>
      </c>
      <c r="G121" s="21">
        <v>3550</v>
      </c>
      <c r="H121" s="21">
        <v>2883160</v>
      </c>
      <c r="I121" s="21">
        <v>1023521800</v>
      </c>
      <c r="K121" s="35" t="str">
        <f t="shared" si="1"/>
        <v>Спир</v>
      </c>
    </row>
    <row r="122" spans="1:11">
      <c r="A122">
        <v>6105750</v>
      </c>
      <c r="B122" t="s">
        <v>1132</v>
      </c>
      <c r="C122" t="s">
        <v>1133</v>
      </c>
      <c r="D122" t="s">
        <v>1134</v>
      </c>
      <c r="E122">
        <v>45433</v>
      </c>
      <c r="F122" t="s">
        <v>84</v>
      </c>
      <c r="G122" s="21">
        <v>10</v>
      </c>
      <c r="H122" s="21">
        <v>3393701</v>
      </c>
      <c r="I122" s="21">
        <v>3393701</v>
      </c>
      <c r="K122" s="35" t="str">
        <f t="shared" si="1"/>
        <v>Спир</v>
      </c>
    </row>
    <row r="123" spans="1:11">
      <c r="A123">
        <v>6107060</v>
      </c>
      <c r="B123" t="s">
        <v>1135</v>
      </c>
      <c r="C123" t="s">
        <v>181</v>
      </c>
      <c r="D123" t="s">
        <v>182</v>
      </c>
      <c r="E123">
        <v>45285</v>
      </c>
      <c r="F123" t="s">
        <v>83</v>
      </c>
      <c r="G123" s="21">
        <v>300</v>
      </c>
      <c r="H123" s="21">
        <v>2878681</v>
      </c>
      <c r="I123" s="21">
        <v>86360430</v>
      </c>
      <c r="K123" s="35" t="str">
        <f t="shared" si="1"/>
        <v>Спир</v>
      </c>
    </row>
    <row r="124" spans="1:11">
      <c r="A124">
        <v>6107061</v>
      </c>
      <c r="B124" t="s">
        <v>1135</v>
      </c>
      <c r="C124" t="s">
        <v>163</v>
      </c>
      <c r="D124" t="s">
        <v>164</v>
      </c>
      <c r="E124">
        <v>45284</v>
      </c>
      <c r="F124" t="s">
        <v>82</v>
      </c>
      <c r="G124" s="21">
        <v>150</v>
      </c>
      <c r="H124" s="21">
        <v>2883201</v>
      </c>
      <c r="I124" s="21">
        <v>43248015</v>
      </c>
      <c r="K124" s="35" t="str">
        <f t="shared" si="1"/>
        <v>Спир</v>
      </c>
    </row>
    <row r="125" spans="1:11">
      <c r="A125">
        <v>6107062</v>
      </c>
      <c r="B125" t="s">
        <v>1135</v>
      </c>
      <c r="C125" t="s">
        <v>359</v>
      </c>
      <c r="D125" t="s">
        <v>360</v>
      </c>
      <c r="E125">
        <v>45284</v>
      </c>
      <c r="F125" t="s">
        <v>82</v>
      </c>
      <c r="G125" s="21">
        <v>180</v>
      </c>
      <c r="H125" s="21">
        <v>2883188</v>
      </c>
      <c r="I125" s="21">
        <v>51897384</v>
      </c>
      <c r="K125" s="35" t="str">
        <f t="shared" si="1"/>
        <v>Спир</v>
      </c>
    </row>
    <row r="126" spans="1:11">
      <c r="A126">
        <v>6107063</v>
      </c>
      <c r="B126" t="s">
        <v>1135</v>
      </c>
      <c r="C126" t="s">
        <v>132</v>
      </c>
      <c r="D126" t="s">
        <v>133</v>
      </c>
      <c r="E126">
        <v>45284</v>
      </c>
      <c r="F126" t="s">
        <v>82</v>
      </c>
      <c r="G126" s="21">
        <v>250</v>
      </c>
      <c r="H126" s="21">
        <v>2883170</v>
      </c>
      <c r="I126" s="21">
        <v>72079250</v>
      </c>
      <c r="K126" s="35" t="str">
        <f t="shared" si="1"/>
        <v>Спир</v>
      </c>
    </row>
    <row r="127" spans="1:11">
      <c r="A127">
        <v>6107064</v>
      </c>
      <c r="B127" t="s">
        <v>1135</v>
      </c>
      <c r="C127" t="s">
        <v>92</v>
      </c>
      <c r="D127" t="s">
        <v>93</v>
      </c>
      <c r="E127">
        <v>45284</v>
      </c>
      <c r="F127" t="s">
        <v>82</v>
      </c>
      <c r="G127" s="21">
        <v>300</v>
      </c>
      <c r="H127" s="21">
        <v>2883165</v>
      </c>
      <c r="I127" s="21">
        <v>86494950</v>
      </c>
      <c r="K127" s="35" t="str">
        <f t="shared" si="1"/>
        <v>Спир</v>
      </c>
    </row>
    <row r="128" spans="1:11">
      <c r="A128">
        <v>6108335</v>
      </c>
      <c r="B128" t="s">
        <v>1135</v>
      </c>
      <c r="C128" t="s">
        <v>1105</v>
      </c>
      <c r="D128" t="s">
        <v>1106</v>
      </c>
      <c r="E128">
        <v>18521</v>
      </c>
      <c r="F128" t="s">
        <v>58</v>
      </c>
      <c r="G128" s="21">
        <v>100</v>
      </c>
      <c r="H128" s="21">
        <v>6335000</v>
      </c>
      <c r="I128" s="21">
        <v>6335000</v>
      </c>
      <c r="K128" s="35" t="str">
        <f t="shared" si="1"/>
        <v>Бард</v>
      </c>
    </row>
    <row r="129" spans="1:11">
      <c r="A129">
        <v>6108336</v>
      </c>
      <c r="B129" t="s">
        <v>1135</v>
      </c>
      <c r="C129" t="s">
        <v>1105</v>
      </c>
      <c r="D129" t="s">
        <v>1106</v>
      </c>
      <c r="E129">
        <v>18521</v>
      </c>
      <c r="F129" t="s">
        <v>58</v>
      </c>
      <c r="G129" s="21">
        <v>100</v>
      </c>
      <c r="H129" s="21">
        <v>6335000</v>
      </c>
      <c r="I129" s="21">
        <v>6335000</v>
      </c>
      <c r="K129" s="35" t="str">
        <f t="shared" si="1"/>
        <v>Бард</v>
      </c>
    </row>
    <row r="130" spans="1:11">
      <c r="A130">
        <v>6108337</v>
      </c>
      <c r="B130" t="s">
        <v>1135</v>
      </c>
      <c r="C130" t="s">
        <v>59</v>
      </c>
      <c r="D130" t="s">
        <v>60</v>
      </c>
      <c r="E130">
        <v>18521</v>
      </c>
      <c r="F130" t="s">
        <v>58</v>
      </c>
      <c r="G130" s="21">
        <v>400</v>
      </c>
      <c r="H130" s="21">
        <v>6325000</v>
      </c>
      <c r="I130" s="21">
        <v>25300000</v>
      </c>
      <c r="K130" s="35" t="str">
        <f t="shared" si="1"/>
        <v>Бард</v>
      </c>
    </row>
    <row r="131" spans="1:11">
      <c r="A131">
        <v>6109541</v>
      </c>
      <c r="B131" t="s">
        <v>1135</v>
      </c>
      <c r="C131" t="s">
        <v>111</v>
      </c>
      <c r="D131" t="s">
        <v>112</v>
      </c>
      <c r="E131">
        <v>45285</v>
      </c>
      <c r="F131" t="s">
        <v>83</v>
      </c>
      <c r="G131" s="21">
        <v>4400</v>
      </c>
      <c r="H131" s="21">
        <v>2878685</v>
      </c>
      <c r="I131" s="21">
        <v>1266621400</v>
      </c>
      <c r="K131" s="35" t="str">
        <f t="shared" si="1"/>
        <v>Спир</v>
      </c>
    </row>
    <row r="132" spans="1:11">
      <c r="A132">
        <v>6109542</v>
      </c>
      <c r="B132" t="s">
        <v>1135</v>
      </c>
      <c r="C132" t="s">
        <v>128</v>
      </c>
      <c r="D132" t="s">
        <v>129</v>
      </c>
      <c r="E132">
        <v>45285</v>
      </c>
      <c r="F132" t="s">
        <v>83</v>
      </c>
      <c r="G132" s="21">
        <v>8750</v>
      </c>
      <c r="H132" s="21">
        <v>2878680</v>
      </c>
      <c r="I132" s="21">
        <v>2518845000</v>
      </c>
      <c r="K132" s="35" t="str">
        <f t="shared" si="1"/>
        <v>Спир</v>
      </c>
    </row>
    <row r="133" spans="1:11">
      <c r="A133">
        <v>6109543</v>
      </c>
      <c r="B133" t="s">
        <v>1135</v>
      </c>
      <c r="C133" t="s">
        <v>224</v>
      </c>
      <c r="D133" t="s">
        <v>225</v>
      </c>
      <c r="E133">
        <v>45284</v>
      </c>
      <c r="F133" t="s">
        <v>82</v>
      </c>
      <c r="G133" s="21">
        <v>3220</v>
      </c>
      <c r="H133" s="21">
        <v>2883166</v>
      </c>
      <c r="I133" s="21">
        <v>928379452</v>
      </c>
      <c r="K133" s="35" t="str">
        <f t="shared" si="1"/>
        <v>Спир</v>
      </c>
    </row>
    <row r="134" spans="1:11">
      <c r="A134">
        <v>6109592</v>
      </c>
      <c r="B134" t="s">
        <v>1135</v>
      </c>
      <c r="C134" t="s">
        <v>115</v>
      </c>
      <c r="D134" t="s">
        <v>116</v>
      </c>
      <c r="E134">
        <v>45433</v>
      </c>
      <c r="F134" t="s">
        <v>84</v>
      </c>
      <c r="G134" s="21">
        <v>160</v>
      </c>
      <c r="H134" s="21">
        <v>3393702</v>
      </c>
      <c r="I134" s="21">
        <v>54299232</v>
      </c>
      <c r="K134" s="35" t="str">
        <f t="shared" si="1"/>
        <v>Спир</v>
      </c>
    </row>
    <row r="135" spans="1:11">
      <c r="A135">
        <v>6109593</v>
      </c>
      <c r="B135" t="s">
        <v>1135</v>
      </c>
      <c r="C135" t="s">
        <v>299</v>
      </c>
      <c r="D135" t="s">
        <v>300</v>
      </c>
      <c r="E135">
        <v>45433</v>
      </c>
      <c r="F135" t="s">
        <v>84</v>
      </c>
      <c r="G135" s="21">
        <v>100</v>
      </c>
      <c r="H135" s="21">
        <v>3393700</v>
      </c>
      <c r="I135" s="21">
        <v>33937000</v>
      </c>
      <c r="K135" s="35" t="str">
        <f t="shared" si="1"/>
        <v>Спир</v>
      </c>
    </row>
    <row r="136" spans="1:11">
      <c r="A136">
        <v>6110948</v>
      </c>
      <c r="B136" t="s">
        <v>1136</v>
      </c>
      <c r="C136" t="s">
        <v>154</v>
      </c>
      <c r="D136" t="s">
        <v>155</v>
      </c>
      <c r="E136">
        <v>45284</v>
      </c>
      <c r="F136" t="s">
        <v>82</v>
      </c>
      <c r="G136" s="21">
        <v>200</v>
      </c>
      <c r="H136" s="21">
        <v>2885999</v>
      </c>
      <c r="I136" s="21">
        <v>57719980</v>
      </c>
      <c r="K136" s="35" t="str">
        <f t="shared" si="1"/>
        <v>Спир</v>
      </c>
    </row>
    <row r="137" spans="1:11">
      <c r="A137">
        <v>6110949</v>
      </c>
      <c r="B137" t="s">
        <v>1136</v>
      </c>
      <c r="C137" t="s">
        <v>367</v>
      </c>
      <c r="D137" t="s">
        <v>368</v>
      </c>
      <c r="E137">
        <v>45284</v>
      </c>
      <c r="F137" t="s">
        <v>82</v>
      </c>
      <c r="G137" s="21">
        <v>200</v>
      </c>
      <c r="H137" s="21">
        <v>2883200</v>
      </c>
      <c r="I137" s="21">
        <v>57664000</v>
      </c>
      <c r="K137" s="35" t="str">
        <f t="shared" si="1"/>
        <v>Спир</v>
      </c>
    </row>
    <row r="138" spans="1:11">
      <c r="A138">
        <v>6110950</v>
      </c>
      <c r="B138" t="s">
        <v>1136</v>
      </c>
      <c r="C138" t="s">
        <v>377</v>
      </c>
      <c r="D138" t="s">
        <v>378</v>
      </c>
      <c r="E138">
        <v>45284</v>
      </c>
      <c r="F138" t="s">
        <v>82</v>
      </c>
      <c r="G138" s="21">
        <v>700</v>
      </c>
      <c r="H138" s="21">
        <v>2883161</v>
      </c>
      <c r="I138" s="21">
        <v>201821270</v>
      </c>
      <c r="K138" s="35" t="str">
        <f t="shared" si="1"/>
        <v>Спир</v>
      </c>
    </row>
    <row r="139" spans="1:11">
      <c r="A139">
        <v>6112294</v>
      </c>
      <c r="B139" t="s">
        <v>1136</v>
      </c>
      <c r="C139" t="s">
        <v>204</v>
      </c>
      <c r="D139" t="s">
        <v>73</v>
      </c>
      <c r="E139">
        <v>18521</v>
      </c>
      <c r="F139" t="s">
        <v>58</v>
      </c>
      <c r="G139" s="21">
        <v>100</v>
      </c>
      <c r="H139" s="21">
        <v>6325009</v>
      </c>
      <c r="I139" s="21">
        <v>6325009</v>
      </c>
      <c r="K139" s="35" t="str">
        <f t="shared" si="1"/>
        <v>Бард</v>
      </c>
    </row>
    <row r="140" spans="1:11">
      <c r="A140">
        <v>6113248</v>
      </c>
      <c r="B140" t="s">
        <v>1136</v>
      </c>
      <c r="C140" t="s">
        <v>85</v>
      </c>
      <c r="D140" t="s">
        <v>86</v>
      </c>
      <c r="E140">
        <v>45285</v>
      </c>
      <c r="F140" t="s">
        <v>83</v>
      </c>
      <c r="G140" s="21">
        <v>1200</v>
      </c>
      <c r="H140" s="21">
        <v>2878681</v>
      </c>
      <c r="I140" s="21">
        <v>345441720</v>
      </c>
      <c r="K140" s="35" t="str">
        <f t="shared" si="1"/>
        <v>Спир</v>
      </c>
    </row>
    <row r="141" spans="1:11">
      <c r="A141">
        <v>6115704</v>
      </c>
      <c r="B141" t="s">
        <v>1137</v>
      </c>
      <c r="C141" t="s">
        <v>56</v>
      </c>
      <c r="D141" t="s">
        <v>57</v>
      </c>
      <c r="E141">
        <v>18521</v>
      </c>
      <c r="F141" t="s">
        <v>58</v>
      </c>
      <c r="G141" s="21">
        <v>300</v>
      </c>
      <c r="H141" s="21">
        <v>6325777</v>
      </c>
      <c r="I141" s="21">
        <v>18977331</v>
      </c>
      <c r="K141" s="35" t="str">
        <f t="shared" si="1"/>
        <v>Бард</v>
      </c>
    </row>
    <row r="142" spans="1:11">
      <c r="A142">
        <v>6116646</v>
      </c>
      <c r="B142" t="s">
        <v>1137</v>
      </c>
      <c r="C142" t="s">
        <v>88</v>
      </c>
      <c r="D142" t="s">
        <v>89</v>
      </c>
      <c r="E142">
        <v>45285</v>
      </c>
      <c r="F142" t="s">
        <v>83</v>
      </c>
      <c r="G142" s="21">
        <v>500</v>
      </c>
      <c r="H142" s="21">
        <v>2878681</v>
      </c>
      <c r="I142" s="21">
        <v>143934050</v>
      </c>
      <c r="K142" s="35" t="str">
        <f t="shared" si="1"/>
        <v>Спир</v>
      </c>
    </row>
    <row r="143" spans="1:11">
      <c r="A143">
        <v>6116647</v>
      </c>
      <c r="B143" t="s">
        <v>1137</v>
      </c>
      <c r="C143" t="s">
        <v>289</v>
      </c>
      <c r="D143" t="s">
        <v>290</v>
      </c>
      <c r="E143">
        <v>45284</v>
      </c>
      <c r="F143" t="s">
        <v>82</v>
      </c>
      <c r="G143" s="21">
        <v>200</v>
      </c>
      <c r="H143" s="21">
        <v>2883160</v>
      </c>
      <c r="I143" s="21">
        <v>57663200</v>
      </c>
      <c r="K143" s="35" t="str">
        <f t="shared" si="1"/>
        <v>Спир</v>
      </c>
    </row>
    <row r="144" spans="1:11">
      <c r="A144">
        <v>6116688</v>
      </c>
      <c r="B144" t="s">
        <v>1137</v>
      </c>
      <c r="C144" t="s">
        <v>355</v>
      </c>
      <c r="D144" t="s">
        <v>356</v>
      </c>
      <c r="E144">
        <v>45433</v>
      </c>
      <c r="F144" t="s">
        <v>84</v>
      </c>
      <c r="G144" s="21">
        <v>1000</v>
      </c>
      <c r="H144" s="21">
        <v>3393700</v>
      </c>
      <c r="I144" s="21">
        <v>339370000</v>
      </c>
      <c r="K144" s="35" t="str">
        <f t="shared" si="1"/>
        <v>Спир</v>
      </c>
    </row>
    <row r="145" spans="1:11">
      <c r="A145">
        <v>6116811</v>
      </c>
      <c r="B145" t="s">
        <v>1137</v>
      </c>
      <c r="C145" t="s">
        <v>59</v>
      </c>
      <c r="D145" t="s">
        <v>60</v>
      </c>
      <c r="E145">
        <v>18521</v>
      </c>
      <c r="F145" t="s">
        <v>58</v>
      </c>
      <c r="G145" s="21">
        <v>300</v>
      </c>
      <c r="H145" s="21">
        <v>6325000</v>
      </c>
      <c r="I145" s="21">
        <v>18975000</v>
      </c>
      <c r="K145" s="35" t="str">
        <f t="shared" si="1"/>
        <v>Бард</v>
      </c>
    </row>
    <row r="146" spans="1:11">
      <c r="A146">
        <v>6117774</v>
      </c>
      <c r="B146" t="s">
        <v>1138</v>
      </c>
      <c r="C146" t="s">
        <v>98</v>
      </c>
      <c r="D146" t="s">
        <v>99</v>
      </c>
      <c r="E146">
        <v>45284</v>
      </c>
      <c r="F146" t="s">
        <v>82</v>
      </c>
      <c r="G146" s="21">
        <v>400</v>
      </c>
      <c r="H146" s="21">
        <v>2883500</v>
      </c>
      <c r="I146" s="21">
        <v>115340000</v>
      </c>
      <c r="K146" s="35" t="str">
        <f t="shared" si="1"/>
        <v>Спир</v>
      </c>
    </row>
    <row r="147" spans="1:11">
      <c r="A147">
        <v>6117775</v>
      </c>
      <c r="B147" t="s">
        <v>1138</v>
      </c>
      <c r="C147" t="s">
        <v>357</v>
      </c>
      <c r="D147" t="s">
        <v>358</v>
      </c>
      <c r="E147">
        <v>45284</v>
      </c>
      <c r="F147" t="s">
        <v>82</v>
      </c>
      <c r="G147" s="21">
        <v>50</v>
      </c>
      <c r="H147" s="21">
        <v>2883165</v>
      </c>
      <c r="I147" s="21">
        <v>14415825</v>
      </c>
      <c r="K147" s="35" t="str">
        <f t="shared" si="1"/>
        <v>Спир</v>
      </c>
    </row>
    <row r="148" spans="1:11">
      <c r="A148">
        <v>6117776</v>
      </c>
      <c r="B148" t="s">
        <v>1138</v>
      </c>
      <c r="C148" t="s">
        <v>1139</v>
      </c>
      <c r="D148" t="s">
        <v>1140</v>
      </c>
      <c r="E148">
        <v>45284</v>
      </c>
      <c r="F148" t="s">
        <v>82</v>
      </c>
      <c r="G148" s="21">
        <v>100</v>
      </c>
      <c r="H148" s="21">
        <v>2883160</v>
      </c>
      <c r="I148" s="21">
        <v>28831600</v>
      </c>
      <c r="K148" s="35" t="str">
        <f t="shared" si="1"/>
        <v>Спир</v>
      </c>
    </row>
    <row r="149" spans="1:11">
      <c r="A149">
        <v>6119084</v>
      </c>
      <c r="B149" t="s">
        <v>1138</v>
      </c>
      <c r="C149" t="s">
        <v>74</v>
      </c>
      <c r="D149" t="s">
        <v>75</v>
      </c>
      <c r="E149">
        <v>18521</v>
      </c>
      <c r="F149" t="s">
        <v>58</v>
      </c>
      <c r="G149" s="21">
        <v>100</v>
      </c>
      <c r="H149" s="21">
        <v>6350999</v>
      </c>
      <c r="I149" s="21">
        <v>6350999</v>
      </c>
      <c r="K149" s="35" t="str">
        <f t="shared" si="1"/>
        <v>Бард</v>
      </c>
    </row>
    <row r="150" spans="1:11">
      <c r="A150">
        <v>6119085</v>
      </c>
      <c r="B150" t="s">
        <v>1138</v>
      </c>
      <c r="C150" t="s">
        <v>59</v>
      </c>
      <c r="D150" t="s">
        <v>60</v>
      </c>
      <c r="E150">
        <v>18521</v>
      </c>
      <c r="F150" t="s">
        <v>58</v>
      </c>
      <c r="G150" s="21">
        <v>500</v>
      </c>
      <c r="H150" s="21">
        <v>6325000</v>
      </c>
      <c r="I150" s="21">
        <v>31625000</v>
      </c>
      <c r="K150" s="35" t="str">
        <f t="shared" si="1"/>
        <v>Бард</v>
      </c>
    </row>
    <row r="151" spans="1:11">
      <c r="A151">
        <v>6120030</v>
      </c>
      <c r="B151" t="s">
        <v>1138</v>
      </c>
      <c r="C151" t="s">
        <v>361</v>
      </c>
      <c r="D151" t="s">
        <v>362</v>
      </c>
      <c r="E151">
        <v>45433</v>
      </c>
      <c r="F151" t="s">
        <v>84</v>
      </c>
      <c r="G151" s="21">
        <v>40</v>
      </c>
      <c r="H151" s="21">
        <v>3393701</v>
      </c>
      <c r="I151" s="21">
        <v>13574804</v>
      </c>
      <c r="K151" s="35" t="str">
        <f t="shared" si="1"/>
        <v>Спир</v>
      </c>
    </row>
    <row r="152" spans="1:11">
      <c r="A152">
        <v>6121158</v>
      </c>
      <c r="B152" t="s">
        <v>1141</v>
      </c>
      <c r="C152" t="s">
        <v>102</v>
      </c>
      <c r="D152" t="s">
        <v>103</v>
      </c>
      <c r="E152">
        <v>45285</v>
      </c>
      <c r="F152" t="s">
        <v>83</v>
      </c>
      <c r="G152" s="21">
        <v>480</v>
      </c>
      <c r="H152" s="21">
        <v>2878777</v>
      </c>
      <c r="I152" s="21">
        <v>138181296</v>
      </c>
      <c r="K152" s="35" t="str">
        <f t="shared" si="1"/>
        <v>Спир</v>
      </c>
    </row>
    <row r="153" spans="1:11">
      <c r="A153">
        <v>6121159</v>
      </c>
      <c r="B153" t="s">
        <v>1141</v>
      </c>
      <c r="C153" t="s">
        <v>148</v>
      </c>
      <c r="D153" t="s">
        <v>149</v>
      </c>
      <c r="E153">
        <v>45285</v>
      </c>
      <c r="F153" t="s">
        <v>83</v>
      </c>
      <c r="G153" s="21">
        <v>40</v>
      </c>
      <c r="H153" s="21">
        <v>2878681</v>
      </c>
      <c r="I153" s="21">
        <v>11514724</v>
      </c>
      <c r="K153" s="35" t="str">
        <f t="shared" si="1"/>
        <v>Спир</v>
      </c>
    </row>
    <row r="154" spans="1:11">
      <c r="A154">
        <v>6121160</v>
      </c>
      <c r="B154" t="s">
        <v>1141</v>
      </c>
      <c r="C154" t="s">
        <v>102</v>
      </c>
      <c r="D154" t="s">
        <v>103</v>
      </c>
      <c r="E154">
        <v>45285</v>
      </c>
      <c r="F154" t="s">
        <v>83</v>
      </c>
      <c r="G154" s="21">
        <v>480</v>
      </c>
      <c r="H154" s="21">
        <v>2878681</v>
      </c>
      <c r="I154" s="21">
        <v>138176688</v>
      </c>
      <c r="K154" s="35" t="str">
        <f t="shared" si="1"/>
        <v>Спир</v>
      </c>
    </row>
    <row r="155" spans="1:11">
      <c r="A155">
        <v>6121161</v>
      </c>
      <c r="B155" t="s">
        <v>1141</v>
      </c>
      <c r="C155" t="s">
        <v>102</v>
      </c>
      <c r="D155" t="s">
        <v>103</v>
      </c>
      <c r="E155">
        <v>45285</v>
      </c>
      <c r="F155" t="s">
        <v>83</v>
      </c>
      <c r="G155" s="21">
        <v>480</v>
      </c>
      <c r="H155" s="21">
        <v>2878681</v>
      </c>
      <c r="I155" s="21">
        <v>138176688</v>
      </c>
      <c r="K155" s="35" t="str">
        <f t="shared" si="1"/>
        <v>Спир</v>
      </c>
    </row>
    <row r="156" spans="1:11">
      <c r="A156">
        <v>6121162</v>
      </c>
      <c r="B156" t="s">
        <v>1141</v>
      </c>
      <c r="C156" t="s">
        <v>92</v>
      </c>
      <c r="D156" t="s">
        <v>93</v>
      </c>
      <c r="E156">
        <v>45284</v>
      </c>
      <c r="F156" t="s">
        <v>82</v>
      </c>
      <c r="G156" s="21">
        <v>300</v>
      </c>
      <c r="H156" s="21">
        <v>2883165</v>
      </c>
      <c r="I156" s="21">
        <v>86494950</v>
      </c>
      <c r="K156" s="35" t="str">
        <f t="shared" si="1"/>
        <v>Спир</v>
      </c>
    </row>
    <row r="157" spans="1:11">
      <c r="A157">
        <v>6121257</v>
      </c>
      <c r="B157" t="s">
        <v>1141</v>
      </c>
      <c r="C157" t="s">
        <v>144</v>
      </c>
      <c r="D157" t="s">
        <v>145</v>
      </c>
      <c r="E157">
        <v>45433</v>
      </c>
      <c r="F157" t="s">
        <v>84</v>
      </c>
      <c r="G157" s="21">
        <v>80</v>
      </c>
      <c r="H157" s="21">
        <v>3395000</v>
      </c>
      <c r="I157" s="21">
        <v>27160000</v>
      </c>
      <c r="K157" s="35" t="str">
        <f t="shared" si="1"/>
        <v>Спир</v>
      </c>
    </row>
    <row r="158" spans="1:11">
      <c r="A158">
        <v>6122609</v>
      </c>
      <c r="B158" t="s">
        <v>1141</v>
      </c>
      <c r="C158" t="s">
        <v>59</v>
      </c>
      <c r="D158" t="s">
        <v>60</v>
      </c>
      <c r="E158">
        <v>18521</v>
      </c>
      <c r="F158" t="s">
        <v>58</v>
      </c>
      <c r="G158" s="21">
        <v>600</v>
      </c>
      <c r="H158" s="21">
        <v>6325000</v>
      </c>
      <c r="I158" s="21">
        <v>37950000</v>
      </c>
      <c r="K158" s="35" t="str">
        <f t="shared" si="1"/>
        <v>Бард</v>
      </c>
    </row>
    <row r="159" spans="1:11">
      <c r="A159">
        <v>6123581</v>
      </c>
      <c r="B159" t="s">
        <v>1141</v>
      </c>
      <c r="C159" t="s">
        <v>1142</v>
      </c>
      <c r="D159" t="s">
        <v>1143</v>
      </c>
      <c r="E159">
        <v>45285</v>
      </c>
      <c r="F159" t="s">
        <v>83</v>
      </c>
      <c r="G159" s="21">
        <v>30</v>
      </c>
      <c r="H159" s="21">
        <v>2880999</v>
      </c>
      <c r="I159" s="21">
        <v>8642997</v>
      </c>
      <c r="K159" s="35" t="str">
        <f t="shared" si="1"/>
        <v>Спир</v>
      </c>
    </row>
    <row r="160" spans="1:11">
      <c r="A160">
        <v>6123583</v>
      </c>
      <c r="B160" t="s">
        <v>1141</v>
      </c>
      <c r="C160" t="s">
        <v>224</v>
      </c>
      <c r="D160" t="s">
        <v>225</v>
      </c>
      <c r="E160">
        <v>45284</v>
      </c>
      <c r="F160" t="s">
        <v>82</v>
      </c>
      <c r="G160" s="21">
        <v>3220</v>
      </c>
      <c r="H160" s="21">
        <v>2883166</v>
      </c>
      <c r="I160" s="21">
        <v>928379452</v>
      </c>
      <c r="K160" s="35" t="str">
        <f t="shared" si="1"/>
        <v>Спир</v>
      </c>
    </row>
    <row r="161" spans="1:11">
      <c r="A161">
        <v>6126178</v>
      </c>
      <c r="B161" t="s">
        <v>1144</v>
      </c>
      <c r="C161" t="s">
        <v>111</v>
      </c>
      <c r="D161" t="s">
        <v>112</v>
      </c>
      <c r="E161">
        <v>45285</v>
      </c>
      <c r="F161" t="s">
        <v>83</v>
      </c>
      <c r="G161" s="21">
        <v>4400</v>
      </c>
      <c r="H161" s="21">
        <v>2878889</v>
      </c>
      <c r="I161" s="21">
        <v>1266711160</v>
      </c>
      <c r="K161" s="35" t="str">
        <f t="shared" si="1"/>
        <v>Спир</v>
      </c>
    </row>
    <row r="162" spans="1:11">
      <c r="A162">
        <v>6126179</v>
      </c>
      <c r="B162" t="s">
        <v>1144</v>
      </c>
      <c r="C162" t="s">
        <v>92</v>
      </c>
      <c r="D162" t="s">
        <v>93</v>
      </c>
      <c r="E162">
        <v>45284</v>
      </c>
      <c r="F162" t="s">
        <v>82</v>
      </c>
      <c r="G162" s="21">
        <v>500</v>
      </c>
      <c r="H162" s="21">
        <v>2883166</v>
      </c>
      <c r="I162" s="21">
        <v>144158300</v>
      </c>
      <c r="K162" s="35" t="str">
        <f t="shared" si="1"/>
        <v>Спир</v>
      </c>
    </row>
    <row r="163" spans="1:11">
      <c r="A163">
        <v>6126180</v>
      </c>
      <c r="B163" t="s">
        <v>1144</v>
      </c>
      <c r="C163" t="s">
        <v>214</v>
      </c>
      <c r="D163" t="s">
        <v>215</v>
      </c>
      <c r="E163">
        <v>45284</v>
      </c>
      <c r="F163" t="s">
        <v>82</v>
      </c>
      <c r="G163" s="21">
        <v>200</v>
      </c>
      <c r="H163" s="21">
        <v>2883165</v>
      </c>
      <c r="I163" s="21">
        <v>57663300</v>
      </c>
      <c r="K163" s="35" t="str">
        <f t="shared" si="1"/>
        <v>Спир</v>
      </c>
    </row>
    <row r="164" spans="1:11">
      <c r="A164">
        <v>6127552</v>
      </c>
      <c r="B164" t="s">
        <v>1144</v>
      </c>
      <c r="C164" t="s">
        <v>1105</v>
      </c>
      <c r="D164" t="s">
        <v>1106</v>
      </c>
      <c r="E164">
        <v>18521</v>
      </c>
      <c r="F164" t="s">
        <v>58</v>
      </c>
      <c r="G164" s="21">
        <v>100</v>
      </c>
      <c r="H164" s="21">
        <v>6335000</v>
      </c>
      <c r="I164" s="21">
        <v>6335000</v>
      </c>
      <c r="K164" s="35" t="str">
        <f t="shared" si="1"/>
        <v>Бард</v>
      </c>
    </row>
    <row r="165" spans="1:11">
      <c r="A165">
        <v>6127553</v>
      </c>
      <c r="B165" t="s">
        <v>1144</v>
      </c>
      <c r="C165" t="s">
        <v>1105</v>
      </c>
      <c r="D165" t="s">
        <v>1106</v>
      </c>
      <c r="E165">
        <v>18521</v>
      </c>
      <c r="F165" t="s">
        <v>58</v>
      </c>
      <c r="G165" s="21">
        <v>100</v>
      </c>
      <c r="H165" s="21">
        <v>6335000</v>
      </c>
      <c r="I165" s="21">
        <v>6335000</v>
      </c>
      <c r="K165" s="35" t="str">
        <f t="shared" si="1"/>
        <v>Бард</v>
      </c>
    </row>
    <row r="166" spans="1:11">
      <c r="A166">
        <v>6127554</v>
      </c>
      <c r="B166" t="s">
        <v>1144</v>
      </c>
      <c r="C166" t="s">
        <v>56</v>
      </c>
      <c r="D166" t="s">
        <v>57</v>
      </c>
      <c r="E166">
        <v>18521</v>
      </c>
      <c r="F166" t="s">
        <v>58</v>
      </c>
      <c r="G166" s="21">
        <v>300</v>
      </c>
      <c r="H166" s="21">
        <v>6325222</v>
      </c>
      <c r="I166" s="21">
        <v>18975666</v>
      </c>
      <c r="K166" s="35" t="str">
        <f t="shared" si="1"/>
        <v>Бард</v>
      </c>
    </row>
    <row r="167" spans="1:11">
      <c r="A167">
        <v>6127555</v>
      </c>
      <c r="B167" t="s">
        <v>1144</v>
      </c>
      <c r="C167" t="s">
        <v>59</v>
      </c>
      <c r="D167" t="s">
        <v>60</v>
      </c>
      <c r="E167">
        <v>18521</v>
      </c>
      <c r="F167" t="s">
        <v>58</v>
      </c>
      <c r="G167" s="21">
        <v>100</v>
      </c>
      <c r="H167" s="21">
        <v>6325000</v>
      </c>
      <c r="I167" s="21">
        <v>6325000</v>
      </c>
      <c r="K167" s="35" t="str">
        <f t="shared" si="1"/>
        <v>Бард</v>
      </c>
    </row>
    <row r="168" spans="1:11">
      <c r="A168">
        <v>6128883</v>
      </c>
      <c r="B168" t="s">
        <v>1144</v>
      </c>
      <c r="C168" t="s">
        <v>85</v>
      </c>
      <c r="D168" t="s">
        <v>86</v>
      </c>
      <c r="E168">
        <v>45285</v>
      </c>
      <c r="F168" t="s">
        <v>83</v>
      </c>
      <c r="G168" s="21">
        <v>1200</v>
      </c>
      <c r="H168" s="21">
        <v>2878688</v>
      </c>
      <c r="I168" s="21">
        <v>345442560</v>
      </c>
      <c r="K168" s="35" t="str">
        <f t="shared" si="1"/>
        <v>Спир</v>
      </c>
    </row>
    <row r="169" spans="1:11">
      <c r="A169">
        <v>6128884</v>
      </c>
      <c r="B169" t="s">
        <v>1144</v>
      </c>
      <c r="C169" t="s">
        <v>134</v>
      </c>
      <c r="D169" t="s">
        <v>135</v>
      </c>
      <c r="E169">
        <v>45285</v>
      </c>
      <c r="F169" t="s">
        <v>83</v>
      </c>
      <c r="G169" s="21">
        <v>50</v>
      </c>
      <c r="H169" s="21">
        <v>2878688</v>
      </c>
      <c r="I169" s="21">
        <v>14393440</v>
      </c>
      <c r="K169" s="35" t="str">
        <f t="shared" si="1"/>
        <v>Спир</v>
      </c>
    </row>
    <row r="170" spans="1:11">
      <c r="A170">
        <v>6128885</v>
      </c>
      <c r="B170" t="s">
        <v>1144</v>
      </c>
      <c r="C170" t="s">
        <v>146</v>
      </c>
      <c r="D170" t="s">
        <v>147</v>
      </c>
      <c r="E170">
        <v>45285</v>
      </c>
      <c r="F170" t="s">
        <v>83</v>
      </c>
      <c r="G170" s="21">
        <v>200</v>
      </c>
      <c r="H170" s="21">
        <v>2878687</v>
      </c>
      <c r="I170" s="21">
        <v>57573740</v>
      </c>
      <c r="K170" s="35" t="str">
        <f t="shared" si="1"/>
        <v>Спир</v>
      </c>
    </row>
    <row r="171" spans="1:11">
      <c r="A171">
        <v>6128886</v>
      </c>
      <c r="B171" t="s">
        <v>1144</v>
      </c>
      <c r="C171" t="s">
        <v>102</v>
      </c>
      <c r="D171" t="s">
        <v>103</v>
      </c>
      <c r="E171">
        <v>45285</v>
      </c>
      <c r="F171" t="s">
        <v>83</v>
      </c>
      <c r="G171" s="21">
        <v>480</v>
      </c>
      <c r="H171" s="21">
        <v>2878686</v>
      </c>
      <c r="I171" s="21">
        <v>138176928</v>
      </c>
      <c r="K171" s="35" t="str">
        <f t="shared" si="1"/>
        <v>Спир</v>
      </c>
    </row>
    <row r="172" spans="1:11">
      <c r="A172">
        <v>6128887</v>
      </c>
      <c r="B172" t="s">
        <v>1144</v>
      </c>
      <c r="C172" t="s">
        <v>130</v>
      </c>
      <c r="D172" t="s">
        <v>131</v>
      </c>
      <c r="E172">
        <v>45284</v>
      </c>
      <c r="F172" t="s">
        <v>82</v>
      </c>
      <c r="G172" s="21">
        <v>100</v>
      </c>
      <c r="H172" s="21">
        <v>2883200</v>
      </c>
      <c r="I172" s="21">
        <v>28832000</v>
      </c>
      <c r="K172" s="35" t="str">
        <f t="shared" si="1"/>
        <v>Спир</v>
      </c>
    </row>
    <row r="173" spans="1:11">
      <c r="A173">
        <v>6128888</v>
      </c>
      <c r="B173" t="s">
        <v>1144</v>
      </c>
      <c r="C173" t="s">
        <v>165</v>
      </c>
      <c r="D173" t="s">
        <v>166</v>
      </c>
      <c r="E173">
        <v>45284</v>
      </c>
      <c r="F173" t="s">
        <v>82</v>
      </c>
      <c r="G173" s="21">
        <v>200</v>
      </c>
      <c r="H173" s="21">
        <v>2883166</v>
      </c>
      <c r="I173" s="21">
        <v>57663320</v>
      </c>
      <c r="K173" s="35" t="str">
        <f t="shared" si="1"/>
        <v>Спир</v>
      </c>
    </row>
    <row r="174" spans="1:11">
      <c r="A174">
        <v>6128889</v>
      </c>
      <c r="B174" t="s">
        <v>1144</v>
      </c>
      <c r="C174" t="s">
        <v>150</v>
      </c>
      <c r="D174" t="s">
        <v>151</v>
      </c>
      <c r="E174">
        <v>45284</v>
      </c>
      <c r="F174" t="s">
        <v>82</v>
      </c>
      <c r="G174" s="21">
        <v>3220</v>
      </c>
      <c r="H174" s="21">
        <v>2883161</v>
      </c>
      <c r="I174" s="21">
        <v>928377842</v>
      </c>
      <c r="K174" s="35" t="str">
        <f t="shared" si="1"/>
        <v>Спир</v>
      </c>
    </row>
    <row r="175" spans="1:11">
      <c r="A175">
        <v>6128890</v>
      </c>
      <c r="B175" t="s">
        <v>1144</v>
      </c>
      <c r="C175" t="s">
        <v>150</v>
      </c>
      <c r="D175" t="s">
        <v>151</v>
      </c>
      <c r="E175">
        <v>45284</v>
      </c>
      <c r="F175" t="s">
        <v>82</v>
      </c>
      <c r="G175" s="21">
        <v>3220</v>
      </c>
      <c r="H175" s="21">
        <v>2883161</v>
      </c>
      <c r="I175" s="21">
        <v>928377842</v>
      </c>
      <c r="K175" s="35" t="str">
        <f t="shared" si="1"/>
        <v>Спир</v>
      </c>
    </row>
    <row r="176" spans="1:11">
      <c r="A176">
        <v>6128891</v>
      </c>
      <c r="B176" t="s">
        <v>1144</v>
      </c>
      <c r="C176" t="s">
        <v>1145</v>
      </c>
      <c r="D176" t="s">
        <v>1146</v>
      </c>
      <c r="E176">
        <v>45284</v>
      </c>
      <c r="F176" t="s">
        <v>82</v>
      </c>
      <c r="G176" s="21">
        <v>100</v>
      </c>
      <c r="H176" s="21">
        <v>2883160</v>
      </c>
      <c r="I176" s="21">
        <v>28831600</v>
      </c>
      <c r="K176" s="35" t="str">
        <f t="shared" si="1"/>
        <v>Спир</v>
      </c>
    </row>
    <row r="177" spans="1:11">
      <c r="A177">
        <v>6128921</v>
      </c>
      <c r="B177" t="s">
        <v>1144</v>
      </c>
      <c r="C177" t="s">
        <v>1147</v>
      </c>
      <c r="D177" t="s">
        <v>1148</v>
      </c>
      <c r="E177">
        <v>45433</v>
      </c>
      <c r="F177" t="s">
        <v>84</v>
      </c>
      <c r="G177" s="21">
        <v>500</v>
      </c>
      <c r="H177" s="21">
        <v>3393710</v>
      </c>
      <c r="I177" s="21">
        <v>169685500</v>
      </c>
      <c r="K177" s="35" t="str">
        <f t="shared" si="1"/>
        <v>Спир</v>
      </c>
    </row>
    <row r="178" spans="1:11">
      <c r="A178">
        <v>6130439</v>
      </c>
      <c r="B178" t="s">
        <v>1149</v>
      </c>
      <c r="C178" t="s">
        <v>1150</v>
      </c>
      <c r="D178" t="s">
        <v>1151</v>
      </c>
      <c r="E178">
        <v>45284</v>
      </c>
      <c r="F178" t="s">
        <v>82</v>
      </c>
      <c r="G178" s="21">
        <v>100</v>
      </c>
      <c r="H178" s="21">
        <v>2883500</v>
      </c>
      <c r="I178" s="21">
        <v>28835000</v>
      </c>
      <c r="K178" s="35" t="str">
        <f t="shared" si="1"/>
        <v>Спир</v>
      </c>
    </row>
    <row r="179" spans="1:11">
      <c r="A179">
        <v>6130440</v>
      </c>
      <c r="B179" t="s">
        <v>1149</v>
      </c>
      <c r="C179" t="s">
        <v>411</v>
      </c>
      <c r="D179" t="s">
        <v>412</v>
      </c>
      <c r="E179">
        <v>45284</v>
      </c>
      <c r="F179" t="s">
        <v>82</v>
      </c>
      <c r="G179" s="21">
        <v>1200</v>
      </c>
      <c r="H179" s="21">
        <v>2883188</v>
      </c>
      <c r="I179" s="21">
        <v>345982560</v>
      </c>
      <c r="K179" s="35" t="str">
        <f t="shared" si="1"/>
        <v>Спир</v>
      </c>
    </row>
    <row r="180" spans="1:11">
      <c r="A180">
        <v>6130441</v>
      </c>
      <c r="B180" t="s">
        <v>1149</v>
      </c>
      <c r="C180" t="s">
        <v>282</v>
      </c>
      <c r="D180" t="s">
        <v>283</v>
      </c>
      <c r="E180">
        <v>45284</v>
      </c>
      <c r="F180" t="s">
        <v>82</v>
      </c>
      <c r="G180" s="21">
        <v>100</v>
      </c>
      <c r="H180" s="21">
        <v>2883160</v>
      </c>
      <c r="I180" s="21">
        <v>28831600</v>
      </c>
      <c r="K180" s="35" t="str">
        <f t="shared" si="1"/>
        <v>Спир</v>
      </c>
    </row>
    <row r="181" spans="1:11">
      <c r="A181">
        <v>6130561</v>
      </c>
      <c r="B181" t="s">
        <v>1149</v>
      </c>
      <c r="C181" t="s">
        <v>194</v>
      </c>
      <c r="D181" t="s">
        <v>195</v>
      </c>
      <c r="E181">
        <v>45433</v>
      </c>
      <c r="F181" t="s">
        <v>84</v>
      </c>
      <c r="G181" s="21">
        <v>50</v>
      </c>
      <c r="H181" s="21">
        <v>3394177</v>
      </c>
      <c r="I181" s="21">
        <v>16970885</v>
      </c>
      <c r="K181" s="35" t="str">
        <f t="shared" si="1"/>
        <v>Спир</v>
      </c>
    </row>
    <row r="182" spans="1:11">
      <c r="A182">
        <v>6130562</v>
      </c>
      <c r="B182" t="s">
        <v>1149</v>
      </c>
      <c r="C182" t="s">
        <v>381</v>
      </c>
      <c r="D182" t="s">
        <v>382</v>
      </c>
      <c r="E182">
        <v>45433</v>
      </c>
      <c r="F182" t="s">
        <v>84</v>
      </c>
      <c r="G182" s="21">
        <v>300</v>
      </c>
      <c r="H182" s="21">
        <v>3393866</v>
      </c>
      <c r="I182" s="21">
        <v>101815980</v>
      </c>
      <c r="K182" s="35" t="str">
        <f t="shared" si="1"/>
        <v>Спир</v>
      </c>
    </row>
    <row r="183" spans="1:11">
      <c r="A183">
        <v>6130563</v>
      </c>
      <c r="B183" t="s">
        <v>1149</v>
      </c>
      <c r="C183" t="s">
        <v>278</v>
      </c>
      <c r="D183" t="s">
        <v>279</v>
      </c>
      <c r="E183">
        <v>45433</v>
      </c>
      <c r="F183" t="s">
        <v>84</v>
      </c>
      <c r="G183" s="21">
        <v>20</v>
      </c>
      <c r="H183" s="21">
        <v>3393713</v>
      </c>
      <c r="I183" s="21">
        <v>6787426</v>
      </c>
      <c r="K183" s="35" t="str">
        <f t="shared" si="1"/>
        <v>Спир</v>
      </c>
    </row>
    <row r="184" spans="1:11">
      <c r="A184">
        <v>6131588</v>
      </c>
      <c r="B184" t="s">
        <v>1149</v>
      </c>
      <c r="C184" t="s">
        <v>1105</v>
      </c>
      <c r="D184" t="s">
        <v>1106</v>
      </c>
      <c r="E184">
        <v>18521</v>
      </c>
      <c r="F184" t="s">
        <v>58</v>
      </c>
      <c r="G184" s="21">
        <v>100</v>
      </c>
      <c r="H184" s="21">
        <v>6340000</v>
      </c>
      <c r="I184" s="21">
        <v>6340000</v>
      </c>
      <c r="K184" s="35" t="str">
        <f t="shared" si="1"/>
        <v>Бард</v>
      </c>
    </row>
    <row r="185" spans="1:11">
      <c r="A185">
        <v>6131589</v>
      </c>
      <c r="B185" t="s">
        <v>1149</v>
      </c>
      <c r="C185" t="s">
        <v>59</v>
      </c>
      <c r="D185" t="s">
        <v>60</v>
      </c>
      <c r="E185">
        <v>18521</v>
      </c>
      <c r="F185" t="s">
        <v>58</v>
      </c>
      <c r="G185" s="21">
        <v>500</v>
      </c>
      <c r="H185" s="21">
        <v>6325000</v>
      </c>
      <c r="I185" s="21">
        <v>31625000</v>
      </c>
      <c r="K185" s="35" t="str">
        <f t="shared" si="1"/>
        <v>Бард</v>
      </c>
    </row>
    <row r="186" spans="1:11">
      <c r="A186">
        <v>6132676</v>
      </c>
      <c r="B186" t="s">
        <v>1149</v>
      </c>
      <c r="C186" t="s">
        <v>212</v>
      </c>
      <c r="D186" t="s">
        <v>213</v>
      </c>
      <c r="E186">
        <v>45285</v>
      </c>
      <c r="F186" t="s">
        <v>83</v>
      </c>
      <c r="G186" s="21">
        <v>100</v>
      </c>
      <c r="H186" s="21">
        <v>2878683</v>
      </c>
      <c r="I186" s="21">
        <v>28786830</v>
      </c>
      <c r="K186" s="35" t="str">
        <f t="shared" si="1"/>
        <v>Спир</v>
      </c>
    </row>
    <row r="187" spans="1:11">
      <c r="A187">
        <v>6132677</v>
      </c>
      <c r="B187" t="s">
        <v>1149</v>
      </c>
      <c r="C187" t="s">
        <v>222</v>
      </c>
      <c r="D187" t="s">
        <v>223</v>
      </c>
      <c r="E187">
        <v>45285</v>
      </c>
      <c r="F187" t="s">
        <v>83</v>
      </c>
      <c r="G187" s="21">
        <v>100</v>
      </c>
      <c r="H187" s="21">
        <v>2878682</v>
      </c>
      <c r="I187" s="21">
        <v>28786820</v>
      </c>
      <c r="K187" s="35" t="str">
        <f t="shared" si="1"/>
        <v>Спир</v>
      </c>
    </row>
    <row r="188" spans="1:11">
      <c r="A188">
        <v>6132678</v>
      </c>
      <c r="B188" t="s">
        <v>1149</v>
      </c>
      <c r="C188" t="s">
        <v>102</v>
      </c>
      <c r="D188" t="s">
        <v>103</v>
      </c>
      <c r="E188">
        <v>45285</v>
      </c>
      <c r="F188" t="s">
        <v>83</v>
      </c>
      <c r="G188" s="21">
        <v>480</v>
      </c>
      <c r="H188" s="21">
        <v>2878681</v>
      </c>
      <c r="I188" s="21">
        <v>138176688</v>
      </c>
      <c r="K188" s="35" t="str">
        <f t="shared" si="1"/>
        <v>Спир</v>
      </c>
    </row>
    <row r="189" spans="1:11">
      <c r="A189">
        <v>6132679</v>
      </c>
      <c r="B189" t="s">
        <v>1149</v>
      </c>
      <c r="C189" t="s">
        <v>102</v>
      </c>
      <c r="D189" t="s">
        <v>103</v>
      </c>
      <c r="E189">
        <v>45285</v>
      </c>
      <c r="F189" t="s">
        <v>83</v>
      </c>
      <c r="G189" s="21">
        <v>480</v>
      </c>
      <c r="H189" s="21">
        <v>2878681</v>
      </c>
      <c r="I189" s="21">
        <v>138176688</v>
      </c>
      <c r="K189" s="35" t="str">
        <f t="shared" si="1"/>
        <v>Спир</v>
      </c>
    </row>
    <row r="190" spans="1:11">
      <c r="A190">
        <v>6132680</v>
      </c>
      <c r="B190" t="s">
        <v>1149</v>
      </c>
      <c r="C190" t="s">
        <v>291</v>
      </c>
      <c r="D190" t="s">
        <v>292</v>
      </c>
      <c r="E190">
        <v>45285</v>
      </c>
      <c r="F190" t="s">
        <v>83</v>
      </c>
      <c r="G190" s="21">
        <v>200</v>
      </c>
      <c r="H190" s="21">
        <v>2878681</v>
      </c>
      <c r="I190" s="21">
        <v>57573620</v>
      </c>
      <c r="K190" s="35" t="str">
        <f t="shared" si="1"/>
        <v>Спир</v>
      </c>
    </row>
    <row r="191" spans="1:11">
      <c r="A191">
        <v>6132681</v>
      </c>
      <c r="B191" t="s">
        <v>1149</v>
      </c>
      <c r="C191" t="s">
        <v>280</v>
      </c>
      <c r="D191" t="s">
        <v>281</v>
      </c>
      <c r="E191">
        <v>45284</v>
      </c>
      <c r="F191" t="s">
        <v>82</v>
      </c>
      <c r="G191" s="21">
        <v>200</v>
      </c>
      <c r="H191" s="21">
        <v>2883160</v>
      </c>
      <c r="I191" s="21">
        <v>57663200</v>
      </c>
      <c r="K191" s="35" t="str">
        <f t="shared" si="1"/>
        <v>Спир</v>
      </c>
    </row>
    <row r="192" spans="1:11">
      <c r="A192">
        <v>6132705</v>
      </c>
      <c r="B192" t="s">
        <v>1149</v>
      </c>
      <c r="C192" t="s">
        <v>381</v>
      </c>
      <c r="D192" t="s">
        <v>382</v>
      </c>
      <c r="E192">
        <v>45433</v>
      </c>
      <c r="F192" t="s">
        <v>84</v>
      </c>
      <c r="G192" s="21">
        <v>150</v>
      </c>
      <c r="H192" s="21">
        <v>3393701</v>
      </c>
      <c r="I192" s="21">
        <v>50905515</v>
      </c>
      <c r="K192" s="35" t="str">
        <f t="shared" si="1"/>
        <v>Спир</v>
      </c>
    </row>
    <row r="193" spans="1:11">
      <c r="A193">
        <v>6134018</v>
      </c>
      <c r="B193" t="s">
        <v>1152</v>
      </c>
      <c r="C193" t="s">
        <v>136</v>
      </c>
      <c r="D193" t="s">
        <v>137</v>
      </c>
      <c r="E193">
        <v>45285</v>
      </c>
      <c r="F193" t="s">
        <v>83</v>
      </c>
      <c r="G193" s="21">
        <v>500</v>
      </c>
      <c r="H193" s="21">
        <v>2878681</v>
      </c>
      <c r="I193" s="21">
        <v>143934050</v>
      </c>
      <c r="K193" s="35" t="str">
        <f t="shared" si="1"/>
        <v>Спир</v>
      </c>
    </row>
    <row r="194" spans="1:11">
      <c r="A194">
        <v>6134019</v>
      </c>
      <c r="B194" t="s">
        <v>1152</v>
      </c>
      <c r="C194" t="s">
        <v>287</v>
      </c>
      <c r="D194" t="s">
        <v>288</v>
      </c>
      <c r="E194">
        <v>45284</v>
      </c>
      <c r="F194" t="s">
        <v>82</v>
      </c>
      <c r="G194" s="21">
        <v>1000</v>
      </c>
      <c r="H194" s="21">
        <v>2883500</v>
      </c>
      <c r="I194" s="21">
        <v>288350000</v>
      </c>
      <c r="K194" s="35" t="str">
        <f t="shared" si="1"/>
        <v>Спир</v>
      </c>
    </row>
    <row r="195" spans="1:11">
      <c r="A195">
        <v>6135131</v>
      </c>
      <c r="B195" t="s">
        <v>1152</v>
      </c>
      <c r="C195" t="s">
        <v>59</v>
      </c>
      <c r="D195" t="s">
        <v>60</v>
      </c>
      <c r="E195">
        <v>18521</v>
      </c>
      <c r="F195" t="s">
        <v>58</v>
      </c>
      <c r="G195" s="21">
        <v>600</v>
      </c>
      <c r="H195" s="21">
        <v>6325000</v>
      </c>
      <c r="I195" s="21">
        <v>37950000</v>
      </c>
      <c r="K195" s="35" t="str">
        <f t="shared" si="1"/>
        <v>Бард</v>
      </c>
    </row>
    <row r="196" spans="1:11">
      <c r="A196">
        <v>6136193</v>
      </c>
      <c r="B196" t="s">
        <v>1152</v>
      </c>
      <c r="C196" t="s">
        <v>161</v>
      </c>
      <c r="D196" t="s">
        <v>162</v>
      </c>
      <c r="E196">
        <v>45284</v>
      </c>
      <c r="F196" t="s">
        <v>82</v>
      </c>
      <c r="G196" s="21">
        <v>3150</v>
      </c>
      <c r="H196" s="21">
        <v>2883166</v>
      </c>
      <c r="I196" s="21">
        <v>908197290</v>
      </c>
      <c r="K196" s="35" t="str">
        <f t="shared" si="1"/>
        <v>Спир</v>
      </c>
    </row>
    <row r="197" spans="1:11">
      <c r="A197">
        <v>6137497</v>
      </c>
      <c r="B197" t="s">
        <v>1153</v>
      </c>
      <c r="C197" t="s">
        <v>102</v>
      </c>
      <c r="D197" t="s">
        <v>103</v>
      </c>
      <c r="E197">
        <v>45285</v>
      </c>
      <c r="F197" t="s">
        <v>83</v>
      </c>
      <c r="G197" s="21">
        <v>480</v>
      </c>
      <c r="H197" s="21">
        <v>2878688</v>
      </c>
      <c r="I197" s="21">
        <v>138177024</v>
      </c>
      <c r="K197" s="35" t="str">
        <f t="shared" si="1"/>
        <v>Спир</v>
      </c>
    </row>
    <row r="198" spans="1:11">
      <c r="A198">
        <v>6137498</v>
      </c>
      <c r="B198" t="s">
        <v>1153</v>
      </c>
      <c r="C198" t="s">
        <v>359</v>
      </c>
      <c r="D198" t="s">
        <v>360</v>
      </c>
      <c r="E198">
        <v>45284</v>
      </c>
      <c r="F198" t="s">
        <v>82</v>
      </c>
      <c r="G198" s="21">
        <v>140</v>
      </c>
      <c r="H198" s="21">
        <v>2883288</v>
      </c>
      <c r="I198" s="21">
        <v>40366032</v>
      </c>
      <c r="K198" s="35" t="str">
        <f t="shared" si="1"/>
        <v>Спир</v>
      </c>
    </row>
    <row r="199" spans="1:11">
      <c r="A199">
        <v>6138562</v>
      </c>
      <c r="B199" t="s">
        <v>1153</v>
      </c>
      <c r="C199" t="s">
        <v>204</v>
      </c>
      <c r="D199" t="s">
        <v>73</v>
      </c>
      <c r="E199">
        <v>18521</v>
      </c>
      <c r="F199" t="s">
        <v>58</v>
      </c>
      <c r="G199" s="21">
        <v>100</v>
      </c>
      <c r="H199" s="21">
        <v>6330000</v>
      </c>
      <c r="I199" s="21">
        <v>6330000</v>
      </c>
      <c r="K199" s="35" t="str">
        <f t="shared" ref="K199:K262" si="2">LEFT(F199,4)</f>
        <v>Бард</v>
      </c>
    </row>
    <row r="200" spans="1:11">
      <c r="A200">
        <v>6138563</v>
      </c>
      <c r="B200" t="s">
        <v>1153</v>
      </c>
      <c r="C200" t="s">
        <v>59</v>
      </c>
      <c r="D200" t="s">
        <v>60</v>
      </c>
      <c r="E200">
        <v>18521</v>
      </c>
      <c r="F200" t="s">
        <v>58</v>
      </c>
      <c r="G200" s="21">
        <v>500</v>
      </c>
      <c r="H200" s="21">
        <v>6325000</v>
      </c>
      <c r="I200" s="21">
        <v>31625000</v>
      </c>
      <c r="K200" s="35" t="str">
        <f t="shared" si="2"/>
        <v>Бард</v>
      </c>
    </row>
    <row r="201" spans="1:11">
      <c r="A201">
        <v>6140874</v>
      </c>
      <c r="B201" t="s">
        <v>1154</v>
      </c>
      <c r="C201" t="s">
        <v>111</v>
      </c>
      <c r="D201" t="s">
        <v>112</v>
      </c>
      <c r="E201">
        <v>45285</v>
      </c>
      <c r="F201" t="s">
        <v>83</v>
      </c>
      <c r="G201" s="21">
        <v>4400</v>
      </c>
      <c r="H201" s="21">
        <v>2878788</v>
      </c>
      <c r="I201" s="21">
        <v>1266666720</v>
      </c>
      <c r="K201" s="35" t="str">
        <f t="shared" si="2"/>
        <v>Спир</v>
      </c>
    </row>
    <row r="202" spans="1:11">
      <c r="A202">
        <v>6141764</v>
      </c>
      <c r="B202" t="s">
        <v>1154</v>
      </c>
      <c r="C202" t="s">
        <v>63</v>
      </c>
      <c r="D202" t="s">
        <v>64</v>
      </c>
      <c r="E202">
        <v>18521</v>
      </c>
      <c r="F202" t="s">
        <v>58</v>
      </c>
      <c r="G202" s="21">
        <v>500</v>
      </c>
      <c r="H202" s="21">
        <v>6326000</v>
      </c>
      <c r="I202" s="21">
        <v>31630000</v>
      </c>
      <c r="K202" s="35" t="str">
        <f t="shared" si="2"/>
        <v>Бард</v>
      </c>
    </row>
    <row r="203" spans="1:11">
      <c r="A203">
        <v>6141765</v>
      </c>
      <c r="B203" t="s">
        <v>1154</v>
      </c>
      <c r="C203" t="s">
        <v>59</v>
      </c>
      <c r="D203" t="s">
        <v>60</v>
      </c>
      <c r="E203">
        <v>18521</v>
      </c>
      <c r="F203" t="s">
        <v>58</v>
      </c>
      <c r="G203" s="21">
        <v>100</v>
      </c>
      <c r="H203" s="21">
        <v>6325000</v>
      </c>
      <c r="I203" s="21">
        <v>6325000</v>
      </c>
      <c r="K203" s="35" t="str">
        <f t="shared" si="2"/>
        <v>Бард</v>
      </c>
    </row>
    <row r="204" spans="1:11">
      <c r="A204">
        <v>6143045</v>
      </c>
      <c r="B204" t="s">
        <v>1154</v>
      </c>
      <c r="C204" t="s">
        <v>109</v>
      </c>
      <c r="D204" t="s">
        <v>110</v>
      </c>
      <c r="E204">
        <v>45285</v>
      </c>
      <c r="F204" t="s">
        <v>83</v>
      </c>
      <c r="G204" s="21">
        <v>3550</v>
      </c>
      <c r="H204" s="21">
        <v>2879000</v>
      </c>
      <c r="I204" s="21">
        <v>1022045000</v>
      </c>
      <c r="K204" s="35" t="str">
        <f t="shared" si="2"/>
        <v>Спир</v>
      </c>
    </row>
    <row r="205" spans="1:11">
      <c r="A205">
        <v>6144533</v>
      </c>
      <c r="B205" t="s">
        <v>1155</v>
      </c>
      <c r="C205" t="s">
        <v>92</v>
      </c>
      <c r="D205" t="s">
        <v>93</v>
      </c>
      <c r="E205">
        <v>45284</v>
      </c>
      <c r="F205" t="s">
        <v>82</v>
      </c>
      <c r="G205" s="21">
        <v>200</v>
      </c>
      <c r="H205" s="21">
        <v>2883160</v>
      </c>
      <c r="I205" s="21">
        <v>57663200</v>
      </c>
      <c r="K205" s="35" t="str">
        <f t="shared" si="2"/>
        <v>Спир</v>
      </c>
    </row>
    <row r="206" spans="1:11">
      <c r="A206">
        <v>6145312</v>
      </c>
      <c r="B206" t="s">
        <v>1155</v>
      </c>
      <c r="C206" t="s">
        <v>1105</v>
      </c>
      <c r="D206" t="s">
        <v>1106</v>
      </c>
      <c r="E206">
        <v>18521</v>
      </c>
      <c r="F206" t="s">
        <v>58</v>
      </c>
      <c r="G206" s="21">
        <v>100</v>
      </c>
      <c r="H206" s="21">
        <v>6335000</v>
      </c>
      <c r="I206" s="21">
        <v>6335000</v>
      </c>
      <c r="K206" s="35" t="str">
        <f t="shared" si="2"/>
        <v>Бард</v>
      </c>
    </row>
    <row r="207" spans="1:11">
      <c r="A207">
        <v>6145313</v>
      </c>
      <c r="B207" t="s">
        <v>1155</v>
      </c>
      <c r="C207" t="s">
        <v>74</v>
      </c>
      <c r="D207" t="s">
        <v>75</v>
      </c>
      <c r="E207">
        <v>18521</v>
      </c>
      <c r="F207" t="s">
        <v>58</v>
      </c>
      <c r="G207" s="21">
        <v>100</v>
      </c>
      <c r="H207" s="21">
        <v>6330999</v>
      </c>
      <c r="I207" s="21">
        <v>6330999</v>
      </c>
      <c r="K207" s="35" t="str">
        <f t="shared" si="2"/>
        <v>Бард</v>
      </c>
    </row>
    <row r="208" spans="1:11">
      <c r="A208">
        <v>6145314</v>
      </c>
      <c r="B208" t="s">
        <v>1155</v>
      </c>
      <c r="C208" t="s">
        <v>204</v>
      </c>
      <c r="D208" t="s">
        <v>73</v>
      </c>
      <c r="E208">
        <v>18521</v>
      </c>
      <c r="F208" t="s">
        <v>58</v>
      </c>
      <c r="G208" s="21">
        <v>100</v>
      </c>
      <c r="H208" s="21">
        <v>6326009</v>
      </c>
      <c r="I208" s="21">
        <v>6326009</v>
      </c>
      <c r="K208" s="35" t="str">
        <f t="shared" si="2"/>
        <v>Бард</v>
      </c>
    </row>
    <row r="209" spans="1:11">
      <c r="A209">
        <v>6145315</v>
      </c>
      <c r="B209" t="s">
        <v>1155</v>
      </c>
      <c r="C209" t="s">
        <v>59</v>
      </c>
      <c r="D209" t="s">
        <v>60</v>
      </c>
      <c r="E209">
        <v>18521</v>
      </c>
      <c r="F209" t="s">
        <v>58</v>
      </c>
      <c r="G209" s="21">
        <v>300</v>
      </c>
      <c r="H209" s="21">
        <v>6325000</v>
      </c>
      <c r="I209" s="21">
        <v>18975000</v>
      </c>
      <c r="K209" s="35" t="str">
        <f t="shared" si="2"/>
        <v>Бард</v>
      </c>
    </row>
    <row r="210" spans="1:11">
      <c r="A210">
        <v>6146819</v>
      </c>
      <c r="B210" t="s">
        <v>1155</v>
      </c>
      <c r="C210" t="s">
        <v>113</v>
      </c>
      <c r="D210" t="s">
        <v>114</v>
      </c>
      <c r="E210">
        <v>45285</v>
      </c>
      <c r="F210" t="s">
        <v>83</v>
      </c>
      <c r="G210" s="21">
        <v>460</v>
      </c>
      <c r="H210" s="21">
        <v>2878681</v>
      </c>
      <c r="I210" s="21">
        <v>132419326</v>
      </c>
      <c r="K210" s="35" t="str">
        <f t="shared" si="2"/>
        <v>Спир</v>
      </c>
    </row>
    <row r="211" spans="1:11">
      <c r="A211">
        <v>6146820</v>
      </c>
      <c r="B211" t="s">
        <v>1155</v>
      </c>
      <c r="C211" t="s">
        <v>150</v>
      </c>
      <c r="D211" t="s">
        <v>151</v>
      </c>
      <c r="E211">
        <v>45284</v>
      </c>
      <c r="F211" t="s">
        <v>82</v>
      </c>
      <c r="G211" s="21">
        <v>3220</v>
      </c>
      <c r="H211" s="21">
        <v>2883161</v>
      </c>
      <c r="I211" s="21">
        <v>928377842</v>
      </c>
      <c r="K211" s="35" t="str">
        <f t="shared" si="2"/>
        <v>Спир</v>
      </c>
    </row>
    <row r="212" spans="1:11">
      <c r="A212">
        <v>6146864</v>
      </c>
      <c r="B212" t="s">
        <v>1155</v>
      </c>
      <c r="C212" t="s">
        <v>5372</v>
      </c>
      <c r="D212" t="s">
        <v>5373</v>
      </c>
      <c r="E212">
        <v>45433</v>
      </c>
      <c r="F212" t="s">
        <v>84</v>
      </c>
      <c r="G212" s="21">
        <v>20</v>
      </c>
      <c r="H212" s="21">
        <v>3393701</v>
      </c>
      <c r="I212" s="21">
        <v>6787402</v>
      </c>
      <c r="K212" s="35" t="str">
        <f t="shared" si="2"/>
        <v>Спир</v>
      </c>
    </row>
    <row r="213" spans="1:11">
      <c r="A213">
        <v>6148277</v>
      </c>
      <c r="B213" t="s">
        <v>1096</v>
      </c>
      <c r="C213" t="s">
        <v>154</v>
      </c>
      <c r="D213" t="s">
        <v>155</v>
      </c>
      <c r="E213">
        <v>45284</v>
      </c>
      <c r="F213" t="s">
        <v>82</v>
      </c>
      <c r="G213" s="21">
        <v>170</v>
      </c>
      <c r="H213" s="21">
        <v>2885000</v>
      </c>
      <c r="I213" s="21">
        <v>49045000</v>
      </c>
      <c r="K213" s="35" t="str">
        <f t="shared" si="2"/>
        <v>Спир</v>
      </c>
    </row>
    <row r="214" spans="1:11">
      <c r="A214">
        <v>6149091</v>
      </c>
      <c r="B214" t="s">
        <v>1096</v>
      </c>
      <c r="C214" t="s">
        <v>1105</v>
      </c>
      <c r="D214" t="s">
        <v>1106</v>
      </c>
      <c r="E214">
        <v>18521</v>
      </c>
      <c r="F214" t="s">
        <v>58</v>
      </c>
      <c r="G214" s="21">
        <v>100</v>
      </c>
      <c r="H214" s="21">
        <v>6330000</v>
      </c>
      <c r="I214" s="21">
        <v>6330000</v>
      </c>
      <c r="K214" s="35" t="str">
        <f t="shared" si="2"/>
        <v>Бард</v>
      </c>
    </row>
    <row r="215" spans="1:11">
      <c r="A215">
        <v>6149092</v>
      </c>
      <c r="B215" t="s">
        <v>1096</v>
      </c>
      <c r="C215" t="s">
        <v>59</v>
      </c>
      <c r="D215" t="s">
        <v>60</v>
      </c>
      <c r="E215">
        <v>18521</v>
      </c>
      <c r="F215" t="s">
        <v>58</v>
      </c>
      <c r="G215" s="21">
        <v>500</v>
      </c>
      <c r="H215" s="21">
        <v>6325000</v>
      </c>
      <c r="I215" s="21">
        <v>31625000</v>
      </c>
      <c r="K215" s="35" t="str">
        <f t="shared" si="2"/>
        <v>Бард</v>
      </c>
    </row>
    <row r="216" spans="1:11">
      <c r="A216">
        <v>6149847</v>
      </c>
      <c r="B216" t="s">
        <v>1096</v>
      </c>
      <c r="C216" t="s">
        <v>128</v>
      </c>
      <c r="D216" t="s">
        <v>129</v>
      </c>
      <c r="E216">
        <v>54511</v>
      </c>
      <c r="F216" t="s">
        <v>286</v>
      </c>
      <c r="G216" s="21">
        <v>30000</v>
      </c>
      <c r="H216" s="21">
        <v>287868000</v>
      </c>
      <c r="I216" s="21">
        <v>863604000</v>
      </c>
      <c r="K216" s="35" t="str">
        <f t="shared" si="2"/>
        <v>Спир</v>
      </c>
    </row>
    <row r="217" spans="1:11">
      <c r="A217">
        <v>6150524</v>
      </c>
      <c r="B217" t="s">
        <v>1096</v>
      </c>
      <c r="C217" t="s">
        <v>134</v>
      </c>
      <c r="D217" t="s">
        <v>135</v>
      </c>
      <c r="E217">
        <v>45285</v>
      </c>
      <c r="F217" t="s">
        <v>83</v>
      </c>
      <c r="G217" s="21">
        <v>50</v>
      </c>
      <c r="H217" s="21">
        <v>2878681</v>
      </c>
      <c r="I217" s="21">
        <v>14393405</v>
      </c>
      <c r="K217" s="35" t="str">
        <f t="shared" si="2"/>
        <v>Спир</v>
      </c>
    </row>
    <row r="218" spans="1:11">
      <c r="A218">
        <v>6150525</v>
      </c>
      <c r="B218" t="s">
        <v>1096</v>
      </c>
      <c r="C218" t="s">
        <v>293</v>
      </c>
      <c r="D218" t="s">
        <v>294</v>
      </c>
      <c r="E218">
        <v>45284</v>
      </c>
      <c r="F218" t="s">
        <v>82</v>
      </c>
      <c r="G218" s="21">
        <v>500</v>
      </c>
      <c r="H218" s="21">
        <v>2883160</v>
      </c>
      <c r="I218" s="21">
        <v>144158000</v>
      </c>
      <c r="K218" s="35" t="str">
        <f t="shared" si="2"/>
        <v>Спир</v>
      </c>
    </row>
    <row r="219" spans="1:11">
      <c r="A219">
        <v>6150559</v>
      </c>
      <c r="B219" t="s">
        <v>1096</v>
      </c>
      <c r="C219" t="s">
        <v>425</v>
      </c>
      <c r="D219" t="s">
        <v>426</v>
      </c>
      <c r="E219">
        <v>45433</v>
      </c>
      <c r="F219" t="s">
        <v>84</v>
      </c>
      <c r="G219" s="21">
        <v>200</v>
      </c>
      <c r="H219" s="21">
        <v>3393800</v>
      </c>
      <c r="I219" s="21">
        <v>67876000</v>
      </c>
      <c r="K219" s="35" t="str">
        <f t="shared" si="2"/>
        <v>Спир</v>
      </c>
    </row>
    <row r="220" spans="1:11">
      <c r="A220">
        <v>6150560</v>
      </c>
      <c r="B220" t="s">
        <v>1096</v>
      </c>
      <c r="C220" t="s">
        <v>192</v>
      </c>
      <c r="D220" t="s">
        <v>193</v>
      </c>
      <c r="E220">
        <v>45433</v>
      </c>
      <c r="F220" t="s">
        <v>84</v>
      </c>
      <c r="G220" s="21">
        <v>200</v>
      </c>
      <c r="H220" s="21">
        <v>3393701</v>
      </c>
      <c r="I220" s="21">
        <v>67874020</v>
      </c>
      <c r="K220" s="35" t="str">
        <f t="shared" si="2"/>
        <v>Спир</v>
      </c>
    </row>
    <row r="221" spans="1:11">
      <c r="A221">
        <v>6151789</v>
      </c>
      <c r="B221" t="s">
        <v>1097</v>
      </c>
      <c r="C221" t="s">
        <v>109</v>
      </c>
      <c r="D221" t="s">
        <v>110</v>
      </c>
      <c r="E221">
        <v>45285</v>
      </c>
      <c r="F221" t="s">
        <v>83</v>
      </c>
      <c r="G221" s="21">
        <v>3300</v>
      </c>
      <c r="H221" s="21">
        <v>2878680</v>
      </c>
      <c r="I221" s="21">
        <v>949964400</v>
      </c>
      <c r="K221" s="35" t="str">
        <f t="shared" si="2"/>
        <v>Спир</v>
      </c>
    </row>
    <row r="222" spans="1:11">
      <c r="A222">
        <v>6153991</v>
      </c>
      <c r="B222" t="s">
        <v>1097</v>
      </c>
      <c r="C222" t="s">
        <v>92</v>
      </c>
      <c r="D222" t="s">
        <v>93</v>
      </c>
      <c r="E222">
        <v>45284</v>
      </c>
      <c r="F222" t="s">
        <v>82</v>
      </c>
      <c r="G222" s="21">
        <v>600</v>
      </c>
      <c r="H222" s="21">
        <v>2883160</v>
      </c>
      <c r="I222" s="21">
        <v>172989600</v>
      </c>
      <c r="K222" s="35" t="str">
        <f t="shared" si="2"/>
        <v>Спир</v>
      </c>
    </row>
    <row r="223" spans="1:11">
      <c r="A223">
        <v>6154019</v>
      </c>
      <c r="B223" t="s">
        <v>1097</v>
      </c>
      <c r="C223" t="s">
        <v>1156</v>
      </c>
      <c r="D223" t="s">
        <v>1157</v>
      </c>
      <c r="E223">
        <v>45433</v>
      </c>
      <c r="F223" t="s">
        <v>84</v>
      </c>
      <c r="G223" s="21">
        <v>50</v>
      </c>
      <c r="H223" s="21">
        <v>3393810</v>
      </c>
      <c r="I223" s="21">
        <v>16969050</v>
      </c>
      <c r="K223" s="35" t="str">
        <f t="shared" si="2"/>
        <v>Спир</v>
      </c>
    </row>
    <row r="224" spans="1:11">
      <c r="A224">
        <v>6154129</v>
      </c>
      <c r="B224" t="s">
        <v>1097</v>
      </c>
      <c r="C224" t="s">
        <v>59</v>
      </c>
      <c r="D224" t="s">
        <v>60</v>
      </c>
      <c r="E224">
        <v>18521</v>
      </c>
      <c r="F224" t="s">
        <v>58</v>
      </c>
      <c r="G224" s="21">
        <v>600</v>
      </c>
      <c r="H224" s="21">
        <v>6325000</v>
      </c>
      <c r="I224" s="21">
        <v>37950000</v>
      </c>
      <c r="K224" s="35" t="str">
        <f t="shared" si="2"/>
        <v>Бард</v>
      </c>
    </row>
    <row r="225" spans="1:11">
      <c r="A225">
        <v>6155218</v>
      </c>
      <c r="B225" t="s">
        <v>1158</v>
      </c>
      <c r="C225" t="s">
        <v>419</v>
      </c>
      <c r="D225" t="s">
        <v>420</v>
      </c>
      <c r="E225">
        <v>45285</v>
      </c>
      <c r="F225" t="s">
        <v>83</v>
      </c>
      <c r="G225" s="21">
        <v>200</v>
      </c>
      <c r="H225" s="21">
        <v>2878681</v>
      </c>
      <c r="I225" s="21">
        <v>57573620</v>
      </c>
      <c r="K225" s="35" t="str">
        <f t="shared" si="2"/>
        <v>Спир</v>
      </c>
    </row>
    <row r="226" spans="1:11">
      <c r="A226">
        <v>6155219</v>
      </c>
      <c r="B226" t="s">
        <v>1158</v>
      </c>
      <c r="C226" t="s">
        <v>90</v>
      </c>
      <c r="D226" t="s">
        <v>91</v>
      </c>
      <c r="E226">
        <v>45284</v>
      </c>
      <c r="F226" t="s">
        <v>82</v>
      </c>
      <c r="G226" s="21">
        <v>3200</v>
      </c>
      <c r="H226" s="21">
        <v>2883161</v>
      </c>
      <c r="I226" s="21">
        <v>922611520</v>
      </c>
      <c r="K226" s="35" t="str">
        <f t="shared" si="2"/>
        <v>Спир</v>
      </c>
    </row>
    <row r="227" spans="1:11">
      <c r="A227">
        <v>6155325</v>
      </c>
      <c r="B227" t="s">
        <v>1158</v>
      </c>
      <c r="C227" t="s">
        <v>188</v>
      </c>
      <c r="D227" t="s">
        <v>189</v>
      </c>
      <c r="E227">
        <v>45433</v>
      </c>
      <c r="F227" t="s">
        <v>84</v>
      </c>
      <c r="G227" s="21">
        <v>10</v>
      </c>
      <c r="H227" s="21">
        <v>3393700</v>
      </c>
      <c r="I227" s="21">
        <v>3393700</v>
      </c>
      <c r="K227" s="35" t="str">
        <f t="shared" si="2"/>
        <v>Спир</v>
      </c>
    </row>
    <row r="228" spans="1:11">
      <c r="A228">
        <v>6155326</v>
      </c>
      <c r="B228" t="s">
        <v>1158</v>
      </c>
      <c r="C228" t="s">
        <v>190</v>
      </c>
      <c r="D228" t="s">
        <v>191</v>
      </c>
      <c r="E228">
        <v>45433</v>
      </c>
      <c r="F228" t="s">
        <v>84</v>
      </c>
      <c r="G228" s="21">
        <v>40</v>
      </c>
      <c r="H228" s="21">
        <v>3393700</v>
      </c>
      <c r="I228" s="21">
        <v>13574800</v>
      </c>
      <c r="K228" s="35" t="str">
        <f t="shared" si="2"/>
        <v>Спир</v>
      </c>
    </row>
    <row r="229" spans="1:11">
      <c r="A229">
        <v>6155327</v>
      </c>
      <c r="B229" t="s">
        <v>1158</v>
      </c>
      <c r="C229" t="s">
        <v>190</v>
      </c>
      <c r="D229" t="s">
        <v>191</v>
      </c>
      <c r="E229">
        <v>45433</v>
      </c>
      <c r="F229" t="s">
        <v>84</v>
      </c>
      <c r="G229" s="21">
        <v>40</v>
      </c>
      <c r="H229" s="21">
        <v>3393700</v>
      </c>
      <c r="I229" s="21">
        <v>13574800</v>
      </c>
      <c r="K229" s="35" t="str">
        <f t="shared" si="2"/>
        <v>Спир</v>
      </c>
    </row>
    <row r="230" spans="1:11">
      <c r="A230">
        <v>6155995</v>
      </c>
      <c r="B230" t="s">
        <v>1158</v>
      </c>
      <c r="C230" t="s">
        <v>59</v>
      </c>
      <c r="D230" t="s">
        <v>60</v>
      </c>
      <c r="E230">
        <v>18521</v>
      </c>
      <c r="F230" t="s">
        <v>58</v>
      </c>
      <c r="G230" s="21">
        <v>600</v>
      </c>
      <c r="H230" s="21">
        <v>6325000</v>
      </c>
      <c r="I230" s="21">
        <v>37950000</v>
      </c>
      <c r="K230" s="35" t="str">
        <f t="shared" si="2"/>
        <v>Бард</v>
      </c>
    </row>
    <row r="231" spans="1:11">
      <c r="A231">
        <v>6157341</v>
      </c>
      <c r="B231" t="s">
        <v>1158</v>
      </c>
      <c r="C231" t="s">
        <v>156</v>
      </c>
      <c r="D231" t="s">
        <v>157</v>
      </c>
      <c r="E231">
        <v>45284</v>
      </c>
      <c r="F231" t="s">
        <v>82</v>
      </c>
      <c r="G231" s="21">
        <v>120</v>
      </c>
      <c r="H231" s="21">
        <v>2883160</v>
      </c>
      <c r="I231" s="21">
        <v>34597920</v>
      </c>
      <c r="K231" s="35" t="str">
        <f t="shared" si="2"/>
        <v>Спир</v>
      </c>
    </row>
    <row r="232" spans="1:11">
      <c r="A232">
        <v>6157342</v>
      </c>
      <c r="B232" t="s">
        <v>1158</v>
      </c>
      <c r="C232" t="s">
        <v>280</v>
      </c>
      <c r="D232" t="s">
        <v>281</v>
      </c>
      <c r="E232">
        <v>45284</v>
      </c>
      <c r="F232" t="s">
        <v>82</v>
      </c>
      <c r="G232" s="21">
        <v>200</v>
      </c>
      <c r="H232" s="21">
        <v>2883160</v>
      </c>
      <c r="I232" s="21">
        <v>57663200</v>
      </c>
      <c r="K232" s="35" t="str">
        <f t="shared" si="2"/>
        <v>Спир</v>
      </c>
    </row>
    <row r="233" spans="1:11">
      <c r="A233">
        <v>6157364</v>
      </c>
      <c r="B233" t="s">
        <v>1158</v>
      </c>
      <c r="C233" t="s">
        <v>419</v>
      </c>
      <c r="D233" t="s">
        <v>420</v>
      </c>
      <c r="E233">
        <v>45433</v>
      </c>
      <c r="F233" t="s">
        <v>84</v>
      </c>
      <c r="G233" s="21">
        <v>200</v>
      </c>
      <c r="H233" s="21">
        <v>3393701</v>
      </c>
      <c r="I233" s="21">
        <v>67874020</v>
      </c>
      <c r="K233" s="35" t="str">
        <f t="shared" si="2"/>
        <v>Спир</v>
      </c>
    </row>
    <row r="234" spans="1:11">
      <c r="A234">
        <v>6159790</v>
      </c>
      <c r="B234" t="s">
        <v>1042</v>
      </c>
      <c r="C234" t="s">
        <v>56</v>
      </c>
      <c r="D234" t="s">
        <v>57</v>
      </c>
      <c r="E234">
        <v>18521</v>
      </c>
      <c r="F234" t="s">
        <v>58</v>
      </c>
      <c r="G234" s="21">
        <v>300</v>
      </c>
      <c r="H234" s="21">
        <v>6325205</v>
      </c>
      <c r="I234" s="21">
        <v>18975615</v>
      </c>
      <c r="K234" s="35" t="str">
        <f t="shared" si="2"/>
        <v>Бард</v>
      </c>
    </row>
    <row r="235" spans="1:11">
      <c r="A235">
        <v>6159791</v>
      </c>
      <c r="B235" t="s">
        <v>1042</v>
      </c>
      <c r="C235" t="s">
        <v>59</v>
      </c>
      <c r="D235" t="s">
        <v>60</v>
      </c>
      <c r="E235">
        <v>18521</v>
      </c>
      <c r="F235" t="s">
        <v>58</v>
      </c>
      <c r="G235" s="21">
        <v>300</v>
      </c>
      <c r="H235" s="21">
        <v>6325000</v>
      </c>
      <c r="I235" s="21">
        <v>18975000</v>
      </c>
      <c r="K235" s="35" t="str">
        <f t="shared" si="2"/>
        <v>Бард</v>
      </c>
    </row>
    <row r="236" spans="1:11">
      <c r="A236">
        <v>6161215</v>
      </c>
      <c r="B236" t="s">
        <v>1042</v>
      </c>
      <c r="C236" t="s">
        <v>85</v>
      </c>
      <c r="D236" t="s">
        <v>86</v>
      </c>
      <c r="E236">
        <v>45285</v>
      </c>
      <c r="F236" t="s">
        <v>83</v>
      </c>
      <c r="G236" s="21">
        <v>1200</v>
      </c>
      <c r="H236" s="21">
        <v>2878681</v>
      </c>
      <c r="I236" s="21">
        <v>345441720</v>
      </c>
      <c r="K236" s="35" t="str">
        <f t="shared" si="2"/>
        <v>Спир</v>
      </c>
    </row>
    <row r="237" spans="1:11">
      <c r="A237">
        <v>6161216</v>
      </c>
      <c r="B237" t="s">
        <v>1042</v>
      </c>
      <c r="C237" t="s">
        <v>367</v>
      </c>
      <c r="D237" t="s">
        <v>368</v>
      </c>
      <c r="E237">
        <v>45284</v>
      </c>
      <c r="F237" t="s">
        <v>82</v>
      </c>
      <c r="G237" s="21">
        <v>200</v>
      </c>
      <c r="H237" s="21">
        <v>2883160</v>
      </c>
      <c r="I237" s="21">
        <v>57663200</v>
      </c>
      <c r="K237" s="35" t="str">
        <f t="shared" si="2"/>
        <v>Спир</v>
      </c>
    </row>
    <row r="238" spans="1:11">
      <c r="A238">
        <v>6162751</v>
      </c>
      <c r="B238" t="s">
        <v>1159</v>
      </c>
      <c r="C238" t="s">
        <v>154</v>
      </c>
      <c r="D238" t="s">
        <v>155</v>
      </c>
      <c r="E238">
        <v>45284</v>
      </c>
      <c r="F238" t="s">
        <v>82</v>
      </c>
      <c r="G238" s="21">
        <v>130</v>
      </c>
      <c r="H238" s="21">
        <v>2884099</v>
      </c>
      <c r="I238" s="21">
        <v>37493287</v>
      </c>
      <c r="K238" s="35" t="str">
        <f t="shared" si="2"/>
        <v>Спир</v>
      </c>
    </row>
    <row r="239" spans="1:11">
      <c r="A239">
        <v>6162893</v>
      </c>
      <c r="B239" t="s">
        <v>1159</v>
      </c>
      <c r="C239" t="s">
        <v>127</v>
      </c>
      <c r="D239" t="s">
        <v>106</v>
      </c>
      <c r="E239">
        <v>45433</v>
      </c>
      <c r="F239" t="s">
        <v>84</v>
      </c>
      <c r="G239" s="21">
        <v>100</v>
      </c>
      <c r="H239" s="21">
        <v>3409000</v>
      </c>
      <c r="I239" s="21">
        <v>34090000</v>
      </c>
      <c r="K239" s="35" t="str">
        <f t="shared" si="2"/>
        <v>Спир</v>
      </c>
    </row>
    <row r="240" spans="1:11">
      <c r="A240">
        <v>6163534</v>
      </c>
      <c r="B240" t="s">
        <v>1159</v>
      </c>
      <c r="C240" t="s">
        <v>363</v>
      </c>
      <c r="D240" t="s">
        <v>364</v>
      </c>
      <c r="E240">
        <v>18521</v>
      </c>
      <c r="F240" t="s">
        <v>58</v>
      </c>
      <c r="G240" s="21">
        <v>100</v>
      </c>
      <c r="H240" s="21">
        <v>6327000</v>
      </c>
      <c r="I240" s="21">
        <v>6327000</v>
      </c>
      <c r="K240" s="35" t="str">
        <f t="shared" si="2"/>
        <v>Бард</v>
      </c>
    </row>
    <row r="241" spans="1:11">
      <c r="A241">
        <v>6163535</v>
      </c>
      <c r="B241" t="s">
        <v>1159</v>
      </c>
      <c r="C241" t="s">
        <v>59</v>
      </c>
      <c r="D241" t="s">
        <v>60</v>
      </c>
      <c r="E241">
        <v>18521</v>
      </c>
      <c r="F241" t="s">
        <v>58</v>
      </c>
      <c r="G241" s="21">
        <v>500</v>
      </c>
      <c r="H241" s="21">
        <v>6325000</v>
      </c>
      <c r="I241" s="21">
        <v>31625000</v>
      </c>
      <c r="K241" s="35" t="str">
        <f t="shared" si="2"/>
        <v>Бард</v>
      </c>
    </row>
    <row r="242" spans="1:11">
      <c r="A242">
        <v>6165163</v>
      </c>
      <c r="B242" t="s">
        <v>1159</v>
      </c>
      <c r="C242" t="s">
        <v>291</v>
      </c>
      <c r="D242" t="s">
        <v>292</v>
      </c>
      <c r="E242">
        <v>45285</v>
      </c>
      <c r="F242" t="s">
        <v>83</v>
      </c>
      <c r="G242" s="21">
        <v>200</v>
      </c>
      <c r="H242" s="21">
        <v>2878682</v>
      </c>
      <c r="I242" s="21">
        <v>57573640</v>
      </c>
      <c r="K242" s="35" t="str">
        <f t="shared" si="2"/>
        <v>Спир</v>
      </c>
    </row>
    <row r="243" spans="1:11">
      <c r="A243">
        <v>6165164</v>
      </c>
      <c r="B243" t="s">
        <v>1159</v>
      </c>
      <c r="C243" t="s">
        <v>173</v>
      </c>
      <c r="D243" t="s">
        <v>174</v>
      </c>
      <c r="E243">
        <v>45285</v>
      </c>
      <c r="F243" t="s">
        <v>83</v>
      </c>
      <c r="G243" s="21">
        <v>1200</v>
      </c>
      <c r="H243" s="21">
        <v>2878681</v>
      </c>
      <c r="I243" s="21">
        <v>345441720</v>
      </c>
      <c r="K243" s="35" t="str">
        <f t="shared" si="2"/>
        <v>Спир</v>
      </c>
    </row>
    <row r="244" spans="1:11">
      <c r="A244">
        <v>6165165</v>
      </c>
      <c r="B244" t="s">
        <v>1159</v>
      </c>
      <c r="C244" t="s">
        <v>374</v>
      </c>
      <c r="D244" t="s">
        <v>158</v>
      </c>
      <c r="E244">
        <v>45284</v>
      </c>
      <c r="F244" t="s">
        <v>82</v>
      </c>
      <c r="G244" s="21">
        <v>1600</v>
      </c>
      <c r="H244" s="21">
        <v>2883161</v>
      </c>
      <c r="I244" s="21">
        <v>461305760</v>
      </c>
      <c r="K244" s="35" t="str">
        <f t="shared" si="2"/>
        <v>Спир</v>
      </c>
    </row>
    <row r="245" spans="1:11">
      <c r="A245">
        <v>6166624</v>
      </c>
      <c r="B245" t="s">
        <v>1160</v>
      </c>
      <c r="C245" t="s">
        <v>359</v>
      </c>
      <c r="D245" t="s">
        <v>360</v>
      </c>
      <c r="E245">
        <v>45284</v>
      </c>
      <c r="F245" t="s">
        <v>82</v>
      </c>
      <c r="G245" s="21">
        <v>210</v>
      </c>
      <c r="H245" s="21">
        <v>2883188</v>
      </c>
      <c r="I245" s="21">
        <v>60546948</v>
      </c>
      <c r="K245" s="35" t="str">
        <f t="shared" si="2"/>
        <v>Спир</v>
      </c>
    </row>
    <row r="246" spans="1:11">
      <c r="A246">
        <v>6166740</v>
      </c>
      <c r="B246" t="s">
        <v>1160</v>
      </c>
      <c r="C246" t="s">
        <v>127</v>
      </c>
      <c r="D246" t="s">
        <v>106</v>
      </c>
      <c r="E246">
        <v>45433</v>
      </c>
      <c r="F246" t="s">
        <v>84</v>
      </c>
      <c r="G246" s="21">
        <v>100</v>
      </c>
      <c r="H246" s="21">
        <v>3409000</v>
      </c>
      <c r="I246" s="21">
        <v>34090000</v>
      </c>
      <c r="K246" s="35" t="str">
        <f t="shared" si="2"/>
        <v>Спир</v>
      </c>
    </row>
    <row r="247" spans="1:11">
      <c r="A247">
        <v>6166741</v>
      </c>
      <c r="B247" t="s">
        <v>1160</v>
      </c>
      <c r="C247" t="s">
        <v>179</v>
      </c>
      <c r="D247" t="s">
        <v>180</v>
      </c>
      <c r="E247">
        <v>45433</v>
      </c>
      <c r="F247" t="s">
        <v>84</v>
      </c>
      <c r="G247" s="21">
        <v>50</v>
      </c>
      <c r="H247" s="21">
        <v>3393701</v>
      </c>
      <c r="I247" s="21">
        <v>16968505</v>
      </c>
      <c r="K247" s="35" t="str">
        <f t="shared" si="2"/>
        <v>Спир</v>
      </c>
    </row>
    <row r="248" spans="1:11">
      <c r="A248">
        <v>6167383</v>
      </c>
      <c r="B248" t="s">
        <v>1160</v>
      </c>
      <c r="C248" t="s">
        <v>1161</v>
      </c>
      <c r="D248" t="s">
        <v>1162</v>
      </c>
      <c r="E248">
        <v>18521</v>
      </c>
      <c r="F248" t="s">
        <v>58</v>
      </c>
      <c r="G248" s="21">
        <v>100</v>
      </c>
      <c r="H248" s="21">
        <v>6328000</v>
      </c>
      <c r="I248" s="21">
        <v>6328000</v>
      </c>
      <c r="K248" s="35" t="str">
        <f t="shared" si="2"/>
        <v>Бард</v>
      </c>
    </row>
    <row r="249" spans="1:11">
      <c r="A249">
        <v>6167384</v>
      </c>
      <c r="B249" t="s">
        <v>1160</v>
      </c>
      <c r="C249" t="s">
        <v>59</v>
      </c>
      <c r="D249" t="s">
        <v>60</v>
      </c>
      <c r="E249">
        <v>18521</v>
      </c>
      <c r="F249" t="s">
        <v>58</v>
      </c>
      <c r="G249" s="21">
        <v>500</v>
      </c>
      <c r="H249" s="21">
        <v>6325000</v>
      </c>
      <c r="I249" s="21">
        <v>31625000</v>
      </c>
      <c r="K249" s="35" t="str">
        <f t="shared" si="2"/>
        <v>Бард</v>
      </c>
    </row>
    <row r="250" spans="1:11">
      <c r="A250">
        <v>6170121</v>
      </c>
      <c r="B250" t="s">
        <v>1163</v>
      </c>
      <c r="C250" t="s">
        <v>132</v>
      </c>
      <c r="D250" t="s">
        <v>133</v>
      </c>
      <c r="E250">
        <v>45284</v>
      </c>
      <c r="F250" t="s">
        <v>82</v>
      </c>
      <c r="G250" s="21">
        <v>250</v>
      </c>
      <c r="H250" s="21">
        <v>2883170</v>
      </c>
      <c r="I250" s="21">
        <v>72079250</v>
      </c>
      <c r="K250" s="35" t="str">
        <f t="shared" si="2"/>
        <v>Спир</v>
      </c>
    </row>
    <row r="251" spans="1:11">
      <c r="A251">
        <v>6170265</v>
      </c>
      <c r="B251" t="s">
        <v>1163</v>
      </c>
      <c r="C251" t="s">
        <v>159</v>
      </c>
      <c r="D251" t="s">
        <v>160</v>
      </c>
      <c r="E251">
        <v>45433</v>
      </c>
      <c r="F251" t="s">
        <v>84</v>
      </c>
      <c r="G251" s="21">
        <v>50</v>
      </c>
      <c r="H251" s="21">
        <v>3400000</v>
      </c>
      <c r="I251" s="21">
        <v>17000000</v>
      </c>
      <c r="K251" s="35" t="str">
        <f t="shared" si="2"/>
        <v>Спир</v>
      </c>
    </row>
    <row r="252" spans="1:11">
      <c r="A252">
        <v>6170868</v>
      </c>
      <c r="B252" t="s">
        <v>1163</v>
      </c>
      <c r="C252" t="s">
        <v>1161</v>
      </c>
      <c r="D252" t="s">
        <v>1162</v>
      </c>
      <c r="E252">
        <v>18521</v>
      </c>
      <c r="F252" t="s">
        <v>58</v>
      </c>
      <c r="G252" s="21">
        <v>100</v>
      </c>
      <c r="H252" s="21">
        <v>6328000</v>
      </c>
      <c r="I252" s="21">
        <v>6328000</v>
      </c>
      <c r="K252" s="35" t="str">
        <f t="shared" si="2"/>
        <v>Бард</v>
      </c>
    </row>
    <row r="253" spans="1:11">
      <c r="A253">
        <v>6170869</v>
      </c>
      <c r="B253" t="s">
        <v>1163</v>
      </c>
      <c r="C253" t="s">
        <v>56</v>
      </c>
      <c r="D253" t="s">
        <v>57</v>
      </c>
      <c r="E253">
        <v>18521</v>
      </c>
      <c r="F253" t="s">
        <v>58</v>
      </c>
      <c r="G253" s="21">
        <v>300</v>
      </c>
      <c r="H253" s="21">
        <v>6325205</v>
      </c>
      <c r="I253" s="21">
        <v>18975615</v>
      </c>
      <c r="K253" s="35" t="str">
        <f t="shared" si="2"/>
        <v>Бард</v>
      </c>
    </row>
    <row r="254" spans="1:11">
      <c r="A254">
        <v>6170870</v>
      </c>
      <c r="B254" t="s">
        <v>1163</v>
      </c>
      <c r="C254" t="s">
        <v>59</v>
      </c>
      <c r="D254" t="s">
        <v>60</v>
      </c>
      <c r="E254">
        <v>18521</v>
      </c>
      <c r="F254" t="s">
        <v>58</v>
      </c>
      <c r="G254" s="21">
        <v>200</v>
      </c>
      <c r="H254" s="21">
        <v>6325000</v>
      </c>
      <c r="I254" s="21">
        <v>12650000</v>
      </c>
      <c r="K254" s="35" t="str">
        <f t="shared" si="2"/>
        <v>Бард</v>
      </c>
    </row>
    <row r="255" spans="1:11">
      <c r="A255">
        <v>6172240</v>
      </c>
      <c r="B255" t="s">
        <v>1163</v>
      </c>
      <c r="C255" t="s">
        <v>134</v>
      </c>
      <c r="D255" t="s">
        <v>135</v>
      </c>
      <c r="E255">
        <v>45285</v>
      </c>
      <c r="F255" t="s">
        <v>83</v>
      </c>
      <c r="G255" s="21">
        <v>50</v>
      </c>
      <c r="H255" s="21">
        <v>2878681</v>
      </c>
      <c r="I255" s="21">
        <v>14393405</v>
      </c>
      <c r="K255" s="35" t="str">
        <f t="shared" si="2"/>
        <v>Спир</v>
      </c>
    </row>
    <row r="256" spans="1:11">
      <c r="A256">
        <v>6172259</v>
      </c>
      <c r="B256" t="s">
        <v>1163</v>
      </c>
      <c r="C256" t="s">
        <v>1164</v>
      </c>
      <c r="D256" t="s">
        <v>1165</v>
      </c>
      <c r="E256">
        <v>45433</v>
      </c>
      <c r="F256" t="s">
        <v>84</v>
      </c>
      <c r="G256" s="21">
        <v>100</v>
      </c>
      <c r="H256" s="21">
        <v>3393700</v>
      </c>
      <c r="I256" s="21">
        <v>33937000</v>
      </c>
      <c r="K256" s="35" t="str">
        <f t="shared" si="2"/>
        <v>Спир</v>
      </c>
    </row>
    <row r="257" spans="1:11">
      <c r="A257">
        <v>6173543</v>
      </c>
      <c r="B257" t="s">
        <v>1166</v>
      </c>
      <c r="C257" t="s">
        <v>287</v>
      </c>
      <c r="D257" t="s">
        <v>288</v>
      </c>
      <c r="E257">
        <v>45284</v>
      </c>
      <c r="F257" t="s">
        <v>82</v>
      </c>
      <c r="G257" s="21">
        <v>1000</v>
      </c>
      <c r="H257" s="21">
        <v>2883500</v>
      </c>
      <c r="I257" s="21">
        <v>288350000</v>
      </c>
      <c r="K257" s="35" t="str">
        <f t="shared" si="2"/>
        <v>Спир</v>
      </c>
    </row>
    <row r="258" spans="1:11">
      <c r="A258">
        <v>6173544</v>
      </c>
      <c r="B258" t="s">
        <v>1166</v>
      </c>
      <c r="C258" t="s">
        <v>359</v>
      </c>
      <c r="D258" t="s">
        <v>360</v>
      </c>
      <c r="E258">
        <v>45284</v>
      </c>
      <c r="F258" t="s">
        <v>82</v>
      </c>
      <c r="G258" s="21">
        <v>280</v>
      </c>
      <c r="H258" s="21">
        <v>2883188</v>
      </c>
      <c r="I258" s="21">
        <v>80729264</v>
      </c>
      <c r="K258" s="35" t="str">
        <f t="shared" si="2"/>
        <v>Спир</v>
      </c>
    </row>
    <row r="259" spans="1:11">
      <c r="A259">
        <v>6174165</v>
      </c>
      <c r="B259" t="s">
        <v>1166</v>
      </c>
      <c r="C259" t="s">
        <v>204</v>
      </c>
      <c r="D259" t="s">
        <v>73</v>
      </c>
      <c r="E259">
        <v>18521</v>
      </c>
      <c r="F259" t="s">
        <v>58</v>
      </c>
      <c r="G259" s="21">
        <v>100</v>
      </c>
      <c r="H259" s="21">
        <v>6329000</v>
      </c>
      <c r="I259" s="21">
        <v>6329000</v>
      </c>
      <c r="K259" s="35" t="str">
        <f t="shared" si="2"/>
        <v>Бард</v>
      </c>
    </row>
    <row r="260" spans="1:11">
      <c r="A260">
        <v>6174166</v>
      </c>
      <c r="B260" t="s">
        <v>1166</v>
      </c>
      <c r="C260" t="s">
        <v>59</v>
      </c>
      <c r="D260" t="s">
        <v>60</v>
      </c>
      <c r="E260">
        <v>18521</v>
      </c>
      <c r="F260" t="s">
        <v>58</v>
      </c>
      <c r="G260" s="21">
        <v>600</v>
      </c>
      <c r="H260" s="21">
        <v>6325000</v>
      </c>
      <c r="I260" s="21">
        <v>37950000</v>
      </c>
      <c r="K260" s="35" t="str">
        <f t="shared" si="2"/>
        <v>Бард</v>
      </c>
    </row>
    <row r="261" spans="1:11">
      <c r="A261">
        <v>6175361</v>
      </c>
      <c r="B261" t="s">
        <v>1166</v>
      </c>
      <c r="C261" t="s">
        <v>385</v>
      </c>
      <c r="D261" t="s">
        <v>386</v>
      </c>
      <c r="E261">
        <v>45284</v>
      </c>
      <c r="F261" t="s">
        <v>82</v>
      </c>
      <c r="G261" s="21">
        <v>300</v>
      </c>
      <c r="H261" s="21">
        <v>2883160</v>
      </c>
      <c r="I261" s="21">
        <v>86494800</v>
      </c>
      <c r="K261" s="35" t="str">
        <f t="shared" si="2"/>
        <v>Спир</v>
      </c>
    </row>
    <row r="262" spans="1:11">
      <c r="A262">
        <v>6175362</v>
      </c>
      <c r="B262" t="s">
        <v>1166</v>
      </c>
      <c r="C262" t="s">
        <v>150</v>
      </c>
      <c r="D262" t="s">
        <v>151</v>
      </c>
      <c r="E262">
        <v>45284</v>
      </c>
      <c r="F262" t="s">
        <v>82</v>
      </c>
      <c r="G262" s="21">
        <v>3220</v>
      </c>
      <c r="H262" s="21">
        <v>2883160</v>
      </c>
      <c r="I262" s="21">
        <v>928377520</v>
      </c>
      <c r="K262" s="35" t="str">
        <f t="shared" si="2"/>
        <v>Спир</v>
      </c>
    </row>
    <row r="263" spans="1:11">
      <c r="A263">
        <v>6176632</v>
      </c>
      <c r="B263" t="s">
        <v>1167</v>
      </c>
      <c r="C263" t="s">
        <v>163</v>
      </c>
      <c r="D263" t="s">
        <v>164</v>
      </c>
      <c r="E263">
        <v>45284</v>
      </c>
      <c r="F263" t="s">
        <v>82</v>
      </c>
      <c r="G263" s="21">
        <v>150</v>
      </c>
      <c r="H263" s="21">
        <v>2883200</v>
      </c>
      <c r="I263" s="21">
        <v>43248000</v>
      </c>
      <c r="K263" s="35" t="str">
        <f t="shared" ref="K263:K326" si="3">LEFT(F263,4)</f>
        <v>Спир</v>
      </c>
    </row>
    <row r="264" spans="1:11">
      <c r="A264">
        <v>6177412</v>
      </c>
      <c r="B264" t="s">
        <v>1167</v>
      </c>
      <c r="C264" t="s">
        <v>204</v>
      </c>
      <c r="D264" t="s">
        <v>73</v>
      </c>
      <c r="E264">
        <v>18521</v>
      </c>
      <c r="F264" t="s">
        <v>58</v>
      </c>
      <c r="G264" s="21">
        <v>100</v>
      </c>
      <c r="H264" s="21">
        <v>6327000</v>
      </c>
      <c r="I264" s="21">
        <v>6327000</v>
      </c>
      <c r="K264" s="35" t="str">
        <f t="shared" si="3"/>
        <v>Бард</v>
      </c>
    </row>
    <row r="265" spans="1:11">
      <c r="A265">
        <v>6177413</v>
      </c>
      <c r="B265" t="s">
        <v>1167</v>
      </c>
      <c r="C265" t="s">
        <v>59</v>
      </c>
      <c r="D265" t="s">
        <v>60</v>
      </c>
      <c r="E265">
        <v>18521</v>
      </c>
      <c r="F265" t="s">
        <v>58</v>
      </c>
      <c r="G265" s="21">
        <v>900</v>
      </c>
      <c r="H265" s="21">
        <v>6325000</v>
      </c>
      <c r="I265" s="21">
        <v>56925000</v>
      </c>
      <c r="K265" s="35" t="str">
        <f t="shared" si="3"/>
        <v>Бард</v>
      </c>
    </row>
    <row r="266" spans="1:11">
      <c r="A266">
        <v>6178526</v>
      </c>
      <c r="B266" t="s">
        <v>1167</v>
      </c>
      <c r="C266" t="s">
        <v>104</v>
      </c>
      <c r="D266" t="s">
        <v>105</v>
      </c>
      <c r="E266">
        <v>45285</v>
      </c>
      <c r="F266" t="s">
        <v>83</v>
      </c>
      <c r="G266" s="21">
        <v>200</v>
      </c>
      <c r="H266" s="21">
        <v>2878688</v>
      </c>
      <c r="I266" s="21">
        <v>57573760</v>
      </c>
      <c r="K266" s="35" t="str">
        <f t="shared" si="3"/>
        <v>Спир</v>
      </c>
    </row>
    <row r="267" spans="1:11">
      <c r="A267">
        <v>6178527</v>
      </c>
      <c r="B267" t="s">
        <v>1167</v>
      </c>
      <c r="C267" t="s">
        <v>222</v>
      </c>
      <c r="D267" t="s">
        <v>223</v>
      </c>
      <c r="E267">
        <v>45285</v>
      </c>
      <c r="F267" t="s">
        <v>83</v>
      </c>
      <c r="G267" s="21">
        <v>100</v>
      </c>
      <c r="H267" s="21">
        <v>2878681</v>
      </c>
      <c r="I267" s="21">
        <v>28786810</v>
      </c>
      <c r="K267" s="35" t="str">
        <f t="shared" si="3"/>
        <v>Спир</v>
      </c>
    </row>
    <row r="268" spans="1:11">
      <c r="A268">
        <v>6178550</v>
      </c>
      <c r="B268" t="s">
        <v>1167</v>
      </c>
      <c r="C268" t="s">
        <v>5370</v>
      </c>
      <c r="D268" t="s">
        <v>5371</v>
      </c>
      <c r="E268">
        <v>45433</v>
      </c>
      <c r="F268" t="s">
        <v>84</v>
      </c>
      <c r="G268" s="21">
        <v>120</v>
      </c>
      <c r="H268" s="21">
        <v>3393701</v>
      </c>
      <c r="I268" s="21">
        <v>40724412</v>
      </c>
      <c r="K268" s="35" t="str">
        <f t="shared" si="3"/>
        <v>Спир</v>
      </c>
    </row>
    <row r="269" spans="1:11">
      <c r="A269">
        <v>6179826</v>
      </c>
      <c r="B269" t="s">
        <v>1168</v>
      </c>
      <c r="C269" t="s">
        <v>102</v>
      </c>
      <c r="D269" t="s">
        <v>103</v>
      </c>
      <c r="E269">
        <v>45285</v>
      </c>
      <c r="F269" t="s">
        <v>83</v>
      </c>
      <c r="G269" s="21">
        <v>480</v>
      </c>
      <c r="H269" s="21">
        <v>2878682</v>
      </c>
      <c r="I269" s="21">
        <v>138176736</v>
      </c>
      <c r="K269" s="35" t="str">
        <f t="shared" si="3"/>
        <v>Спир</v>
      </c>
    </row>
    <row r="270" spans="1:11">
      <c r="A270">
        <v>6179827</v>
      </c>
      <c r="B270" t="s">
        <v>1168</v>
      </c>
      <c r="C270" t="s">
        <v>1169</v>
      </c>
      <c r="D270" t="s">
        <v>1170</v>
      </c>
      <c r="E270">
        <v>45285</v>
      </c>
      <c r="F270" t="s">
        <v>83</v>
      </c>
      <c r="G270" s="21">
        <v>1970</v>
      </c>
      <c r="H270" s="21">
        <v>2878681</v>
      </c>
      <c r="I270" s="21">
        <v>567100157</v>
      </c>
      <c r="K270" s="35" t="str">
        <f t="shared" si="3"/>
        <v>Спир</v>
      </c>
    </row>
    <row r="271" spans="1:11">
      <c r="A271">
        <v>6179828</v>
      </c>
      <c r="B271" t="s">
        <v>1168</v>
      </c>
      <c r="C271" t="s">
        <v>154</v>
      </c>
      <c r="D271" t="s">
        <v>155</v>
      </c>
      <c r="E271">
        <v>45284</v>
      </c>
      <c r="F271" t="s">
        <v>82</v>
      </c>
      <c r="G271" s="21">
        <v>150</v>
      </c>
      <c r="H271" s="21">
        <v>2883160</v>
      </c>
      <c r="I271" s="21">
        <v>43247400</v>
      </c>
      <c r="K271" s="35" t="str">
        <f t="shared" si="3"/>
        <v>Спир</v>
      </c>
    </row>
    <row r="272" spans="1:11">
      <c r="A272">
        <v>6180411</v>
      </c>
      <c r="B272" t="s">
        <v>1168</v>
      </c>
      <c r="C272" t="s">
        <v>74</v>
      </c>
      <c r="D272" t="s">
        <v>75</v>
      </c>
      <c r="E272">
        <v>18521</v>
      </c>
      <c r="F272" t="s">
        <v>58</v>
      </c>
      <c r="G272" s="21">
        <v>100</v>
      </c>
      <c r="H272" s="21">
        <v>6350999</v>
      </c>
      <c r="I272" s="21">
        <v>6350999</v>
      </c>
      <c r="K272" s="35" t="str">
        <f t="shared" si="3"/>
        <v>Бард</v>
      </c>
    </row>
    <row r="273" spans="1:11">
      <c r="A273">
        <v>6180412</v>
      </c>
      <c r="B273" t="s">
        <v>1168</v>
      </c>
      <c r="C273" t="s">
        <v>363</v>
      </c>
      <c r="D273" t="s">
        <v>364</v>
      </c>
      <c r="E273">
        <v>18521</v>
      </c>
      <c r="F273" t="s">
        <v>58</v>
      </c>
      <c r="G273" s="21">
        <v>100</v>
      </c>
      <c r="H273" s="21">
        <v>6328000</v>
      </c>
      <c r="I273" s="21">
        <v>6328000</v>
      </c>
      <c r="K273" s="35" t="str">
        <f t="shared" si="3"/>
        <v>Бард</v>
      </c>
    </row>
    <row r="274" spans="1:11">
      <c r="A274">
        <v>6180413</v>
      </c>
      <c r="B274" t="s">
        <v>1168</v>
      </c>
      <c r="C274" t="s">
        <v>63</v>
      </c>
      <c r="D274" t="s">
        <v>64</v>
      </c>
      <c r="E274">
        <v>18521</v>
      </c>
      <c r="F274" t="s">
        <v>58</v>
      </c>
      <c r="G274" s="21">
        <v>500</v>
      </c>
      <c r="H274" s="21">
        <v>6326000</v>
      </c>
      <c r="I274" s="21">
        <v>31630000</v>
      </c>
      <c r="K274" s="35" t="str">
        <f t="shared" si="3"/>
        <v>Бард</v>
      </c>
    </row>
    <row r="275" spans="1:11">
      <c r="A275">
        <v>6180414</v>
      </c>
      <c r="B275" t="s">
        <v>1168</v>
      </c>
      <c r="C275" t="s">
        <v>59</v>
      </c>
      <c r="D275" t="s">
        <v>60</v>
      </c>
      <c r="E275">
        <v>18521</v>
      </c>
      <c r="F275" t="s">
        <v>58</v>
      </c>
      <c r="G275" s="21">
        <v>300</v>
      </c>
      <c r="H275" s="21">
        <v>6325000</v>
      </c>
      <c r="I275" s="21">
        <v>18975000</v>
      </c>
      <c r="K275" s="35" t="str">
        <f t="shared" si="3"/>
        <v>Бард</v>
      </c>
    </row>
    <row r="276" spans="1:11">
      <c r="A276">
        <v>6181626</v>
      </c>
      <c r="B276" t="s">
        <v>1168</v>
      </c>
      <c r="C276" t="s">
        <v>1171</v>
      </c>
      <c r="D276" t="s">
        <v>1172</v>
      </c>
      <c r="E276">
        <v>45285</v>
      </c>
      <c r="F276" t="s">
        <v>83</v>
      </c>
      <c r="G276" s="21">
        <v>500</v>
      </c>
      <c r="H276" s="21">
        <v>2878681</v>
      </c>
      <c r="I276" s="21">
        <v>143934050</v>
      </c>
      <c r="K276" s="35" t="str">
        <f t="shared" si="3"/>
        <v>Спир</v>
      </c>
    </row>
    <row r="277" spans="1:11">
      <c r="A277">
        <v>6181627</v>
      </c>
      <c r="B277" t="s">
        <v>1168</v>
      </c>
      <c r="C277" t="s">
        <v>212</v>
      </c>
      <c r="D277" t="s">
        <v>213</v>
      </c>
      <c r="E277">
        <v>45285</v>
      </c>
      <c r="F277" t="s">
        <v>83</v>
      </c>
      <c r="G277" s="21">
        <v>100</v>
      </c>
      <c r="H277" s="21">
        <v>2878681</v>
      </c>
      <c r="I277" s="21">
        <v>28786810</v>
      </c>
      <c r="K277" s="35" t="str">
        <f t="shared" si="3"/>
        <v>Спир</v>
      </c>
    </row>
    <row r="278" spans="1:11">
      <c r="A278">
        <v>6181628</v>
      </c>
      <c r="B278" t="s">
        <v>1168</v>
      </c>
      <c r="C278" t="s">
        <v>109</v>
      </c>
      <c r="D278" t="s">
        <v>110</v>
      </c>
      <c r="E278">
        <v>45285</v>
      </c>
      <c r="F278" t="s">
        <v>83</v>
      </c>
      <c r="G278" s="21">
        <v>250</v>
      </c>
      <c r="H278" s="21">
        <v>2878680</v>
      </c>
      <c r="I278" s="21">
        <v>71967000</v>
      </c>
      <c r="K278" s="35" t="str">
        <f t="shared" si="3"/>
        <v>Спир</v>
      </c>
    </row>
    <row r="279" spans="1:11">
      <c r="A279">
        <v>6181651</v>
      </c>
      <c r="B279" t="s">
        <v>1168</v>
      </c>
      <c r="C279" t="s">
        <v>391</v>
      </c>
      <c r="D279" t="s">
        <v>392</v>
      </c>
      <c r="E279">
        <v>45433</v>
      </c>
      <c r="F279" t="s">
        <v>84</v>
      </c>
      <c r="G279" s="21">
        <v>40</v>
      </c>
      <c r="H279" s="21">
        <v>3393701</v>
      </c>
      <c r="I279" s="21">
        <v>13574804</v>
      </c>
      <c r="K279" s="35" t="str">
        <f t="shared" si="3"/>
        <v>Спир</v>
      </c>
    </row>
    <row r="280" spans="1:11">
      <c r="A280">
        <v>6182914</v>
      </c>
      <c r="B280" t="s">
        <v>1173</v>
      </c>
      <c r="C280" t="s">
        <v>111</v>
      </c>
      <c r="D280" t="s">
        <v>112</v>
      </c>
      <c r="E280">
        <v>45285</v>
      </c>
      <c r="F280" t="s">
        <v>83</v>
      </c>
      <c r="G280" s="21">
        <v>4400</v>
      </c>
      <c r="H280" s="21">
        <v>2878699</v>
      </c>
      <c r="I280" s="21">
        <v>1266627560</v>
      </c>
      <c r="K280" s="35" t="str">
        <f t="shared" si="3"/>
        <v>Спир</v>
      </c>
    </row>
    <row r="281" spans="1:11">
      <c r="A281">
        <v>6182915</v>
      </c>
      <c r="B281" t="s">
        <v>1173</v>
      </c>
      <c r="C281" t="s">
        <v>359</v>
      </c>
      <c r="D281" t="s">
        <v>360</v>
      </c>
      <c r="E281">
        <v>45284</v>
      </c>
      <c r="F281" t="s">
        <v>82</v>
      </c>
      <c r="G281" s="21">
        <v>270</v>
      </c>
      <c r="H281" s="21">
        <v>2883188</v>
      </c>
      <c r="I281" s="21">
        <v>77846076</v>
      </c>
      <c r="K281" s="35" t="str">
        <f t="shared" si="3"/>
        <v>Спир</v>
      </c>
    </row>
    <row r="282" spans="1:11">
      <c r="A282">
        <v>6183026</v>
      </c>
      <c r="B282" t="s">
        <v>1173</v>
      </c>
      <c r="C282" t="s">
        <v>209</v>
      </c>
      <c r="D282" t="s">
        <v>210</v>
      </c>
      <c r="E282">
        <v>45433</v>
      </c>
      <c r="F282" t="s">
        <v>84</v>
      </c>
      <c r="G282" s="21">
        <v>140</v>
      </c>
      <c r="H282" s="21">
        <v>3395000</v>
      </c>
      <c r="I282" s="21">
        <v>47530000</v>
      </c>
      <c r="K282" s="35" t="str">
        <f t="shared" si="3"/>
        <v>Спир</v>
      </c>
    </row>
    <row r="283" spans="1:11">
      <c r="A283">
        <v>6183637</v>
      </c>
      <c r="B283" t="s">
        <v>1173</v>
      </c>
      <c r="C283" t="s">
        <v>59</v>
      </c>
      <c r="D283" t="s">
        <v>60</v>
      </c>
      <c r="E283">
        <v>18521</v>
      </c>
      <c r="F283" t="s">
        <v>58</v>
      </c>
      <c r="G283" s="21">
        <v>700</v>
      </c>
      <c r="H283" s="21">
        <v>6325000</v>
      </c>
      <c r="I283" s="21">
        <v>44275000</v>
      </c>
      <c r="K283" s="35" t="str">
        <f t="shared" si="3"/>
        <v>Бард</v>
      </c>
    </row>
    <row r="284" spans="1:11">
      <c r="A284">
        <v>6184697</v>
      </c>
      <c r="B284" t="s">
        <v>1173</v>
      </c>
      <c r="C284" t="s">
        <v>216</v>
      </c>
      <c r="D284" t="s">
        <v>217</v>
      </c>
      <c r="E284">
        <v>45284</v>
      </c>
      <c r="F284" t="s">
        <v>82</v>
      </c>
      <c r="G284" s="21">
        <v>300</v>
      </c>
      <c r="H284" s="21">
        <v>2885000</v>
      </c>
      <c r="I284" s="21">
        <v>86550000</v>
      </c>
      <c r="K284" s="35" t="str">
        <f t="shared" si="3"/>
        <v>Спир</v>
      </c>
    </row>
    <row r="285" spans="1:11">
      <c r="A285">
        <v>6185815</v>
      </c>
      <c r="B285" t="s">
        <v>1174</v>
      </c>
      <c r="C285" t="s">
        <v>111</v>
      </c>
      <c r="D285" t="s">
        <v>112</v>
      </c>
      <c r="E285">
        <v>45285</v>
      </c>
      <c r="F285" t="s">
        <v>83</v>
      </c>
      <c r="G285" s="21">
        <v>4400</v>
      </c>
      <c r="H285" s="21">
        <v>2828002</v>
      </c>
      <c r="I285" s="21">
        <v>1244320880</v>
      </c>
      <c r="K285" s="35" t="str">
        <f t="shared" si="3"/>
        <v>Спир</v>
      </c>
    </row>
    <row r="286" spans="1:11">
      <c r="A286">
        <v>6185816</v>
      </c>
      <c r="B286" t="s">
        <v>1174</v>
      </c>
      <c r="C286" t="s">
        <v>113</v>
      </c>
      <c r="D286" t="s">
        <v>114</v>
      </c>
      <c r="E286">
        <v>45285</v>
      </c>
      <c r="F286" t="s">
        <v>83</v>
      </c>
      <c r="G286" s="21">
        <v>500</v>
      </c>
      <c r="H286" s="21">
        <v>2828001</v>
      </c>
      <c r="I286" s="21">
        <v>141400050</v>
      </c>
      <c r="K286" s="35" t="str">
        <f t="shared" si="3"/>
        <v>Спир</v>
      </c>
    </row>
    <row r="287" spans="1:11">
      <c r="A287">
        <v>6185817</v>
      </c>
      <c r="B287" t="s">
        <v>1174</v>
      </c>
      <c r="C287" t="s">
        <v>163</v>
      </c>
      <c r="D287" t="s">
        <v>164</v>
      </c>
      <c r="E287">
        <v>45284</v>
      </c>
      <c r="F287" t="s">
        <v>82</v>
      </c>
      <c r="G287" s="21">
        <v>150</v>
      </c>
      <c r="H287" s="21">
        <v>2832500</v>
      </c>
      <c r="I287" s="21">
        <v>42487500</v>
      </c>
      <c r="K287" s="35" t="str">
        <f t="shared" si="3"/>
        <v>Спир</v>
      </c>
    </row>
    <row r="288" spans="1:11">
      <c r="A288">
        <v>6185818</v>
      </c>
      <c r="B288" t="s">
        <v>1174</v>
      </c>
      <c r="C288" t="s">
        <v>150</v>
      </c>
      <c r="D288" t="s">
        <v>151</v>
      </c>
      <c r="E288">
        <v>45284</v>
      </c>
      <c r="F288" t="s">
        <v>82</v>
      </c>
      <c r="G288" s="21">
        <v>3220</v>
      </c>
      <c r="H288" s="21">
        <v>2832481</v>
      </c>
      <c r="I288" s="21">
        <v>912058882</v>
      </c>
      <c r="K288" s="35" t="str">
        <f t="shared" si="3"/>
        <v>Спир</v>
      </c>
    </row>
    <row r="289" spans="1:11">
      <c r="A289">
        <v>6185927</v>
      </c>
      <c r="B289" t="s">
        <v>1174</v>
      </c>
      <c r="C289" t="s">
        <v>142</v>
      </c>
      <c r="D289" t="s">
        <v>143</v>
      </c>
      <c r="E289">
        <v>45433</v>
      </c>
      <c r="F289" t="s">
        <v>84</v>
      </c>
      <c r="G289" s="21">
        <v>200</v>
      </c>
      <c r="H289" s="21">
        <v>3345445</v>
      </c>
      <c r="I289" s="21">
        <v>66908900</v>
      </c>
      <c r="K289" s="35" t="str">
        <f t="shared" si="3"/>
        <v>Спир</v>
      </c>
    </row>
    <row r="290" spans="1:11">
      <c r="A290">
        <v>6185928</v>
      </c>
      <c r="B290" t="s">
        <v>1174</v>
      </c>
      <c r="C290" t="s">
        <v>123</v>
      </c>
      <c r="D290" t="s">
        <v>124</v>
      </c>
      <c r="E290">
        <v>45433</v>
      </c>
      <c r="F290" t="s">
        <v>84</v>
      </c>
      <c r="G290" s="21">
        <v>50</v>
      </c>
      <c r="H290" s="21">
        <v>3345444</v>
      </c>
      <c r="I290" s="21">
        <v>16727220</v>
      </c>
      <c r="K290" s="35" t="str">
        <f t="shared" si="3"/>
        <v>Спир</v>
      </c>
    </row>
    <row r="291" spans="1:11">
      <c r="A291">
        <v>6185929</v>
      </c>
      <c r="B291" t="s">
        <v>1174</v>
      </c>
      <c r="C291" t="s">
        <v>117</v>
      </c>
      <c r="D291" t="s">
        <v>118</v>
      </c>
      <c r="E291">
        <v>45433</v>
      </c>
      <c r="F291" t="s">
        <v>84</v>
      </c>
      <c r="G291" s="21">
        <v>20</v>
      </c>
      <c r="H291" s="21">
        <v>3345443</v>
      </c>
      <c r="I291" s="21">
        <v>6690886</v>
      </c>
      <c r="K291" s="35" t="str">
        <f t="shared" si="3"/>
        <v>Спир</v>
      </c>
    </row>
    <row r="292" spans="1:11">
      <c r="A292">
        <v>6186495</v>
      </c>
      <c r="B292" t="s">
        <v>1174</v>
      </c>
      <c r="C292" t="s">
        <v>59</v>
      </c>
      <c r="D292" t="s">
        <v>60</v>
      </c>
      <c r="E292">
        <v>18521</v>
      </c>
      <c r="F292" t="s">
        <v>58</v>
      </c>
      <c r="G292" s="21">
        <v>600</v>
      </c>
      <c r="H292" s="21">
        <v>6325000</v>
      </c>
      <c r="I292" s="21">
        <v>37950000</v>
      </c>
      <c r="K292" s="35" t="str">
        <f t="shared" si="3"/>
        <v>Бард</v>
      </c>
    </row>
    <row r="293" spans="1:11">
      <c r="A293">
        <v>6186926</v>
      </c>
      <c r="B293" t="s">
        <v>1174</v>
      </c>
      <c r="C293" t="s">
        <v>125</v>
      </c>
      <c r="D293" t="s">
        <v>126</v>
      </c>
      <c r="E293">
        <v>59270</v>
      </c>
      <c r="F293" t="s">
        <v>410</v>
      </c>
      <c r="G293" s="21">
        <v>10000</v>
      </c>
      <c r="H293" s="21">
        <v>283248001</v>
      </c>
      <c r="I293" s="21">
        <v>283248001</v>
      </c>
      <c r="K293" s="35" t="str">
        <f t="shared" si="3"/>
        <v>Спир</v>
      </c>
    </row>
    <row r="294" spans="1:11">
      <c r="A294">
        <v>6187388</v>
      </c>
      <c r="B294" t="s">
        <v>1174</v>
      </c>
      <c r="C294" t="s">
        <v>161</v>
      </c>
      <c r="D294" t="s">
        <v>162</v>
      </c>
      <c r="E294">
        <v>45284</v>
      </c>
      <c r="F294" t="s">
        <v>82</v>
      </c>
      <c r="G294" s="21">
        <v>3120</v>
      </c>
      <c r="H294" s="21">
        <v>2832511</v>
      </c>
      <c r="I294" s="21">
        <v>883743432</v>
      </c>
      <c r="K294" s="35" t="str">
        <f t="shared" si="3"/>
        <v>Спир</v>
      </c>
    </row>
    <row r="295" spans="1:11">
      <c r="A295">
        <v>6187389</v>
      </c>
      <c r="B295" t="s">
        <v>1174</v>
      </c>
      <c r="C295" t="s">
        <v>98</v>
      </c>
      <c r="D295" t="s">
        <v>99</v>
      </c>
      <c r="E295">
        <v>45284</v>
      </c>
      <c r="F295" t="s">
        <v>82</v>
      </c>
      <c r="G295" s="21">
        <v>400</v>
      </c>
      <c r="H295" s="21">
        <v>2832500</v>
      </c>
      <c r="I295" s="21">
        <v>113300000</v>
      </c>
      <c r="K295" s="35" t="str">
        <f t="shared" si="3"/>
        <v>Спир</v>
      </c>
    </row>
    <row r="296" spans="1:11">
      <c r="A296">
        <v>6187414</v>
      </c>
      <c r="B296" t="s">
        <v>1174</v>
      </c>
      <c r="C296" t="s">
        <v>389</v>
      </c>
      <c r="D296" t="s">
        <v>390</v>
      </c>
      <c r="E296">
        <v>45433</v>
      </c>
      <c r="F296" t="s">
        <v>84</v>
      </c>
      <c r="G296" s="21">
        <v>200</v>
      </c>
      <c r="H296" s="21">
        <v>3345500</v>
      </c>
      <c r="I296" s="21">
        <v>66910000</v>
      </c>
      <c r="K296" s="35" t="str">
        <f t="shared" si="3"/>
        <v>Спир</v>
      </c>
    </row>
    <row r="297" spans="1:11">
      <c r="A297">
        <v>6188501</v>
      </c>
      <c r="B297" t="s">
        <v>1099</v>
      </c>
      <c r="C297" t="s">
        <v>1175</v>
      </c>
      <c r="D297" t="s">
        <v>1176</v>
      </c>
      <c r="E297">
        <v>45285</v>
      </c>
      <c r="F297" t="s">
        <v>83</v>
      </c>
      <c r="G297" s="21">
        <v>250</v>
      </c>
      <c r="H297" s="21">
        <v>2828003</v>
      </c>
      <c r="I297" s="21">
        <v>70700075</v>
      </c>
      <c r="K297" s="35" t="str">
        <f t="shared" si="3"/>
        <v>Спир</v>
      </c>
    </row>
    <row r="298" spans="1:11">
      <c r="A298">
        <v>6188502</v>
      </c>
      <c r="B298" t="s">
        <v>1099</v>
      </c>
      <c r="C298" t="s">
        <v>102</v>
      </c>
      <c r="D298" t="s">
        <v>103</v>
      </c>
      <c r="E298">
        <v>45285</v>
      </c>
      <c r="F298" t="s">
        <v>83</v>
      </c>
      <c r="G298" s="21">
        <v>480</v>
      </c>
      <c r="H298" s="21">
        <v>2828002</v>
      </c>
      <c r="I298" s="21">
        <v>135744096</v>
      </c>
      <c r="K298" s="35" t="str">
        <f t="shared" si="3"/>
        <v>Спир</v>
      </c>
    </row>
    <row r="299" spans="1:11">
      <c r="A299">
        <v>6188503</v>
      </c>
      <c r="B299" t="s">
        <v>1099</v>
      </c>
      <c r="C299" t="s">
        <v>94</v>
      </c>
      <c r="D299" t="s">
        <v>95</v>
      </c>
      <c r="E299">
        <v>45285</v>
      </c>
      <c r="F299" t="s">
        <v>83</v>
      </c>
      <c r="G299" s="21">
        <v>20</v>
      </c>
      <c r="H299" s="21">
        <v>2828001</v>
      </c>
      <c r="I299" s="21">
        <v>5656002</v>
      </c>
      <c r="K299" s="35" t="str">
        <f t="shared" si="3"/>
        <v>Спир</v>
      </c>
    </row>
    <row r="300" spans="1:11">
      <c r="A300">
        <v>6189152</v>
      </c>
      <c r="B300" t="s">
        <v>1099</v>
      </c>
      <c r="C300" t="s">
        <v>1177</v>
      </c>
      <c r="D300" t="s">
        <v>1178</v>
      </c>
      <c r="E300">
        <v>18521</v>
      </c>
      <c r="F300" t="s">
        <v>58</v>
      </c>
      <c r="G300" s="21">
        <v>100</v>
      </c>
      <c r="H300" s="21">
        <v>6330000</v>
      </c>
      <c r="I300" s="21">
        <v>6330000</v>
      </c>
      <c r="K300" s="35" t="str">
        <f t="shared" si="3"/>
        <v>Бард</v>
      </c>
    </row>
    <row r="301" spans="1:11">
      <c r="A301">
        <v>6189153</v>
      </c>
      <c r="B301" t="s">
        <v>1099</v>
      </c>
      <c r="C301" t="s">
        <v>1177</v>
      </c>
      <c r="D301" t="s">
        <v>1178</v>
      </c>
      <c r="E301">
        <v>18521</v>
      </c>
      <c r="F301" t="s">
        <v>58</v>
      </c>
      <c r="G301" s="21">
        <v>100</v>
      </c>
      <c r="H301" s="21">
        <v>6330000</v>
      </c>
      <c r="I301" s="21">
        <v>6330000</v>
      </c>
      <c r="K301" s="35" t="str">
        <f t="shared" si="3"/>
        <v>Бард</v>
      </c>
    </row>
    <row r="302" spans="1:11">
      <c r="A302">
        <v>6189154</v>
      </c>
      <c r="B302" t="s">
        <v>1099</v>
      </c>
      <c r="C302" t="s">
        <v>56</v>
      </c>
      <c r="D302" t="s">
        <v>57</v>
      </c>
      <c r="E302">
        <v>18521</v>
      </c>
      <c r="F302" t="s">
        <v>58</v>
      </c>
      <c r="G302" s="21">
        <v>300</v>
      </c>
      <c r="H302" s="21">
        <v>6325205</v>
      </c>
      <c r="I302" s="21">
        <v>18975615</v>
      </c>
      <c r="K302" s="35" t="str">
        <f t="shared" si="3"/>
        <v>Бард</v>
      </c>
    </row>
    <row r="303" spans="1:11">
      <c r="A303">
        <v>6189155</v>
      </c>
      <c r="B303" t="s">
        <v>1099</v>
      </c>
      <c r="C303" t="s">
        <v>59</v>
      </c>
      <c r="D303" t="s">
        <v>60</v>
      </c>
      <c r="E303">
        <v>18521</v>
      </c>
      <c r="F303" t="s">
        <v>58</v>
      </c>
      <c r="G303" s="21">
        <v>100</v>
      </c>
      <c r="H303" s="21">
        <v>6325000</v>
      </c>
      <c r="I303" s="21">
        <v>6325000</v>
      </c>
      <c r="K303" s="35" t="str">
        <f t="shared" si="3"/>
        <v>Бард</v>
      </c>
    </row>
    <row r="304" spans="1:11">
      <c r="A304">
        <v>6191278</v>
      </c>
      <c r="B304" t="s">
        <v>1179</v>
      </c>
      <c r="C304" t="s">
        <v>1180</v>
      </c>
      <c r="D304" t="s">
        <v>1181</v>
      </c>
      <c r="E304">
        <v>45433</v>
      </c>
      <c r="F304" t="s">
        <v>84</v>
      </c>
      <c r="G304" s="21">
        <v>10</v>
      </c>
      <c r="H304" s="21">
        <v>3345440</v>
      </c>
      <c r="I304" s="21">
        <v>3345440</v>
      </c>
      <c r="K304" s="35" t="str">
        <f t="shared" si="3"/>
        <v>Спир</v>
      </c>
    </row>
    <row r="305" spans="1:11">
      <c r="A305">
        <v>6191921</v>
      </c>
      <c r="B305" t="s">
        <v>1179</v>
      </c>
      <c r="C305" t="s">
        <v>204</v>
      </c>
      <c r="D305" t="s">
        <v>73</v>
      </c>
      <c r="E305">
        <v>18521</v>
      </c>
      <c r="F305" t="s">
        <v>58</v>
      </c>
      <c r="G305" s="21">
        <v>100</v>
      </c>
      <c r="H305" s="21">
        <v>6327000</v>
      </c>
      <c r="I305" s="21">
        <v>6327000</v>
      </c>
      <c r="K305" s="35" t="str">
        <f t="shared" si="3"/>
        <v>Бард</v>
      </c>
    </row>
    <row r="306" spans="1:11">
      <c r="A306">
        <v>6191922</v>
      </c>
      <c r="B306" t="s">
        <v>1179</v>
      </c>
      <c r="C306" t="s">
        <v>59</v>
      </c>
      <c r="D306" t="s">
        <v>60</v>
      </c>
      <c r="E306">
        <v>18521</v>
      </c>
      <c r="F306" t="s">
        <v>58</v>
      </c>
      <c r="G306" s="21">
        <v>500</v>
      </c>
      <c r="H306" s="21">
        <v>6325000</v>
      </c>
      <c r="I306" s="21">
        <v>31625000</v>
      </c>
      <c r="K306" s="35" t="str">
        <f t="shared" si="3"/>
        <v>Бард</v>
      </c>
    </row>
    <row r="307" spans="1:11">
      <c r="A307">
        <v>6192908</v>
      </c>
      <c r="B307" t="s">
        <v>1179</v>
      </c>
      <c r="C307" t="s">
        <v>184</v>
      </c>
      <c r="D307" t="s">
        <v>185</v>
      </c>
      <c r="E307">
        <v>45285</v>
      </c>
      <c r="F307" t="s">
        <v>83</v>
      </c>
      <c r="G307" s="21">
        <v>190</v>
      </c>
      <c r="H307" s="21">
        <v>2828001</v>
      </c>
      <c r="I307" s="21">
        <v>53732019</v>
      </c>
      <c r="K307" s="35" t="str">
        <f t="shared" si="3"/>
        <v>Спир</v>
      </c>
    </row>
    <row r="308" spans="1:11">
      <c r="A308">
        <v>6193400</v>
      </c>
      <c r="B308" t="s">
        <v>1179</v>
      </c>
      <c r="C308" t="s">
        <v>184</v>
      </c>
      <c r="D308" t="s">
        <v>185</v>
      </c>
      <c r="E308">
        <v>54511</v>
      </c>
      <c r="F308" t="s">
        <v>286</v>
      </c>
      <c r="G308" s="21">
        <v>1000</v>
      </c>
      <c r="H308" s="21">
        <v>282800001</v>
      </c>
      <c r="I308" s="21">
        <v>28280000.100000001</v>
      </c>
      <c r="K308" s="35" t="str">
        <f t="shared" si="3"/>
        <v>Спир</v>
      </c>
    </row>
    <row r="309" spans="1:11">
      <c r="A309">
        <v>6194348</v>
      </c>
      <c r="B309" t="s">
        <v>1182</v>
      </c>
      <c r="C309" t="s">
        <v>102</v>
      </c>
      <c r="D309" t="s">
        <v>103</v>
      </c>
      <c r="E309">
        <v>45285</v>
      </c>
      <c r="F309" t="s">
        <v>83</v>
      </c>
      <c r="G309" s="21">
        <v>480</v>
      </c>
      <c r="H309" s="21">
        <v>2828001</v>
      </c>
      <c r="I309" s="21">
        <v>135744048</v>
      </c>
      <c r="K309" s="35" t="str">
        <f t="shared" si="3"/>
        <v>Спир</v>
      </c>
    </row>
    <row r="310" spans="1:11">
      <c r="A310">
        <v>6194349</v>
      </c>
      <c r="B310" t="s">
        <v>1182</v>
      </c>
      <c r="C310" t="s">
        <v>291</v>
      </c>
      <c r="D310" t="s">
        <v>292</v>
      </c>
      <c r="E310">
        <v>45285</v>
      </c>
      <c r="F310" t="s">
        <v>83</v>
      </c>
      <c r="G310" s="21">
        <v>200</v>
      </c>
      <c r="H310" s="21">
        <v>2828001</v>
      </c>
      <c r="I310" s="21">
        <v>56560020</v>
      </c>
      <c r="K310" s="35" t="str">
        <f t="shared" si="3"/>
        <v>Спир</v>
      </c>
    </row>
    <row r="311" spans="1:11">
      <c r="A311">
        <v>6195086</v>
      </c>
      <c r="B311" t="s">
        <v>1182</v>
      </c>
      <c r="C311" t="s">
        <v>56</v>
      </c>
      <c r="D311" t="s">
        <v>57</v>
      </c>
      <c r="E311">
        <v>18521</v>
      </c>
      <c r="F311" t="s">
        <v>58</v>
      </c>
      <c r="G311" s="21">
        <v>300</v>
      </c>
      <c r="H311" s="21">
        <v>6325505</v>
      </c>
      <c r="I311" s="21">
        <v>18976515</v>
      </c>
      <c r="K311" s="35" t="str">
        <f t="shared" si="3"/>
        <v>Бард</v>
      </c>
    </row>
    <row r="312" spans="1:11">
      <c r="A312">
        <v>6195087</v>
      </c>
      <c r="B312" t="s">
        <v>1182</v>
      </c>
      <c r="C312" t="s">
        <v>59</v>
      </c>
      <c r="D312" t="s">
        <v>60</v>
      </c>
      <c r="E312">
        <v>18521</v>
      </c>
      <c r="F312" t="s">
        <v>58</v>
      </c>
      <c r="G312" s="21">
        <v>300</v>
      </c>
      <c r="H312" s="21">
        <v>6325000</v>
      </c>
      <c r="I312" s="21">
        <v>18975000</v>
      </c>
      <c r="K312" s="35" t="str">
        <f t="shared" si="3"/>
        <v>Бард</v>
      </c>
    </row>
    <row r="313" spans="1:11">
      <c r="A313">
        <v>6195483</v>
      </c>
      <c r="B313" t="s">
        <v>1182</v>
      </c>
      <c r="C313" t="s">
        <v>109</v>
      </c>
      <c r="D313" t="s">
        <v>110</v>
      </c>
      <c r="E313">
        <v>59270</v>
      </c>
      <c r="F313" t="s">
        <v>410</v>
      </c>
      <c r="G313" s="21">
        <v>10000</v>
      </c>
      <c r="H313" s="21">
        <v>283248000</v>
      </c>
      <c r="I313" s="21">
        <v>283248000</v>
      </c>
      <c r="K313" s="35" t="str">
        <f t="shared" si="3"/>
        <v>Спир</v>
      </c>
    </row>
    <row r="314" spans="1:11">
      <c r="A314">
        <v>6196148</v>
      </c>
      <c r="B314" t="s">
        <v>1182</v>
      </c>
      <c r="C314" t="s">
        <v>411</v>
      </c>
      <c r="D314" t="s">
        <v>412</v>
      </c>
      <c r="E314">
        <v>45284</v>
      </c>
      <c r="F314" t="s">
        <v>82</v>
      </c>
      <c r="G314" s="21">
        <v>1200</v>
      </c>
      <c r="H314" s="21">
        <v>2832481</v>
      </c>
      <c r="I314" s="21">
        <v>339897720</v>
      </c>
      <c r="K314" s="35" t="str">
        <f t="shared" si="3"/>
        <v>Спир</v>
      </c>
    </row>
    <row r="315" spans="1:11">
      <c r="A315">
        <v>6197545</v>
      </c>
      <c r="B315" t="s">
        <v>1100</v>
      </c>
      <c r="C315" t="s">
        <v>357</v>
      </c>
      <c r="D315" t="s">
        <v>358</v>
      </c>
      <c r="E315">
        <v>45284</v>
      </c>
      <c r="F315" t="s">
        <v>82</v>
      </c>
      <c r="G315" s="21">
        <v>50</v>
      </c>
      <c r="H315" s="21">
        <v>2832480</v>
      </c>
      <c r="I315" s="21">
        <v>14162400</v>
      </c>
      <c r="K315" s="35" t="str">
        <f t="shared" si="3"/>
        <v>Спир</v>
      </c>
    </row>
    <row r="316" spans="1:11">
      <c r="A316">
        <v>6198298</v>
      </c>
      <c r="B316" t="s">
        <v>1100</v>
      </c>
      <c r="C316" t="s">
        <v>59</v>
      </c>
      <c r="D316" t="s">
        <v>60</v>
      </c>
      <c r="E316">
        <v>18521</v>
      </c>
      <c r="F316" t="s">
        <v>58</v>
      </c>
      <c r="G316" s="21">
        <v>600</v>
      </c>
      <c r="H316" s="21">
        <v>6325000</v>
      </c>
      <c r="I316" s="21">
        <v>37950000</v>
      </c>
      <c r="K316" s="35" t="str">
        <f t="shared" si="3"/>
        <v>Бард</v>
      </c>
    </row>
    <row r="317" spans="1:11">
      <c r="A317">
        <v>6199305</v>
      </c>
      <c r="B317" t="s">
        <v>1100</v>
      </c>
      <c r="C317" t="s">
        <v>381</v>
      </c>
      <c r="D317" t="s">
        <v>382</v>
      </c>
      <c r="E317">
        <v>45433</v>
      </c>
      <c r="F317" t="s">
        <v>84</v>
      </c>
      <c r="G317" s="21">
        <v>450</v>
      </c>
      <c r="H317" s="21">
        <v>3345444</v>
      </c>
      <c r="I317" s="21">
        <v>150544980</v>
      </c>
      <c r="K317" s="35" t="str">
        <f t="shared" si="3"/>
        <v>Спир</v>
      </c>
    </row>
    <row r="318" spans="1:11">
      <c r="A318">
        <v>6200582</v>
      </c>
      <c r="B318" t="s">
        <v>1044</v>
      </c>
      <c r="C318" t="s">
        <v>136</v>
      </c>
      <c r="D318" t="s">
        <v>137</v>
      </c>
      <c r="E318">
        <v>45285</v>
      </c>
      <c r="F318" t="s">
        <v>83</v>
      </c>
      <c r="G318" s="21">
        <v>500</v>
      </c>
      <c r="H318" s="21">
        <v>2828001</v>
      </c>
      <c r="I318" s="21">
        <v>141400050</v>
      </c>
      <c r="K318" s="35" t="str">
        <f t="shared" si="3"/>
        <v>Спир</v>
      </c>
    </row>
    <row r="319" spans="1:11">
      <c r="A319">
        <v>6200583</v>
      </c>
      <c r="B319" t="s">
        <v>1044</v>
      </c>
      <c r="C319" t="s">
        <v>154</v>
      </c>
      <c r="D319" t="s">
        <v>155</v>
      </c>
      <c r="E319">
        <v>45284</v>
      </c>
      <c r="F319" t="s">
        <v>82</v>
      </c>
      <c r="G319" s="21">
        <v>150</v>
      </c>
      <c r="H319" s="21">
        <v>2835999</v>
      </c>
      <c r="I319" s="21">
        <v>42539985</v>
      </c>
      <c r="K319" s="35" t="str">
        <f t="shared" si="3"/>
        <v>Спир</v>
      </c>
    </row>
    <row r="320" spans="1:11">
      <c r="A320">
        <v>6200584</v>
      </c>
      <c r="B320" t="s">
        <v>1044</v>
      </c>
      <c r="C320" t="s">
        <v>100</v>
      </c>
      <c r="D320" t="s">
        <v>101</v>
      </c>
      <c r="E320">
        <v>45284</v>
      </c>
      <c r="F320" t="s">
        <v>82</v>
      </c>
      <c r="G320" s="21">
        <v>100</v>
      </c>
      <c r="H320" s="21">
        <v>2832481</v>
      </c>
      <c r="I320" s="21">
        <v>28324810</v>
      </c>
      <c r="K320" s="35" t="str">
        <f t="shared" si="3"/>
        <v>Спир</v>
      </c>
    </row>
    <row r="321" spans="1:11">
      <c r="A321">
        <v>6200585</v>
      </c>
      <c r="B321" t="s">
        <v>1044</v>
      </c>
      <c r="C321" t="s">
        <v>92</v>
      </c>
      <c r="D321" t="s">
        <v>93</v>
      </c>
      <c r="E321">
        <v>45284</v>
      </c>
      <c r="F321" t="s">
        <v>82</v>
      </c>
      <c r="G321" s="21">
        <v>300</v>
      </c>
      <c r="H321" s="21">
        <v>2832480</v>
      </c>
      <c r="I321" s="21">
        <v>84974400</v>
      </c>
      <c r="K321" s="35" t="str">
        <f t="shared" si="3"/>
        <v>Спир</v>
      </c>
    </row>
    <row r="322" spans="1:11">
      <c r="A322">
        <v>6200586</v>
      </c>
      <c r="B322" t="s">
        <v>1044</v>
      </c>
      <c r="C322" t="s">
        <v>92</v>
      </c>
      <c r="D322" t="s">
        <v>93</v>
      </c>
      <c r="E322">
        <v>45284</v>
      </c>
      <c r="F322" t="s">
        <v>82</v>
      </c>
      <c r="G322" s="21">
        <v>400</v>
      </c>
      <c r="H322" s="21">
        <v>2832480</v>
      </c>
      <c r="I322" s="21">
        <v>113299200</v>
      </c>
      <c r="K322" s="35" t="str">
        <f t="shared" si="3"/>
        <v>Спир</v>
      </c>
    </row>
    <row r="323" spans="1:11">
      <c r="A323">
        <v>6201292</v>
      </c>
      <c r="B323" t="s">
        <v>1044</v>
      </c>
      <c r="C323" t="s">
        <v>204</v>
      </c>
      <c r="D323" t="s">
        <v>73</v>
      </c>
      <c r="E323">
        <v>18521</v>
      </c>
      <c r="F323" t="s">
        <v>58</v>
      </c>
      <c r="G323" s="21">
        <v>100</v>
      </c>
      <c r="H323" s="21">
        <v>6327000</v>
      </c>
      <c r="I323" s="21">
        <v>6327000</v>
      </c>
      <c r="K323" s="35" t="str">
        <f t="shared" si="3"/>
        <v>Бард</v>
      </c>
    </row>
    <row r="324" spans="1:11">
      <c r="A324">
        <v>6201293</v>
      </c>
      <c r="B324" t="s">
        <v>1044</v>
      </c>
      <c r="C324" t="s">
        <v>59</v>
      </c>
      <c r="D324" t="s">
        <v>60</v>
      </c>
      <c r="E324">
        <v>18521</v>
      </c>
      <c r="F324" t="s">
        <v>58</v>
      </c>
      <c r="G324" s="21">
        <v>500</v>
      </c>
      <c r="H324" s="21">
        <v>6325000</v>
      </c>
      <c r="I324" s="21">
        <v>31625000</v>
      </c>
      <c r="K324" s="35" t="str">
        <f t="shared" si="3"/>
        <v>Бард</v>
      </c>
    </row>
    <row r="325" spans="1:11">
      <c r="A325">
        <v>6202291</v>
      </c>
      <c r="B325" t="s">
        <v>1044</v>
      </c>
      <c r="C325" t="s">
        <v>150</v>
      </c>
      <c r="D325" t="s">
        <v>151</v>
      </c>
      <c r="E325">
        <v>45284</v>
      </c>
      <c r="F325" t="s">
        <v>82</v>
      </c>
      <c r="G325" s="21">
        <v>3220</v>
      </c>
      <c r="H325" s="21">
        <v>2832481</v>
      </c>
      <c r="I325" s="21">
        <v>912058882</v>
      </c>
      <c r="K325" s="35" t="str">
        <f t="shared" si="3"/>
        <v>Спир</v>
      </c>
    </row>
    <row r="326" spans="1:11">
      <c r="A326">
        <v>6202846</v>
      </c>
      <c r="B326" t="s">
        <v>1044</v>
      </c>
      <c r="C326" t="s">
        <v>125</v>
      </c>
      <c r="D326" t="s">
        <v>126</v>
      </c>
      <c r="E326">
        <v>59270</v>
      </c>
      <c r="F326" t="s">
        <v>410</v>
      </c>
      <c r="G326" s="21">
        <v>20000</v>
      </c>
      <c r="H326" s="21">
        <v>283248000</v>
      </c>
      <c r="I326" s="21">
        <v>566496000</v>
      </c>
      <c r="K326" s="35" t="str">
        <f t="shared" si="3"/>
        <v>Спир</v>
      </c>
    </row>
    <row r="327" spans="1:11">
      <c r="A327">
        <v>6203719</v>
      </c>
      <c r="B327" t="s">
        <v>1183</v>
      </c>
      <c r="C327" t="s">
        <v>102</v>
      </c>
      <c r="D327" t="s">
        <v>103</v>
      </c>
      <c r="E327">
        <v>45285</v>
      </c>
      <c r="F327" t="s">
        <v>83</v>
      </c>
      <c r="G327" s="21">
        <v>480</v>
      </c>
      <c r="H327" s="21">
        <v>2828002</v>
      </c>
      <c r="I327" s="21">
        <v>135744096</v>
      </c>
      <c r="K327" s="35" t="str">
        <f t="shared" ref="K327:K390" si="4">LEFT(F327,4)</f>
        <v>Спир</v>
      </c>
    </row>
    <row r="328" spans="1:11">
      <c r="A328">
        <v>6203720</v>
      </c>
      <c r="B328" t="s">
        <v>1183</v>
      </c>
      <c r="C328" t="s">
        <v>134</v>
      </c>
      <c r="D328" t="s">
        <v>135</v>
      </c>
      <c r="E328">
        <v>45285</v>
      </c>
      <c r="F328" t="s">
        <v>83</v>
      </c>
      <c r="G328" s="21">
        <v>50</v>
      </c>
      <c r="H328" s="21">
        <v>2828001</v>
      </c>
      <c r="I328" s="21">
        <v>14140005</v>
      </c>
      <c r="K328" s="35" t="str">
        <f t="shared" si="4"/>
        <v>Спир</v>
      </c>
    </row>
    <row r="329" spans="1:11">
      <c r="A329">
        <v>6204377</v>
      </c>
      <c r="B329" t="s">
        <v>1183</v>
      </c>
      <c r="C329" t="s">
        <v>1177</v>
      </c>
      <c r="D329" t="s">
        <v>1178</v>
      </c>
      <c r="E329">
        <v>18521</v>
      </c>
      <c r="F329" t="s">
        <v>58</v>
      </c>
      <c r="G329" s="21">
        <v>100</v>
      </c>
      <c r="H329" s="21">
        <v>6330000</v>
      </c>
      <c r="I329" s="21">
        <v>6330000</v>
      </c>
      <c r="K329" s="35" t="str">
        <f t="shared" si="4"/>
        <v>Бард</v>
      </c>
    </row>
    <row r="330" spans="1:11">
      <c r="A330">
        <v>6204378</v>
      </c>
      <c r="B330" t="s">
        <v>1183</v>
      </c>
      <c r="C330" t="s">
        <v>59</v>
      </c>
      <c r="D330" t="s">
        <v>60</v>
      </c>
      <c r="E330">
        <v>18521</v>
      </c>
      <c r="F330" t="s">
        <v>58</v>
      </c>
      <c r="G330" s="21">
        <v>500</v>
      </c>
      <c r="H330" s="21">
        <v>6325000</v>
      </c>
      <c r="I330" s="21">
        <v>31625000</v>
      </c>
      <c r="K330" s="35" t="str">
        <f t="shared" si="4"/>
        <v>Бард</v>
      </c>
    </row>
    <row r="331" spans="1:11">
      <c r="A331">
        <v>6205397</v>
      </c>
      <c r="B331" t="s">
        <v>1183</v>
      </c>
      <c r="C331" t="s">
        <v>175</v>
      </c>
      <c r="D331" t="s">
        <v>176</v>
      </c>
      <c r="E331">
        <v>45285</v>
      </c>
      <c r="F331" t="s">
        <v>83</v>
      </c>
      <c r="G331" s="21">
        <v>70</v>
      </c>
      <c r="H331" s="21">
        <v>2828001</v>
      </c>
      <c r="I331" s="21">
        <v>19796007</v>
      </c>
      <c r="K331" s="35" t="str">
        <f t="shared" si="4"/>
        <v>Спир</v>
      </c>
    </row>
    <row r="332" spans="1:11">
      <c r="A332">
        <v>6205398</v>
      </c>
      <c r="B332" t="s">
        <v>1183</v>
      </c>
      <c r="C332" t="s">
        <v>146</v>
      </c>
      <c r="D332" t="s">
        <v>147</v>
      </c>
      <c r="E332">
        <v>45285</v>
      </c>
      <c r="F332" t="s">
        <v>83</v>
      </c>
      <c r="G332" s="21">
        <v>250</v>
      </c>
      <c r="H332" s="21">
        <v>2828001</v>
      </c>
      <c r="I332" s="21">
        <v>70700025</v>
      </c>
      <c r="K332" s="35" t="str">
        <f t="shared" si="4"/>
        <v>Спир</v>
      </c>
    </row>
    <row r="333" spans="1:11">
      <c r="A333">
        <v>6205435</v>
      </c>
      <c r="B333" t="s">
        <v>1183</v>
      </c>
      <c r="C333" t="s">
        <v>188</v>
      </c>
      <c r="D333" t="s">
        <v>189</v>
      </c>
      <c r="E333">
        <v>45433</v>
      </c>
      <c r="F333" t="s">
        <v>84</v>
      </c>
      <c r="G333" s="21">
        <v>20</v>
      </c>
      <c r="H333" s="21">
        <v>3345441</v>
      </c>
      <c r="I333" s="21">
        <v>6690882</v>
      </c>
      <c r="K333" s="35" t="str">
        <f t="shared" si="4"/>
        <v>Спир</v>
      </c>
    </row>
    <row r="334" spans="1:11">
      <c r="A334">
        <v>6206556</v>
      </c>
      <c r="B334" t="s">
        <v>1043</v>
      </c>
      <c r="C334" t="s">
        <v>1184</v>
      </c>
      <c r="D334" t="s">
        <v>1185</v>
      </c>
      <c r="E334">
        <v>45433</v>
      </c>
      <c r="F334" t="s">
        <v>84</v>
      </c>
      <c r="G334" s="21">
        <v>10</v>
      </c>
      <c r="H334" s="21">
        <v>3345440</v>
      </c>
      <c r="I334" s="21">
        <v>3345440</v>
      </c>
      <c r="K334" s="35" t="str">
        <f t="shared" si="4"/>
        <v>Спир</v>
      </c>
    </row>
    <row r="335" spans="1:11">
      <c r="A335">
        <v>6207187</v>
      </c>
      <c r="B335" t="s">
        <v>1043</v>
      </c>
      <c r="C335" t="s">
        <v>59</v>
      </c>
      <c r="D335" t="s">
        <v>60</v>
      </c>
      <c r="E335">
        <v>18521</v>
      </c>
      <c r="F335" t="s">
        <v>58</v>
      </c>
      <c r="G335" s="21">
        <v>700</v>
      </c>
      <c r="H335" s="21">
        <v>6325000</v>
      </c>
      <c r="I335" s="21">
        <v>44275000</v>
      </c>
      <c r="K335" s="35" t="str">
        <f t="shared" si="4"/>
        <v>Бард</v>
      </c>
    </row>
    <row r="336" spans="1:11">
      <c r="A336">
        <v>6209094</v>
      </c>
      <c r="B336" t="s">
        <v>1186</v>
      </c>
      <c r="C336" t="s">
        <v>102</v>
      </c>
      <c r="D336" t="s">
        <v>103</v>
      </c>
      <c r="E336">
        <v>45285</v>
      </c>
      <c r="F336" t="s">
        <v>83</v>
      </c>
      <c r="G336" s="21">
        <v>480</v>
      </c>
      <c r="H336" s="21">
        <v>2828001</v>
      </c>
      <c r="I336" s="21">
        <v>135744048</v>
      </c>
      <c r="K336" s="35" t="str">
        <f t="shared" si="4"/>
        <v>Спир</v>
      </c>
    </row>
    <row r="337" spans="1:11">
      <c r="A337">
        <v>6209095</v>
      </c>
      <c r="B337" t="s">
        <v>1186</v>
      </c>
      <c r="C337" t="s">
        <v>92</v>
      </c>
      <c r="D337" t="s">
        <v>93</v>
      </c>
      <c r="E337">
        <v>45284</v>
      </c>
      <c r="F337" t="s">
        <v>82</v>
      </c>
      <c r="G337" s="21">
        <v>400</v>
      </c>
      <c r="H337" s="21">
        <v>2832480</v>
      </c>
      <c r="I337" s="21">
        <v>113299200</v>
      </c>
      <c r="K337" s="35" t="str">
        <f t="shared" si="4"/>
        <v>Спир</v>
      </c>
    </row>
    <row r="338" spans="1:11">
      <c r="A338">
        <v>6209141</v>
      </c>
      <c r="B338" t="s">
        <v>1186</v>
      </c>
      <c r="C338" t="s">
        <v>144</v>
      </c>
      <c r="D338" t="s">
        <v>145</v>
      </c>
      <c r="E338">
        <v>45433</v>
      </c>
      <c r="F338" t="s">
        <v>84</v>
      </c>
      <c r="G338" s="21">
        <v>80</v>
      </c>
      <c r="H338" s="21">
        <v>3345440</v>
      </c>
      <c r="I338" s="21">
        <v>26763520</v>
      </c>
      <c r="K338" s="35" t="str">
        <f t="shared" si="4"/>
        <v>Спир</v>
      </c>
    </row>
    <row r="339" spans="1:11">
      <c r="A339">
        <v>6209812</v>
      </c>
      <c r="B339" t="s">
        <v>1186</v>
      </c>
      <c r="C339" t="s">
        <v>1177</v>
      </c>
      <c r="D339" t="s">
        <v>1178</v>
      </c>
      <c r="E339">
        <v>18521</v>
      </c>
      <c r="F339" t="s">
        <v>58</v>
      </c>
      <c r="G339" s="21">
        <v>100</v>
      </c>
      <c r="H339" s="21">
        <v>6328000</v>
      </c>
      <c r="I339" s="21">
        <v>6328000</v>
      </c>
      <c r="K339" s="35" t="str">
        <f t="shared" si="4"/>
        <v>Бард</v>
      </c>
    </row>
    <row r="340" spans="1:11">
      <c r="A340">
        <v>6209813</v>
      </c>
      <c r="B340" t="s">
        <v>1186</v>
      </c>
      <c r="C340" t="s">
        <v>1177</v>
      </c>
      <c r="D340" t="s">
        <v>1178</v>
      </c>
      <c r="E340">
        <v>18521</v>
      </c>
      <c r="F340" t="s">
        <v>58</v>
      </c>
      <c r="G340" s="21">
        <v>100</v>
      </c>
      <c r="H340" s="21">
        <v>6328000</v>
      </c>
      <c r="I340" s="21">
        <v>6328000</v>
      </c>
      <c r="K340" s="35" t="str">
        <f t="shared" si="4"/>
        <v>Бард</v>
      </c>
    </row>
    <row r="341" spans="1:11">
      <c r="A341">
        <v>6209814</v>
      </c>
      <c r="B341" t="s">
        <v>1186</v>
      </c>
      <c r="C341" t="s">
        <v>63</v>
      </c>
      <c r="D341" t="s">
        <v>64</v>
      </c>
      <c r="E341">
        <v>18521</v>
      </c>
      <c r="F341" t="s">
        <v>58</v>
      </c>
      <c r="G341" s="21">
        <v>500</v>
      </c>
      <c r="H341" s="21">
        <v>6326000</v>
      </c>
      <c r="I341" s="21">
        <v>31630000</v>
      </c>
      <c r="K341" s="35" t="str">
        <f t="shared" si="4"/>
        <v>Бард</v>
      </c>
    </row>
    <row r="342" spans="1:11">
      <c r="A342">
        <v>6210220</v>
      </c>
      <c r="B342" t="s">
        <v>1186</v>
      </c>
      <c r="C342" t="s">
        <v>128</v>
      </c>
      <c r="D342" t="s">
        <v>129</v>
      </c>
      <c r="E342">
        <v>54511</v>
      </c>
      <c r="F342" t="s">
        <v>286</v>
      </c>
      <c r="G342" s="21">
        <v>22000</v>
      </c>
      <c r="H342" s="21">
        <v>282800000</v>
      </c>
      <c r="I342" s="21">
        <v>622160000</v>
      </c>
      <c r="K342" s="35" t="str">
        <f t="shared" si="4"/>
        <v>Спир</v>
      </c>
    </row>
    <row r="343" spans="1:11">
      <c r="A343">
        <v>6210855</v>
      </c>
      <c r="B343" t="s">
        <v>1186</v>
      </c>
      <c r="C343" t="s">
        <v>293</v>
      </c>
      <c r="D343" t="s">
        <v>294</v>
      </c>
      <c r="E343">
        <v>45284</v>
      </c>
      <c r="F343" t="s">
        <v>82</v>
      </c>
      <c r="G343" s="21">
        <v>500</v>
      </c>
      <c r="H343" s="21">
        <v>2832480</v>
      </c>
      <c r="I343" s="21">
        <v>141624000</v>
      </c>
      <c r="K343" s="35" t="str">
        <f t="shared" si="4"/>
        <v>Спир</v>
      </c>
    </row>
    <row r="344" spans="1:11">
      <c r="A344">
        <v>6210884</v>
      </c>
      <c r="B344" t="s">
        <v>1186</v>
      </c>
      <c r="C344" t="s">
        <v>297</v>
      </c>
      <c r="D344" t="s">
        <v>298</v>
      </c>
      <c r="E344">
        <v>45433</v>
      </c>
      <c r="F344" t="s">
        <v>84</v>
      </c>
      <c r="G344" s="21">
        <v>50</v>
      </c>
      <c r="H344" s="21">
        <v>3345441</v>
      </c>
      <c r="I344" s="21">
        <v>16727205</v>
      </c>
      <c r="K344" s="35" t="str">
        <f t="shared" si="4"/>
        <v>Спир</v>
      </c>
    </row>
    <row r="345" spans="1:11">
      <c r="A345">
        <v>6212172</v>
      </c>
      <c r="B345" t="s">
        <v>1187</v>
      </c>
      <c r="C345" t="s">
        <v>88</v>
      </c>
      <c r="D345" t="s">
        <v>89</v>
      </c>
      <c r="E345">
        <v>45285</v>
      </c>
      <c r="F345" t="s">
        <v>83</v>
      </c>
      <c r="G345" s="21">
        <v>500</v>
      </c>
      <c r="H345" s="21">
        <v>2828001</v>
      </c>
      <c r="I345" s="21">
        <v>141400050</v>
      </c>
      <c r="K345" s="35" t="str">
        <f t="shared" si="4"/>
        <v>Спир</v>
      </c>
    </row>
    <row r="346" spans="1:11">
      <c r="A346">
        <v>6212173</v>
      </c>
      <c r="B346" t="s">
        <v>1187</v>
      </c>
      <c r="C346" t="s">
        <v>154</v>
      </c>
      <c r="D346" t="s">
        <v>155</v>
      </c>
      <c r="E346">
        <v>45284</v>
      </c>
      <c r="F346" t="s">
        <v>82</v>
      </c>
      <c r="G346" s="21">
        <v>150</v>
      </c>
      <c r="H346" s="21">
        <v>2832999</v>
      </c>
      <c r="I346" s="21">
        <v>42494985</v>
      </c>
      <c r="K346" s="35" t="str">
        <f t="shared" si="4"/>
        <v>Спир</v>
      </c>
    </row>
    <row r="347" spans="1:11">
      <c r="A347">
        <v>6212918</v>
      </c>
      <c r="B347" t="s">
        <v>1187</v>
      </c>
      <c r="C347" t="s">
        <v>59</v>
      </c>
      <c r="D347" t="s">
        <v>60</v>
      </c>
      <c r="E347">
        <v>18521</v>
      </c>
      <c r="F347" t="s">
        <v>58</v>
      </c>
      <c r="G347" s="21">
        <v>700</v>
      </c>
      <c r="H347" s="21">
        <v>6325000</v>
      </c>
      <c r="I347" s="21">
        <v>44275000</v>
      </c>
      <c r="K347" s="35" t="str">
        <f t="shared" si="4"/>
        <v>Бард</v>
      </c>
    </row>
    <row r="348" spans="1:11">
      <c r="A348">
        <v>6213832</v>
      </c>
      <c r="B348" t="s">
        <v>1187</v>
      </c>
      <c r="C348" t="s">
        <v>102</v>
      </c>
      <c r="D348" t="s">
        <v>103</v>
      </c>
      <c r="E348">
        <v>45285</v>
      </c>
      <c r="F348" t="s">
        <v>83</v>
      </c>
      <c r="G348" s="21">
        <v>480</v>
      </c>
      <c r="H348" s="21">
        <v>2828000</v>
      </c>
      <c r="I348" s="21">
        <v>135744000</v>
      </c>
      <c r="K348" s="35" t="str">
        <f t="shared" si="4"/>
        <v>Спир</v>
      </c>
    </row>
    <row r="349" spans="1:11">
      <c r="A349">
        <v>6213833</v>
      </c>
      <c r="B349" t="s">
        <v>1187</v>
      </c>
      <c r="C349" t="s">
        <v>5368</v>
      </c>
      <c r="D349" t="s">
        <v>1188</v>
      </c>
      <c r="E349">
        <v>45285</v>
      </c>
      <c r="F349" t="s">
        <v>83</v>
      </c>
      <c r="G349" s="21">
        <v>200</v>
      </c>
      <c r="H349" s="21">
        <v>2828000</v>
      </c>
      <c r="I349" s="21">
        <v>56560000</v>
      </c>
      <c r="K349" s="35" t="str">
        <f t="shared" si="4"/>
        <v>Спир</v>
      </c>
    </row>
    <row r="350" spans="1:11">
      <c r="A350">
        <v>6213856</v>
      </c>
      <c r="B350" t="s">
        <v>1187</v>
      </c>
      <c r="C350" t="s">
        <v>211</v>
      </c>
      <c r="D350" t="s">
        <v>87</v>
      </c>
      <c r="E350">
        <v>45433</v>
      </c>
      <c r="F350" t="s">
        <v>84</v>
      </c>
      <c r="G350" s="21">
        <v>300</v>
      </c>
      <c r="H350" s="21">
        <v>3345445</v>
      </c>
      <c r="I350" s="21">
        <v>100363350</v>
      </c>
      <c r="K350" s="35" t="str">
        <f t="shared" si="4"/>
        <v>Спир</v>
      </c>
    </row>
    <row r="351" spans="1:11">
      <c r="A351">
        <v>6215001</v>
      </c>
      <c r="B351" t="s">
        <v>1189</v>
      </c>
      <c r="C351" t="s">
        <v>192</v>
      </c>
      <c r="D351" t="s">
        <v>193</v>
      </c>
      <c r="E351">
        <v>45433</v>
      </c>
      <c r="F351" t="s">
        <v>84</v>
      </c>
      <c r="G351" s="21">
        <v>200</v>
      </c>
      <c r="H351" s="21">
        <v>3345441</v>
      </c>
      <c r="I351" s="21">
        <v>66908820</v>
      </c>
      <c r="K351" s="35" t="str">
        <f t="shared" si="4"/>
        <v>Спир</v>
      </c>
    </row>
    <row r="352" spans="1:11">
      <c r="A352">
        <v>6215712</v>
      </c>
      <c r="B352" t="s">
        <v>1189</v>
      </c>
      <c r="C352" t="s">
        <v>59</v>
      </c>
      <c r="D352" t="s">
        <v>60</v>
      </c>
      <c r="E352">
        <v>18521</v>
      </c>
      <c r="F352" t="s">
        <v>58</v>
      </c>
      <c r="G352" s="21">
        <v>700</v>
      </c>
      <c r="H352" s="21">
        <v>6325000</v>
      </c>
      <c r="I352" s="21">
        <v>44275000</v>
      </c>
      <c r="K352" s="35" t="str">
        <f t="shared" si="4"/>
        <v>Бард</v>
      </c>
    </row>
    <row r="353" spans="1:11">
      <c r="A353">
        <v>6216610</v>
      </c>
      <c r="B353" t="s">
        <v>1189</v>
      </c>
      <c r="C353" t="s">
        <v>421</v>
      </c>
      <c r="D353" t="s">
        <v>422</v>
      </c>
      <c r="E353">
        <v>45285</v>
      </c>
      <c r="F353" t="s">
        <v>83</v>
      </c>
      <c r="G353" s="21">
        <v>250</v>
      </c>
      <c r="H353" s="21">
        <v>2828000</v>
      </c>
      <c r="I353" s="21">
        <v>70700000</v>
      </c>
      <c r="K353" s="35" t="str">
        <f t="shared" si="4"/>
        <v>Спир</v>
      </c>
    </row>
    <row r="354" spans="1:11">
      <c r="A354">
        <v>6216611</v>
      </c>
      <c r="B354" t="s">
        <v>1189</v>
      </c>
      <c r="C354" t="s">
        <v>134</v>
      </c>
      <c r="D354" t="s">
        <v>135</v>
      </c>
      <c r="E354">
        <v>45285</v>
      </c>
      <c r="F354" t="s">
        <v>83</v>
      </c>
      <c r="G354" s="21">
        <v>50</v>
      </c>
      <c r="H354" s="21">
        <v>2828000</v>
      </c>
      <c r="I354" s="21">
        <v>14140000</v>
      </c>
      <c r="K354" s="35" t="str">
        <f t="shared" si="4"/>
        <v>Спир</v>
      </c>
    </row>
    <row r="355" spans="1:11">
      <c r="A355">
        <v>6216612</v>
      </c>
      <c r="B355" t="s">
        <v>1189</v>
      </c>
      <c r="C355" t="s">
        <v>92</v>
      </c>
      <c r="D355" t="s">
        <v>93</v>
      </c>
      <c r="E355">
        <v>45284</v>
      </c>
      <c r="F355" t="s">
        <v>82</v>
      </c>
      <c r="G355" s="21">
        <v>400</v>
      </c>
      <c r="H355" s="21">
        <v>2832480</v>
      </c>
      <c r="I355" s="21">
        <v>113299200</v>
      </c>
      <c r="K355" s="35" t="str">
        <f t="shared" si="4"/>
        <v>Спир</v>
      </c>
    </row>
    <row r="356" spans="1:11">
      <c r="A356">
        <v>6216613</v>
      </c>
      <c r="B356" t="s">
        <v>1189</v>
      </c>
      <c r="C356" t="s">
        <v>92</v>
      </c>
      <c r="D356" t="s">
        <v>93</v>
      </c>
      <c r="E356">
        <v>45284</v>
      </c>
      <c r="F356" t="s">
        <v>82</v>
      </c>
      <c r="G356" s="21">
        <v>500</v>
      </c>
      <c r="H356" s="21">
        <v>2832480</v>
      </c>
      <c r="I356" s="21">
        <v>141624000</v>
      </c>
      <c r="K356" s="35" t="str">
        <f t="shared" si="4"/>
        <v>Спир</v>
      </c>
    </row>
    <row r="357" spans="1:11">
      <c r="A357">
        <v>6216641</v>
      </c>
      <c r="B357" t="s">
        <v>1189</v>
      </c>
      <c r="C357" t="s">
        <v>211</v>
      </c>
      <c r="D357" t="s">
        <v>87</v>
      </c>
      <c r="E357">
        <v>45433</v>
      </c>
      <c r="F357" t="s">
        <v>84</v>
      </c>
      <c r="G357" s="21">
        <v>30</v>
      </c>
      <c r="H357" s="21">
        <v>3345440</v>
      </c>
      <c r="I357" s="21">
        <v>10036320</v>
      </c>
      <c r="K357" s="35" t="str">
        <f t="shared" si="4"/>
        <v>Спир</v>
      </c>
    </row>
    <row r="358" spans="1:11">
      <c r="A358">
        <v>6217880</v>
      </c>
      <c r="B358" t="s">
        <v>1048</v>
      </c>
      <c r="C358" t="s">
        <v>173</v>
      </c>
      <c r="D358" t="s">
        <v>174</v>
      </c>
      <c r="E358">
        <v>45285</v>
      </c>
      <c r="F358" t="s">
        <v>83</v>
      </c>
      <c r="G358" s="21">
        <v>1200</v>
      </c>
      <c r="H358" s="21">
        <v>2828000</v>
      </c>
      <c r="I358" s="21">
        <v>339360000</v>
      </c>
      <c r="K358" s="35" t="str">
        <f t="shared" si="4"/>
        <v>Спир</v>
      </c>
    </row>
    <row r="359" spans="1:11">
      <c r="A359">
        <v>6217881</v>
      </c>
      <c r="B359" t="s">
        <v>1048</v>
      </c>
      <c r="C359" t="s">
        <v>165</v>
      </c>
      <c r="D359" t="s">
        <v>166</v>
      </c>
      <c r="E359">
        <v>45285</v>
      </c>
      <c r="F359" t="s">
        <v>83</v>
      </c>
      <c r="G359" s="21">
        <v>200</v>
      </c>
      <c r="H359" s="21">
        <v>2828000</v>
      </c>
      <c r="I359" s="21">
        <v>56560000</v>
      </c>
      <c r="K359" s="35" t="str">
        <f t="shared" si="4"/>
        <v>Спир</v>
      </c>
    </row>
    <row r="360" spans="1:11">
      <c r="A360">
        <v>6217882</v>
      </c>
      <c r="B360" t="s">
        <v>1048</v>
      </c>
      <c r="C360" t="s">
        <v>167</v>
      </c>
      <c r="D360" t="s">
        <v>168</v>
      </c>
      <c r="E360">
        <v>45284</v>
      </c>
      <c r="F360" t="s">
        <v>82</v>
      </c>
      <c r="G360" s="21">
        <v>20</v>
      </c>
      <c r="H360" s="21">
        <v>2907556</v>
      </c>
      <c r="I360" s="21">
        <v>5815112</v>
      </c>
      <c r="K360" s="35" t="str">
        <f t="shared" si="4"/>
        <v>Спир</v>
      </c>
    </row>
    <row r="361" spans="1:11">
      <c r="A361">
        <v>6217883</v>
      </c>
      <c r="B361" t="s">
        <v>1048</v>
      </c>
      <c r="C361" t="s">
        <v>205</v>
      </c>
      <c r="D361" t="s">
        <v>206</v>
      </c>
      <c r="E361">
        <v>45284</v>
      </c>
      <c r="F361" t="s">
        <v>82</v>
      </c>
      <c r="G361" s="21">
        <v>150</v>
      </c>
      <c r="H361" s="21">
        <v>2833000</v>
      </c>
      <c r="I361" s="21">
        <v>42495000</v>
      </c>
      <c r="K361" s="35" t="str">
        <f t="shared" si="4"/>
        <v>Спир</v>
      </c>
    </row>
    <row r="362" spans="1:11">
      <c r="A362">
        <v>6217884</v>
      </c>
      <c r="B362" t="s">
        <v>1048</v>
      </c>
      <c r="C362" t="s">
        <v>359</v>
      </c>
      <c r="D362" t="s">
        <v>360</v>
      </c>
      <c r="E362">
        <v>45284</v>
      </c>
      <c r="F362" t="s">
        <v>82</v>
      </c>
      <c r="G362" s="21">
        <v>220</v>
      </c>
      <c r="H362" s="21">
        <v>2832488</v>
      </c>
      <c r="I362" s="21">
        <v>62314736</v>
      </c>
      <c r="K362" s="35" t="str">
        <f t="shared" si="4"/>
        <v>Спир</v>
      </c>
    </row>
    <row r="363" spans="1:11">
      <c r="A363">
        <v>6218701</v>
      </c>
      <c r="B363" t="s">
        <v>1048</v>
      </c>
      <c r="C363" t="s">
        <v>74</v>
      </c>
      <c r="D363" t="s">
        <v>75</v>
      </c>
      <c r="E363">
        <v>18521</v>
      </c>
      <c r="F363" t="s">
        <v>58</v>
      </c>
      <c r="G363" s="21">
        <v>100</v>
      </c>
      <c r="H363" s="21">
        <v>6350999</v>
      </c>
      <c r="I363" s="21">
        <v>6350999</v>
      </c>
      <c r="K363" s="35" t="str">
        <f t="shared" si="4"/>
        <v>Бард</v>
      </c>
    </row>
    <row r="364" spans="1:11">
      <c r="A364">
        <v>6218702</v>
      </c>
      <c r="B364" t="s">
        <v>1048</v>
      </c>
      <c r="C364" t="s">
        <v>1177</v>
      </c>
      <c r="D364" t="s">
        <v>1178</v>
      </c>
      <c r="E364">
        <v>18521</v>
      </c>
      <c r="F364" t="s">
        <v>58</v>
      </c>
      <c r="G364" s="21">
        <v>100</v>
      </c>
      <c r="H364" s="21">
        <v>6332999</v>
      </c>
      <c r="I364" s="21">
        <v>6332999</v>
      </c>
      <c r="K364" s="35" t="str">
        <f t="shared" si="4"/>
        <v>Бард</v>
      </c>
    </row>
    <row r="365" spans="1:11">
      <c r="A365">
        <v>6218703</v>
      </c>
      <c r="B365" t="s">
        <v>1048</v>
      </c>
      <c r="C365" t="s">
        <v>204</v>
      </c>
      <c r="D365" t="s">
        <v>73</v>
      </c>
      <c r="E365">
        <v>18521</v>
      </c>
      <c r="F365" t="s">
        <v>58</v>
      </c>
      <c r="G365" s="21">
        <v>100</v>
      </c>
      <c r="H365" s="21">
        <v>6327000</v>
      </c>
      <c r="I365" s="21">
        <v>6327000</v>
      </c>
      <c r="K365" s="35" t="str">
        <f t="shared" si="4"/>
        <v>Бард</v>
      </c>
    </row>
    <row r="366" spans="1:11">
      <c r="A366">
        <v>6218704</v>
      </c>
      <c r="B366" t="s">
        <v>1048</v>
      </c>
      <c r="C366" t="s">
        <v>204</v>
      </c>
      <c r="D366" t="s">
        <v>73</v>
      </c>
      <c r="E366">
        <v>18521</v>
      </c>
      <c r="F366" t="s">
        <v>58</v>
      </c>
      <c r="G366" s="21">
        <v>100</v>
      </c>
      <c r="H366" s="21">
        <v>6326000</v>
      </c>
      <c r="I366" s="21">
        <v>6326000</v>
      </c>
      <c r="K366" s="35" t="str">
        <f t="shared" si="4"/>
        <v>Бард</v>
      </c>
    </row>
    <row r="367" spans="1:11">
      <c r="A367">
        <v>6218705</v>
      </c>
      <c r="B367" t="s">
        <v>1048</v>
      </c>
      <c r="C367" t="s">
        <v>59</v>
      </c>
      <c r="D367" t="s">
        <v>60</v>
      </c>
      <c r="E367">
        <v>18521</v>
      </c>
      <c r="F367" t="s">
        <v>58</v>
      </c>
      <c r="G367" s="21">
        <v>300</v>
      </c>
      <c r="H367" s="21">
        <v>6325000</v>
      </c>
      <c r="I367" s="21">
        <v>18975000</v>
      </c>
      <c r="K367" s="35" t="str">
        <f t="shared" si="4"/>
        <v>Бард</v>
      </c>
    </row>
    <row r="368" spans="1:11">
      <c r="A368">
        <v>6219602</v>
      </c>
      <c r="B368" t="s">
        <v>1048</v>
      </c>
      <c r="C368" t="s">
        <v>102</v>
      </c>
      <c r="D368" t="s">
        <v>103</v>
      </c>
      <c r="E368">
        <v>45285</v>
      </c>
      <c r="F368" t="s">
        <v>83</v>
      </c>
      <c r="G368" s="21">
        <v>480</v>
      </c>
      <c r="H368" s="21">
        <v>2828001</v>
      </c>
      <c r="I368" s="21">
        <v>135744048</v>
      </c>
      <c r="K368" s="35" t="str">
        <f t="shared" si="4"/>
        <v>Спир</v>
      </c>
    </row>
    <row r="369" spans="1:11">
      <c r="A369">
        <v>6219603</v>
      </c>
      <c r="B369" t="s">
        <v>1048</v>
      </c>
      <c r="C369" t="s">
        <v>113</v>
      </c>
      <c r="D369" t="s">
        <v>114</v>
      </c>
      <c r="E369">
        <v>45285</v>
      </c>
      <c r="F369" t="s">
        <v>83</v>
      </c>
      <c r="G369" s="21">
        <v>500</v>
      </c>
      <c r="H369" s="21">
        <v>2828001</v>
      </c>
      <c r="I369" s="21">
        <v>141400050</v>
      </c>
      <c r="K369" s="35" t="str">
        <f t="shared" si="4"/>
        <v>Спир</v>
      </c>
    </row>
    <row r="370" spans="1:11">
      <c r="A370">
        <v>6220819</v>
      </c>
      <c r="B370" t="s">
        <v>1046</v>
      </c>
      <c r="C370" t="s">
        <v>98</v>
      </c>
      <c r="D370" t="s">
        <v>99</v>
      </c>
      <c r="E370">
        <v>45284</v>
      </c>
      <c r="F370" t="s">
        <v>82</v>
      </c>
      <c r="G370" s="21">
        <v>400</v>
      </c>
      <c r="H370" s="21">
        <v>2832500</v>
      </c>
      <c r="I370" s="21">
        <v>113300000</v>
      </c>
      <c r="K370" s="35" t="str">
        <f t="shared" si="4"/>
        <v>Спир</v>
      </c>
    </row>
    <row r="371" spans="1:11">
      <c r="A371">
        <v>6221762</v>
      </c>
      <c r="B371" t="s">
        <v>1046</v>
      </c>
      <c r="C371" t="s">
        <v>56</v>
      </c>
      <c r="D371" t="s">
        <v>57</v>
      </c>
      <c r="E371">
        <v>18521</v>
      </c>
      <c r="F371" t="s">
        <v>58</v>
      </c>
      <c r="G371" s="21">
        <v>300</v>
      </c>
      <c r="H371" s="21">
        <v>6325205</v>
      </c>
      <c r="I371" s="21">
        <v>18975615</v>
      </c>
      <c r="K371" s="35" t="str">
        <f t="shared" si="4"/>
        <v>Бард</v>
      </c>
    </row>
    <row r="372" spans="1:11">
      <c r="A372">
        <v>6221763</v>
      </c>
      <c r="B372" t="s">
        <v>1046</v>
      </c>
      <c r="C372" t="s">
        <v>59</v>
      </c>
      <c r="D372" t="s">
        <v>60</v>
      </c>
      <c r="E372">
        <v>18521</v>
      </c>
      <c r="F372" t="s">
        <v>58</v>
      </c>
      <c r="G372" s="21">
        <v>400</v>
      </c>
      <c r="H372" s="21">
        <v>6325000</v>
      </c>
      <c r="I372" s="21">
        <v>25300000</v>
      </c>
      <c r="K372" s="35" t="str">
        <f t="shared" si="4"/>
        <v>Бард</v>
      </c>
    </row>
    <row r="373" spans="1:11">
      <c r="A373">
        <v>6224091</v>
      </c>
      <c r="B373" t="s">
        <v>1047</v>
      </c>
      <c r="C373" t="s">
        <v>102</v>
      </c>
      <c r="D373" t="s">
        <v>103</v>
      </c>
      <c r="E373">
        <v>45285</v>
      </c>
      <c r="F373" t="s">
        <v>83</v>
      </c>
      <c r="G373" s="21">
        <v>480</v>
      </c>
      <c r="H373" s="21">
        <v>2828022</v>
      </c>
      <c r="I373" s="21">
        <v>135745056</v>
      </c>
      <c r="K373" s="35" t="str">
        <f t="shared" si="4"/>
        <v>Спир</v>
      </c>
    </row>
    <row r="374" spans="1:11">
      <c r="A374">
        <v>6224092</v>
      </c>
      <c r="B374" t="s">
        <v>1047</v>
      </c>
      <c r="C374" t="s">
        <v>353</v>
      </c>
      <c r="D374" t="s">
        <v>354</v>
      </c>
      <c r="E374">
        <v>45285</v>
      </c>
      <c r="F374" t="s">
        <v>83</v>
      </c>
      <c r="G374" s="21">
        <v>6200</v>
      </c>
      <c r="H374" s="21">
        <v>2828000</v>
      </c>
      <c r="I374" s="21">
        <v>1753360000</v>
      </c>
      <c r="K374" s="35" t="str">
        <f t="shared" si="4"/>
        <v>Спир</v>
      </c>
    </row>
    <row r="375" spans="1:11">
      <c r="A375">
        <v>6224093</v>
      </c>
      <c r="B375" t="s">
        <v>1047</v>
      </c>
      <c r="C375" t="s">
        <v>161</v>
      </c>
      <c r="D375" t="s">
        <v>162</v>
      </c>
      <c r="E375">
        <v>45284</v>
      </c>
      <c r="F375" t="s">
        <v>82</v>
      </c>
      <c r="G375" s="21">
        <v>3120</v>
      </c>
      <c r="H375" s="21">
        <v>2832488</v>
      </c>
      <c r="I375" s="21">
        <v>883736256</v>
      </c>
      <c r="K375" s="35" t="str">
        <f t="shared" si="4"/>
        <v>Спир</v>
      </c>
    </row>
    <row r="376" spans="1:11">
      <c r="A376">
        <v>6224094</v>
      </c>
      <c r="B376" t="s">
        <v>1047</v>
      </c>
      <c r="C376" t="s">
        <v>289</v>
      </c>
      <c r="D376" t="s">
        <v>290</v>
      </c>
      <c r="E376">
        <v>45284</v>
      </c>
      <c r="F376" t="s">
        <v>82</v>
      </c>
      <c r="G376" s="21">
        <v>150</v>
      </c>
      <c r="H376" s="21">
        <v>2832480</v>
      </c>
      <c r="I376" s="21">
        <v>42487200</v>
      </c>
      <c r="K376" s="35" t="str">
        <f t="shared" si="4"/>
        <v>Спир</v>
      </c>
    </row>
    <row r="377" spans="1:11">
      <c r="A377">
        <v>6224191</v>
      </c>
      <c r="B377" t="s">
        <v>1047</v>
      </c>
      <c r="C377" t="s">
        <v>417</v>
      </c>
      <c r="D377" t="s">
        <v>418</v>
      </c>
      <c r="E377">
        <v>45433</v>
      </c>
      <c r="F377" t="s">
        <v>84</v>
      </c>
      <c r="G377" s="21">
        <v>200</v>
      </c>
      <c r="H377" s="21">
        <v>3345460</v>
      </c>
      <c r="I377" s="21">
        <v>66909200</v>
      </c>
      <c r="K377" s="35" t="str">
        <f t="shared" si="4"/>
        <v>Спир</v>
      </c>
    </row>
    <row r="378" spans="1:11">
      <c r="A378">
        <v>6224828</v>
      </c>
      <c r="B378" t="s">
        <v>1047</v>
      </c>
      <c r="C378" t="s">
        <v>59</v>
      </c>
      <c r="D378" t="s">
        <v>60</v>
      </c>
      <c r="E378">
        <v>18521</v>
      </c>
      <c r="F378" t="s">
        <v>58</v>
      </c>
      <c r="G378" s="21">
        <v>700</v>
      </c>
      <c r="H378" s="21">
        <v>6325000</v>
      </c>
      <c r="I378" s="21">
        <v>44275000</v>
      </c>
      <c r="K378" s="35" t="str">
        <f t="shared" si="4"/>
        <v>Бард</v>
      </c>
    </row>
    <row r="379" spans="1:11">
      <c r="A379">
        <v>6227185</v>
      </c>
      <c r="B379" t="s">
        <v>1190</v>
      </c>
      <c r="C379" t="s">
        <v>1191</v>
      </c>
      <c r="D379" t="s">
        <v>1192</v>
      </c>
      <c r="E379">
        <v>45285</v>
      </c>
      <c r="F379" t="s">
        <v>83</v>
      </c>
      <c r="G379" s="21">
        <v>90</v>
      </c>
      <c r="H379" s="21">
        <v>2828001</v>
      </c>
      <c r="I379" s="21">
        <v>25452009</v>
      </c>
      <c r="K379" s="35" t="str">
        <f t="shared" si="4"/>
        <v>Спир</v>
      </c>
    </row>
    <row r="380" spans="1:11">
      <c r="A380">
        <v>6227186</v>
      </c>
      <c r="B380" t="s">
        <v>1190</v>
      </c>
      <c r="C380" t="s">
        <v>353</v>
      </c>
      <c r="D380" t="s">
        <v>354</v>
      </c>
      <c r="E380">
        <v>45285</v>
      </c>
      <c r="F380" t="s">
        <v>83</v>
      </c>
      <c r="G380" s="21">
        <v>4910</v>
      </c>
      <c r="H380" s="21">
        <v>2828000</v>
      </c>
      <c r="I380" s="21">
        <v>1388548000</v>
      </c>
      <c r="K380" s="35" t="str">
        <f t="shared" si="4"/>
        <v>Спир</v>
      </c>
    </row>
    <row r="381" spans="1:11">
      <c r="A381">
        <v>6227187</v>
      </c>
      <c r="B381" t="s">
        <v>1190</v>
      </c>
      <c r="C381" t="s">
        <v>154</v>
      </c>
      <c r="D381" t="s">
        <v>155</v>
      </c>
      <c r="E381">
        <v>45284</v>
      </c>
      <c r="F381" t="s">
        <v>82</v>
      </c>
      <c r="G381" s="21">
        <v>150</v>
      </c>
      <c r="H381" s="21">
        <v>2832482</v>
      </c>
      <c r="I381" s="21">
        <v>42487230</v>
      </c>
      <c r="K381" s="35" t="str">
        <f t="shared" si="4"/>
        <v>Спир</v>
      </c>
    </row>
    <row r="382" spans="1:11">
      <c r="A382">
        <v>6227188</v>
      </c>
      <c r="B382" t="s">
        <v>1190</v>
      </c>
      <c r="C382" t="s">
        <v>413</v>
      </c>
      <c r="D382" t="s">
        <v>414</v>
      </c>
      <c r="E382">
        <v>45284</v>
      </c>
      <c r="F382" t="s">
        <v>82</v>
      </c>
      <c r="G382" s="21">
        <v>400</v>
      </c>
      <c r="H382" s="21">
        <v>2832481</v>
      </c>
      <c r="I382" s="21">
        <v>113299240</v>
      </c>
      <c r="K382" s="35" t="str">
        <f t="shared" si="4"/>
        <v>Спир</v>
      </c>
    </row>
    <row r="383" spans="1:11">
      <c r="A383">
        <v>6228082</v>
      </c>
      <c r="B383" t="s">
        <v>1190</v>
      </c>
      <c r="C383" t="s">
        <v>63</v>
      </c>
      <c r="D383" t="s">
        <v>64</v>
      </c>
      <c r="E383">
        <v>18521</v>
      </c>
      <c r="F383" t="s">
        <v>58</v>
      </c>
      <c r="G383" s="21">
        <v>500</v>
      </c>
      <c r="H383" s="21">
        <v>6328000</v>
      </c>
      <c r="I383" s="21">
        <v>31640000</v>
      </c>
      <c r="K383" s="35" t="str">
        <f t="shared" si="4"/>
        <v>Бард</v>
      </c>
    </row>
    <row r="384" spans="1:11">
      <c r="A384">
        <v>6228083</v>
      </c>
      <c r="B384" t="s">
        <v>1190</v>
      </c>
      <c r="C384" t="s">
        <v>1177</v>
      </c>
      <c r="D384" t="s">
        <v>1178</v>
      </c>
      <c r="E384">
        <v>18521</v>
      </c>
      <c r="F384" t="s">
        <v>58</v>
      </c>
      <c r="G384" s="21">
        <v>100</v>
      </c>
      <c r="H384" s="21">
        <v>6327000</v>
      </c>
      <c r="I384" s="21">
        <v>6327000</v>
      </c>
      <c r="K384" s="35" t="str">
        <f t="shared" si="4"/>
        <v>Бард</v>
      </c>
    </row>
    <row r="385" spans="1:11">
      <c r="A385">
        <v>6228084</v>
      </c>
      <c r="B385" t="s">
        <v>1190</v>
      </c>
      <c r="C385" t="s">
        <v>59</v>
      </c>
      <c r="D385" t="s">
        <v>60</v>
      </c>
      <c r="E385">
        <v>18521</v>
      </c>
      <c r="F385" t="s">
        <v>58</v>
      </c>
      <c r="G385" s="21">
        <v>100</v>
      </c>
      <c r="H385" s="21">
        <v>6325000</v>
      </c>
      <c r="I385" s="21">
        <v>6325000</v>
      </c>
      <c r="K385" s="35" t="str">
        <f t="shared" si="4"/>
        <v>Бард</v>
      </c>
    </row>
    <row r="386" spans="1:11">
      <c r="A386">
        <v>6229109</v>
      </c>
      <c r="B386" t="s">
        <v>1190</v>
      </c>
      <c r="C386" t="s">
        <v>291</v>
      </c>
      <c r="D386" t="s">
        <v>292</v>
      </c>
      <c r="E386">
        <v>45285</v>
      </c>
      <c r="F386" t="s">
        <v>83</v>
      </c>
      <c r="G386" s="21">
        <v>200</v>
      </c>
      <c r="H386" s="21">
        <v>2828001</v>
      </c>
      <c r="I386" s="21">
        <v>56560020</v>
      </c>
      <c r="K386" s="35" t="str">
        <f t="shared" si="4"/>
        <v>Спир</v>
      </c>
    </row>
    <row r="387" spans="1:11">
      <c r="A387">
        <v>6229110</v>
      </c>
      <c r="B387" t="s">
        <v>1190</v>
      </c>
      <c r="C387" t="s">
        <v>353</v>
      </c>
      <c r="D387" t="s">
        <v>354</v>
      </c>
      <c r="E387">
        <v>45285</v>
      </c>
      <c r="F387" t="s">
        <v>83</v>
      </c>
      <c r="G387" s="21">
        <v>1290</v>
      </c>
      <c r="H387" s="21">
        <v>2828000</v>
      </c>
      <c r="I387" s="21">
        <v>364812000</v>
      </c>
      <c r="K387" s="35" t="str">
        <f t="shared" si="4"/>
        <v>Спир</v>
      </c>
    </row>
    <row r="388" spans="1:11">
      <c r="A388">
        <v>6229111</v>
      </c>
      <c r="B388" t="s">
        <v>1190</v>
      </c>
      <c r="C388" t="s">
        <v>1193</v>
      </c>
      <c r="D388" t="s">
        <v>1194</v>
      </c>
      <c r="E388">
        <v>45284</v>
      </c>
      <c r="F388" t="s">
        <v>82</v>
      </c>
      <c r="G388" s="21">
        <v>10</v>
      </c>
      <c r="H388" s="21">
        <v>2832480</v>
      </c>
      <c r="I388" s="21">
        <v>2832480</v>
      </c>
      <c r="K388" s="35" t="str">
        <f t="shared" si="4"/>
        <v>Спир</v>
      </c>
    </row>
    <row r="389" spans="1:11">
      <c r="A389">
        <v>6231126</v>
      </c>
      <c r="B389" t="s">
        <v>1195</v>
      </c>
      <c r="C389" t="s">
        <v>387</v>
      </c>
      <c r="D389" t="s">
        <v>388</v>
      </c>
      <c r="E389">
        <v>18521</v>
      </c>
      <c r="F389" t="s">
        <v>58</v>
      </c>
      <c r="G389" s="21">
        <v>100</v>
      </c>
      <c r="H389" s="21">
        <v>6335000</v>
      </c>
      <c r="I389" s="21">
        <v>6335000</v>
      </c>
      <c r="K389" s="35" t="str">
        <f t="shared" si="4"/>
        <v>Бард</v>
      </c>
    </row>
    <row r="390" spans="1:11">
      <c r="A390">
        <v>6231127</v>
      </c>
      <c r="B390" t="s">
        <v>1195</v>
      </c>
      <c r="C390" t="s">
        <v>56</v>
      </c>
      <c r="D390" t="s">
        <v>57</v>
      </c>
      <c r="E390">
        <v>18521</v>
      </c>
      <c r="F390" t="s">
        <v>58</v>
      </c>
      <c r="G390" s="21">
        <v>300</v>
      </c>
      <c r="H390" s="21">
        <v>6325205</v>
      </c>
      <c r="I390" s="21">
        <v>18975615</v>
      </c>
      <c r="K390" s="35" t="str">
        <f t="shared" si="4"/>
        <v>Бард</v>
      </c>
    </row>
    <row r="391" spans="1:11">
      <c r="A391">
        <v>6231128</v>
      </c>
      <c r="B391" t="s">
        <v>1195</v>
      </c>
      <c r="C391" t="s">
        <v>59</v>
      </c>
      <c r="D391" t="s">
        <v>60</v>
      </c>
      <c r="E391">
        <v>18521</v>
      </c>
      <c r="F391" t="s">
        <v>58</v>
      </c>
      <c r="G391" s="21">
        <v>300</v>
      </c>
      <c r="H391" s="21">
        <v>6325000</v>
      </c>
      <c r="I391" s="21">
        <v>18975000</v>
      </c>
      <c r="K391" s="35" t="str">
        <f t="shared" ref="K391:K454" si="5">LEFT(F391,4)</f>
        <v>Бард</v>
      </c>
    </row>
    <row r="392" spans="1:11">
      <c r="A392">
        <v>6231502</v>
      </c>
      <c r="B392" t="s">
        <v>1195</v>
      </c>
      <c r="C392" t="s">
        <v>109</v>
      </c>
      <c r="D392" t="s">
        <v>110</v>
      </c>
      <c r="E392">
        <v>54511</v>
      </c>
      <c r="F392" t="s">
        <v>286</v>
      </c>
      <c r="G392" s="21">
        <v>10000</v>
      </c>
      <c r="H392" s="21">
        <v>282800000</v>
      </c>
      <c r="I392" s="21">
        <v>282800000</v>
      </c>
      <c r="K392" s="35" t="str">
        <f t="shared" si="5"/>
        <v>Спир</v>
      </c>
    </row>
    <row r="393" spans="1:11">
      <c r="A393">
        <v>6231923</v>
      </c>
      <c r="B393" t="s">
        <v>1195</v>
      </c>
      <c r="C393" t="s">
        <v>102</v>
      </c>
      <c r="D393" t="s">
        <v>103</v>
      </c>
      <c r="E393">
        <v>45285</v>
      </c>
      <c r="F393" t="s">
        <v>83</v>
      </c>
      <c r="G393" s="21">
        <v>960</v>
      </c>
      <c r="H393" s="21">
        <v>2828000</v>
      </c>
      <c r="I393" s="21">
        <v>271488000</v>
      </c>
      <c r="K393" s="35" t="str">
        <f t="shared" si="5"/>
        <v>Спир</v>
      </c>
    </row>
    <row r="394" spans="1:11">
      <c r="A394">
        <v>6232993</v>
      </c>
      <c r="B394" t="s">
        <v>1051</v>
      </c>
      <c r="C394" t="s">
        <v>102</v>
      </c>
      <c r="D394" t="s">
        <v>103</v>
      </c>
      <c r="E394">
        <v>45285</v>
      </c>
      <c r="F394" t="s">
        <v>83</v>
      </c>
      <c r="G394" s="21">
        <v>960</v>
      </c>
      <c r="H394" s="21">
        <v>2828000</v>
      </c>
      <c r="I394" s="21">
        <v>271488000</v>
      </c>
      <c r="K394" s="35" t="str">
        <f t="shared" si="5"/>
        <v>Спир</v>
      </c>
    </row>
    <row r="395" spans="1:11">
      <c r="A395">
        <v>6232994</v>
      </c>
      <c r="B395" t="s">
        <v>1051</v>
      </c>
      <c r="C395" t="s">
        <v>102</v>
      </c>
      <c r="D395" t="s">
        <v>103</v>
      </c>
      <c r="E395">
        <v>45285</v>
      </c>
      <c r="F395" t="s">
        <v>83</v>
      </c>
      <c r="G395" s="21">
        <v>960</v>
      </c>
      <c r="H395" s="21">
        <v>2828000</v>
      </c>
      <c r="I395" s="21">
        <v>271488000</v>
      </c>
      <c r="K395" s="35" t="str">
        <f t="shared" si="5"/>
        <v>Спир</v>
      </c>
    </row>
    <row r="396" spans="1:11">
      <c r="A396">
        <v>6232995</v>
      </c>
      <c r="B396" t="s">
        <v>1051</v>
      </c>
      <c r="C396" t="s">
        <v>150</v>
      </c>
      <c r="D396" t="s">
        <v>151</v>
      </c>
      <c r="E396">
        <v>45284</v>
      </c>
      <c r="F396" t="s">
        <v>82</v>
      </c>
      <c r="G396" s="21">
        <v>3220</v>
      </c>
      <c r="H396" s="21">
        <v>2832488</v>
      </c>
      <c r="I396" s="21">
        <v>912061136</v>
      </c>
      <c r="K396" s="35" t="str">
        <f t="shared" si="5"/>
        <v>Спир</v>
      </c>
    </row>
    <row r="397" spans="1:11">
      <c r="A397">
        <v>6233094</v>
      </c>
      <c r="B397" t="s">
        <v>1051</v>
      </c>
      <c r="C397" t="s">
        <v>1196</v>
      </c>
      <c r="D397" t="s">
        <v>1197</v>
      </c>
      <c r="E397">
        <v>45433</v>
      </c>
      <c r="F397" t="s">
        <v>84</v>
      </c>
      <c r="G397" s="21">
        <v>20</v>
      </c>
      <c r="H397" s="21">
        <v>3345442</v>
      </c>
      <c r="I397" s="21">
        <v>6690884</v>
      </c>
      <c r="K397" s="35" t="str">
        <f t="shared" si="5"/>
        <v>Спир</v>
      </c>
    </row>
    <row r="398" spans="1:11">
      <c r="A398">
        <v>6233095</v>
      </c>
      <c r="B398" t="s">
        <v>1051</v>
      </c>
      <c r="C398" t="s">
        <v>383</v>
      </c>
      <c r="D398" t="s">
        <v>384</v>
      </c>
      <c r="E398">
        <v>45433</v>
      </c>
      <c r="F398" t="s">
        <v>84</v>
      </c>
      <c r="G398" s="21">
        <v>300</v>
      </c>
      <c r="H398" s="21">
        <v>3345441</v>
      </c>
      <c r="I398" s="21">
        <v>100363230</v>
      </c>
      <c r="K398" s="35" t="str">
        <f t="shared" si="5"/>
        <v>Спир</v>
      </c>
    </row>
    <row r="399" spans="1:11">
      <c r="A399">
        <v>6233096</v>
      </c>
      <c r="B399" t="s">
        <v>1051</v>
      </c>
      <c r="C399" t="s">
        <v>1193</v>
      </c>
      <c r="D399" t="s">
        <v>1194</v>
      </c>
      <c r="E399">
        <v>45433</v>
      </c>
      <c r="F399" t="s">
        <v>84</v>
      </c>
      <c r="G399" s="21">
        <v>10</v>
      </c>
      <c r="H399" s="21">
        <v>3345440</v>
      </c>
      <c r="I399" s="21">
        <v>3345440</v>
      </c>
      <c r="K399" s="35" t="str">
        <f t="shared" si="5"/>
        <v>Спир</v>
      </c>
    </row>
    <row r="400" spans="1:11">
      <c r="A400">
        <v>6233754</v>
      </c>
      <c r="B400" t="s">
        <v>1051</v>
      </c>
      <c r="C400" t="s">
        <v>59</v>
      </c>
      <c r="D400" t="s">
        <v>60</v>
      </c>
      <c r="E400">
        <v>18521</v>
      </c>
      <c r="F400" t="s">
        <v>58</v>
      </c>
      <c r="G400" s="21">
        <v>700</v>
      </c>
      <c r="H400" s="21">
        <v>6325000</v>
      </c>
      <c r="I400" s="21">
        <v>44275000</v>
      </c>
      <c r="K400" s="35" t="str">
        <f t="shared" si="5"/>
        <v>Бард</v>
      </c>
    </row>
    <row r="401" spans="1:11">
      <c r="A401">
        <v>6234708</v>
      </c>
      <c r="B401" t="s">
        <v>1051</v>
      </c>
      <c r="C401" t="s">
        <v>85</v>
      </c>
      <c r="D401" t="s">
        <v>86</v>
      </c>
      <c r="E401">
        <v>45285</v>
      </c>
      <c r="F401" t="s">
        <v>83</v>
      </c>
      <c r="G401" s="21">
        <v>1200</v>
      </c>
      <c r="H401" s="21">
        <v>2828001</v>
      </c>
      <c r="I401" s="21">
        <v>339360120</v>
      </c>
      <c r="K401" s="35" t="str">
        <f t="shared" si="5"/>
        <v>Спир</v>
      </c>
    </row>
    <row r="402" spans="1:11">
      <c r="A402">
        <v>6234709</v>
      </c>
      <c r="B402" t="s">
        <v>1051</v>
      </c>
      <c r="C402" t="s">
        <v>214</v>
      </c>
      <c r="D402" t="s">
        <v>215</v>
      </c>
      <c r="E402">
        <v>45284</v>
      </c>
      <c r="F402" t="s">
        <v>82</v>
      </c>
      <c r="G402" s="21">
        <v>200</v>
      </c>
      <c r="H402" s="21">
        <v>2832480</v>
      </c>
      <c r="I402" s="21">
        <v>56649600</v>
      </c>
      <c r="K402" s="35" t="str">
        <f t="shared" si="5"/>
        <v>Спир</v>
      </c>
    </row>
    <row r="403" spans="1:11">
      <c r="A403">
        <v>6235827</v>
      </c>
      <c r="B403" t="s">
        <v>1198</v>
      </c>
      <c r="C403" t="s">
        <v>1199</v>
      </c>
      <c r="D403" t="s">
        <v>1200</v>
      </c>
      <c r="E403">
        <v>45285</v>
      </c>
      <c r="F403" t="s">
        <v>83</v>
      </c>
      <c r="G403" s="21">
        <v>30</v>
      </c>
      <c r="H403" s="21">
        <v>2828002</v>
      </c>
      <c r="I403" s="21">
        <v>8484006</v>
      </c>
      <c r="K403" s="35" t="str">
        <f t="shared" si="5"/>
        <v>Спир</v>
      </c>
    </row>
    <row r="404" spans="1:11">
      <c r="A404">
        <v>6235828</v>
      </c>
      <c r="B404" t="s">
        <v>1198</v>
      </c>
      <c r="C404" t="s">
        <v>212</v>
      </c>
      <c r="D404" t="s">
        <v>213</v>
      </c>
      <c r="E404">
        <v>45285</v>
      </c>
      <c r="F404" t="s">
        <v>83</v>
      </c>
      <c r="G404" s="21">
        <v>100</v>
      </c>
      <c r="H404" s="21">
        <v>2828001</v>
      </c>
      <c r="I404" s="21">
        <v>28280010</v>
      </c>
      <c r="K404" s="35" t="str">
        <f t="shared" si="5"/>
        <v>Спир</v>
      </c>
    </row>
    <row r="405" spans="1:11">
      <c r="A405">
        <v>6235829</v>
      </c>
      <c r="B405" t="s">
        <v>1198</v>
      </c>
      <c r="C405" t="s">
        <v>353</v>
      </c>
      <c r="D405" t="s">
        <v>354</v>
      </c>
      <c r="E405">
        <v>45285</v>
      </c>
      <c r="F405" t="s">
        <v>83</v>
      </c>
      <c r="G405" s="21">
        <v>5900</v>
      </c>
      <c r="H405" s="21">
        <v>2828000</v>
      </c>
      <c r="I405" s="21">
        <v>1668520000</v>
      </c>
      <c r="K405" s="35" t="str">
        <f t="shared" si="5"/>
        <v>Спир</v>
      </c>
    </row>
    <row r="406" spans="1:11">
      <c r="A406">
        <v>6235830</v>
      </c>
      <c r="B406" t="s">
        <v>1198</v>
      </c>
      <c r="C406" t="s">
        <v>138</v>
      </c>
      <c r="D406" t="s">
        <v>139</v>
      </c>
      <c r="E406">
        <v>45284</v>
      </c>
      <c r="F406" t="s">
        <v>82</v>
      </c>
      <c r="G406" s="21">
        <v>100</v>
      </c>
      <c r="H406" s="21">
        <v>2832500</v>
      </c>
      <c r="I406" s="21">
        <v>28325000</v>
      </c>
      <c r="K406" s="35" t="str">
        <f t="shared" si="5"/>
        <v>Спир</v>
      </c>
    </row>
    <row r="407" spans="1:11">
      <c r="A407">
        <v>6235831</v>
      </c>
      <c r="B407" t="s">
        <v>1198</v>
      </c>
      <c r="C407" t="s">
        <v>367</v>
      </c>
      <c r="D407" t="s">
        <v>368</v>
      </c>
      <c r="E407">
        <v>45284</v>
      </c>
      <c r="F407" t="s">
        <v>82</v>
      </c>
      <c r="G407" s="21">
        <v>200</v>
      </c>
      <c r="H407" s="21">
        <v>2832480</v>
      </c>
      <c r="I407" s="21">
        <v>56649600</v>
      </c>
      <c r="K407" s="35" t="str">
        <f t="shared" si="5"/>
        <v>Спир</v>
      </c>
    </row>
    <row r="408" spans="1:11">
      <c r="A408">
        <v>6235832</v>
      </c>
      <c r="B408" t="s">
        <v>1198</v>
      </c>
      <c r="C408" t="s">
        <v>280</v>
      </c>
      <c r="D408" t="s">
        <v>281</v>
      </c>
      <c r="E408">
        <v>45284</v>
      </c>
      <c r="F408" t="s">
        <v>82</v>
      </c>
      <c r="G408" s="21">
        <v>200</v>
      </c>
      <c r="H408" s="21">
        <v>2832480</v>
      </c>
      <c r="I408" s="21">
        <v>56649600</v>
      </c>
      <c r="K408" s="35" t="str">
        <f t="shared" si="5"/>
        <v>Спир</v>
      </c>
    </row>
    <row r="409" spans="1:11">
      <c r="A409">
        <v>6235900</v>
      </c>
      <c r="B409" t="s">
        <v>1198</v>
      </c>
      <c r="C409" t="s">
        <v>115</v>
      </c>
      <c r="D409" t="s">
        <v>116</v>
      </c>
      <c r="E409">
        <v>45433</v>
      </c>
      <c r="F409" t="s">
        <v>84</v>
      </c>
      <c r="G409" s="21">
        <v>180</v>
      </c>
      <c r="H409" s="21">
        <v>3345444</v>
      </c>
      <c r="I409" s="21">
        <v>60217992</v>
      </c>
      <c r="K409" s="35" t="str">
        <f t="shared" si="5"/>
        <v>Спир</v>
      </c>
    </row>
    <row r="410" spans="1:11">
      <c r="A410">
        <v>6236393</v>
      </c>
      <c r="B410" t="s">
        <v>1198</v>
      </c>
      <c r="C410" t="s">
        <v>430</v>
      </c>
      <c r="D410" t="s">
        <v>431</v>
      </c>
      <c r="E410">
        <v>18521</v>
      </c>
      <c r="F410" t="s">
        <v>58</v>
      </c>
      <c r="G410" s="21">
        <v>100</v>
      </c>
      <c r="H410" s="21">
        <v>6350999</v>
      </c>
      <c r="I410" s="21">
        <v>6350999</v>
      </c>
      <c r="K410" s="35" t="str">
        <f t="shared" si="5"/>
        <v>Бард</v>
      </c>
    </row>
    <row r="411" spans="1:11">
      <c r="A411">
        <v>6236394</v>
      </c>
      <c r="B411" t="s">
        <v>1198</v>
      </c>
      <c r="C411" t="s">
        <v>363</v>
      </c>
      <c r="D411" t="s">
        <v>364</v>
      </c>
      <c r="E411">
        <v>18521</v>
      </c>
      <c r="F411" t="s">
        <v>58</v>
      </c>
      <c r="G411" s="21">
        <v>100</v>
      </c>
      <c r="H411" s="21">
        <v>6335000</v>
      </c>
      <c r="I411" s="21">
        <v>6335000</v>
      </c>
      <c r="K411" s="35" t="str">
        <f t="shared" si="5"/>
        <v>Бард</v>
      </c>
    </row>
    <row r="412" spans="1:11">
      <c r="A412">
        <v>6236395</v>
      </c>
      <c r="B412" t="s">
        <v>1198</v>
      </c>
      <c r="C412" t="s">
        <v>204</v>
      </c>
      <c r="D412" t="s">
        <v>73</v>
      </c>
      <c r="E412">
        <v>18521</v>
      </c>
      <c r="F412" t="s">
        <v>58</v>
      </c>
      <c r="G412" s="21">
        <v>100</v>
      </c>
      <c r="H412" s="21">
        <v>6326000</v>
      </c>
      <c r="I412" s="21">
        <v>6326000</v>
      </c>
      <c r="K412" s="35" t="str">
        <f t="shared" si="5"/>
        <v>Бард</v>
      </c>
    </row>
    <row r="413" spans="1:11">
      <c r="A413">
        <v>6236396</v>
      </c>
      <c r="B413" t="s">
        <v>1198</v>
      </c>
      <c r="C413" t="s">
        <v>59</v>
      </c>
      <c r="D413" t="s">
        <v>60</v>
      </c>
      <c r="E413">
        <v>18521</v>
      </c>
      <c r="F413" t="s">
        <v>58</v>
      </c>
      <c r="G413" s="21">
        <v>700</v>
      </c>
      <c r="H413" s="21">
        <v>6325000</v>
      </c>
      <c r="I413" s="21">
        <v>44275000</v>
      </c>
      <c r="K413" s="35" t="str">
        <f t="shared" si="5"/>
        <v>Бард</v>
      </c>
    </row>
    <row r="414" spans="1:11">
      <c r="A414">
        <v>6237263</v>
      </c>
      <c r="B414" t="s">
        <v>1198</v>
      </c>
      <c r="C414" t="s">
        <v>207</v>
      </c>
      <c r="D414" t="s">
        <v>208</v>
      </c>
      <c r="E414">
        <v>45433</v>
      </c>
      <c r="F414" t="s">
        <v>84</v>
      </c>
      <c r="G414" s="21">
        <v>100</v>
      </c>
      <c r="H414" s="21">
        <v>3345444</v>
      </c>
      <c r="I414" s="21">
        <v>33454440</v>
      </c>
      <c r="K414" s="35" t="str">
        <f t="shared" si="5"/>
        <v>Спир</v>
      </c>
    </row>
    <row r="415" spans="1:11">
      <c r="A415">
        <v>6238192</v>
      </c>
      <c r="B415" t="s">
        <v>1201</v>
      </c>
      <c r="C415" t="s">
        <v>1202</v>
      </c>
      <c r="D415" t="s">
        <v>1203</v>
      </c>
      <c r="E415">
        <v>45284</v>
      </c>
      <c r="F415" t="s">
        <v>82</v>
      </c>
      <c r="G415" s="21">
        <v>200</v>
      </c>
      <c r="H415" s="21">
        <v>2835000</v>
      </c>
      <c r="I415" s="21">
        <v>56700000</v>
      </c>
      <c r="K415" s="35" t="str">
        <f t="shared" si="5"/>
        <v>Спир</v>
      </c>
    </row>
    <row r="416" spans="1:11">
      <c r="A416">
        <v>6238193</v>
      </c>
      <c r="B416" t="s">
        <v>1201</v>
      </c>
      <c r="C416" t="s">
        <v>154</v>
      </c>
      <c r="D416" t="s">
        <v>155</v>
      </c>
      <c r="E416">
        <v>45284</v>
      </c>
      <c r="F416" t="s">
        <v>82</v>
      </c>
      <c r="G416" s="21">
        <v>150</v>
      </c>
      <c r="H416" s="21">
        <v>2833999</v>
      </c>
      <c r="I416" s="21">
        <v>42509985</v>
      </c>
      <c r="K416" s="35" t="str">
        <f t="shared" si="5"/>
        <v>Спир</v>
      </c>
    </row>
    <row r="417" spans="1:11">
      <c r="A417">
        <v>6238305</v>
      </c>
      <c r="B417" t="s">
        <v>1201</v>
      </c>
      <c r="C417" t="s">
        <v>361</v>
      </c>
      <c r="D417" t="s">
        <v>362</v>
      </c>
      <c r="E417">
        <v>45433</v>
      </c>
      <c r="F417" t="s">
        <v>84</v>
      </c>
      <c r="G417" s="21">
        <v>40</v>
      </c>
      <c r="H417" s="21">
        <v>3345444</v>
      </c>
      <c r="I417" s="21">
        <v>13381776</v>
      </c>
      <c r="K417" s="35" t="str">
        <f t="shared" si="5"/>
        <v>Спир</v>
      </c>
    </row>
    <row r="418" spans="1:11">
      <c r="A418">
        <v>6238306</v>
      </c>
      <c r="B418" t="s">
        <v>1201</v>
      </c>
      <c r="C418" t="s">
        <v>355</v>
      </c>
      <c r="D418" t="s">
        <v>356</v>
      </c>
      <c r="E418">
        <v>45433</v>
      </c>
      <c r="F418" t="s">
        <v>84</v>
      </c>
      <c r="G418" s="21">
        <v>1000</v>
      </c>
      <c r="H418" s="21">
        <v>3345440</v>
      </c>
      <c r="I418" s="21">
        <v>334544000</v>
      </c>
      <c r="K418" s="35" t="str">
        <f t="shared" si="5"/>
        <v>Спир</v>
      </c>
    </row>
    <row r="419" spans="1:11">
      <c r="A419">
        <v>6238673</v>
      </c>
      <c r="B419" t="s">
        <v>1201</v>
      </c>
      <c r="C419" t="s">
        <v>387</v>
      </c>
      <c r="D419" t="s">
        <v>388</v>
      </c>
      <c r="E419">
        <v>18521</v>
      </c>
      <c r="F419" t="s">
        <v>58</v>
      </c>
      <c r="G419" s="21">
        <v>100</v>
      </c>
      <c r="H419" s="21">
        <v>6329000</v>
      </c>
      <c r="I419" s="21">
        <v>6329000</v>
      </c>
      <c r="K419" s="35" t="str">
        <f t="shared" si="5"/>
        <v>Бард</v>
      </c>
    </row>
    <row r="420" spans="1:11">
      <c r="A420">
        <v>6238674</v>
      </c>
      <c r="B420" t="s">
        <v>1201</v>
      </c>
      <c r="C420" t="s">
        <v>387</v>
      </c>
      <c r="D420" t="s">
        <v>388</v>
      </c>
      <c r="E420">
        <v>18521</v>
      </c>
      <c r="F420" t="s">
        <v>58</v>
      </c>
      <c r="G420" s="21">
        <v>100</v>
      </c>
      <c r="H420" s="21">
        <v>6328000</v>
      </c>
      <c r="I420" s="21">
        <v>6328000</v>
      </c>
      <c r="K420" s="35" t="str">
        <f t="shared" si="5"/>
        <v>Бард</v>
      </c>
    </row>
    <row r="421" spans="1:11">
      <c r="A421">
        <v>6238675</v>
      </c>
      <c r="B421" t="s">
        <v>1201</v>
      </c>
      <c r="C421" t="s">
        <v>59</v>
      </c>
      <c r="D421" t="s">
        <v>60</v>
      </c>
      <c r="E421">
        <v>18521</v>
      </c>
      <c r="F421" t="s">
        <v>58</v>
      </c>
      <c r="G421" s="21">
        <v>500</v>
      </c>
      <c r="H421" s="21">
        <v>6325000</v>
      </c>
      <c r="I421" s="21">
        <v>31625000</v>
      </c>
      <c r="K421" s="35" t="str">
        <f t="shared" si="5"/>
        <v>Бард</v>
      </c>
    </row>
    <row r="422" spans="1:11">
      <c r="A422">
        <v>6240565</v>
      </c>
      <c r="B422" t="s">
        <v>1102</v>
      </c>
      <c r="C422" t="s">
        <v>113</v>
      </c>
      <c r="D422" t="s">
        <v>114</v>
      </c>
      <c r="E422">
        <v>45285</v>
      </c>
      <c r="F422" t="s">
        <v>83</v>
      </c>
      <c r="G422" s="21">
        <v>480</v>
      </c>
      <c r="H422" s="21">
        <v>2828001</v>
      </c>
      <c r="I422" s="21">
        <v>135744048</v>
      </c>
      <c r="K422" s="35" t="str">
        <f t="shared" si="5"/>
        <v>Спир</v>
      </c>
    </row>
    <row r="423" spans="1:11">
      <c r="A423">
        <v>6240566</v>
      </c>
      <c r="B423" t="s">
        <v>1102</v>
      </c>
      <c r="C423" t="s">
        <v>130</v>
      </c>
      <c r="D423" t="s">
        <v>131</v>
      </c>
      <c r="E423">
        <v>45284</v>
      </c>
      <c r="F423" t="s">
        <v>82</v>
      </c>
      <c r="G423" s="21">
        <v>200</v>
      </c>
      <c r="H423" s="21">
        <v>2832480</v>
      </c>
      <c r="I423" s="21">
        <v>56649600</v>
      </c>
      <c r="K423" s="35" t="str">
        <f t="shared" si="5"/>
        <v>Спир</v>
      </c>
    </row>
    <row r="424" spans="1:11">
      <c r="A424">
        <v>6240658</v>
      </c>
      <c r="B424" t="s">
        <v>1102</v>
      </c>
      <c r="C424" t="s">
        <v>1204</v>
      </c>
      <c r="D424" t="s">
        <v>1205</v>
      </c>
      <c r="E424">
        <v>45433</v>
      </c>
      <c r="F424" t="s">
        <v>84</v>
      </c>
      <c r="G424" s="21">
        <v>30</v>
      </c>
      <c r="H424" s="21">
        <v>3345444</v>
      </c>
      <c r="I424" s="21">
        <v>10036332</v>
      </c>
      <c r="K424" s="35" t="str">
        <f t="shared" si="5"/>
        <v>Спир</v>
      </c>
    </row>
    <row r="425" spans="1:11">
      <c r="A425">
        <v>6241043</v>
      </c>
      <c r="B425" t="s">
        <v>1102</v>
      </c>
      <c r="C425" t="s">
        <v>59</v>
      </c>
      <c r="D425" t="s">
        <v>60</v>
      </c>
      <c r="E425">
        <v>18521</v>
      </c>
      <c r="F425" t="s">
        <v>58</v>
      </c>
      <c r="G425" s="21">
        <v>700</v>
      </c>
      <c r="H425" s="21">
        <v>6325000</v>
      </c>
      <c r="I425" s="21">
        <v>44275000</v>
      </c>
      <c r="K425" s="35" t="str">
        <f t="shared" si="5"/>
        <v>Бард</v>
      </c>
    </row>
    <row r="426" spans="1:11">
      <c r="A426">
        <v>6241851</v>
      </c>
      <c r="B426" t="s">
        <v>1102</v>
      </c>
      <c r="C426" t="s">
        <v>1206</v>
      </c>
      <c r="D426" t="s">
        <v>1207</v>
      </c>
      <c r="E426">
        <v>45285</v>
      </c>
      <c r="F426" t="s">
        <v>83</v>
      </c>
      <c r="G426" s="21">
        <v>10</v>
      </c>
      <c r="H426" s="21">
        <v>2828000</v>
      </c>
      <c r="I426" s="21">
        <v>2828000</v>
      </c>
      <c r="K426" s="35" t="str">
        <f t="shared" si="5"/>
        <v>Спир</v>
      </c>
    </row>
    <row r="427" spans="1:11">
      <c r="A427">
        <v>6241852</v>
      </c>
      <c r="B427" t="s">
        <v>1102</v>
      </c>
      <c r="C427" t="s">
        <v>163</v>
      </c>
      <c r="D427" t="s">
        <v>164</v>
      </c>
      <c r="E427">
        <v>45284</v>
      </c>
      <c r="F427" t="s">
        <v>82</v>
      </c>
      <c r="G427" s="21">
        <v>150</v>
      </c>
      <c r="H427" s="21">
        <v>2832480</v>
      </c>
      <c r="I427" s="21">
        <v>42487200</v>
      </c>
      <c r="K427" s="35" t="str">
        <f t="shared" si="5"/>
        <v>Спир</v>
      </c>
    </row>
    <row r="428" spans="1:11">
      <c r="A428">
        <v>6241873</v>
      </c>
      <c r="B428" t="s">
        <v>1102</v>
      </c>
      <c r="C428" t="s">
        <v>171</v>
      </c>
      <c r="D428" t="s">
        <v>172</v>
      </c>
      <c r="E428">
        <v>45433</v>
      </c>
      <c r="F428" t="s">
        <v>84</v>
      </c>
      <c r="G428" s="21">
        <v>300</v>
      </c>
      <c r="H428" s="21">
        <v>3346555</v>
      </c>
      <c r="I428" s="21">
        <v>100396650</v>
      </c>
      <c r="K428" s="35" t="str">
        <f t="shared" si="5"/>
        <v>Спир</v>
      </c>
    </row>
    <row r="429" spans="1:11">
      <c r="A429">
        <v>6242939</v>
      </c>
      <c r="B429" t="s">
        <v>1208</v>
      </c>
      <c r="C429" t="s">
        <v>190</v>
      </c>
      <c r="D429" t="s">
        <v>191</v>
      </c>
      <c r="E429">
        <v>45433</v>
      </c>
      <c r="F429" t="s">
        <v>84</v>
      </c>
      <c r="G429" s="21">
        <v>40</v>
      </c>
      <c r="H429" s="21">
        <v>3345450</v>
      </c>
      <c r="I429" s="21">
        <v>13381800</v>
      </c>
      <c r="K429" s="35" t="str">
        <f t="shared" si="5"/>
        <v>Спир</v>
      </c>
    </row>
    <row r="430" spans="1:11">
      <c r="A430">
        <v>6242940</v>
      </c>
      <c r="B430" t="s">
        <v>1208</v>
      </c>
      <c r="C430" t="s">
        <v>190</v>
      </c>
      <c r="D430" t="s">
        <v>191</v>
      </c>
      <c r="E430">
        <v>45433</v>
      </c>
      <c r="F430" t="s">
        <v>84</v>
      </c>
      <c r="G430" s="21">
        <v>40</v>
      </c>
      <c r="H430" s="21">
        <v>3345450</v>
      </c>
      <c r="I430" s="21">
        <v>13381800</v>
      </c>
      <c r="K430" s="35" t="str">
        <f t="shared" si="5"/>
        <v>Спир</v>
      </c>
    </row>
    <row r="431" spans="1:11">
      <c r="A431">
        <v>6243302</v>
      </c>
      <c r="B431" t="s">
        <v>1208</v>
      </c>
      <c r="C431" t="s">
        <v>56</v>
      </c>
      <c r="D431" t="s">
        <v>57</v>
      </c>
      <c r="E431">
        <v>18521</v>
      </c>
      <c r="F431" t="s">
        <v>58</v>
      </c>
      <c r="G431" s="21">
        <v>300</v>
      </c>
      <c r="H431" s="21">
        <v>6325005</v>
      </c>
      <c r="I431" s="21">
        <v>18975015</v>
      </c>
      <c r="K431" s="35" t="str">
        <f t="shared" si="5"/>
        <v>Бард</v>
      </c>
    </row>
    <row r="432" spans="1:11">
      <c r="A432">
        <v>6244166</v>
      </c>
      <c r="B432" t="s">
        <v>1208</v>
      </c>
      <c r="C432" t="s">
        <v>179</v>
      </c>
      <c r="D432" t="s">
        <v>180</v>
      </c>
      <c r="E432">
        <v>45433</v>
      </c>
      <c r="F432" t="s">
        <v>84</v>
      </c>
      <c r="G432" s="21">
        <v>50</v>
      </c>
      <c r="H432" s="21">
        <v>3345441</v>
      </c>
      <c r="I432" s="21">
        <v>16727205</v>
      </c>
      <c r="K432" s="35" t="str">
        <f t="shared" si="5"/>
        <v>Спир</v>
      </c>
    </row>
    <row r="433" spans="1:11">
      <c r="A433">
        <v>6245172</v>
      </c>
      <c r="B433" t="s">
        <v>1592</v>
      </c>
      <c r="C433" t="s">
        <v>117</v>
      </c>
      <c r="D433" t="s">
        <v>118</v>
      </c>
      <c r="E433">
        <v>45285</v>
      </c>
      <c r="F433" t="s">
        <v>83</v>
      </c>
      <c r="G433" s="21">
        <v>20</v>
      </c>
      <c r="H433" s="21">
        <v>2828007</v>
      </c>
      <c r="I433" s="21">
        <v>5656014</v>
      </c>
      <c r="K433" s="35" t="str">
        <f t="shared" si="5"/>
        <v>Спир</v>
      </c>
    </row>
    <row r="434" spans="1:11">
      <c r="A434">
        <v>6245173</v>
      </c>
      <c r="B434" t="s">
        <v>1592</v>
      </c>
      <c r="C434" t="s">
        <v>85</v>
      </c>
      <c r="D434" t="s">
        <v>86</v>
      </c>
      <c r="E434">
        <v>45285</v>
      </c>
      <c r="F434" t="s">
        <v>83</v>
      </c>
      <c r="G434" s="21">
        <v>1200</v>
      </c>
      <c r="H434" s="21">
        <v>2828001</v>
      </c>
      <c r="I434" s="21">
        <v>339360120</v>
      </c>
      <c r="K434" s="35" t="str">
        <f t="shared" si="5"/>
        <v>Спир</v>
      </c>
    </row>
    <row r="435" spans="1:11">
      <c r="A435">
        <v>6245286</v>
      </c>
      <c r="B435" t="s">
        <v>1592</v>
      </c>
      <c r="C435" t="s">
        <v>1595</v>
      </c>
      <c r="D435" t="s">
        <v>1596</v>
      </c>
      <c r="E435">
        <v>45433</v>
      </c>
      <c r="F435" t="s">
        <v>84</v>
      </c>
      <c r="G435" s="21">
        <v>200</v>
      </c>
      <c r="H435" s="21">
        <v>3345441</v>
      </c>
      <c r="I435" s="21">
        <v>66908820</v>
      </c>
      <c r="K435" s="35" t="str">
        <f t="shared" si="5"/>
        <v>Спир</v>
      </c>
    </row>
    <row r="436" spans="1:11">
      <c r="A436">
        <v>6245682</v>
      </c>
      <c r="B436" t="s">
        <v>1592</v>
      </c>
      <c r="C436" t="s">
        <v>387</v>
      </c>
      <c r="D436" t="s">
        <v>388</v>
      </c>
      <c r="E436">
        <v>18521</v>
      </c>
      <c r="F436" t="s">
        <v>58</v>
      </c>
      <c r="G436" s="21">
        <v>100</v>
      </c>
      <c r="H436" s="21">
        <v>6330000</v>
      </c>
      <c r="I436" s="21">
        <v>6330000</v>
      </c>
      <c r="K436" s="35" t="str">
        <f t="shared" si="5"/>
        <v>Бард</v>
      </c>
    </row>
    <row r="437" spans="1:11">
      <c r="A437">
        <v>6245683</v>
      </c>
      <c r="B437" t="s">
        <v>1592</v>
      </c>
      <c r="C437" t="s">
        <v>59</v>
      </c>
      <c r="D437" t="s">
        <v>60</v>
      </c>
      <c r="E437">
        <v>18521</v>
      </c>
      <c r="F437" t="s">
        <v>58</v>
      </c>
      <c r="G437" s="21">
        <v>600</v>
      </c>
      <c r="H437" s="21">
        <v>6325000</v>
      </c>
      <c r="I437" s="21">
        <v>37950000</v>
      </c>
      <c r="K437" s="35" t="str">
        <f t="shared" si="5"/>
        <v>Бард</v>
      </c>
    </row>
    <row r="438" spans="1:11">
      <c r="A438">
        <v>6246572</v>
      </c>
      <c r="B438" t="s">
        <v>1592</v>
      </c>
      <c r="C438" t="s">
        <v>1593</v>
      </c>
      <c r="D438" t="s">
        <v>1594</v>
      </c>
      <c r="E438">
        <v>45285</v>
      </c>
      <c r="F438" t="s">
        <v>83</v>
      </c>
      <c r="G438" s="21">
        <v>1200</v>
      </c>
      <c r="H438" s="21">
        <v>2828099.99</v>
      </c>
      <c r="I438" s="21">
        <v>339371998.80000001</v>
      </c>
      <c r="K438" s="35" t="str">
        <f t="shared" si="5"/>
        <v>Спир</v>
      </c>
    </row>
    <row r="439" spans="1:11">
      <c r="A439">
        <v>6246573</v>
      </c>
      <c r="B439" t="s">
        <v>1592</v>
      </c>
      <c r="C439" t="s">
        <v>132</v>
      </c>
      <c r="D439" t="s">
        <v>133</v>
      </c>
      <c r="E439">
        <v>45284</v>
      </c>
      <c r="F439" t="s">
        <v>82</v>
      </c>
      <c r="G439" s="21">
        <v>250</v>
      </c>
      <c r="H439" s="21">
        <v>2832490</v>
      </c>
      <c r="I439" s="21">
        <v>70812250</v>
      </c>
      <c r="K439" s="35" t="str">
        <f t="shared" si="5"/>
        <v>Спир</v>
      </c>
    </row>
    <row r="440" spans="1:11">
      <c r="A440">
        <v>6247805</v>
      </c>
      <c r="B440" t="s">
        <v>1591</v>
      </c>
      <c r="C440" t="s">
        <v>136</v>
      </c>
      <c r="D440" t="s">
        <v>137</v>
      </c>
      <c r="E440">
        <v>45285</v>
      </c>
      <c r="F440" t="s">
        <v>83</v>
      </c>
      <c r="G440" s="21">
        <v>500</v>
      </c>
      <c r="H440" s="21">
        <v>2828001</v>
      </c>
      <c r="I440" s="21">
        <v>141400050</v>
      </c>
      <c r="K440" s="35" t="str">
        <f t="shared" si="5"/>
        <v>Спир</v>
      </c>
    </row>
    <row r="441" spans="1:11">
      <c r="A441">
        <v>6247806</v>
      </c>
      <c r="B441" t="s">
        <v>1591</v>
      </c>
      <c r="C441" t="s">
        <v>1510</v>
      </c>
      <c r="D441" t="s">
        <v>1511</v>
      </c>
      <c r="E441">
        <v>45285</v>
      </c>
      <c r="F441" t="s">
        <v>83</v>
      </c>
      <c r="G441" s="21">
        <v>1600</v>
      </c>
      <c r="H441" s="21">
        <v>2828000</v>
      </c>
      <c r="I441" s="21">
        <v>452480000</v>
      </c>
      <c r="K441" s="35" t="str">
        <f t="shared" si="5"/>
        <v>Спир</v>
      </c>
    </row>
    <row r="442" spans="1:11">
      <c r="A442">
        <v>6248347</v>
      </c>
      <c r="B442" t="s">
        <v>1591</v>
      </c>
      <c r="C442" t="s">
        <v>59</v>
      </c>
      <c r="D442" t="s">
        <v>60</v>
      </c>
      <c r="E442">
        <v>18521</v>
      </c>
      <c r="F442" t="s">
        <v>58</v>
      </c>
      <c r="G442" s="21">
        <v>700</v>
      </c>
      <c r="H442" s="21">
        <v>6325000</v>
      </c>
      <c r="I442" s="21">
        <v>44275000</v>
      </c>
      <c r="K442" s="35" t="str">
        <f t="shared" si="5"/>
        <v>Бард</v>
      </c>
    </row>
    <row r="443" spans="1:11">
      <c r="A443">
        <v>6249802</v>
      </c>
      <c r="B443" t="s">
        <v>1371</v>
      </c>
      <c r="C443" t="s">
        <v>134</v>
      </c>
      <c r="D443" t="s">
        <v>135</v>
      </c>
      <c r="E443">
        <v>45285</v>
      </c>
      <c r="F443" t="s">
        <v>83</v>
      </c>
      <c r="G443" s="21">
        <v>50</v>
      </c>
      <c r="H443" s="21">
        <v>2828001</v>
      </c>
      <c r="I443" s="21">
        <v>14140005</v>
      </c>
      <c r="K443" s="35" t="str">
        <f t="shared" si="5"/>
        <v>Спир</v>
      </c>
    </row>
    <row r="444" spans="1:11">
      <c r="A444">
        <v>6250230</v>
      </c>
      <c r="B444" t="s">
        <v>1371</v>
      </c>
      <c r="C444" t="s">
        <v>59</v>
      </c>
      <c r="D444" t="s">
        <v>60</v>
      </c>
      <c r="E444">
        <v>18521</v>
      </c>
      <c r="F444" t="s">
        <v>58</v>
      </c>
      <c r="G444" s="21">
        <v>700</v>
      </c>
      <c r="H444" s="21">
        <v>6325000</v>
      </c>
      <c r="I444" s="21">
        <v>44275000</v>
      </c>
      <c r="K444" s="35" t="str">
        <f t="shared" si="5"/>
        <v>Бард</v>
      </c>
    </row>
    <row r="445" spans="1:11">
      <c r="A445">
        <v>6251147</v>
      </c>
      <c r="B445" t="s">
        <v>1371</v>
      </c>
      <c r="C445" t="s">
        <v>1584</v>
      </c>
      <c r="D445" t="s">
        <v>1585</v>
      </c>
      <c r="E445">
        <v>45433</v>
      </c>
      <c r="F445" t="s">
        <v>84</v>
      </c>
      <c r="G445" s="21">
        <v>30</v>
      </c>
      <c r="H445" s="21">
        <v>3345444</v>
      </c>
      <c r="I445" s="21">
        <v>10036332</v>
      </c>
      <c r="K445" s="35" t="str">
        <f t="shared" si="5"/>
        <v>Спир</v>
      </c>
    </row>
    <row r="446" spans="1:11">
      <c r="A446">
        <v>6252190</v>
      </c>
      <c r="B446" t="s">
        <v>1590</v>
      </c>
      <c r="C446" t="s">
        <v>146</v>
      </c>
      <c r="D446" t="s">
        <v>147</v>
      </c>
      <c r="E446">
        <v>45285</v>
      </c>
      <c r="F446" t="s">
        <v>83</v>
      </c>
      <c r="G446" s="21">
        <v>250</v>
      </c>
      <c r="H446" s="21">
        <v>2828001</v>
      </c>
      <c r="I446" s="21">
        <v>70700025</v>
      </c>
      <c r="K446" s="35" t="str">
        <f t="shared" si="5"/>
        <v>Спир</v>
      </c>
    </row>
    <row r="447" spans="1:11">
      <c r="A447">
        <v>6252658</v>
      </c>
      <c r="B447" t="s">
        <v>1590</v>
      </c>
      <c r="C447" t="s">
        <v>387</v>
      </c>
      <c r="D447" t="s">
        <v>388</v>
      </c>
      <c r="E447">
        <v>18521</v>
      </c>
      <c r="F447" t="s">
        <v>58</v>
      </c>
      <c r="G447" s="21">
        <v>100</v>
      </c>
      <c r="H447" s="21">
        <v>6330000</v>
      </c>
      <c r="I447" s="21">
        <v>6330000</v>
      </c>
      <c r="K447" s="35" t="str">
        <f t="shared" si="5"/>
        <v>Бард</v>
      </c>
    </row>
    <row r="448" spans="1:11">
      <c r="A448">
        <v>6252659</v>
      </c>
      <c r="B448" t="s">
        <v>1590</v>
      </c>
      <c r="C448" t="s">
        <v>59</v>
      </c>
      <c r="D448" t="s">
        <v>60</v>
      </c>
      <c r="E448">
        <v>18521</v>
      </c>
      <c r="F448" t="s">
        <v>58</v>
      </c>
      <c r="G448" s="21">
        <v>600</v>
      </c>
      <c r="H448" s="21">
        <v>6325000</v>
      </c>
      <c r="I448" s="21">
        <v>37950000</v>
      </c>
      <c r="K448" s="35" t="str">
        <f t="shared" si="5"/>
        <v>Бард</v>
      </c>
    </row>
    <row r="449" spans="1:11">
      <c r="A449">
        <v>6253533</v>
      </c>
      <c r="B449" t="s">
        <v>1590</v>
      </c>
      <c r="C449" t="s">
        <v>156</v>
      </c>
      <c r="D449" t="s">
        <v>157</v>
      </c>
      <c r="E449">
        <v>45285</v>
      </c>
      <c r="F449" t="s">
        <v>83</v>
      </c>
      <c r="G449" s="21">
        <v>100</v>
      </c>
      <c r="H449" s="21">
        <v>2828000</v>
      </c>
      <c r="I449" s="21">
        <v>28280000</v>
      </c>
      <c r="K449" s="35" t="str">
        <f t="shared" si="5"/>
        <v>Спир</v>
      </c>
    </row>
    <row r="450" spans="1:11">
      <c r="A450">
        <v>6254543</v>
      </c>
      <c r="B450" t="s">
        <v>1372</v>
      </c>
      <c r="C450" t="s">
        <v>90</v>
      </c>
      <c r="D450" t="s">
        <v>91</v>
      </c>
      <c r="E450">
        <v>45284</v>
      </c>
      <c r="F450" t="s">
        <v>82</v>
      </c>
      <c r="G450" s="21">
        <v>3200</v>
      </c>
      <c r="H450" s="21">
        <v>2832480</v>
      </c>
      <c r="I450" s="21">
        <v>906393600</v>
      </c>
      <c r="K450" s="35" t="str">
        <f t="shared" si="5"/>
        <v>Спир</v>
      </c>
    </row>
    <row r="451" spans="1:11">
      <c r="A451">
        <v>6255173</v>
      </c>
      <c r="B451" t="s">
        <v>1372</v>
      </c>
      <c r="C451" t="s">
        <v>59</v>
      </c>
      <c r="D451" t="s">
        <v>60</v>
      </c>
      <c r="E451">
        <v>18521</v>
      </c>
      <c r="F451" t="s">
        <v>58</v>
      </c>
      <c r="G451" s="21">
        <v>700</v>
      </c>
      <c r="H451" s="21">
        <v>6325000</v>
      </c>
      <c r="I451" s="21">
        <v>44275000</v>
      </c>
      <c r="K451" s="35" t="str">
        <f t="shared" si="5"/>
        <v>Бард</v>
      </c>
    </row>
    <row r="452" spans="1:11">
      <c r="A452">
        <v>6256031</v>
      </c>
      <c r="B452" t="s">
        <v>1372</v>
      </c>
      <c r="C452" t="s">
        <v>107</v>
      </c>
      <c r="D452" t="s">
        <v>108</v>
      </c>
      <c r="E452">
        <v>45284</v>
      </c>
      <c r="F452" t="s">
        <v>82</v>
      </c>
      <c r="G452" s="21">
        <v>100</v>
      </c>
      <c r="H452" s="21">
        <v>2832500</v>
      </c>
      <c r="I452" s="21">
        <v>28325000</v>
      </c>
      <c r="K452" s="35" t="str">
        <f t="shared" si="5"/>
        <v>Спир</v>
      </c>
    </row>
    <row r="453" spans="1:11">
      <c r="A453">
        <v>6256032</v>
      </c>
      <c r="B453" t="s">
        <v>1372</v>
      </c>
      <c r="C453" t="s">
        <v>150</v>
      </c>
      <c r="D453" t="s">
        <v>151</v>
      </c>
      <c r="E453">
        <v>45284</v>
      </c>
      <c r="F453" t="s">
        <v>82</v>
      </c>
      <c r="G453" s="21">
        <v>3220</v>
      </c>
      <c r="H453" s="21">
        <v>2832488</v>
      </c>
      <c r="I453" s="21">
        <v>912061136</v>
      </c>
      <c r="K453" s="35" t="str">
        <f t="shared" si="5"/>
        <v>Спир</v>
      </c>
    </row>
    <row r="454" spans="1:11">
      <c r="A454">
        <v>6256045</v>
      </c>
      <c r="B454" t="s">
        <v>1372</v>
      </c>
      <c r="C454" t="s">
        <v>1588</v>
      </c>
      <c r="D454" t="s">
        <v>1589</v>
      </c>
      <c r="E454">
        <v>45433</v>
      </c>
      <c r="F454" t="s">
        <v>84</v>
      </c>
      <c r="G454" s="21">
        <v>20</v>
      </c>
      <c r="H454" s="21">
        <v>3345440</v>
      </c>
      <c r="I454" s="21">
        <v>6690880</v>
      </c>
      <c r="K454" s="35" t="str">
        <f t="shared" si="5"/>
        <v>Спир</v>
      </c>
    </row>
    <row r="455" spans="1:11">
      <c r="A455">
        <v>6256464</v>
      </c>
      <c r="B455" t="s">
        <v>1372</v>
      </c>
      <c r="C455" t="s">
        <v>1568</v>
      </c>
      <c r="D455" t="s">
        <v>1569</v>
      </c>
      <c r="E455">
        <v>54511</v>
      </c>
      <c r="F455" t="s">
        <v>286</v>
      </c>
      <c r="G455" s="21">
        <v>3000</v>
      </c>
      <c r="H455" s="21">
        <v>282800000</v>
      </c>
      <c r="I455" s="21">
        <v>84840000</v>
      </c>
      <c r="K455" s="35" t="str">
        <f t="shared" ref="K455:K518" si="6">LEFT(F455,4)</f>
        <v>Спир</v>
      </c>
    </row>
    <row r="456" spans="1:11">
      <c r="A456">
        <v>6257158</v>
      </c>
      <c r="B456" t="s">
        <v>1373</v>
      </c>
      <c r="C456" t="s">
        <v>186</v>
      </c>
      <c r="D456" t="s">
        <v>187</v>
      </c>
      <c r="E456">
        <v>45284</v>
      </c>
      <c r="F456" t="s">
        <v>82</v>
      </c>
      <c r="G456" s="21">
        <v>100</v>
      </c>
      <c r="H456" s="21">
        <v>2850999</v>
      </c>
      <c r="I456" s="21">
        <v>28509990</v>
      </c>
      <c r="K456" s="35" t="str">
        <f t="shared" si="6"/>
        <v>Спир</v>
      </c>
    </row>
    <row r="457" spans="1:11">
      <c r="A457">
        <v>6257159</v>
      </c>
      <c r="B457" t="s">
        <v>1373</v>
      </c>
      <c r="C457" t="s">
        <v>359</v>
      </c>
      <c r="D457" t="s">
        <v>360</v>
      </c>
      <c r="E457">
        <v>45284</v>
      </c>
      <c r="F457" t="s">
        <v>82</v>
      </c>
      <c r="G457" s="21">
        <v>120</v>
      </c>
      <c r="H457" s="21">
        <v>2832588</v>
      </c>
      <c r="I457" s="21">
        <v>33991056</v>
      </c>
      <c r="K457" s="35" t="str">
        <f t="shared" si="6"/>
        <v>Спир</v>
      </c>
    </row>
    <row r="458" spans="1:11">
      <c r="A458">
        <v>6257160</v>
      </c>
      <c r="B458" t="s">
        <v>1373</v>
      </c>
      <c r="C458" t="s">
        <v>293</v>
      </c>
      <c r="D458" t="s">
        <v>294</v>
      </c>
      <c r="E458">
        <v>45284</v>
      </c>
      <c r="F458" t="s">
        <v>82</v>
      </c>
      <c r="G458" s="21">
        <v>500</v>
      </c>
      <c r="H458" s="21">
        <v>2832480</v>
      </c>
      <c r="I458" s="21">
        <v>141624000</v>
      </c>
      <c r="K458" s="35" t="str">
        <f t="shared" si="6"/>
        <v>Спир</v>
      </c>
    </row>
    <row r="459" spans="1:11">
      <c r="A459">
        <v>6257796</v>
      </c>
      <c r="B459" t="s">
        <v>1373</v>
      </c>
      <c r="C459" t="s">
        <v>1586</v>
      </c>
      <c r="D459" t="s">
        <v>1587</v>
      </c>
      <c r="E459">
        <v>18521</v>
      </c>
      <c r="F459" t="s">
        <v>58</v>
      </c>
      <c r="G459" s="21">
        <v>100</v>
      </c>
      <c r="H459" s="21">
        <v>6350999</v>
      </c>
      <c r="I459" s="21">
        <v>6350999</v>
      </c>
      <c r="K459" s="35" t="str">
        <f t="shared" si="6"/>
        <v>Бард</v>
      </c>
    </row>
    <row r="460" spans="1:11">
      <c r="A460">
        <v>6257797</v>
      </c>
      <c r="B460" t="s">
        <v>1373</v>
      </c>
      <c r="C460" t="s">
        <v>387</v>
      </c>
      <c r="D460" t="s">
        <v>388</v>
      </c>
      <c r="E460">
        <v>18521</v>
      </c>
      <c r="F460" t="s">
        <v>58</v>
      </c>
      <c r="G460" s="21">
        <v>100</v>
      </c>
      <c r="H460" s="21">
        <v>6337999</v>
      </c>
      <c r="I460" s="21">
        <v>6337999</v>
      </c>
      <c r="K460" s="35" t="str">
        <f t="shared" si="6"/>
        <v>Бард</v>
      </c>
    </row>
    <row r="461" spans="1:11">
      <c r="A461">
        <v>6257798</v>
      </c>
      <c r="B461" t="s">
        <v>1373</v>
      </c>
      <c r="C461" t="s">
        <v>56</v>
      </c>
      <c r="D461" t="s">
        <v>57</v>
      </c>
      <c r="E461">
        <v>18521</v>
      </c>
      <c r="F461" t="s">
        <v>58</v>
      </c>
      <c r="G461" s="21">
        <v>300</v>
      </c>
      <c r="H461" s="21">
        <v>6328505</v>
      </c>
      <c r="I461" s="21">
        <v>18985515</v>
      </c>
      <c r="K461" s="35" t="str">
        <f t="shared" si="6"/>
        <v>Бард</v>
      </c>
    </row>
    <row r="462" spans="1:11">
      <c r="A462">
        <v>6257799</v>
      </c>
      <c r="B462" t="s">
        <v>1373</v>
      </c>
      <c r="C462" t="s">
        <v>204</v>
      </c>
      <c r="D462" t="s">
        <v>73</v>
      </c>
      <c r="E462">
        <v>18521</v>
      </c>
      <c r="F462" t="s">
        <v>58</v>
      </c>
      <c r="G462" s="21">
        <v>100</v>
      </c>
      <c r="H462" s="21">
        <v>6327000</v>
      </c>
      <c r="I462" s="21">
        <v>6327000</v>
      </c>
      <c r="K462" s="35" t="str">
        <f t="shared" si="6"/>
        <v>Бард</v>
      </c>
    </row>
    <row r="463" spans="1:11">
      <c r="A463">
        <v>6257800</v>
      </c>
      <c r="B463" t="s">
        <v>1373</v>
      </c>
      <c r="C463" t="s">
        <v>204</v>
      </c>
      <c r="D463" t="s">
        <v>73</v>
      </c>
      <c r="E463">
        <v>18521</v>
      </c>
      <c r="F463" t="s">
        <v>58</v>
      </c>
      <c r="G463" s="21">
        <v>100</v>
      </c>
      <c r="H463" s="21">
        <v>6326000</v>
      </c>
      <c r="I463" s="21">
        <v>6326000</v>
      </c>
      <c r="K463" s="35" t="str">
        <f t="shared" si="6"/>
        <v>Бард</v>
      </c>
    </row>
    <row r="464" spans="1:11">
      <c r="A464">
        <v>6258665</v>
      </c>
      <c r="B464" t="s">
        <v>1373</v>
      </c>
      <c r="C464" t="s">
        <v>85</v>
      </c>
      <c r="D464" t="s">
        <v>86</v>
      </c>
      <c r="E464">
        <v>45285</v>
      </c>
      <c r="F464" t="s">
        <v>83</v>
      </c>
      <c r="G464" s="21">
        <v>1200</v>
      </c>
      <c r="H464" s="21">
        <v>2828001</v>
      </c>
      <c r="I464" s="21">
        <v>339360120</v>
      </c>
      <c r="K464" s="35" t="str">
        <f t="shared" si="6"/>
        <v>Спир</v>
      </c>
    </row>
    <row r="465" spans="1:11">
      <c r="A465">
        <v>6258696</v>
      </c>
      <c r="B465" t="s">
        <v>1373</v>
      </c>
      <c r="C465" t="s">
        <v>381</v>
      </c>
      <c r="D465" t="s">
        <v>382</v>
      </c>
      <c r="E465">
        <v>45433</v>
      </c>
      <c r="F465" t="s">
        <v>84</v>
      </c>
      <c r="G465" s="21">
        <v>450</v>
      </c>
      <c r="H465" s="21">
        <v>3345441</v>
      </c>
      <c r="I465" s="21">
        <v>150544845</v>
      </c>
      <c r="K465" s="35" t="str">
        <f t="shared" si="6"/>
        <v>Спир</v>
      </c>
    </row>
    <row r="466" spans="1:11">
      <c r="A466">
        <v>6259807</v>
      </c>
      <c r="B466" t="s">
        <v>1583</v>
      </c>
      <c r="C466" t="s">
        <v>173</v>
      </c>
      <c r="D466" t="s">
        <v>174</v>
      </c>
      <c r="E466">
        <v>45285</v>
      </c>
      <c r="F466" t="s">
        <v>83</v>
      </c>
      <c r="G466" s="21">
        <v>1200</v>
      </c>
      <c r="H466" s="21">
        <v>2828001</v>
      </c>
      <c r="I466" s="21">
        <v>339360120</v>
      </c>
      <c r="K466" s="35" t="str">
        <f t="shared" si="6"/>
        <v>Спир</v>
      </c>
    </row>
    <row r="467" spans="1:11">
      <c r="A467">
        <v>6259946</v>
      </c>
      <c r="B467" t="s">
        <v>1583</v>
      </c>
      <c r="C467" t="s">
        <v>159</v>
      </c>
      <c r="D467" t="s">
        <v>160</v>
      </c>
      <c r="E467">
        <v>45433</v>
      </c>
      <c r="F467" t="s">
        <v>84</v>
      </c>
      <c r="G467" s="21">
        <v>50</v>
      </c>
      <c r="H467" s="21">
        <v>3350000</v>
      </c>
      <c r="I467" s="21">
        <v>16750000</v>
      </c>
      <c r="K467" s="35" t="str">
        <f t="shared" si="6"/>
        <v>Спир</v>
      </c>
    </row>
    <row r="468" spans="1:11">
      <c r="A468">
        <v>6260551</v>
      </c>
      <c r="B468" t="s">
        <v>1583</v>
      </c>
      <c r="C468" t="s">
        <v>218</v>
      </c>
      <c r="D468" t="s">
        <v>219</v>
      </c>
      <c r="E468">
        <v>18521</v>
      </c>
      <c r="F468" t="s">
        <v>58</v>
      </c>
      <c r="G468" s="21">
        <v>100</v>
      </c>
      <c r="H468" s="21">
        <v>6331950</v>
      </c>
      <c r="I468" s="21">
        <v>6331950</v>
      </c>
      <c r="K468" s="35" t="str">
        <f t="shared" si="6"/>
        <v>Бард</v>
      </c>
    </row>
    <row r="469" spans="1:11">
      <c r="A469">
        <v>6260552</v>
      </c>
      <c r="B469" t="s">
        <v>1583</v>
      </c>
      <c r="C469" t="s">
        <v>63</v>
      </c>
      <c r="D469" t="s">
        <v>64</v>
      </c>
      <c r="E469">
        <v>18521</v>
      </c>
      <c r="F469" t="s">
        <v>58</v>
      </c>
      <c r="G469" s="21">
        <v>500</v>
      </c>
      <c r="H469" s="21">
        <v>6326000</v>
      </c>
      <c r="I469" s="21">
        <v>31630000</v>
      </c>
      <c r="K469" s="35" t="str">
        <f t="shared" si="6"/>
        <v>Бард</v>
      </c>
    </row>
    <row r="470" spans="1:11">
      <c r="A470">
        <v>6260553</v>
      </c>
      <c r="B470" t="s">
        <v>1583</v>
      </c>
      <c r="C470" t="s">
        <v>59</v>
      </c>
      <c r="D470" t="s">
        <v>60</v>
      </c>
      <c r="E470">
        <v>18521</v>
      </c>
      <c r="F470" t="s">
        <v>58</v>
      </c>
      <c r="G470" s="21">
        <v>100</v>
      </c>
      <c r="H470" s="21">
        <v>6325000</v>
      </c>
      <c r="I470" s="21">
        <v>6325000</v>
      </c>
      <c r="K470" s="35" t="str">
        <f t="shared" si="6"/>
        <v>Бард</v>
      </c>
    </row>
    <row r="471" spans="1:11">
      <c r="A471">
        <v>6261330</v>
      </c>
      <c r="B471" t="s">
        <v>1583</v>
      </c>
      <c r="C471" t="s">
        <v>1584</v>
      </c>
      <c r="D471" t="s">
        <v>1585</v>
      </c>
      <c r="E471">
        <v>45433</v>
      </c>
      <c r="F471" t="s">
        <v>84</v>
      </c>
      <c r="G471" s="21">
        <v>30</v>
      </c>
      <c r="H471" s="21">
        <v>3345444</v>
      </c>
      <c r="I471" s="21">
        <v>10036332</v>
      </c>
      <c r="K471" s="35" t="str">
        <f t="shared" si="6"/>
        <v>Спир</v>
      </c>
    </row>
    <row r="472" spans="1:11">
      <c r="A472">
        <v>6261331</v>
      </c>
      <c r="B472" t="s">
        <v>1583</v>
      </c>
      <c r="C472" t="s">
        <v>1563</v>
      </c>
      <c r="D472" t="s">
        <v>1564</v>
      </c>
      <c r="E472">
        <v>45433</v>
      </c>
      <c r="F472" t="s">
        <v>84</v>
      </c>
      <c r="G472" s="21">
        <v>100</v>
      </c>
      <c r="H472" s="21">
        <v>3345440</v>
      </c>
      <c r="I472" s="21">
        <v>33454400</v>
      </c>
      <c r="K472" s="35" t="str">
        <f t="shared" si="6"/>
        <v>Спир</v>
      </c>
    </row>
    <row r="473" spans="1:11">
      <c r="A473">
        <v>6262306</v>
      </c>
      <c r="B473" t="s">
        <v>1374</v>
      </c>
      <c r="C473" t="s">
        <v>134</v>
      </c>
      <c r="D473" t="s">
        <v>135</v>
      </c>
      <c r="E473">
        <v>45285</v>
      </c>
      <c r="F473" t="s">
        <v>83</v>
      </c>
      <c r="G473" s="21">
        <v>50</v>
      </c>
      <c r="H473" s="21">
        <v>2828001</v>
      </c>
      <c r="I473" s="21">
        <v>14140005</v>
      </c>
      <c r="K473" s="35" t="str">
        <f t="shared" si="6"/>
        <v>Спир</v>
      </c>
    </row>
    <row r="474" spans="1:11">
      <c r="A474">
        <v>6262307</v>
      </c>
      <c r="B474" t="s">
        <v>1374</v>
      </c>
      <c r="C474" t="s">
        <v>1150</v>
      </c>
      <c r="D474" t="s">
        <v>1151</v>
      </c>
      <c r="E474">
        <v>45284</v>
      </c>
      <c r="F474" t="s">
        <v>82</v>
      </c>
      <c r="G474" s="21">
        <v>100</v>
      </c>
      <c r="H474" s="21">
        <v>2833000</v>
      </c>
      <c r="I474" s="21">
        <v>28330000</v>
      </c>
      <c r="K474" s="35" t="str">
        <f t="shared" si="6"/>
        <v>Спир</v>
      </c>
    </row>
    <row r="475" spans="1:11">
      <c r="A475">
        <v>6263019</v>
      </c>
      <c r="B475" t="s">
        <v>1374</v>
      </c>
      <c r="C475" t="s">
        <v>387</v>
      </c>
      <c r="D475" t="s">
        <v>388</v>
      </c>
      <c r="E475">
        <v>18521</v>
      </c>
      <c r="F475" t="s">
        <v>58</v>
      </c>
      <c r="G475" s="21">
        <v>100</v>
      </c>
      <c r="H475" s="21">
        <v>6330000</v>
      </c>
      <c r="I475" s="21">
        <v>6330000</v>
      </c>
      <c r="K475" s="35" t="str">
        <f t="shared" si="6"/>
        <v>Бард</v>
      </c>
    </row>
    <row r="476" spans="1:11">
      <c r="A476">
        <v>6263405</v>
      </c>
      <c r="B476" t="s">
        <v>1374</v>
      </c>
      <c r="C476" t="s">
        <v>128</v>
      </c>
      <c r="D476" t="s">
        <v>129</v>
      </c>
      <c r="E476">
        <v>54511</v>
      </c>
      <c r="F476" t="s">
        <v>286</v>
      </c>
      <c r="G476" s="21">
        <v>21000</v>
      </c>
      <c r="H476" s="21">
        <v>282800000</v>
      </c>
      <c r="I476" s="21">
        <v>593880000</v>
      </c>
      <c r="K476" s="35" t="str">
        <f t="shared" si="6"/>
        <v>Спир</v>
      </c>
    </row>
    <row r="477" spans="1:11">
      <c r="A477">
        <v>6263775</v>
      </c>
      <c r="B477" t="s">
        <v>1374</v>
      </c>
      <c r="C477" t="s">
        <v>102</v>
      </c>
      <c r="D477" t="s">
        <v>103</v>
      </c>
      <c r="E477">
        <v>45285</v>
      </c>
      <c r="F477" t="s">
        <v>83</v>
      </c>
      <c r="G477" s="21">
        <v>580</v>
      </c>
      <c r="H477" s="21">
        <v>2828000</v>
      </c>
      <c r="I477" s="21">
        <v>164024000</v>
      </c>
      <c r="K477" s="35" t="str">
        <f t="shared" si="6"/>
        <v>Спир</v>
      </c>
    </row>
    <row r="478" spans="1:11">
      <c r="A478">
        <v>6263776</v>
      </c>
      <c r="B478" t="s">
        <v>1374</v>
      </c>
      <c r="C478" t="s">
        <v>212</v>
      </c>
      <c r="D478" t="s">
        <v>213</v>
      </c>
      <c r="E478">
        <v>45285</v>
      </c>
      <c r="F478" t="s">
        <v>83</v>
      </c>
      <c r="G478" s="21">
        <v>100</v>
      </c>
      <c r="H478" s="21">
        <v>2828000</v>
      </c>
      <c r="I478" s="21">
        <v>28280000</v>
      </c>
      <c r="K478" s="35" t="str">
        <f t="shared" si="6"/>
        <v>Спир</v>
      </c>
    </row>
    <row r="479" spans="1:11">
      <c r="A479">
        <v>6264680</v>
      </c>
      <c r="B479" t="s">
        <v>1582</v>
      </c>
      <c r="C479" t="s">
        <v>113</v>
      </c>
      <c r="D479" t="s">
        <v>114</v>
      </c>
      <c r="E479">
        <v>45285</v>
      </c>
      <c r="F479" t="s">
        <v>83</v>
      </c>
      <c r="G479" s="21">
        <v>460</v>
      </c>
      <c r="H479" s="21">
        <v>2828001</v>
      </c>
      <c r="I479" s="21">
        <v>130088046</v>
      </c>
      <c r="K479" s="35" t="str">
        <f t="shared" si="6"/>
        <v>Спир</v>
      </c>
    </row>
    <row r="480" spans="1:11">
      <c r="A480">
        <v>6266130</v>
      </c>
      <c r="B480" t="s">
        <v>1582</v>
      </c>
      <c r="C480" t="s">
        <v>136</v>
      </c>
      <c r="D480" t="s">
        <v>137</v>
      </c>
      <c r="E480">
        <v>45285</v>
      </c>
      <c r="F480" t="s">
        <v>83</v>
      </c>
      <c r="G480" s="21">
        <v>500</v>
      </c>
      <c r="H480" s="21">
        <v>2828000</v>
      </c>
      <c r="I480" s="21">
        <v>141400000</v>
      </c>
      <c r="K480" s="35" t="str">
        <f t="shared" si="6"/>
        <v>Спир</v>
      </c>
    </row>
    <row r="481" spans="1:11">
      <c r="A481">
        <v>6266131</v>
      </c>
      <c r="B481" t="s">
        <v>1582</v>
      </c>
      <c r="C481" t="s">
        <v>175</v>
      </c>
      <c r="D481" t="s">
        <v>176</v>
      </c>
      <c r="E481">
        <v>45285</v>
      </c>
      <c r="F481" t="s">
        <v>83</v>
      </c>
      <c r="G481" s="21">
        <v>70</v>
      </c>
      <c r="H481" s="21">
        <v>2828000</v>
      </c>
      <c r="I481" s="21">
        <v>19796000</v>
      </c>
      <c r="K481" s="35" t="str">
        <f t="shared" si="6"/>
        <v>Спир</v>
      </c>
    </row>
    <row r="482" spans="1:11">
      <c r="A482">
        <v>6266132</v>
      </c>
      <c r="B482" t="s">
        <v>1582</v>
      </c>
      <c r="C482" t="s">
        <v>154</v>
      </c>
      <c r="D482" t="s">
        <v>155</v>
      </c>
      <c r="E482">
        <v>45284</v>
      </c>
      <c r="F482" t="s">
        <v>82</v>
      </c>
      <c r="G482" s="21">
        <v>150</v>
      </c>
      <c r="H482" s="21">
        <v>2833999</v>
      </c>
      <c r="I482" s="21">
        <v>42509985</v>
      </c>
      <c r="K482" s="35" t="str">
        <f t="shared" si="6"/>
        <v>Спир</v>
      </c>
    </row>
    <row r="483" spans="1:11">
      <c r="A483">
        <v>6266133</v>
      </c>
      <c r="B483" t="s">
        <v>1582</v>
      </c>
      <c r="C483" t="s">
        <v>96</v>
      </c>
      <c r="D483" t="s">
        <v>97</v>
      </c>
      <c r="E483">
        <v>45284</v>
      </c>
      <c r="F483" t="s">
        <v>82</v>
      </c>
      <c r="G483" s="21">
        <v>500</v>
      </c>
      <c r="H483" s="21">
        <v>2832480</v>
      </c>
      <c r="I483" s="21">
        <v>141624000</v>
      </c>
      <c r="K483" s="35" t="str">
        <f t="shared" si="6"/>
        <v>Спир</v>
      </c>
    </row>
    <row r="484" spans="1:11">
      <c r="A484">
        <v>6267091</v>
      </c>
      <c r="B484" t="s">
        <v>1579</v>
      </c>
      <c r="C484" t="s">
        <v>291</v>
      </c>
      <c r="D484" t="s">
        <v>292</v>
      </c>
      <c r="E484">
        <v>45285</v>
      </c>
      <c r="F484" t="s">
        <v>83</v>
      </c>
      <c r="G484" s="21">
        <v>200</v>
      </c>
      <c r="H484" s="21">
        <v>2828000</v>
      </c>
      <c r="I484" s="21">
        <v>56560000</v>
      </c>
      <c r="K484" s="35" t="str">
        <f t="shared" si="6"/>
        <v>Спир</v>
      </c>
    </row>
    <row r="485" spans="1:11">
      <c r="A485">
        <v>6267226</v>
      </c>
      <c r="B485" t="s">
        <v>1579</v>
      </c>
      <c r="C485" t="s">
        <v>1580</v>
      </c>
      <c r="D485" t="s">
        <v>1581</v>
      </c>
      <c r="E485">
        <v>45433</v>
      </c>
      <c r="F485" t="s">
        <v>84</v>
      </c>
      <c r="G485" s="21">
        <v>20</v>
      </c>
      <c r="H485" s="21">
        <v>3345440</v>
      </c>
      <c r="I485" s="21">
        <v>6690880</v>
      </c>
      <c r="K485" s="35" t="str">
        <f t="shared" si="6"/>
        <v>Спир</v>
      </c>
    </row>
    <row r="486" spans="1:11">
      <c r="A486">
        <v>6268608</v>
      </c>
      <c r="B486" t="s">
        <v>1579</v>
      </c>
      <c r="C486" t="s">
        <v>5368</v>
      </c>
      <c r="D486" t="s">
        <v>1188</v>
      </c>
      <c r="E486">
        <v>45285</v>
      </c>
      <c r="F486" t="s">
        <v>83</v>
      </c>
      <c r="G486" s="21">
        <v>200</v>
      </c>
      <c r="H486" s="21">
        <v>2828000</v>
      </c>
      <c r="I486" s="21">
        <v>56560000</v>
      </c>
      <c r="K486" s="35" t="str">
        <f t="shared" si="6"/>
        <v>Спир</v>
      </c>
    </row>
    <row r="487" spans="1:11">
      <c r="A487">
        <v>6268609</v>
      </c>
      <c r="B487" t="s">
        <v>1579</v>
      </c>
      <c r="C487" t="s">
        <v>423</v>
      </c>
      <c r="D487" t="s">
        <v>424</v>
      </c>
      <c r="E487">
        <v>45284</v>
      </c>
      <c r="F487" t="s">
        <v>82</v>
      </c>
      <c r="G487" s="21">
        <v>50</v>
      </c>
      <c r="H487" s="21">
        <v>2832480</v>
      </c>
      <c r="I487" s="21">
        <v>14162400</v>
      </c>
      <c r="K487" s="35" t="str">
        <f t="shared" si="6"/>
        <v>Спир</v>
      </c>
    </row>
    <row r="488" spans="1:11">
      <c r="A488">
        <v>6268629</v>
      </c>
      <c r="B488" t="s">
        <v>1579</v>
      </c>
      <c r="C488" t="s">
        <v>389</v>
      </c>
      <c r="D488" t="s">
        <v>390</v>
      </c>
      <c r="E488">
        <v>45433</v>
      </c>
      <c r="F488" t="s">
        <v>84</v>
      </c>
      <c r="G488" s="21">
        <v>300</v>
      </c>
      <c r="H488" s="21">
        <v>3345450</v>
      </c>
      <c r="I488" s="21">
        <v>100363500</v>
      </c>
      <c r="K488" s="35" t="str">
        <f t="shared" si="6"/>
        <v>Спир</v>
      </c>
    </row>
    <row r="489" spans="1:11">
      <c r="A489">
        <v>6269800</v>
      </c>
      <c r="B489" t="s">
        <v>1578</v>
      </c>
      <c r="C489" t="s">
        <v>280</v>
      </c>
      <c r="D489" t="s">
        <v>281</v>
      </c>
      <c r="E489">
        <v>45284</v>
      </c>
      <c r="F489" t="s">
        <v>82</v>
      </c>
      <c r="G489" s="21">
        <v>200</v>
      </c>
      <c r="H489" s="21">
        <v>2832480</v>
      </c>
      <c r="I489" s="21">
        <v>56649600</v>
      </c>
      <c r="K489" s="35" t="str">
        <f t="shared" si="6"/>
        <v>Спир</v>
      </c>
    </row>
    <row r="490" spans="1:11">
      <c r="A490">
        <v>6269801</v>
      </c>
      <c r="B490" t="s">
        <v>1578</v>
      </c>
      <c r="C490" t="s">
        <v>359</v>
      </c>
      <c r="D490" t="s">
        <v>360</v>
      </c>
      <c r="E490">
        <v>45284</v>
      </c>
      <c r="F490" t="s">
        <v>82</v>
      </c>
      <c r="G490" s="21">
        <v>180</v>
      </c>
      <c r="H490" s="21">
        <v>2832480</v>
      </c>
      <c r="I490" s="21">
        <v>50984640</v>
      </c>
      <c r="K490" s="35" t="str">
        <f t="shared" si="6"/>
        <v>Спир</v>
      </c>
    </row>
    <row r="491" spans="1:11">
      <c r="A491">
        <v>6271376</v>
      </c>
      <c r="B491" t="s">
        <v>1578</v>
      </c>
      <c r="C491" t="s">
        <v>222</v>
      </c>
      <c r="D491" t="s">
        <v>223</v>
      </c>
      <c r="E491">
        <v>45285</v>
      </c>
      <c r="F491" t="s">
        <v>83</v>
      </c>
      <c r="G491" s="21">
        <v>100</v>
      </c>
      <c r="H491" s="21">
        <v>2828001</v>
      </c>
      <c r="I491" s="21">
        <v>28280010</v>
      </c>
      <c r="K491" s="35" t="str">
        <f t="shared" si="6"/>
        <v>Спир</v>
      </c>
    </row>
    <row r="492" spans="1:11">
      <c r="A492">
        <v>6272514</v>
      </c>
      <c r="B492" t="s">
        <v>1454</v>
      </c>
      <c r="C492" t="s">
        <v>85</v>
      </c>
      <c r="D492" t="s">
        <v>86</v>
      </c>
      <c r="E492">
        <v>45285</v>
      </c>
      <c r="F492" t="s">
        <v>83</v>
      </c>
      <c r="G492" s="21">
        <v>1200</v>
      </c>
      <c r="H492" s="21">
        <v>2828002</v>
      </c>
      <c r="I492" s="21">
        <v>339360240</v>
      </c>
      <c r="K492" s="35" t="str">
        <f t="shared" si="6"/>
        <v>Спир</v>
      </c>
    </row>
    <row r="493" spans="1:11">
      <c r="A493">
        <v>6272515</v>
      </c>
      <c r="B493" t="s">
        <v>1454</v>
      </c>
      <c r="C493" t="s">
        <v>148</v>
      </c>
      <c r="D493" t="s">
        <v>149</v>
      </c>
      <c r="E493">
        <v>45285</v>
      </c>
      <c r="F493" t="s">
        <v>83</v>
      </c>
      <c r="G493" s="21">
        <v>50</v>
      </c>
      <c r="H493" s="21">
        <v>2828001</v>
      </c>
      <c r="I493" s="21">
        <v>14140005</v>
      </c>
      <c r="K493" s="35" t="str">
        <f t="shared" si="6"/>
        <v>Спир</v>
      </c>
    </row>
    <row r="494" spans="1:11">
      <c r="A494">
        <v>6272516</v>
      </c>
      <c r="B494" t="s">
        <v>1454</v>
      </c>
      <c r="C494" t="s">
        <v>216</v>
      </c>
      <c r="D494" t="s">
        <v>217</v>
      </c>
      <c r="E494">
        <v>45284</v>
      </c>
      <c r="F494" t="s">
        <v>82</v>
      </c>
      <c r="G494" s="21">
        <v>200</v>
      </c>
      <c r="H494" s="21">
        <v>2833000</v>
      </c>
      <c r="I494" s="21">
        <v>56660000</v>
      </c>
      <c r="K494" s="35" t="str">
        <f t="shared" si="6"/>
        <v>Спир</v>
      </c>
    </row>
    <row r="495" spans="1:11">
      <c r="A495">
        <v>6272628</v>
      </c>
      <c r="B495" t="s">
        <v>1454</v>
      </c>
      <c r="C495" t="s">
        <v>179</v>
      </c>
      <c r="D495" t="s">
        <v>180</v>
      </c>
      <c r="E495">
        <v>45433</v>
      </c>
      <c r="F495" t="s">
        <v>84</v>
      </c>
      <c r="G495" s="21">
        <v>50</v>
      </c>
      <c r="H495" s="21">
        <v>3345441</v>
      </c>
      <c r="I495" s="21">
        <v>16727205</v>
      </c>
      <c r="K495" s="35" t="str">
        <f t="shared" si="6"/>
        <v>Спир</v>
      </c>
    </row>
    <row r="496" spans="1:11">
      <c r="A496">
        <v>6274108</v>
      </c>
      <c r="B496" t="s">
        <v>1454</v>
      </c>
      <c r="C496" t="s">
        <v>1576</v>
      </c>
      <c r="D496" t="s">
        <v>1577</v>
      </c>
      <c r="E496">
        <v>45433</v>
      </c>
      <c r="F496" t="s">
        <v>84</v>
      </c>
      <c r="G496" s="21">
        <v>20</v>
      </c>
      <c r="H496" s="21">
        <v>3345441</v>
      </c>
      <c r="I496" s="21">
        <v>6690882</v>
      </c>
      <c r="K496" s="35" t="str">
        <f t="shared" si="6"/>
        <v>Спир</v>
      </c>
    </row>
    <row r="497" spans="1:11">
      <c r="A497">
        <v>6275098</v>
      </c>
      <c r="B497" t="s">
        <v>1570</v>
      </c>
      <c r="C497" t="s">
        <v>85</v>
      </c>
      <c r="D497" t="s">
        <v>86</v>
      </c>
      <c r="E497">
        <v>45285</v>
      </c>
      <c r="F497" t="s">
        <v>83</v>
      </c>
      <c r="G497" s="21">
        <v>50</v>
      </c>
      <c r="H497" s="21">
        <v>2721601</v>
      </c>
      <c r="I497" s="21">
        <v>13608005</v>
      </c>
      <c r="K497" s="35" t="str">
        <f t="shared" si="6"/>
        <v>Спир</v>
      </c>
    </row>
    <row r="498" spans="1:11">
      <c r="A498">
        <v>6275104</v>
      </c>
      <c r="B498" t="s">
        <v>1570</v>
      </c>
      <c r="C498" t="s">
        <v>150</v>
      </c>
      <c r="D498" t="s">
        <v>151</v>
      </c>
      <c r="E498">
        <v>45284</v>
      </c>
      <c r="F498" t="s">
        <v>82</v>
      </c>
      <c r="G498" s="21">
        <v>3220</v>
      </c>
      <c r="H498" s="21">
        <v>2754641</v>
      </c>
      <c r="I498" s="21">
        <v>886994402</v>
      </c>
      <c r="K498" s="35" t="str">
        <f t="shared" si="6"/>
        <v>Спир</v>
      </c>
    </row>
    <row r="499" spans="1:11">
      <c r="A499">
        <v>6275221</v>
      </c>
      <c r="B499" t="s">
        <v>1570</v>
      </c>
      <c r="C499" t="s">
        <v>1574</v>
      </c>
      <c r="D499" t="s">
        <v>1575</v>
      </c>
      <c r="E499">
        <v>45433</v>
      </c>
      <c r="F499" t="s">
        <v>84</v>
      </c>
      <c r="G499" s="21">
        <v>20</v>
      </c>
      <c r="H499" s="21">
        <v>3220100</v>
      </c>
      <c r="I499" s="21">
        <v>6440200</v>
      </c>
      <c r="K499" s="35" t="str">
        <f t="shared" si="6"/>
        <v>Спир</v>
      </c>
    </row>
    <row r="500" spans="1:11">
      <c r="A500">
        <v>6275842</v>
      </c>
      <c r="B500" t="s">
        <v>1570</v>
      </c>
      <c r="C500" t="s">
        <v>387</v>
      </c>
      <c r="D500" t="s">
        <v>388</v>
      </c>
      <c r="E500">
        <v>18521</v>
      </c>
      <c r="F500" t="s">
        <v>58</v>
      </c>
      <c r="G500" s="21">
        <v>100</v>
      </c>
      <c r="H500" s="21">
        <v>6340000</v>
      </c>
      <c r="I500" s="21">
        <v>6340000</v>
      </c>
      <c r="K500" s="35" t="str">
        <f t="shared" si="6"/>
        <v>Бард</v>
      </c>
    </row>
    <row r="501" spans="1:11">
      <c r="A501">
        <v>6276651</v>
      </c>
      <c r="B501" t="s">
        <v>1570</v>
      </c>
      <c r="C501" t="s">
        <v>85</v>
      </c>
      <c r="D501" t="s">
        <v>86</v>
      </c>
      <c r="E501">
        <v>45285</v>
      </c>
      <c r="F501" t="s">
        <v>83</v>
      </c>
      <c r="G501" s="21">
        <v>1150</v>
      </c>
      <c r="H501" s="21">
        <v>2721788</v>
      </c>
      <c r="I501" s="21">
        <v>313005620</v>
      </c>
      <c r="K501" s="35" t="str">
        <f t="shared" si="6"/>
        <v>Спир</v>
      </c>
    </row>
    <row r="502" spans="1:11">
      <c r="A502">
        <v>6276692</v>
      </c>
      <c r="B502" t="s">
        <v>1570</v>
      </c>
      <c r="C502" t="s">
        <v>1572</v>
      </c>
      <c r="D502" t="s">
        <v>1573</v>
      </c>
      <c r="E502">
        <v>45433</v>
      </c>
      <c r="F502" t="s">
        <v>84</v>
      </c>
      <c r="G502" s="21">
        <v>200</v>
      </c>
      <c r="H502" s="21">
        <v>3220555</v>
      </c>
      <c r="I502" s="21">
        <v>64411100</v>
      </c>
      <c r="K502" s="35" t="str">
        <f t="shared" si="6"/>
        <v>Спир</v>
      </c>
    </row>
    <row r="503" spans="1:11">
      <c r="A503">
        <v>6276693</v>
      </c>
      <c r="B503" t="s">
        <v>1570</v>
      </c>
      <c r="C503" t="s">
        <v>5367</v>
      </c>
      <c r="D503" t="s">
        <v>1571</v>
      </c>
      <c r="E503">
        <v>45433</v>
      </c>
      <c r="F503" t="s">
        <v>84</v>
      </c>
      <c r="G503" s="21">
        <v>10</v>
      </c>
      <c r="H503" s="21">
        <v>3220000</v>
      </c>
      <c r="I503" s="21">
        <v>3220000</v>
      </c>
      <c r="K503" s="35" t="str">
        <f t="shared" si="6"/>
        <v>Спир</v>
      </c>
    </row>
    <row r="504" spans="1:11">
      <c r="A504">
        <v>6277683</v>
      </c>
      <c r="B504" t="s">
        <v>1375</v>
      </c>
      <c r="C504" t="s">
        <v>85</v>
      </c>
      <c r="D504" t="s">
        <v>86</v>
      </c>
      <c r="E504">
        <v>45285</v>
      </c>
      <c r="F504" t="s">
        <v>83</v>
      </c>
      <c r="G504" s="21">
        <v>1200</v>
      </c>
      <c r="H504" s="21">
        <v>2721601</v>
      </c>
      <c r="I504" s="21">
        <v>326592120</v>
      </c>
      <c r="K504" s="35" t="str">
        <f t="shared" si="6"/>
        <v>Спир</v>
      </c>
    </row>
    <row r="505" spans="1:11">
      <c r="A505">
        <v>6277684</v>
      </c>
      <c r="B505" t="s">
        <v>1375</v>
      </c>
      <c r="C505" t="s">
        <v>1568</v>
      </c>
      <c r="D505" t="s">
        <v>1569</v>
      </c>
      <c r="E505">
        <v>45285</v>
      </c>
      <c r="F505" t="s">
        <v>83</v>
      </c>
      <c r="G505" s="21">
        <v>200</v>
      </c>
      <c r="H505" s="21">
        <v>2721600</v>
      </c>
      <c r="I505" s="21">
        <v>54432000</v>
      </c>
      <c r="K505" s="35" t="str">
        <f t="shared" si="6"/>
        <v>Спир</v>
      </c>
    </row>
    <row r="506" spans="1:11">
      <c r="A506">
        <v>6278437</v>
      </c>
      <c r="B506" t="s">
        <v>1375</v>
      </c>
      <c r="C506" t="s">
        <v>387</v>
      </c>
      <c r="D506" t="s">
        <v>388</v>
      </c>
      <c r="E506">
        <v>18521</v>
      </c>
      <c r="F506" t="s">
        <v>58</v>
      </c>
      <c r="G506" s="21">
        <v>100</v>
      </c>
      <c r="H506" s="21">
        <v>6330000</v>
      </c>
      <c r="I506" s="21">
        <v>6330000</v>
      </c>
      <c r="K506" s="35" t="str">
        <f t="shared" si="6"/>
        <v>Бард</v>
      </c>
    </row>
    <row r="507" spans="1:11">
      <c r="A507">
        <v>6278734</v>
      </c>
      <c r="B507" t="s">
        <v>1375</v>
      </c>
      <c r="C507" t="s">
        <v>1512</v>
      </c>
      <c r="D507" t="s">
        <v>1513</v>
      </c>
      <c r="E507">
        <v>78261</v>
      </c>
      <c r="F507" t="s">
        <v>1461</v>
      </c>
      <c r="G507" s="21">
        <v>1000</v>
      </c>
      <c r="H507" s="21">
        <v>27216001</v>
      </c>
      <c r="I507" s="21">
        <v>27216001</v>
      </c>
      <c r="K507" s="35" t="str">
        <f t="shared" si="6"/>
        <v>Спир</v>
      </c>
    </row>
    <row r="508" spans="1:11">
      <c r="A508">
        <v>6281208</v>
      </c>
      <c r="B508" t="s">
        <v>1565</v>
      </c>
      <c r="C508" t="s">
        <v>1497</v>
      </c>
      <c r="D508" t="s">
        <v>1498</v>
      </c>
      <c r="E508">
        <v>45285</v>
      </c>
      <c r="F508" t="s">
        <v>83</v>
      </c>
      <c r="G508" s="21">
        <v>100</v>
      </c>
      <c r="H508" s="21">
        <v>2721602</v>
      </c>
      <c r="I508" s="21">
        <v>27216020</v>
      </c>
      <c r="K508" s="35" t="str">
        <f t="shared" si="6"/>
        <v>Спир</v>
      </c>
    </row>
    <row r="509" spans="1:11">
      <c r="A509">
        <v>6281209</v>
      </c>
      <c r="B509" t="s">
        <v>1565</v>
      </c>
      <c r="C509" t="s">
        <v>161</v>
      </c>
      <c r="D509" t="s">
        <v>162</v>
      </c>
      <c r="E509">
        <v>45285</v>
      </c>
      <c r="F509" t="s">
        <v>83</v>
      </c>
      <c r="G509" s="21">
        <v>3100</v>
      </c>
      <c r="H509" s="21">
        <v>2721601</v>
      </c>
      <c r="I509" s="21">
        <v>843696310</v>
      </c>
      <c r="K509" s="35" t="str">
        <f t="shared" si="6"/>
        <v>Спир</v>
      </c>
    </row>
    <row r="510" spans="1:11">
      <c r="A510">
        <v>6281212</v>
      </c>
      <c r="B510" t="s">
        <v>1565</v>
      </c>
      <c r="C510" t="s">
        <v>138</v>
      </c>
      <c r="D510" t="s">
        <v>139</v>
      </c>
      <c r="E510">
        <v>45284</v>
      </c>
      <c r="F510" t="s">
        <v>82</v>
      </c>
      <c r="G510" s="21">
        <v>200</v>
      </c>
      <c r="H510" s="21">
        <v>2755000</v>
      </c>
      <c r="I510" s="21">
        <v>55100000</v>
      </c>
      <c r="K510" s="35" t="str">
        <f t="shared" si="6"/>
        <v>Спир</v>
      </c>
    </row>
    <row r="511" spans="1:11">
      <c r="A511">
        <v>6281213</v>
      </c>
      <c r="B511" t="s">
        <v>1565</v>
      </c>
      <c r="C511" t="s">
        <v>130</v>
      </c>
      <c r="D511" t="s">
        <v>131</v>
      </c>
      <c r="E511">
        <v>45284</v>
      </c>
      <c r="F511" t="s">
        <v>82</v>
      </c>
      <c r="G511" s="21">
        <v>200</v>
      </c>
      <c r="H511" s="21">
        <v>2755000</v>
      </c>
      <c r="I511" s="21">
        <v>55100000</v>
      </c>
      <c r="K511" s="35" t="str">
        <f t="shared" si="6"/>
        <v>Спир</v>
      </c>
    </row>
    <row r="512" spans="1:11">
      <c r="A512">
        <v>6281214</v>
      </c>
      <c r="B512" t="s">
        <v>1565</v>
      </c>
      <c r="C512" t="s">
        <v>367</v>
      </c>
      <c r="D512" t="s">
        <v>368</v>
      </c>
      <c r="E512">
        <v>45284</v>
      </c>
      <c r="F512" t="s">
        <v>82</v>
      </c>
      <c r="G512" s="21">
        <v>200</v>
      </c>
      <c r="H512" s="21">
        <v>2754640</v>
      </c>
      <c r="I512" s="21">
        <v>55092800</v>
      </c>
      <c r="K512" s="35" t="str">
        <f t="shared" si="6"/>
        <v>Спир</v>
      </c>
    </row>
    <row r="513" spans="1:11">
      <c r="A513">
        <v>6281365</v>
      </c>
      <c r="B513" t="s">
        <v>1565</v>
      </c>
      <c r="C513" t="s">
        <v>417</v>
      </c>
      <c r="D513" t="s">
        <v>418</v>
      </c>
      <c r="E513">
        <v>45433</v>
      </c>
      <c r="F513" t="s">
        <v>84</v>
      </c>
      <c r="G513" s="21">
        <v>200</v>
      </c>
      <c r="H513" s="21">
        <v>3220100</v>
      </c>
      <c r="I513" s="21">
        <v>64402000</v>
      </c>
      <c r="K513" s="35" t="str">
        <f t="shared" si="6"/>
        <v>Спир</v>
      </c>
    </row>
    <row r="514" spans="1:11">
      <c r="A514">
        <v>6281366</v>
      </c>
      <c r="B514" t="s">
        <v>1565</v>
      </c>
      <c r="C514" t="s">
        <v>192</v>
      </c>
      <c r="D514" t="s">
        <v>193</v>
      </c>
      <c r="E514">
        <v>45433</v>
      </c>
      <c r="F514" t="s">
        <v>84</v>
      </c>
      <c r="G514" s="21">
        <v>200</v>
      </c>
      <c r="H514" s="21">
        <v>3220001</v>
      </c>
      <c r="I514" s="21">
        <v>64400020</v>
      </c>
      <c r="K514" s="35" t="str">
        <f t="shared" si="6"/>
        <v>Спир</v>
      </c>
    </row>
    <row r="515" spans="1:11">
      <c r="A515">
        <v>6282052</v>
      </c>
      <c r="B515" t="s">
        <v>1565</v>
      </c>
      <c r="C515" t="s">
        <v>387</v>
      </c>
      <c r="D515" t="s">
        <v>388</v>
      </c>
      <c r="E515">
        <v>18521</v>
      </c>
      <c r="F515" t="s">
        <v>58</v>
      </c>
      <c r="G515" s="21">
        <v>100</v>
      </c>
      <c r="H515" s="21">
        <v>6330000</v>
      </c>
      <c r="I515" s="21">
        <v>6330000</v>
      </c>
      <c r="K515" s="35" t="str">
        <f t="shared" si="6"/>
        <v>Бард</v>
      </c>
    </row>
    <row r="516" spans="1:11">
      <c r="A516">
        <v>6282053</v>
      </c>
      <c r="B516" t="s">
        <v>1565</v>
      </c>
      <c r="C516" t="s">
        <v>204</v>
      </c>
      <c r="D516" t="s">
        <v>73</v>
      </c>
      <c r="E516">
        <v>18521</v>
      </c>
      <c r="F516" t="s">
        <v>58</v>
      </c>
      <c r="G516" s="21">
        <v>100</v>
      </c>
      <c r="H516" s="21">
        <v>6326000</v>
      </c>
      <c r="I516" s="21">
        <v>6326000</v>
      </c>
      <c r="K516" s="35" t="str">
        <f t="shared" si="6"/>
        <v>Бард</v>
      </c>
    </row>
    <row r="517" spans="1:11">
      <c r="A517">
        <v>6282054</v>
      </c>
      <c r="B517" t="s">
        <v>1565</v>
      </c>
      <c r="C517" t="s">
        <v>204</v>
      </c>
      <c r="D517" t="s">
        <v>73</v>
      </c>
      <c r="E517">
        <v>18521</v>
      </c>
      <c r="F517" t="s">
        <v>58</v>
      </c>
      <c r="G517" s="21">
        <v>100</v>
      </c>
      <c r="H517" s="21">
        <v>6326000</v>
      </c>
      <c r="I517" s="21">
        <v>6326000</v>
      </c>
      <c r="K517" s="35" t="str">
        <f t="shared" si="6"/>
        <v>Бард</v>
      </c>
    </row>
    <row r="518" spans="1:11">
      <c r="A518">
        <v>6282055</v>
      </c>
      <c r="B518" t="s">
        <v>1565</v>
      </c>
      <c r="C518" t="s">
        <v>59</v>
      </c>
      <c r="D518" t="s">
        <v>60</v>
      </c>
      <c r="E518">
        <v>18521</v>
      </c>
      <c r="F518" t="s">
        <v>58</v>
      </c>
      <c r="G518" s="21">
        <v>400</v>
      </c>
      <c r="H518" s="21">
        <v>6325000</v>
      </c>
      <c r="I518" s="21">
        <v>25300000</v>
      </c>
      <c r="K518" s="35" t="str">
        <f t="shared" si="6"/>
        <v>Бард</v>
      </c>
    </row>
    <row r="519" spans="1:11">
      <c r="A519">
        <v>6283046</v>
      </c>
      <c r="B519" t="s">
        <v>1565</v>
      </c>
      <c r="C519" t="s">
        <v>134</v>
      </c>
      <c r="D519" t="s">
        <v>135</v>
      </c>
      <c r="E519">
        <v>45285</v>
      </c>
      <c r="F519" t="s">
        <v>83</v>
      </c>
      <c r="G519" s="21">
        <v>50</v>
      </c>
      <c r="H519" s="21">
        <v>2721601</v>
      </c>
      <c r="I519" s="21">
        <v>13608005</v>
      </c>
      <c r="K519" s="35" t="str">
        <f t="shared" ref="K519:K582" si="7">LEFT(F519,4)</f>
        <v>Спир</v>
      </c>
    </row>
    <row r="520" spans="1:11">
      <c r="A520">
        <v>6283098</v>
      </c>
      <c r="B520" t="s">
        <v>1565</v>
      </c>
      <c r="C520" t="s">
        <v>1566</v>
      </c>
      <c r="D520" t="s">
        <v>1567</v>
      </c>
      <c r="E520">
        <v>45433</v>
      </c>
      <c r="F520" t="s">
        <v>84</v>
      </c>
      <c r="G520" s="21">
        <v>500</v>
      </c>
      <c r="H520" s="21">
        <v>3220000</v>
      </c>
      <c r="I520" s="21">
        <v>161000000</v>
      </c>
      <c r="K520" s="35" t="str">
        <f t="shared" si="7"/>
        <v>Спир</v>
      </c>
    </row>
    <row r="521" spans="1:11">
      <c r="A521">
        <v>6284491</v>
      </c>
      <c r="B521" t="s">
        <v>1562</v>
      </c>
      <c r="C521" t="s">
        <v>154</v>
      </c>
      <c r="D521" t="s">
        <v>155</v>
      </c>
      <c r="E521">
        <v>45284</v>
      </c>
      <c r="F521" t="s">
        <v>82</v>
      </c>
      <c r="G521" s="21">
        <v>150</v>
      </c>
      <c r="H521" s="21">
        <v>2755999</v>
      </c>
      <c r="I521" s="21">
        <v>41339985</v>
      </c>
      <c r="K521" s="35" t="str">
        <f t="shared" si="7"/>
        <v>Спир</v>
      </c>
    </row>
    <row r="522" spans="1:11">
      <c r="A522">
        <v>6284492</v>
      </c>
      <c r="B522" t="s">
        <v>1562</v>
      </c>
      <c r="C522" t="s">
        <v>98</v>
      </c>
      <c r="D522" t="s">
        <v>99</v>
      </c>
      <c r="E522">
        <v>45284</v>
      </c>
      <c r="F522" t="s">
        <v>82</v>
      </c>
      <c r="G522" s="21">
        <v>500</v>
      </c>
      <c r="H522" s="21">
        <v>2755000</v>
      </c>
      <c r="I522" s="21">
        <v>137750000</v>
      </c>
      <c r="K522" s="35" t="str">
        <f t="shared" si="7"/>
        <v>Спир</v>
      </c>
    </row>
    <row r="523" spans="1:11">
      <c r="A523">
        <v>6284493</v>
      </c>
      <c r="B523" t="s">
        <v>1562</v>
      </c>
      <c r="C523" t="s">
        <v>413</v>
      </c>
      <c r="D523" t="s">
        <v>414</v>
      </c>
      <c r="E523">
        <v>45284</v>
      </c>
      <c r="F523" t="s">
        <v>82</v>
      </c>
      <c r="G523" s="21">
        <v>400</v>
      </c>
      <c r="H523" s="21">
        <v>2754641</v>
      </c>
      <c r="I523" s="21">
        <v>110185640</v>
      </c>
      <c r="K523" s="35" t="str">
        <f t="shared" si="7"/>
        <v>Спир</v>
      </c>
    </row>
    <row r="524" spans="1:11">
      <c r="A524">
        <v>6284494</v>
      </c>
      <c r="B524" t="s">
        <v>1562</v>
      </c>
      <c r="C524" t="s">
        <v>92</v>
      </c>
      <c r="D524" t="s">
        <v>93</v>
      </c>
      <c r="E524">
        <v>45284</v>
      </c>
      <c r="F524" t="s">
        <v>82</v>
      </c>
      <c r="G524" s="21">
        <v>200</v>
      </c>
      <c r="H524" s="21">
        <v>2754640</v>
      </c>
      <c r="I524" s="21">
        <v>55092800</v>
      </c>
      <c r="K524" s="35" t="str">
        <f t="shared" si="7"/>
        <v>Спир</v>
      </c>
    </row>
    <row r="525" spans="1:11">
      <c r="A525">
        <v>6284614</v>
      </c>
      <c r="B525" t="s">
        <v>1562</v>
      </c>
      <c r="C525" t="s">
        <v>1563</v>
      </c>
      <c r="D525" t="s">
        <v>1564</v>
      </c>
      <c r="E525">
        <v>45433</v>
      </c>
      <c r="F525" t="s">
        <v>84</v>
      </c>
      <c r="G525" s="21">
        <v>100</v>
      </c>
      <c r="H525" s="21">
        <v>3261000</v>
      </c>
      <c r="I525" s="21">
        <v>32610000</v>
      </c>
      <c r="K525" s="35" t="str">
        <f t="shared" si="7"/>
        <v>Спир</v>
      </c>
    </row>
    <row r="526" spans="1:11">
      <c r="A526">
        <v>6284615</v>
      </c>
      <c r="B526" t="s">
        <v>1562</v>
      </c>
      <c r="C526" t="s">
        <v>1147</v>
      </c>
      <c r="D526" t="s">
        <v>1148</v>
      </c>
      <c r="E526">
        <v>45433</v>
      </c>
      <c r="F526" t="s">
        <v>84</v>
      </c>
      <c r="G526" s="21">
        <v>400</v>
      </c>
      <c r="H526" s="21">
        <v>3250000</v>
      </c>
      <c r="I526" s="21">
        <v>130000000</v>
      </c>
      <c r="K526" s="35" t="str">
        <f t="shared" si="7"/>
        <v>Спир</v>
      </c>
    </row>
    <row r="527" spans="1:11">
      <c r="A527">
        <v>6285318</v>
      </c>
      <c r="B527" t="s">
        <v>1562</v>
      </c>
      <c r="C527" t="s">
        <v>74</v>
      </c>
      <c r="D527" t="s">
        <v>75</v>
      </c>
      <c r="E527">
        <v>18521</v>
      </c>
      <c r="F527" t="s">
        <v>58</v>
      </c>
      <c r="G527" s="21">
        <v>100</v>
      </c>
      <c r="H527" s="21">
        <v>6350999</v>
      </c>
      <c r="I527" s="21">
        <v>6350999</v>
      </c>
      <c r="K527" s="35" t="str">
        <f t="shared" si="7"/>
        <v>Бард</v>
      </c>
    </row>
    <row r="528" spans="1:11">
      <c r="A528">
        <v>6285319</v>
      </c>
      <c r="B528" t="s">
        <v>1562</v>
      </c>
      <c r="C528" t="s">
        <v>56</v>
      </c>
      <c r="D528" t="s">
        <v>57</v>
      </c>
      <c r="E528">
        <v>18521</v>
      </c>
      <c r="F528" t="s">
        <v>58</v>
      </c>
      <c r="G528" s="21">
        <v>300</v>
      </c>
      <c r="H528" s="21">
        <v>6326777</v>
      </c>
      <c r="I528" s="21">
        <v>18980331</v>
      </c>
      <c r="K528" s="35" t="str">
        <f t="shared" si="7"/>
        <v>Бард</v>
      </c>
    </row>
    <row r="529" spans="1:11">
      <c r="A529">
        <v>6285320</v>
      </c>
      <c r="B529" t="s">
        <v>1562</v>
      </c>
      <c r="C529" t="s">
        <v>1487</v>
      </c>
      <c r="D529" t="s">
        <v>1488</v>
      </c>
      <c r="E529">
        <v>18521</v>
      </c>
      <c r="F529" t="s">
        <v>58</v>
      </c>
      <c r="G529" s="21">
        <v>200</v>
      </c>
      <c r="H529" s="21">
        <v>6325000</v>
      </c>
      <c r="I529" s="21">
        <v>12650000</v>
      </c>
      <c r="K529" s="35" t="str">
        <f t="shared" si="7"/>
        <v>Бард</v>
      </c>
    </row>
    <row r="530" spans="1:11">
      <c r="A530">
        <v>6285321</v>
      </c>
      <c r="B530" t="s">
        <v>1562</v>
      </c>
      <c r="C530" t="s">
        <v>59</v>
      </c>
      <c r="D530" t="s">
        <v>60</v>
      </c>
      <c r="E530">
        <v>18521</v>
      </c>
      <c r="F530" t="s">
        <v>58</v>
      </c>
      <c r="G530" s="21">
        <v>100</v>
      </c>
      <c r="H530" s="21">
        <v>6325000</v>
      </c>
      <c r="I530" s="21">
        <v>6325000</v>
      </c>
      <c r="K530" s="35" t="str">
        <f t="shared" si="7"/>
        <v>Бард</v>
      </c>
    </row>
    <row r="531" spans="1:11">
      <c r="A531">
        <v>6285768</v>
      </c>
      <c r="B531" t="s">
        <v>1562</v>
      </c>
      <c r="C531" t="s">
        <v>109</v>
      </c>
      <c r="D531" t="s">
        <v>110</v>
      </c>
      <c r="E531">
        <v>54511</v>
      </c>
      <c r="F531" t="s">
        <v>286</v>
      </c>
      <c r="G531" s="21">
        <v>15000</v>
      </c>
      <c r="H531" s="21">
        <v>272160000</v>
      </c>
      <c r="I531" s="21">
        <v>408240000</v>
      </c>
      <c r="K531" s="35" t="str">
        <f t="shared" si="7"/>
        <v>Спир</v>
      </c>
    </row>
    <row r="532" spans="1:11">
      <c r="A532">
        <v>6285769</v>
      </c>
      <c r="B532" t="s">
        <v>1562</v>
      </c>
      <c r="C532" t="s">
        <v>353</v>
      </c>
      <c r="D532" t="s">
        <v>354</v>
      </c>
      <c r="E532">
        <v>54511</v>
      </c>
      <c r="F532" t="s">
        <v>286</v>
      </c>
      <c r="G532" s="21">
        <v>20000</v>
      </c>
      <c r="H532" s="21">
        <v>272160000</v>
      </c>
      <c r="I532" s="21">
        <v>544320000</v>
      </c>
      <c r="K532" s="35" t="str">
        <f t="shared" si="7"/>
        <v>Спир</v>
      </c>
    </row>
    <row r="533" spans="1:11">
      <c r="A533">
        <v>6286244</v>
      </c>
      <c r="B533" t="s">
        <v>1562</v>
      </c>
      <c r="C533" t="s">
        <v>92</v>
      </c>
      <c r="D533" t="s">
        <v>93</v>
      </c>
      <c r="E533">
        <v>45284</v>
      </c>
      <c r="F533" t="s">
        <v>82</v>
      </c>
      <c r="G533" s="21">
        <v>300</v>
      </c>
      <c r="H533" s="21">
        <v>2754640</v>
      </c>
      <c r="I533" s="21">
        <v>82639200</v>
      </c>
      <c r="K533" s="35" t="str">
        <f t="shared" si="7"/>
        <v>Спир</v>
      </c>
    </row>
    <row r="534" spans="1:11">
      <c r="A534">
        <v>6286380</v>
      </c>
      <c r="B534" t="s">
        <v>1562</v>
      </c>
      <c r="C534" t="s">
        <v>1161</v>
      </c>
      <c r="D534" t="s">
        <v>1162</v>
      </c>
      <c r="E534">
        <v>18521</v>
      </c>
      <c r="F534" t="s">
        <v>58</v>
      </c>
      <c r="G534" s="21">
        <v>100</v>
      </c>
      <c r="H534" s="21">
        <v>6330000</v>
      </c>
      <c r="I534" s="21">
        <v>6330000</v>
      </c>
      <c r="K534" s="35" t="str">
        <f t="shared" si="7"/>
        <v>Бард</v>
      </c>
    </row>
    <row r="535" spans="1:11">
      <c r="A535">
        <v>6287469</v>
      </c>
      <c r="B535" t="s">
        <v>1453</v>
      </c>
      <c r="C535" t="s">
        <v>92</v>
      </c>
      <c r="D535" t="s">
        <v>93</v>
      </c>
      <c r="E535">
        <v>45284</v>
      </c>
      <c r="F535" t="s">
        <v>82</v>
      </c>
      <c r="G535" s="21">
        <v>300</v>
      </c>
      <c r="H535" s="21">
        <v>2754640</v>
      </c>
      <c r="I535" s="21">
        <v>82639200</v>
      </c>
      <c r="K535" s="35" t="str">
        <f t="shared" si="7"/>
        <v>Спир</v>
      </c>
    </row>
    <row r="536" spans="1:11">
      <c r="A536">
        <v>6287527</v>
      </c>
      <c r="B536" t="s">
        <v>1453</v>
      </c>
      <c r="C536" t="s">
        <v>1147</v>
      </c>
      <c r="D536" t="s">
        <v>1148</v>
      </c>
      <c r="E536">
        <v>45433</v>
      </c>
      <c r="F536" t="s">
        <v>84</v>
      </c>
      <c r="G536" s="21">
        <v>500</v>
      </c>
      <c r="H536" s="21">
        <v>3250000</v>
      </c>
      <c r="I536" s="21">
        <v>162500000</v>
      </c>
      <c r="K536" s="35" t="str">
        <f t="shared" si="7"/>
        <v>Спир</v>
      </c>
    </row>
    <row r="537" spans="1:11">
      <c r="A537">
        <v>6288202</v>
      </c>
      <c r="B537" t="s">
        <v>1453</v>
      </c>
      <c r="C537" t="s">
        <v>387</v>
      </c>
      <c r="D537" t="s">
        <v>388</v>
      </c>
      <c r="E537">
        <v>18521</v>
      </c>
      <c r="F537" t="s">
        <v>58</v>
      </c>
      <c r="G537" s="21">
        <v>100</v>
      </c>
      <c r="H537" s="21">
        <v>6330000</v>
      </c>
      <c r="I537" s="21">
        <v>6330000</v>
      </c>
      <c r="K537" s="35" t="str">
        <f t="shared" si="7"/>
        <v>Бард</v>
      </c>
    </row>
    <row r="538" spans="1:11">
      <c r="A538">
        <v>6288203</v>
      </c>
      <c r="B538" t="s">
        <v>1453</v>
      </c>
      <c r="C538" t="s">
        <v>59</v>
      </c>
      <c r="D538" t="s">
        <v>60</v>
      </c>
      <c r="E538">
        <v>18521</v>
      </c>
      <c r="F538" t="s">
        <v>58</v>
      </c>
      <c r="G538" s="21">
        <v>700</v>
      </c>
      <c r="H538" s="21">
        <v>6325000</v>
      </c>
      <c r="I538" s="21">
        <v>44275000</v>
      </c>
      <c r="K538" s="35" t="str">
        <f t="shared" si="7"/>
        <v>Бард</v>
      </c>
    </row>
    <row r="539" spans="1:11">
      <c r="A539">
        <v>6289148</v>
      </c>
      <c r="B539" t="s">
        <v>1453</v>
      </c>
      <c r="C539" t="s">
        <v>1510</v>
      </c>
      <c r="D539" t="s">
        <v>1511</v>
      </c>
      <c r="E539">
        <v>45285</v>
      </c>
      <c r="F539" t="s">
        <v>83</v>
      </c>
      <c r="G539" s="21">
        <v>2200</v>
      </c>
      <c r="H539" s="21">
        <v>2721601</v>
      </c>
      <c r="I539" s="21">
        <v>598752220</v>
      </c>
      <c r="K539" s="35" t="str">
        <f t="shared" si="7"/>
        <v>Спир</v>
      </c>
    </row>
    <row r="540" spans="1:11">
      <c r="A540">
        <v>6289151</v>
      </c>
      <c r="B540" t="s">
        <v>1453</v>
      </c>
      <c r="C540" t="s">
        <v>367</v>
      </c>
      <c r="D540" t="s">
        <v>368</v>
      </c>
      <c r="E540">
        <v>45284</v>
      </c>
      <c r="F540" t="s">
        <v>82</v>
      </c>
      <c r="G540" s="21">
        <v>200</v>
      </c>
      <c r="H540" s="21">
        <v>2754640</v>
      </c>
      <c r="I540" s="21">
        <v>55092800</v>
      </c>
      <c r="K540" s="35" t="str">
        <f t="shared" si="7"/>
        <v>Спир</v>
      </c>
    </row>
    <row r="541" spans="1:11">
      <c r="A541">
        <v>6289179</v>
      </c>
      <c r="B541" t="s">
        <v>1453</v>
      </c>
      <c r="C541" t="s">
        <v>1184</v>
      </c>
      <c r="D541" t="s">
        <v>1185</v>
      </c>
      <c r="E541">
        <v>45433</v>
      </c>
      <c r="F541" t="s">
        <v>84</v>
      </c>
      <c r="G541" s="21">
        <v>50</v>
      </c>
      <c r="H541" s="21">
        <v>3220000</v>
      </c>
      <c r="I541" s="21">
        <v>16100000</v>
      </c>
      <c r="K541" s="35" t="str">
        <f t="shared" si="7"/>
        <v>Спир</v>
      </c>
    </row>
    <row r="542" spans="1:11">
      <c r="A542">
        <v>6290140</v>
      </c>
      <c r="B542" t="s">
        <v>1556</v>
      </c>
      <c r="C542" t="s">
        <v>1560</v>
      </c>
      <c r="D542" t="s">
        <v>1561</v>
      </c>
      <c r="E542">
        <v>9945433</v>
      </c>
      <c r="F542" t="s">
        <v>1557</v>
      </c>
      <c r="G542" s="21">
        <v>50</v>
      </c>
      <c r="H542" s="21">
        <v>2300500</v>
      </c>
      <c r="I542" s="21">
        <v>11502500</v>
      </c>
      <c r="K542" s="35" t="str">
        <f t="shared" si="7"/>
        <v>Спир</v>
      </c>
    </row>
    <row r="543" spans="1:11">
      <c r="A543">
        <v>6290214</v>
      </c>
      <c r="B543" t="s">
        <v>1556</v>
      </c>
      <c r="C543" t="s">
        <v>113</v>
      </c>
      <c r="D543" t="s">
        <v>114</v>
      </c>
      <c r="E543">
        <v>45285</v>
      </c>
      <c r="F543" t="s">
        <v>83</v>
      </c>
      <c r="G543" s="21">
        <v>460</v>
      </c>
      <c r="H543" s="21">
        <v>2721600</v>
      </c>
      <c r="I543" s="21">
        <v>125193600</v>
      </c>
      <c r="K543" s="35" t="str">
        <f t="shared" si="7"/>
        <v>Спир</v>
      </c>
    </row>
    <row r="544" spans="1:11">
      <c r="A544">
        <v>6290328</v>
      </c>
      <c r="B544" t="s">
        <v>1556</v>
      </c>
      <c r="C544" t="s">
        <v>169</v>
      </c>
      <c r="D544" t="s">
        <v>170</v>
      </c>
      <c r="E544">
        <v>45433</v>
      </c>
      <c r="F544" t="s">
        <v>84</v>
      </c>
      <c r="G544" s="21">
        <v>100</v>
      </c>
      <c r="H544" s="21">
        <v>3221000</v>
      </c>
      <c r="I544" s="21">
        <v>32210000</v>
      </c>
      <c r="K544" s="35" t="str">
        <f t="shared" si="7"/>
        <v>Спир</v>
      </c>
    </row>
    <row r="545" spans="1:11">
      <c r="A545">
        <v>6290329</v>
      </c>
      <c r="B545" t="s">
        <v>1556</v>
      </c>
      <c r="C545" t="s">
        <v>1147</v>
      </c>
      <c r="D545" t="s">
        <v>1148</v>
      </c>
      <c r="E545">
        <v>45433</v>
      </c>
      <c r="F545" t="s">
        <v>84</v>
      </c>
      <c r="G545" s="21">
        <v>400</v>
      </c>
      <c r="H545" s="21">
        <v>3220000</v>
      </c>
      <c r="I545" s="21">
        <v>128800000</v>
      </c>
      <c r="K545" s="35" t="str">
        <f t="shared" si="7"/>
        <v>Спир</v>
      </c>
    </row>
    <row r="546" spans="1:11">
      <c r="A546">
        <v>6291034</v>
      </c>
      <c r="B546" t="s">
        <v>1556</v>
      </c>
      <c r="C546" t="s">
        <v>59</v>
      </c>
      <c r="D546" t="s">
        <v>60</v>
      </c>
      <c r="E546">
        <v>18521</v>
      </c>
      <c r="F546" t="s">
        <v>58</v>
      </c>
      <c r="G546" s="21">
        <v>1000</v>
      </c>
      <c r="H546" s="21">
        <v>6325000</v>
      </c>
      <c r="I546" s="21">
        <v>63250000</v>
      </c>
      <c r="K546" s="35" t="str">
        <f t="shared" si="7"/>
        <v>Бард</v>
      </c>
    </row>
    <row r="547" spans="1:11">
      <c r="A547">
        <v>6291923</v>
      </c>
      <c r="B547" t="s">
        <v>1556</v>
      </c>
      <c r="C547" t="s">
        <v>181</v>
      </c>
      <c r="D547" t="s">
        <v>182</v>
      </c>
      <c r="E547">
        <v>9945285</v>
      </c>
      <c r="F547" t="s">
        <v>1508</v>
      </c>
      <c r="G547" s="21">
        <v>500</v>
      </c>
      <c r="H547" s="21">
        <v>2721600</v>
      </c>
      <c r="I547" s="21">
        <v>136080000</v>
      </c>
      <c r="K547" s="35" t="str">
        <f t="shared" si="7"/>
        <v>Спир</v>
      </c>
    </row>
    <row r="548" spans="1:11">
      <c r="A548">
        <v>6291925</v>
      </c>
      <c r="B548" t="s">
        <v>1556</v>
      </c>
      <c r="C548" t="s">
        <v>214</v>
      </c>
      <c r="D548" t="s">
        <v>215</v>
      </c>
      <c r="E548">
        <v>45284</v>
      </c>
      <c r="F548" t="s">
        <v>82</v>
      </c>
      <c r="G548" s="21">
        <v>200</v>
      </c>
      <c r="H548" s="21">
        <v>2754640</v>
      </c>
      <c r="I548" s="21">
        <v>55092800</v>
      </c>
      <c r="K548" s="35" t="str">
        <f t="shared" si="7"/>
        <v>Спир</v>
      </c>
    </row>
    <row r="549" spans="1:11">
      <c r="A549">
        <v>6291958</v>
      </c>
      <c r="B549" t="s">
        <v>1556</v>
      </c>
      <c r="C549" t="s">
        <v>1560</v>
      </c>
      <c r="D549" t="s">
        <v>1561</v>
      </c>
      <c r="E549">
        <v>9945433</v>
      </c>
      <c r="F549" t="s">
        <v>1557</v>
      </c>
      <c r="G549" s="21">
        <v>50</v>
      </c>
      <c r="H549" s="21">
        <v>3220220</v>
      </c>
      <c r="I549" s="21">
        <v>16101100</v>
      </c>
      <c r="K549" s="35" t="str">
        <f t="shared" si="7"/>
        <v>Спир</v>
      </c>
    </row>
    <row r="550" spans="1:11">
      <c r="A550">
        <v>6291959</v>
      </c>
      <c r="B550" t="s">
        <v>1556</v>
      </c>
      <c r="C550" t="s">
        <v>1558</v>
      </c>
      <c r="D550" t="s">
        <v>1559</v>
      </c>
      <c r="E550">
        <v>9945433</v>
      </c>
      <c r="F550" t="s">
        <v>1557</v>
      </c>
      <c r="G550" s="21">
        <v>500</v>
      </c>
      <c r="H550" s="21">
        <v>3220001</v>
      </c>
      <c r="I550" s="21">
        <v>161000050</v>
      </c>
      <c r="K550" s="35" t="str">
        <f t="shared" si="7"/>
        <v>Спир</v>
      </c>
    </row>
    <row r="551" spans="1:11">
      <c r="A551">
        <v>6291960</v>
      </c>
      <c r="B551" t="s">
        <v>1556</v>
      </c>
      <c r="C551" t="s">
        <v>1147</v>
      </c>
      <c r="D551" t="s">
        <v>1148</v>
      </c>
      <c r="E551">
        <v>9945433</v>
      </c>
      <c r="F551" t="s">
        <v>1557</v>
      </c>
      <c r="G551" s="21">
        <v>250</v>
      </c>
      <c r="H551" s="21">
        <v>3220000</v>
      </c>
      <c r="I551" s="21">
        <v>80500000</v>
      </c>
      <c r="K551" s="35" t="str">
        <f t="shared" si="7"/>
        <v>Спир</v>
      </c>
    </row>
    <row r="552" spans="1:11">
      <c r="A552">
        <v>6292321</v>
      </c>
      <c r="B552" t="s">
        <v>1556</v>
      </c>
      <c r="C552" t="s">
        <v>111</v>
      </c>
      <c r="D552" t="s">
        <v>112</v>
      </c>
      <c r="E552">
        <v>78261</v>
      </c>
      <c r="F552" t="s">
        <v>1461</v>
      </c>
      <c r="G552" s="21">
        <v>4400</v>
      </c>
      <c r="H552" s="21">
        <v>27216000</v>
      </c>
      <c r="I552" s="21">
        <v>119750400</v>
      </c>
      <c r="K552" s="35" t="str">
        <f t="shared" si="7"/>
        <v>Спир</v>
      </c>
    </row>
    <row r="553" spans="1:11">
      <c r="A553">
        <v>6293031</v>
      </c>
      <c r="B553" t="s">
        <v>1376</v>
      </c>
      <c r="C553" t="s">
        <v>150</v>
      </c>
      <c r="D553" t="s">
        <v>151</v>
      </c>
      <c r="E553">
        <v>45284</v>
      </c>
      <c r="F553" t="s">
        <v>82</v>
      </c>
      <c r="G553" s="21">
        <v>3220</v>
      </c>
      <c r="H553" s="21">
        <v>2754644</v>
      </c>
      <c r="I553" s="21">
        <v>886995368</v>
      </c>
      <c r="K553" s="35" t="str">
        <f t="shared" si="7"/>
        <v>Спир</v>
      </c>
    </row>
    <row r="554" spans="1:11">
      <c r="A554">
        <v>6293032</v>
      </c>
      <c r="B554" t="s">
        <v>1376</v>
      </c>
      <c r="C554" t="s">
        <v>1554</v>
      </c>
      <c r="D554" t="s">
        <v>1555</v>
      </c>
      <c r="E554">
        <v>45284</v>
      </c>
      <c r="F554" t="s">
        <v>82</v>
      </c>
      <c r="G554" s="21">
        <v>400</v>
      </c>
      <c r="H554" s="21">
        <v>2754640</v>
      </c>
      <c r="I554" s="21">
        <v>110185600</v>
      </c>
      <c r="K554" s="35" t="str">
        <f t="shared" si="7"/>
        <v>Спир</v>
      </c>
    </row>
    <row r="555" spans="1:11">
      <c r="A555">
        <v>6293033</v>
      </c>
      <c r="B555" t="s">
        <v>1376</v>
      </c>
      <c r="C555" t="s">
        <v>367</v>
      </c>
      <c r="D555" t="s">
        <v>368</v>
      </c>
      <c r="E555">
        <v>45284</v>
      </c>
      <c r="F555" t="s">
        <v>82</v>
      </c>
      <c r="G555" s="21">
        <v>200</v>
      </c>
      <c r="H555" s="21">
        <v>2754640</v>
      </c>
      <c r="I555" s="21">
        <v>55092800</v>
      </c>
      <c r="K555" s="35" t="str">
        <f t="shared" si="7"/>
        <v>Спир</v>
      </c>
    </row>
    <row r="556" spans="1:11">
      <c r="A556">
        <v>6293533</v>
      </c>
      <c r="B556" t="s">
        <v>1376</v>
      </c>
      <c r="C556" t="s">
        <v>63</v>
      </c>
      <c r="D556" t="s">
        <v>64</v>
      </c>
      <c r="E556">
        <v>18521</v>
      </c>
      <c r="F556" t="s">
        <v>58</v>
      </c>
      <c r="G556" s="21">
        <v>500</v>
      </c>
      <c r="H556" s="21">
        <v>6326000</v>
      </c>
      <c r="I556" s="21">
        <v>31630000</v>
      </c>
      <c r="K556" s="35" t="str">
        <f t="shared" si="7"/>
        <v>Бард</v>
      </c>
    </row>
    <row r="557" spans="1:11">
      <c r="A557">
        <v>6294408</v>
      </c>
      <c r="B557" t="s">
        <v>1376</v>
      </c>
      <c r="C557" t="s">
        <v>92</v>
      </c>
      <c r="D557" t="s">
        <v>93</v>
      </c>
      <c r="E557">
        <v>45284</v>
      </c>
      <c r="F557" t="s">
        <v>82</v>
      </c>
      <c r="G557" s="21">
        <v>300</v>
      </c>
      <c r="H557" s="21">
        <v>2754640</v>
      </c>
      <c r="I557" s="21">
        <v>82639200</v>
      </c>
      <c r="K557" s="35" t="str">
        <f t="shared" si="7"/>
        <v>Спир</v>
      </c>
    </row>
    <row r="558" spans="1:11">
      <c r="A558">
        <v>6295335</v>
      </c>
      <c r="B558" t="s">
        <v>1553</v>
      </c>
      <c r="C558" t="s">
        <v>94</v>
      </c>
      <c r="D558" t="s">
        <v>95</v>
      </c>
      <c r="E558">
        <v>9945284</v>
      </c>
      <c r="F558" t="s">
        <v>183</v>
      </c>
      <c r="G558" s="21">
        <v>20</v>
      </c>
      <c r="H558" s="21">
        <v>2754640</v>
      </c>
      <c r="I558" s="21">
        <v>5509280</v>
      </c>
      <c r="K558" s="35" t="str">
        <f t="shared" si="7"/>
        <v>Спир</v>
      </c>
    </row>
    <row r="559" spans="1:11">
      <c r="A559">
        <v>6295878</v>
      </c>
      <c r="B559" t="s">
        <v>1553</v>
      </c>
      <c r="C559" t="s">
        <v>387</v>
      </c>
      <c r="D559" t="s">
        <v>388</v>
      </c>
      <c r="E559">
        <v>18521</v>
      </c>
      <c r="F559" t="s">
        <v>58</v>
      </c>
      <c r="G559" s="21">
        <v>100</v>
      </c>
      <c r="H559" s="21">
        <v>6326000</v>
      </c>
      <c r="I559" s="21">
        <v>6326000</v>
      </c>
      <c r="K559" s="35" t="str">
        <f t="shared" si="7"/>
        <v>Бард</v>
      </c>
    </row>
    <row r="560" spans="1:11">
      <c r="A560">
        <v>6295879</v>
      </c>
      <c r="B560" t="s">
        <v>1553</v>
      </c>
      <c r="C560" t="s">
        <v>59</v>
      </c>
      <c r="D560" t="s">
        <v>60</v>
      </c>
      <c r="E560">
        <v>18521</v>
      </c>
      <c r="F560" t="s">
        <v>58</v>
      </c>
      <c r="G560" s="21">
        <v>400</v>
      </c>
      <c r="H560" s="21">
        <v>6325000</v>
      </c>
      <c r="I560" s="21">
        <v>25300000</v>
      </c>
      <c r="K560" s="35" t="str">
        <f t="shared" si="7"/>
        <v>Бард</v>
      </c>
    </row>
    <row r="561" spans="1:11">
      <c r="A561">
        <v>6297710</v>
      </c>
      <c r="B561" t="s">
        <v>1552</v>
      </c>
      <c r="C561" t="s">
        <v>280</v>
      </c>
      <c r="D561" t="s">
        <v>281</v>
      </c>
      <c r="E561">
        <v>45285</v>
      </c>
      <c r="F561" t="s">
        <v>83</v>
      </c>
      <c r="G561" s="21">
        <v>200</v>
      </c>
      <c r="H561" s="21">
        <v>2725000</v>
      </c>
      <c r="I561" s="21">
        <v>54500000</v>
      </c>
      <c r="K561" s="35" t="str">
        <f t="shared" si="7"/>
        <v>Спир</v>
      </c>
    </row>
    <row r="562" spans="1:11">
      <c r="A562">
        <v>6297711</v>
      </c>
      <c r="B562" t="s">
        <v>1552</v>
      </c>
      <c r="C562" t="s">
        <v>102</v>
      </c>
      <c r="D562" t="s">
        <v>103</v>
      </c>
      <c r="E562">
        <v>45285</v>
      </c>
      <c r="F562" t="s">
        <v>83</v>
      </c>
      <c r="G562" s="21">
        <v>480</v>
      </c>
      <c r="H562" s="21">
        <v>2721711</v>
      </c>
      <c r="I562" s="21">
        <v>130642128</v>
      </c>
      <c r="K562" s="35" t="str">
        <f t="shared" si="7"/>
        <v>Спир</v>
      </c>
    </row>
    <row r="563" spans="1:11">
      <c r="A563">
        <v>6297712</v>
      </c>
      <c r="B563" t="s">
        <v>1552</v>
      </c>
      <c r="C563" t="s">
        <v>163</v>
      </c>
      <c r="D563" t="s">
        <v>164</v>
      </c>
      <c r="E563">
        <v>45285</v>
      </c>
      <c r="F563" t="s">
        <v>83</v>
      </c>
      <c r="G563" s="21">
        <v>100</v>
      </c>
      <c r="H563" s="21">
        <v>2721610</v>
      </c>
      <c r="I563" s="21">
        <v>27216100</v>
      </c>
      <c r="K563" s="35" t="str">
        <f t="shared" si="7"/>
        <v>Спир</v>
      </c>
    </row>
    <row r="564" spans="1:11">
      <c r="A564">
        <v>6297713</v>
      </c>
      <c r="B564" t="s">
        <v>1552</v>
      </c>
      <c r="C564" t="s">
        <v>102</v>
      </c>
      <c r="D564" t="s">
        <v>103</v>
      </c>
      <c r="E564">
        <v>45285</v>
      </c>
      <c r="F564" t="s">
        <v>83</v>
      </c>
      <c r="G564" s="21">
        <v>480</v>
      </c>
      <c r="H564" s="21">
        <v>2721606</v>
      </c>
      <c r="I564" s="21">
        <v>130637088</v>
      </c>
      <c r="K564" s="35" t="str">
        <f t="shared" si="7"/>
        <v>Спир</v>
      </c>
    </row>
    <row r="565" spans="1:11">
      <c r="A565">
        <v>6297714</v>
      </c>
      <c r="B565" t="s">
        <v>1552</v>
      </c>
      <c r="C565" t="s">
        <v>5349</v>
      </c>
      <c r="D565" t="s">
        <v>1475</v>
      </c>
      <c r="E565">
        <v>45285</v>
      </c>
      <c r="F565" t="s">
        <v>83</v>
      </c>
      <c r="G565" s="21">
        <v>100</v>
      </c>
      <c r="H565" s="21">
        <v>2721600</v>
      </c>
      <c r="I565" s="21">
        <v>27216000</v>
      </c>
      <c r="K565" s="35" t="str">
        <f t="shared" si="7"/>
        <v>Спир</v>
      </c>
    </row>
    <row r="566" spans="1:11">
      <c r="A566">
        <v>6297715</v>
      </c>
      <c r="B566" t="s">
        <v>1552</v>
      </c>
      <c r="C566" t="s">
        <v>92</v>
      </c>
      <c r="D566" t="s">
        <v>93</v>
      </c>
      <c r="E566">
        <v>45285</v>
      </c>
      <c r="F566" t="s">
        <v>83</v>
      </c>
      <c r="G566" s="21">
        <v>300</v>
      </c>
      <c r="H566" s="21">
        <v>2721600</v>
      </c>
      <c r="I566" s="21">
        <v>81648000</v>
      </c>
      <c r="K566" s="35" t="str">
        <f t="shared" si="7"/>
        <v>Спир</v>
      </c>
    </row>
    <row r="567" spans="1:11">
      <c r="A567">
        <v>6298259</v>
      </c>
      <c r="B567" t="s">
        <v>1552</v>
      </c>
      <c r="C567" t="s">
        <v>59</v>
      </c>
      <c r="D567" t="s">
        <v>60</v>
      </c>
      <c r="E567">
        <v>18521</v>
      </c>
      <c r="F567" t="s">
        <v>58</v>
      </c>
      <c r="G567" s="21">
        <v>500</v>
      </c>
      <c r="H567" s="21">
        <v>6325000</v>
      </c>
      <c r="I567" s="21">
        <v>31625000</v>
      </c>
      <c r="K567" s="35" t="str">
        <f t="shared" si="7"/>
        <v>Бард</v>
      </c>
    </row>
    <row r="568" spans="1:11">
      <c r="A568">
        <v>6298736</v>
      </c>
      <c r="B568" t="s">
        <v>1552</v>
      </c>
      <c r="C568" t="s">
        <v>128</v>
      </c>
      <c r="D568" t="s">
        <v>129</v>
      </c>
      <c r="E568">
        <v>54511</v>
      </c>
      <c r="F568" t="s">
        <v>286</v>
      </c>
      <c r="G568" s="21">
        <v>21000</v>
      </c>
      <c r="H568" s="21">
        <v>272160000</v>
      </c>
      <c r="I568" s="21">
        <v>571536000</v>
      </c>
      <c r="K568" s="35" t="str">
        <f t="shared" si="7"/>
        <v>Спир</v>
      </c>
    </row>
    <row r="569" spans="1:11">
      <c r="A569">
        <v>6299089</v>
      </c>
      <c r="B569" t="s">
        <v>1552</v>
      </c>
      <c r="C569" t="s">
        <v>1506</v>
      </c>
      <c r="D569" t="s">
        <v>1507</v>
      </c>
      <c r="E569">
        <v>45285</v>
      </c>
      <c r="F569" t="s">
        <v>83</v>
      </c>
      <c r="G569" s="21">
        <v>100</v>
      </c>
      <c r="H569" s="21">
        <v>2721600</v>
      </c>
      <c r="I569" s="21">
        <v>27216000</v>
      </c>
      <c r="K569" s="35" t="str">
        <f t="shared" si="7"/>
        <v>Спир</v>
      </c>
    </row>
    <row r="570" spans="1:11">
      <c r="A570">
        <v>6299090</v>
      </c>
      <c r="B570" t="s">
        <v>1552</v>
      </c>
      <c r="C570" t="s">
        <v>367</v>
      </c>
      <c r="D570" t="s">
        <v>368</v>
      </c>
      <c r="E570">
        <v>45284</v>
      </c>
      <c r="F570" t="s">
        <v>82</v>
      </c>
      <c r="G570" s="21">
        <v>200</v>
      </c>
      <c r="H570" s="21">
        <v>2754640</v>
      </c>
      <c r="I570" s="21">
        <v>55092800</v>
      </c>
      <c r="K570" s="35" t="str">
        <f t="shared" si="7"/>
        <v>Спир</v>
      </c>
    </row>
    <row r="571" spans="1:11">
      <c r="A571">
        <v>6300045</v>
      </c>
      <c r="B571" t="s">
        <v>1551</v>
      </c>
      <c r="C571" t="s">
        <v>423</v>
      </c>
      <c r="D571" t="s">
        <v>424</v>
      </c>
      <c r="E571">
        <v>45285</v>
      </c>
      <c r="F571" t="s">
        <v>83</v>
      </c>
      <c r="G571" s="21">
        <v>50</v>
      </c>
      <c r="H571" s="21">
        <v>2721600</v>
      </c>
      <c r="I571" s="21">
        <v>13608000</v>
      </c>
      <c r="K571" s="35" t="str">
        <f t="shared" si="7"/>
        <v>Спир</v>
      </c>
    </row>
    <row r="572" spans="1:11">
      <c r="A572">
        <v>6300046</v>
      </c>
      <c r="B572" t="s">
        <v>1551</v>
      </c>
      <c r="C572" t="s">
        <v>173</v>
      </c>
      <c r="D572" t="s">
        <v>174</v>
      </c>
      <c r="E572">
        <v>9945285</v>
      </c>
      <c r="F572" t="s">
        <v>1508</v>
      </c>
      <c r="G572" s="21">
        <v>1200</v>
      </c>
      <c r="H572" s="21">
        <v>2721601</v>
      </c>
      <c r="I572" s="21">
        <v>326592120</v>
      </c>
      <c r="K572" s="35" t="str">
        <f t="shared" si="7"/>
        <v>Спир</v>
      </c>
    </row>
    <row r="573" spans="1:11">
      <c r="A573">
        <v>6300667</v>
      </c>
      <c r="B573" t="s">
        <v>1551</v>
      </c>
      <c r="C573" t="s">
        <v>1462</v>
      </c>
      <c r="D573" t="s">
        <v>1463</v>
      </c>
      <c r="E573">
        <v>18521</v>
      </c>
      <c r="F573" t="s">
        <v>58</v>
      </c>
      <c r="G573" s="21">
        <v>100</v>
      </c>
      <c r="H573" s="21">
        <v>6333333</v>
      </c>
      <c r="I573" s="21">
        <v>6333333</v>
      </c>
      <c r="K573" s="35" t="str">
        <f t="shared" si="7"/>
        <v>Бард</v>
      </c>
    </row>
    <row r="574" spans="1:11">
      <c r="A574">
        <v>6300668</v>
      </c>
      <c r="B574" t="s">
        <v>1551</v>
      </c>
      <c r="C574" t="s">
        <v>56</v>
      </c>
      <c r="D574" t="s">
        <v>57</v>
      </c>
      <c r="E574">
        <v>18521</v>
      </c>
      <c r="F574" t="s">
        <v>58</v>
      </c>
      <c r="G574" s="21">
        <v>300</v>
      </c>
      <c r="H574" s="21">
        <v>6325777</v>
      </c>
      <c r="I574" s="21">
        <v>18977331</v>
      </c>
      <c r="K574" s="35" t="str">
        <f t="shared" si="7"/>
        <v>Бард</v>
      </c>
    </row>
    <row r="575" spans="1:11">
      <c r="A575">
        <v>6300669</v>
      </c>
      <c r="B575" t="s">
        <v>1551</v>
      </c>
      <c r="C575" t="s">
        <v>59</v>
      </c>
      <c r="D575" t="s">
        <v>60</v>
      </c>
      <c r="E575">
        <v>18521</v>
      </c>
      <c r="F575" t="s">
        <v>58</v>
      </c>
      <c r="G575" s="21">
        <v>100</v>
      </c>
      <c r="H575" s="21">
        <v>6325000</v>
      </c>
      <c r="I575" s="21">
        <v>6325000</v>
      </c>
      <c r="K575" s="35" t="str">
        <f t="shared" si="7"/>
        <v>Бард</v>
      </c>
    </row>
    <row r="576" spans="1:11">
      <c r="A576">
        <v>6301401</v>
      </c>
      <c r="B576" t="s">
        <v>1551</v>
      </c>
      <c r="C576" t="s">
        <v>113</v>
      </c>
      <c r="D576" t="s">
        <v>114</v>
      </c>
      <c r="E576">
        <v>9945285</v>
      </c>
      <c r="F576" t="s">
        <v>1508</v>
      </c>
      <c r="G576" s="21">
        <v>450</v>
      </c>
      <c r="H576" s="21">
        <v>2721600</v>
      </c>
      <c r="I576" s="21">
        <v>122472000</v>
      </c>
      <c r="K576" s="35" t="str">
        <f t="shared" si="7"/>
        <v>Спир</v>
      </c>
    </row>
    <row r="577" spans="1:11">
      <c r="A577">
        <v>6301402</v>
      </c>
      <c r="B577" t="s">
        <v>1551</v>
      </c>
      <c r="C577" t="s">
        <v>353</v>
      </c>
      <c r="D577" t="s">
        <v>354</v>
      </c>
      <c r="E577">
        <v>45285</v>
      </c>
      <c r="F577" t="s">
        <v>83</v>
      </c>
      <c r="G577" s="21">
        <v>4350</v>
      </c>
      <c r="H577" s="21">
        <v>2721600</v>
      </c>
      <c r="I577" s="21">
        <v>1183896000</v>
      </c>
      <c r="K577" s="35" t="str">
        <f t="shared" si="7"/>
        <v>Спир</v>
      </c>
    </row>
    <row r="578" spans="1:11">
      <c r="A578">
        <v>6302280</v>
      </c>
      <c r="B578" t="s">
        <v>1548</v>
      </c>
      <c r="C578" t="s">
        <v>173</v>
      </c>
      <c r="D578" t="s">
        <v>174</v>
      </c>
      <c r="E578">
        <v>9945285</v>
      </c>
      <c r="F578" t="s">
        <v>1508</v>
      </c>
      <c r="G578" s="21">
        <v>1200</v>
      </c>
      <c r="H578" s="21">
        <v>2721601</v>
      </c>
      <c r="I578" s="21">
        <v>326592120</v>
      </c>
      <c r="K578" s="35" t="str">
        <f t="shared" si="7"/>
        <v>Спир</v>
      </c>
    </row>
    <row r="579" spans="1:11">
      <c r="A579">
        <v>6302285</v>
      </c>
      <c r="B579" t="s">
        <v>1548</v>
      </c>
      <c r="C579" t="s">
        <v>167</v>
      </c>
      <c r="D579" t="s">
        <v>168</v>
      </c>
      <c r="E579">
        <v>9945284</v>
      </c>
      <c r="F579" t="s">
        <v>183</v>
      </c>
      <c r="G579" s="21">
        <v>60</v>
      </c>
      <c r="H579" s="21">
        <v>2754641</v>
      </c>
      <c r="I579" s="21">
        <v>16527846</v>
      </c>
      <c r="K579" s="35" t="str">
        <f t="shared" si="7"/>
        <v>Спир</v>
      </c>
    </row>
    <row r="580" spans="1:11">
      <c r="A580">
        <v>6302359</v>
      </c>
      <c r="B580" t="s">
        <v>1548</v>
      </c>
      <c r="C580" t="s">
        <v>1549</v>
      </c>
      <c r="D580" t="s">
        <v>1550</v>
      </c>
      <c r="E580">
        <v>45433</v>
      </c>
      <c r="F580" t="s">
        <v>84</v>
      </c>
      <c r="G580" s="21">
        <v>50</v>
      </c>
      <c r="H580" s="21">
        <v>3220001</v>
      </c>
      <c r="I580" s="21">
        <v>16100005</v>
      </c>
      <c r="K580" s="35" t="str">
        <f t="shared" si="7"/>
        <v>Спир</v>
      </c>
    </row>
    <row r="581" spans="1:11">
      <c r="A581">
        <v>6302360</v>
      </c>
      <c r="B581" t="s">
        <v>1548</v>
      </c>
      <c r="C581" t="s">
        <v>278</v>
      </c>
      <c r="D581" t="s">
        <v>279</v>
      </c>
      <c r="E581">
        <v>45433</v>
      </c>
      <c r="F581" t="s">
        <v>84</v>
      </c>
      <c r="G581" s="21">
        <v>10</v>
      </c>
      <c r="H581" s="21">
        <v>3220000</v>
      </c>
      <c r="I581" s="21">
        <v>3220000</v>
      </c>
      <c r="K581" s="35" t="str">
        <f t="shared" si="7"/>
        <v>Спир</v>
      </c>
    </row>
    <row r="582" spans="1:11">
      <c r="A582">
        <v>6303767</v>
      </c>
      <c r="B582" t="s">
        <v>1548</v>
      </c>
      <c r="C582" t="s">
        <v>353</v>
      </c>
      <c r="D582" t="s">
        <v>354</v>
      </c>
      <c r="E582">
        <v>45285</v>
      </c>
      <c r="F582" t="s">
        <v>83</v>
      </c>
      <c r="G582" s="21">
        <v>5000</v>
      </c>
      <c r="H582" s="21">
        <v>2721600</v>
      </c>
      <c r="I582" s="21">
        <v>1360800000</v>
      </c>
      <c r="K582" s="35" t="str">
        <f t="shared" si="7"/>
        <v>Спир</v>
      </c>
    </row>
    <row r="583" spans="1:11">
      <c r="A583">
        <v>6303768</v>
      </c>
      <c r="B583" t="s">
        <v>1548</v>
      </c>
      <c r="C583" t="s">
        <v>353</v>
      </c>
      <c r="D583" t="s">
        <v>354</v>
      </c>
      <c r="E583">
        <v>45285</v>
      </c>
      <c r="F583" t="s">
        <v>83</v>
      </c>
      <c r="G583" s="21">
        <v>1100</v>
      </c>
      <c r="H583" s="21">
        <v>2721600</v>
      </c>
      <c r="I583" s="21">
        <v>299376000</v>
      </c>
      <c r="K583" s="35" t="str">
        <f t="shared" ref="K583:K646" si="8">LEFT(F583,4)</f>
        <v>Спир</v>
      </c>
    </row>
    <row r="584" spans="1:11">
      <c r="A584">
        <v>6303849</v>
      </c>
      <c r="B584" t="s">
        <v>1548</v>
      </c>
      <c r="C584" t="s">
        <v>387</v>
      </c>
      <c r="D584" t="s">
        <v>388</v>
      </c>
      <c r="E584">
        <v>18521</v>
      </c>
      <c r="F584" t="s">
        <v>58</v>
      </c>
      <c r="G584" s="21">
        <v>100</v>
      </c>
      <c r="H584" s="21">
        <v>6330000</v>
      </c>
      <c r="I584" s="21">
        <v>6330000</v>
      </c>
      <c r="K584" s="35" t="str">
        <f t="shared" si="8"/>
        <v>Бард</v>
      </c>
    </row>
    <row r="585" spans="1:11">
      <c r="A585">
        <v>6303850</v>
      </c>
      <c r="B585" t="s">
        <v>1548</v>
      </c>
      <c r="C585" t="s">
        <v>387</v>
      </c>
      <c r="D585" t="s">
        <v>388</v>
      </c>
      <c r="E585">
        <v>18521</v>
      </c>
      <c r="F585" t="s">
        <v>58</v>
      </c>
      <c r="G585" s="21">
        <v>100</v>
      </c>
      <c r="H585" s="21">
        <v>6330000</v>
      </c>
      <c r="I585" s="21">
        <v>6330000</v>
      </c>
      <c r="K585" s="35" t="str">
        <f t="shared" si="8"/>
        <v>Бард</v>
      </c>
    </row>
    <row r="586" spans="1:11">
      <c r="A586">
        <v>6303851</v>
      </c>
      <c r="B586" t="s">
        <v>1548</v>
      </c>
      <c r="C586" t="s">
        <v>204</v>
      </c>
      <c r="D586" t="s">
        <v>73</v>
      </c>
      <c r="E586">
        <v>18521</v>
      </c>
      <c r="F586" t="s">
        <v>58</v>
      </c>
      <c r="G586" s="21">
        <v>100</v>
      </c>
      <c r="H586" s="21">
        <v>6327000</v>
      </c>
      <c r="I586" s="21">
        <v>6327000</v>
      </c>
      <c r="K586" s="35" t="str">
        <f t="shared" si="8"/>
        <v>Бард</v>
      </c>
    </row>
    <row r="587" spans="1:11">
      <c r="A587">
        <v>6303852</v>
      </c>
      <c r="B587" t="s">
        <v>1548</v>
      </c>
      <c r="C587" t="s">
        <v>59</v>
      </c>
      <c r="D587" t="s">
        <v>60</v>
      </c>
      <c r="E587">
        <v>18521</v>
      </c>
      <c r="F587" t="s">
        <v>58</v>
      </c>
      <c r="G587" s="21">
        <v>700</v>
      </c>
      <c r="H587" s="21">
        <v>6325000</v>
      </c>
      <c r="I587" s="21">
        <v>44275000</v>
      </c>
      <c r="K587" s="35" t="str">
        <f t="shared" si="8"/>
        <v>Бард</v>
      </c>
    </row>
    <row r="588" spans="1:11">
      <c r="A588">
        <v>6304851</v>
      </c>
      <c r="B588" t="s">
        <v>1547</v>
      </c>
      <c r="C588" t="s">
        <v>104</v>
      </c>
      <c r="D588" t="s">
        <v>105</v>
      </c>
      <c r="E588">
        <v>45285</v>
      </c>
      <c r="F588" t="s">
        <v>83</v>
      </c>
      <c r="G588" s="21">
        <v>200</v>
      </c>
      <c r="H588" s="21">
        <v>2721601</v>
      </c>
      <c r="I588" s="21">
        <v>54432020</v>
      </c>
      <c r="K588" s="35" t="str">
        <f t="shared" si="8"/>
        <v>Спир</v>
      </c>
    </row>
    <row r="589" spans="1:11">
      <c r="A589">
        <v>6305601</v>
      </c>
      <c r="B589" t="s">
        <v>1547</v>
      </c>
      <c r="C589" t="s">
        <v>387</v>
      </c>
      <c r="D589" t="s">
        <v>388</v>
      </c>
      <c r="E589">
        <v>18521</v>
      </c>
      <c r="F589" t="s">
        <v>58</v>
      </c>
      <c r="G589" s="21">
        <v>100</v>
      </c>
      <c r="H589" s="21">
        <v>6330000</v>
      </c>
      <c r="I589" s="21">
        <v>6330000</v>
      </c>
      <c r="K589" s="35" t="str">
        <f t="shared" si="8"/>
        <v>Бард</v>
      </c>
    </row>
    <row r="590" spans="1:11">
      <c r="A590">
        <v>6305602</v>
      </c>
      <c r="B590" t="s">
        <v>1547</v>
      </c>
      <c r="C590" t="s">
        <v>1487</v>
      </c>
      <c r="D590" t="s">
        <v>1488</v>
      </c>
      <c r="E590">
        <v>18521</v>
      </c>
      <c r="F590" t="s">
        <v>58</v>
      </c>
      <c r="G590" s="21">
        <v>200</v>
      </c>
      <c r="H590" s="21">
        <v>6326000</v>
      </c>
      <c r="I590" s="21">
        <v>12652000</v>
      </c>
      <c r="K590" s="35" t="str">
        <f t="shared" si="8"/>
        <v>Бард</v>
      </c>
    </row>
    <row r="591" spans="1:11">
      <c r="A591">
        <v>6305603</v>
      </c>
      <c r="B591" t="s">
        <v>1547</v>
      </c>
      <c r="C591" t="s">
        <v>59</v>
      </c>
      <c r="D591" t="s">
        <v>60</v>
      </c>
      <c r="E591">
        <v>18521</v>
      </c>
      <c r="F591" t="s">
        <v>58</v>
      </c>
      <c r="G591" s="21">
        <v>200</v>
      </c>
      <c r="H591" s="21">
        <v>6325000</v>
      </c>
      <c r="I591" s="21">
        <v>12650000</v>
      </c>
      <c r="K591" s="35" t="str">
        <f t="shared" si="8"/>
        <v>Бард</v>
      </c>
    </row>
    <row r="592" spans="1:11">
      <c r="A592">
        <v>6306467</v>
      </c>
      <c r="B592" t="s">
        <v>1547</v>
      </c>
      <c r="C592" t="s">
        <v>132</v>
      </c>
      <c r="D592" t="s">
        <v>133</v>
      </c>
      <c r="E592">
        <v>9945285</v>
      </c>
      <c r="F592" t="s">
        <v>1508</v>
      </c>
      <c r="G592" s="21">
        <v>250</v>
      </c>
      <c r="H592" s="21">
        <v>2735600</v>
      </c>
      <c r="I592" s="21">
        <v>68390000</v>
      </c>
      <c r="K592" s="35" t="str">
        <f t="shared" si="8"/>
        <v>Спир</v>
      </c>
    </row>
    <row r="593" spans="1:11">
      <c r="A593">
        <v>6306468</v>
      </c>
      <c r="B593" t="s">
        <v>1547</v>
      </c>
      <c r="C593" t="s">
        <v>102</v>
      </c>
      <c r="D593" t="s">
        <v>103</v>
      </c>
      <c r="E593">
        <v>9945285</v>
      </c>
      <c r="F593" t="s">
        <v>1508</v>
      </c>
      <c r="G593" s="21">
        <v>480</v>
      </c>
      <c r="H593" s="21">
        <v>2721600</v>
      </c>
      <c r="I593" s="21">
        <v>130636800</v>
      </c>
      <c r="K593" s="35" t="str">
        <f t="shared" si="8"/>
        <v>Спир</v>
      </c>
    </row>
    <row r="594" spans="1:11">
      <c r="A594">
        <v>6306469</v>
      </c>
      <c r="B594" t="s">
        <v>1547</v>
      </c>
      <c r="C594" t="s">
        <v>421</v>
      </c>
      <c r="D594" t="s">
        <v>422</v>
      </c>
      <c r="E594">
        <v>45285</v>
      </c>
      <c r="F594" t="s">
        <v>83</v>
      </c>
      <c r="G594" s="21">
        <v>250</v>
      </c>
      <c r="H594" s="21">
        <v>2721600</v>
      </c>
      <c r="I594" s="21">
        <v>68040000</v>
      </c>
      <c r="K594" s="35" t="str">
        <f t="shared" si="8"/>
        <v>Спир</v>
      </c>
    </row>
    <row r="595" spans="1:11">
      <c r="A595">
        <v>6307556</v>
      </c>
      <c r="B595" t="s">
        <v>1429</v>
      </c>
      <c r="C595" t="s">
        <v>88</v>
      </c>
      <c r="D595" t="s">
        <v>89</v>
      </c>
      <c r="E595">
        <v>9945285</v>
      </c>
      <c r="F595" t="s">
        <v>1508</v>
      </c>
      <c r="G595" s="21">
        <v>600</v>
      </c>
      <c r="H595" s="21">
        <v>2721601</v>
      </c>
      <c r="I595" s="21">
        <v>163296060</v>
      </c>
      <c r="K595" s="35" t="str">
        <f t="shared" si="8"/>
        <v>Спир</v>
      </c>
    </row>
    <row r="596" spans="1:11">
      <c r="A596">
        <v>6307557</v>
      </c>
      <c r="B596" t="s">
        <v>1429</v>
      </c>
      <c r="C596" t="s">
        <v>353</v>
      </c>
      <c r="D596" t="s">
        <v>354</v>
      </c>
      <c r="E596">
        <v>9945285</v>
      </c>
      <c r="F596" t="s">
        <v>1508</v>
      </c>
      <c r="G596" s="21">
        <v>80</v>
      </c>
      <c r="H596" s="21">
        <v>2721600</v>
      </c>
      <c r="I596" s="21">
        <v>21772800</v>
      </c>
      <c r="K596" s="35" t="str">
        <f t="shared" si="8"/>
        <v>Спир</v>
      </c>
    </row>
    <row r="597" spans="1:11">
      <c r="A597">
        <v>6307558</v>
      </c>
      <c r="B597" t="s">
        <v>1429</v>
      </c>
      <c r="C597" t="s">
        <v>92</v>
      </c>
      <c r="D597" t="s">
        <v>93</v>
      </c>
      <c r="E597">
        <v>45285</v>
      </c>
      <c r="F597" t="s">
        <v>83</v>
      </c>
      <c r="G597" s="21">
        <v>300</v>
      </c>
      <c r="H597" s="21">
        <v>2727000</v>
      </c>
      <c r="I597" s="21">
        <v>81810000</v>
      </c>
      <c r="K597" s="35" t="str">
        <f t="shared" si="8"/>
        <v>Спир</v>
      </c>
    </row>
    <row r="598" spans="1:11">
      <c r="A598">
        <v>6307559</v>
      </c>
      <c r="B598" t="s">
        <v>1429</v>
      </c>
      <c r="C598" t="s">
        <v>154</v>
      </c>
      <c r="D598" t="s">
        <v>155</v>
      </c>
      <c r="E598">
        <v>45285</v>
      </c>
      <c r="F598" t="s">
        <v>83</v>
      </c>
      <c r="G598" s="21">
        <v>150</v>
      </c>
      <c r="H598" s="21">
        <v>2725999</v>
      </c>
      <c r="I598" s="21">
        <v>40889985</v>
      </c>
      <c r="K598" s="35" t="str">
        <f t="shared" si="8"/>
        <v>Спир</v>
      </c>
    </row>
    <row r="599" spans="1:11">
      <c r="A599">
        <v>6307560</v>
      </c>
      <c r="B599" t="s">
        <v>1429</v>
      </c>
      <c r="C599" t="s">
        <v>359</v>
      </c>
      <c r="D599" t="s">
        <v>360</v>
      </c>
      <c r="E599">
        <v>45285</v>
      </c>
      <c r="F599" t="s">
        <v>83</v>
      </c>
      <c r="G599" s="21">
        <v>100</v>
      </c>
      <c r="H599" s="21">
        <v>2721601</v>
      </c>
      <c r="I599" s="21">
        <v>27216010</v>
      </c>
      <c r="K599" s="35" t="str">
        <f t="shared" si="8"/>
        <v>Спир</v>
      </c>
    </row>
    <row r="600" spans="1:11">
      <c r="A600">
        <v>6307561</v>
      </c>
      <c r="B600" t="s">
        <v>1429</v>
      </c>
      <c r="C600" t="s">
        <v>353</v>
      </c>
      <c r="D600" t="s">
        <v>354</v>
      </c>
      <c r="E600">
        <v>45285</v>
      </c>
      <c r="F600" t="s">
        <v>83</v>
      </c>
      <c r="G600" s="21">
        <v>5450</v>
      </c>
      <c r="H600" s="21">
        <v>2721600</v>
      </c>
      <c r="I600" s="21">
        <v>1483272000</v>
      </c>
      <c r="K600" s="35" t="str">
        <f t="shared" si="8"/>
        <v>Спир</v>
      </c>
    </row>
    <row r="601" spans="1:11">
      <c r="A601">
        <v>6307572</v>
      </c>
      <c r="B601" t="s">
        <v>1429</v>
      </c>
      <c r="C601" t="s">
        <v>100</v>
      </c>
      <c r="D601" t="s">
        <v>101</v>
      </c>
      <c r="E601">
        <v>9945284</v>
      </c>
      <c r="F601" t="s">
        <v>183</v>
      </c>
      <c r="G601" s="21">
        <v>100</v>
      </c>
      <c r="H601" s="21">
        <v>2754641</v>
      </c>
      <c r="I601" s="21">
        <v>27546410</v>
      </c>
      <c r="K601" s="35" t="str">
        <f t="shared" si="8"/>
        <v>Спир</v>
      </c>
    </row>
    <row r="602" spans="1:11">
      <c r="A602">
        <v>6307573</v>
      </c>
      <c r="B602" t="s">
        <v>1429</v>
      </c>
      <c r="C602" t="s">
        <v>90</v>
      </c>
      <c r="D602" t="s">
        <v>91</v>
      </c>
      <c r="E602">
        <v>45284</v>
      </c>
      <c r="F602" t="s">
        <v>82</v>
      </c>
      <c r="G602" s="21">
        <v>3200</v>
      </c>
      <c r="H602" s="21">
        <v>2754666</v>
      </c>
      <c r="I602" s="21">
        <v>881493120</v>
      </c>
      <c r="K602" s="35" t="str">
        <f t="shared" si="8"/>
        <v>Спир</v>
      </c>
    </row>
    <row r="603" spans="1:11">
      <c r="A603">
        <v>6308296</v>
      </c>
      <c r="B603" t="s">
        <v>1429</v>
      </c>
      <c r="C603" t="s">
        <v>204</v>
      </c>
      <c r="D603" t="s">
        <v>73</v>
      </c>
      <c r="E603">
        <v>18521</v>
      </c>
      <c r="F603" t="s">
        <v>58</v>
      </c>
      <c r="G603" s="21">
        <v>100</v>
      </c>
      <c r="H603" s="21">
        <v>6326000</v>
      </c>
      <c r="I603" s="21">
        <v>6326000</v>
      </c>
      <c r="K603" s="35" t="str">
        <f t="shared" si="8"/>
        <v>Бард</v>
      </c>
    </row>
    <row r="604" spans="1:11">
      <c r="A604">
        <v>6308297</v>
      </c>
      <c r="B604" t="s">
        <v>1429</v>
      </c>
      <c r="C604" t="s">
        <v>56</v>
      </c>
      <c r="D604" t="s">
        <v>57</v>
      </c>
      <c r="E604">
        <v>18521</v>
      </c>
      <c r="F604" t="s">
        <v>58</v>
      </c>
      <c r="G604" s="21">
        <v>300</v>
      </c>
      <c r="H604" s="21">
        <v>6325777</v>
      </c>
      <c r="I604" s="21">
        <v>18977331</v>
      </c>
      <c r="K604" s="35" t="str">
        <f t="shared" si="8"/>
        <v>Бард</v>
      </c>
    </row>
    <row r="605" spans="1:11">
      <c r="A605">
        <v>6308298</v>
      </c>
      <c r="B605" t="s">
        <v>1429</v>
      </c>
      <c r="C605" t="s">
        <v>59</v>
      </c>
      <c r="D605" t="s">
        <v>60</v>
      </c>
      <c r="E605">
        <v>18521</v>
      </c>
      <c r="F605" t="s">
        <v>58</v>
      </c>
      <c r="G605" s="21">
        <v>100</v>
      </c>
      <c r="H605" s="21">
        <v>6325000</v>
      </c>
      <c r="I605" s="21">
        <v>6325000</v>
      </c>
      <c r="K605" s="35" t="str">
        <f t="shared" si="8"/>
        <v>Бард</v>
      </c>
    </row>
    <row r="606" spans="1:11">
      <c r="A606">
        <v>6309096</v>
      </c>
      <c r="B606" t="s">
        <v>1429</v>
      </c>
      <c r="C606" t="s">
        <v>134</v>
      </c>
      <c r="D606" t="s">
        <v>135</v>
      </c>
      <c r="E606">
        <v>45285</v>
      </c>
      <c r="F606" t="s">
        <v>83</v>
      </c>
      <c r="G606" s="21">
        <v>50</v>
      </c>
      <c r="H606" s="21">
        <v>2721601</v>
      </c>
      <c r="I606" s="21">
        <v>13608005</v>
      </c>
      <c r="K606" s="35" t="str">
        <f t="shared" si="8"/>
        <v>Спир</v>
      </c>
    </row>
    <row r="607" spans="1:11">
      <c r="A607">
        <v>6309097</v>
      </c>
      <c r="B607" t="s">
        <v>1429</v>
      </c>
      <c r="C607" t="s">
        <v>353</v>
      </c>
      <c r="D607" t="s">
        <v>354</v>
      </c>
      <c r="E607">
        <v>45285</v>
      </c>
      <c r="F607" t="s">
        <v>83</v>
      </c>
      <c r="G607" s="21">
        <v>550</v>
      </c>
      <c r="H607" s="21">
        <v>2721600</v>
      </c>
      <c r="I607" s="21">
        <v>149688000</v>
      </c>
      <c r="K607" s="35" t="str">
        <f t="shared" si="8"/>
        <v>Спир</v>
      </c>
    </row>
    <row r="608" spans="1:11">
      <c r="A608">
        <v>6309099</v>
      </c>
      <c r="B608" t="s">
        <v>1429</v>
      </c>
      <c r="C608" t="s">
        <v>295</v>
      </c>
      <c r="D608" t="s">
        <v>296</v>
      </c>
      <c r="E608">
        <v>45284</v>
      </c>
      <c r="F608" t="s">
        <v>82</v>
      </c>
      <c r="G608" s="21">
        <v>2900</v>
      </c>
      <c r="H608" s="21">
        <v>2754754</v>
      </c>
      <c r="I608" s="21">
        <v>798878660</v>
      </c>
      <c r="K608" s="35" t="str">
        <f t="shared" si="8"/>
        <v>Спир</v>
      </c>
    </row>
    <row r="609" spans="1:11">
      <c r="A609">
        <v>6309594</v>
      </c>
      <c r="B609" t="s">
        <v>1429</v>
      </c>
      <c r="C609" t="s">
        <v>109</v>
      </c>
      <c r="D609" t="s">
        <v>110</v>
      </c>
      <c r="E609">
        <v>54511</v>
      </c>
      <c r="F609" t="s">
        <v>286</v>
      </c>
      <c r="G609" s="21">
        <v>20000</v>
      </c>
      <c r="H609" s="21">
        <v>272160000</v>
      </c>
      <c r="I609" s="21">
        <v>544320000</v>
      </c>
      <c r="K609" s="35" t="str">
        <f t="shared" si="8"/>
        <v>Спир</v>
      </c>
    </row>
    <row r="610" spans="1:11">
      <c r="A610">
        <v>6310147</v>
      </c>
      <c r="B610" t="s">
        <v>1544</v>
      </c>
      <c r="C610" t="s">
        <v>359</v>
      </c>
      <c r="D610" t="s">
        <v>360</v>
      </c>
      <c r="E610">
        <v>45285</v>
      </c>
      <c r="F610" t="s">
        <v>83</v>
      </c>
      <c r="G610" s="21">
        <v>100</v>
      </c>
      <c r="H610" s="21">
        <v>2721688</v>
      </c>
      <c r="I610" s="21">
        <v>27216880</v>
      </c>
      <c r="K610" s="35" t="str">
        <f t="shared" si="8"/>
        <v>Спир</v>
      </c>
    </row>
    <row r="611" spans="1:11">
      <c r="A611">
        <v>6310148</v>
      </c>
      <c r="B611" t="s">
        <v>1544</v>
      </c>
      <c r="C611" t="s">
        <v>1545</v>
      </c>
      <c r="D611" t="s">
        <v>1546</v>
      </c>
      <c r="E611">
        <v>45285</v>
      </c>
      <c r="F611" t="s">
        <v>83</v>
      </c>
      <c r="G611" s="21">
        <v>20</v>
      </c>
      <c r="H611" s="21">
        <v>2721600</v>
      </c>
      <c r="I611" s="21">
        <v>5443200</v>
      </c>
      <c r="K611" s="35" t="str">
        <f t="shared" si="8"/>
        <v>Спир</v>
      </c>
    </row>
    <row r="612" spans="1:11">
      <c r="A612">
        <v>6310157</v>
      </c>
      <c r="B612" t="s">
        <v>1544</v>
      </c>
      <c r="C612" t="s">
        <v>150</v>
      </c>
      <c r="D612" t="s">
        <v>151</v>
      </c>
      <c r="E612">
        <v>45284</v>
      </c>
      <c r="F612" t="s">
        <v>82</v>
      </c>
      <c r="G612" s="21">
        <v>3220</v>
      </c>
      <c r="H612" s="21">
        <v>2754646</v>
      </c>
      <c r="I612" s="21">
        <v>886996012</v>
      </c>
      <c r="K612" s="35" t="str">
        <f t="shared" si="8"/>
        <v>Спир</v>
      </c>
    </row>
    <row r="613" spans="1:11">
      <c r="A613">
        <v>6310234</v>
      </c>
      <c r="B613" t="s">
        <v>1544</v>
      </c>
      <c r="C613" t="s">
        <v>190</v>
      </c>
      <c r="D613" t="s">
        <v>191</v>
      </c>
      <c r="E613">
        <v>45433</v>
      </c>
      <c r="F613" t="s">
        <v>84</v>
      </c>
      <c r="G613" s="21">
        <v>40</v>
      </c>
      <c r="H613" s="21">
        <v>3220500</v>
      </c>
      <c r="I613" s="21">
        <v>12882000</v>
      </c>
      <c r="K613" s="35" t="str">
        <f t="shared" si="8"/>
        <v>Спир</v>
      </c>
    </row>
    <row r="614" spans="1:11">
      <c r="A614">
        <v>6310235</v>
      </c>
      <c r="B614" t="s">
        <v>1544</v>
      </c>
      <c r="C614" t="s">
        <v>190</v>
      </c>
      <c r="D614" t="s">
        <v>191</v>
      </c>
      <c r="E614">
        <v>45433</v>
      </c>
      <c r="F614" t="s">
        <v>84</v>
      </c>
      <c r="G614" s="21">
        <v>40</v>
      </c>
      <c r="H614" s="21">
        <v>3220500</v>
      </c>
      <c r="I614" s="21">
        <v>12882000</v>
      </c>
      <c r="K614" s="35" t="str">
        <f t="shared" si="8"/>
        <v>Спир</v>
      </c>
    </row>
    <row r="615" spans="1:11">
      <c r="A615">
        <v>6310705</v>
      </c>
      <c r="B615" t="s">
        <v>1544</v>
      </c>
      <c r="C615" t="s">
        <v>59</v>
      </c>
      <c r="D615" t="s">
        <v>60</v>
      </c>
      <c r="E615">
        <v>18521</v>
      </c>
      <c r="F615" t="s">
        <v>58</v>
      </c>
      <c r="G615" s="21">
        <v>500</v>
      </c>
      <c r="H615" s="21">
        <v>6325000</v>
      </c>
      <c r="I615" s="21">
        <v>31625000</v>
      </c>
      <c r="K615" s="35" t="str">
        <f t="shared" si="8"/>
        <v>Бард</v>
      </c>
    </row>
    <row r="616" spans="1:11">
      <c r="A616">
        <v>6311450</v>
      </c>
      <c r="B616" t="s">
        <v>1544</v>
      </c>
      <c r="C616" t="s">
        <v>171</v>
      </c>
      <c r="D616" t="s">
        <v>172</v>
      </c>
      <c r="E616">
        <v>45433</v>
      </c>
      <c r="F616" t="s">
        <v>84</v>
      </c>
      <c r="G616" s="21">
        <v>400</v>
      </c>
      <c r="H616" s="21">
        <v>3220000</v>
      </c>
      <c r="I616" s="21">
        <v>128800000</v>
      </c>
      <c r="K616" s="35" t="str">
        <f t="shared" si="8"/>
        <v>Спир</v>
      </c>
    </row>
    <row r="617" spans="1:11">
      <c r="A617">
        <v>6311774</v>
      </c>
      <c r="B617" t="s">
        <v>1544</v>
      </c>
      <c r="C617" t="s">
        <v>111</v>
      </c>
      <c r="D617" t="s">
        <v>112</v>
      </c>
      <c r="E617">
        <v>78261</v>
      </c>
      <c r="F617" t="s">
        <v>1461</v>
      </c>
      <c r="G617" s="21">
        <v>4400</v>
      </c>
      <c r="H617" s="21">
        <v>27216000</v>
      </c>
      <c r="I617" s="21">
        <v>119750400</v>
      </c>
      <c r="K617" s="35" t="str">
        <f t="shared" si="8"/>
        <v>Спир</v>
      </c>
    </row>
    <row r="618" spans="1:11">
      <c r="A618">
        <v>6312303</v>
      </c>
      <c r="B618" t="s">
        <v>1377</v>
      </c>
      <c r="C618" t="s">
        <v>102</v>
      </c>
      <c r="D618" t="s">
        <v>103</v>
      </c>
      <c r="E618">
        <v>45285</v>
      </c>
      <c r="F618" t="s">
        <v>83</v>
      </c>
      <c r="G618" s="21">
        <v>480</v>
      </c>
      <c r="H618" s="21">
        <v>2721601</v>
      </c>
      <c r="I618" s="21">
        <v>130636848</v>
      </c>
      <c r="K618" s="35" t="str">
        <f t="shared" si="8"/>
        <v>Спир</v>
      </c>
    </row>
    <row r="619" spans="1:11">
      <c r="A619">
        <v>6312304</v>
      </c>
      <c r="B619" t="s">
        <v>1377</v>
      </c>
      <c r="C619" t="s">
        <v>353</v>
      </c>
      <c r="D619" t="s">
        <v>354</v>
      </c>
      <c r="E619">
        <v>45285</v>
      </c>
      <c r="F619" t="s">
        <v>83</v>
      </c>
      <c r="G619" s="21">
        <v>6090</v>
      </c>
      <c r="H619" s="21">
        <v>2721600</v>
      </c>
      <c r="I619" s="21">
        <v>1657454400</v>
      </c>
      <c r="K619" s="35" t="str">
        <f t="shared" si="8"/>
        <v>Спир</v>
      </c>
    </row>
    <row r="620" spans="1:11">
      <c r="A620">
        <v>6312308</v>
      </c>
      <c r="B620" t="s">
        <v>1377</v>
      </c>
      <c r="C620" t="s">
        <v>98</v>
      </c>
      <c r="D620" t="s">
        <v>99</v>
      </c>
      <c r="E620">
        <v>45284</v>
      </c>
      <c r="F620" t="s">
        <v>82</v>
      </c>
      <c r="G620" s="21">
        <v>600</v>
      </c>
      <c r="H620" s="21">
        <v>2755000</v>
      </c>
      <c r="I620" s="21">
        <v>165300000</v>
      </c>
      <c r="K620" s="35" t="str">
        <f t="shared" si="8"/>
        <v>Спир</v>
      </c>
    </row>
    <row r="621" spans="1:11">
      <c r="A621">
        <v>6312309</v>
      </c>
      <c r="B621" t="s">
        <v>1377</v>
      </c>
      <c r="C621" t="s">
        <v>367</v>
      </c>
      <c r="D621" t="s">
        <v>368</v>
      </c>
      <c r="E621">
        <v>45284</v>
      </c>
      <c r="F621" t="s">
        <v>82</v>
      </c>
      <c r="G621" s="21">
        <v>200</v>
      </c>
      <c r="H621" s="21">
        <v>2754640</v>
      </c>
      <c r="I621" s="21">
        <v>55092800</v>
      </c>
      <c r="K621" s="35" t="str">
        <f t="shared" si="8"/>
        <v>Спир</v>
      </c>
    </row>
    <row r="622" spans="1:11">
      <c r="A622">
        <v>6312868</v>
      </c>
      <c r="B622" t="s">
        <v>1377</v>
      </c>
      <c r="C622" t="s">
        <v>59</v>
      </c>
      <c r="D622" t="s">
        <v>60</v>
      </c>
      <c r="E622">
        <v>18521</v>
      </c>
      <c r="F622" t="s">
        <v>58</v>
      </c>
      <c r="G622" s="21">
        <v>500</v>
      </c>
      <c r="H622" s="21">
        <v>6325000</v>
      </c>
      <c r="I622" s="21">
        <v>31625000</v>
      </c>
      <c r="K622" s="35" t="str">
        <f t="shared" si="8"/>
        <v>Бард</v>
      </c>
    </row>
    <row r="623" spans="1:11">
      <c r="A623">
        <v>6313512</v>
      </c>
      <c r="B623" t="s">
        <v>1377</v>
      </c>
      <c r="C623" t="s">
        <v>1150</v>
      </c>
      <c r="D623" t="s">
        <v>1151</v>
      </c>
      <c r="E623">
        <v>45284</v>
      </c>
      <c r="F623" t="s">
        <v>82</v>
      </c>
      <c r="G623" s="21">
        <v>100</v>
      </c>
      <c r="H623" s="21">
        <v>2755000</v>
      </c>
      <c r="I623" s="21">
        <v>27550000</v>
      </c>
      <c r="K623" s="35" t="str">
        <f t="shared" si="8"/>
        <v>Спир</v>
      </c>
    </row>
    <row r="624" spans="1:11">
      <c r="A624">
        <v>6313532</v>
      </c>
      <c r="B624" t="s">
        <v>1377</v>
      </c>
      <c r="C624" t="s">
        <v>1542</v>
      </c>
      <c r="D624" t="s">
        <v>1543</v>
      </c>
      <c r="E624">
        <v>45433</v>
      </c>
      <c r="F624" t="s">
        <v>84</v>
      </c>
      <c r="G624" s="21">
        <v>50</v>
      </c>
      <c r="H624" s="21">
        <v>3220000</v>
      </c>
      <c r="I624" s="21">
        <v>16100000</v>
      </c>
      <c r="K624" s="35" t="str">
        <f t="shared" si="8"/>
        <v>Спир</v>
      </c>
    </row>
    <row r="625" spans="1:11">
      <c r="A625">
        <v>6314464</v>
      </c>
      <c r="B625" t="s">
        <v>1539</v>
      </c>
      <c r="C625" t="s">
        <v>102</v>
      </c>
      <c r="D625" t="s">
        <v>103</v>
      </c>
      <c r="E625">
        <v>45285</v>
      </c>
      <c r="F625" t="s">
        <v>83</v>
      </c>
      <c r="G625" s="21">
        <v>480</v>
      </c>
      <c r="H625" s="21">
        <v>2721666</v>
      </c>
      <c r="I625" s="21">
        <v>130639968</v>
      </c>
      <c r="K625" s="35" t="str">
        <f t="shared" si="8"/>
        <v>Спир</v>
      </c>
    </row>
    <row r="626" spans="1:11">
      <c r="A626">
        <v>6314465</v>
      </c>
      <c r="B626" t="s">
        <v>1539</v>
      </c>
      <c r="C626" t="s">
        <v>92</v>
      </c>
      <c r="D626" t="s">
        <v>93</v>
      </c>
      <c r="E626">
        <v>45285</v>
      </c>
      <c r="F626" t="s">
        <v>83</v>
      </c>
      <c r="G626" s="21">
        <v>400</v>
      </c>
      <c r="H626" s="21">
        <v>2721600</v>
      </c>
      <c r="I626" s="21">
        <v>108864000</v>
      </c>
      <c r="K626" s="35" t="str">
        <f t="shared" si="8"/>
        <v>Спир</v>
      </c>
    </row>
    <row r="627" spans="1:11">
      <c r="A627">
        <v>6314466</v>
      </c>
      <c r="B627" t="s">
        <v>1539</v>
      </c>
      <c r="C627" t="s">
        <v>92</v>
      </c>
      <c r="D627" t="s">
        <v>93</v>
      </c>
      <c r="E627">
        <v>45285</v>
      </c>
      <c r="F627" t="s">
        <v>83</v>
      </c>
      <c r="G627" s="21">
        <v>400</v>
      </c>
      <c r="H627" s="21">
        <v>2721600</v>
      </c>
      <c r="I627" s="21">
        <v>108864000</v>
      </c>
      <c r="K627" s="35" t="str">
        <f t="shared" si="8"/>
        <v>Спир</v>
      </c>
    </row>
    <row r="628" spans="1:11">
      <c r="A628">
        <v>6314467</v>
      </c>
      <c r="B628" t="s">
        <v>1539</v>
      </c>
      <c r="C628" t="s">
        <v>359</v>
      </c>
      <c r="D628" t="s">
        <v>360</v>
      </c>
      <c r="E628">
        <v>45285</v>
      </c>
      <c r="F628" t="s">
        <v>83</v>
      </c>
      <c r="G628" s="21">
        <v>130</v>
      </c>
      <c r="H628" s="21">
        <v>2721600</v>
      </c>
      <c r="I628" s="21">
        <v>35380800</v>
      </c>
      <c r="K628" s="35" t="str">
        <f t="shared" si="8"/>
        <v>Спир</v>
      </c>
    </row>
    <row r="629" spans="1:11">
      <c r="A629">
        <v>6314468</v>
      </c>
      <c r="B629" t="s">
        <v>1539</v>
      </c>
      <c r="C629" t="s">
        <v>216</v>
      </c>
      <c r="D629" t="s">
        <v>217</v>
      </c>
      <c r="E629">
        <v>45284</v>
      </c>
      <c r="F629" t="s">
        <v>82</v>
      </c>
      <c r="G629" s="21">
        <v>300</v>
      </c>
      <c r="H629" s="21">
        <v>2756000</v>
      </c>
      <c r="I629" s="21">
        <v>82680000</v>
      </c>
      <c r="K629" s="35" t="str">
        <f t="shared" si="8"/>
        <v>Спир</v>
      </c>
    </row>
    <row r="630" spans="1:11">
      <c r="A630">
        <v>6315039</v>
      </c>
      <c r="B630" t="s">
        <v>1539</v>
      </c>
      <c r="C630" t="s">
        <v>387</v>
      </c>
      <c r="D630" t="s">
        <v>388</v>
      </c>
      <c r="E630">
        <v>18521</v>
      </c>
      <c r="F630" t="s">
        <v>58</v>
      </c>
      <c r="G630" s="21">
        <v>100</v>
      </c>
      <c r="H630" s="21">
        <v>6330000</v>
      </c>
      <c r="I630" s="21">
        <v>6330000</v>
      </c>
      <c r="K630" s="35" t="str">
        <f t="shared" si="8"/>
        <v>Бард</v>
      </c>
    </row>
    <row r="631" spans="1:11">
      <c r="A631">
        <v>6315040</v>
      </c>
      <c r="B631" t="s">
        <v>1539</v>
      </c>
      <c r="C631" t="s">
        <v>387</v>
      </c>
      <c r="D631" t="s">
        <v>388</v>
      </c>
      <c r="E631">
        <v>18521</v>
      </c>
      <c r="F631" t="s">
        <v>58</v>
      </c>
      <c r="G631" s="21">
        <v>100</v>
      </c>
      <c r="H631" s="21">
        <v>6329350</v>
      </c>
      <c r="I631" s="21">
        <v>6329350</v>
      </c>
      <c r="K631" s="35" t="str">
        <f t="shared" si="8"/>
        <v>Бард</v>
      </c>
    </row>
    <row r="632" spans="1:11">
      <c r="A632">
        <v>6315041</v>
      </c>
      <c r="B632" t="s">
        <v>1539</v>
      </c>
      <c r="C632" t="s">
        <v>387</v>
      </c>
      <c r="D632" t="s">
        <v>388</v>
      </c>
      <c r="E632">
        <v>18521</v>
      </c>
      <c r="F632" t="s">
        <v>58</v>
      </c>
      <c r="G632" s="21">
        <v>100</v>
      </c>
      <c r="H632" s="21">
        <v>6328500</v>
      </c>
      <c r="I632" s="21">
        <v>6328500</v>
      </c>
      <c r="K632" s="35" t="str">
        <f t="shared" si="8"/>
        <v>Бард</v>
      </c>
    </row>
    <row r="633" spans="1:11">
      <c r="A633">
        <v>6315042</v>
      </c>
      <c r="B633" t="s">
        <v>1539</v>
      </c>
      <c r="C633" t="s">
        <v>387</v>
      </c>
      <c r="D633" t="s">
        <v>388</v>
      </c>
      <c r="E633">
        <v>18521</v>
      </c>
      <c r="F633" t="s">
        <v>58</v>
      </c>
      <c r="G633" s="21">
        <v>100</v>
      </c>
      <c r="H633" s="21">
        <v>6327000</v>
      </c>
      <c r="I633" s="21">
        <v>6327000</v>
      </c>
      <c r="K633" s="35" t="str">
        <f t="shared" si="8"/>
        <v>Бард</v>
      </c>
    </row>
    <row r="634" spans="1:11">
      <c r="A634">
        <v>6315043</v>
      </c>
      <c r="B634" t="s">
        <v>1539</v>
      </c>
      <c r="C634" t="s">
        <v>59</v>
      </c>
      <c r="D634" t="s">
        <v>60</v>
      </c>
      <c r="E634">
        <v>18521</v>
      </c>
      <c r="F634" t="s">
        <v>58</v>
      </c>
      <c r="G634" s="21">
        <v>100</v>
      </c>
      <c r="H634" s="21">
        <v>6325000</v>
      </c>
      <c r="I634" s="21">
        <v>6325000</v>
      </c>
      <c r="K634" s="35" t="str">
        <f t="shared" si="8"/>
        <v>Бард</v>
      </c>
    </row>
    <row r="635" spans="1:11">
      <c r="A635">
        <v>6315789</v>
      </c>
      <c r="B635" t="s">
        <v>1539</v>
      </c>
      <c r="C635" t="s">
        <v>134</v>
      </c>
      <c r="D635" t="s">
        <v>135</v>
      </c>
      <c r="E635">
        <v>45285</v>
      </c>
      <c r="F635" t="s">
        <v>83</v>
      </c>
      <c r="G635" s="21">
        <v>50</v>
      </c>
      <c r="H635" s="21">
        <v>2721600</v>
      </c>
      <c r="I635" s="21">
        <v>13608000</v>
      </c>
      <c r="K635" s="35" t="str">
        <f t="shared" si="8"/>
        <v>Спир</v>
      </c>
    </row>
    <row r="636" spans="1:11">
      <c r="A636">
        <v>6315790</v>
      </c>
      <c r="B636" t="s">
        <v>1539</v>
      </c>
      <c r="C636" t="s">
        <v>146</v>
      </c>
      <c r="D636" t="s">
        <v>147</v>
      </c>
      <c r="E636">
        <v>45285</v>
      </c>
      <c r="F636" t="s">
        <v>83</v>
      </c>
      <c r="G636" s="21">
        <v>250</v>
      </c>
      <c r="H636" s="21">
        <v>2721600</v>
      </c>
      <c r="I636" s="21">
        <v>68040000</v>
      </c>
      <c r="K636" s="35" t="str">
        <f t="shared" si="8"/>
        <v>Спир</v>
      </c>
    </row>
    <row r="637" spans="1:11">
      <c r="A637">
        <v>6315817</v>
      </c>
      <c r="B637" t="s">
        <v>1539</v>
      </c>
      <c r="C637" t="s">
        <v>1540</v>
      </c>
      <c r="D637" t="s">
        <v>1541</v>
      </c>
      <c r="E637">
        <v>45433</v>
      </c>
      <c r="F637" t="s">
        <v>84</v>
      </c>
      <c r="G637" s="21">
        <v>200</v>
      </c>
      <c r="H637" s="21">
        <v>3222500</v>
      </c>
      <c r="I637" s="21">
        <v>64450000</v>
      </c>
      <c r="K637" s="35" t="str">
        <f t="shared" si="8"/>
        <v>Спир</v>
      </c>
    </row>
    <row r="638" spans="1:11">
      <c r="A638">
        <v>6316703</v>
      </c>
      <c r="B638" t="s">
        <v>1538</v>
      </c>
      <c r="C638" t="s">
        <v>163</v>
      </c>
      <c r="D638" t="s">
        <v>164</v>
      </c>
      <c r="E638">
        <v>45285</v>
      </c>
      <c r="F638" t="s">
        <v>83</v>
      </c>
      <c r="G638" s="21">
        <v>100</v>
      </c>
      <c r="H638" s="21">
        <v>2721610</v>
      </c>
      <c r="I638" s="21">
        <v>27216100</v>
      </c>
      <c r="K638" s="35" t="str">
        <f t="shared" si="8"/>
        <v>Спир</v>
      </c>
    </row>
    <row r="639" spans="1:11">
      <c r="A639">
        <v>6316704</v>
      </c>
      <c r="B639" t="s">
        <v>1538</v>
      </c>
      <c r="C639" t="s">
        <v>359</v>
      </c>
      <c r="D639" t="s">
        <v>360</v>
      </c>
      <c r="E639">
        <v>45285</v>
      </c>
      <c r="F639" t="s">
        <v>83</v>
      </c>
      <c r="G639" s="21">
        <v>400</v>
      </c>
      <c r="H639" s="21">
        <v>2721608</v>
      </c>
      <c r="I639" s="21">
        <v>108864320</v>
      </c>
      <c r="K639" s="35" t="str">
        <f t="shared" si="8"/>
        <v>Спир</v>
      </c>
    </row>
    <row r="640" spans="1:11">
      <c r="A640">
        <v>6316705</v>
      </c>
      <c r="B640" t="s">
        <v>1538</v>
      </c>
      <c r="C640" t="s">
        <v>212</v>
      </c>
      <c r="D640" t="s">
        <v>213</v>
      </c>
      <c r="E640">
        <v>45285</v>
      </c>
      <c r="F640" t="s">
        <v>83</v>
      </c>
      <c r="G640" s="21">
        <v>100</v>
      </c>
      <c r="H640" s="21">
        <v>2721606</v>
      </c>
      <c r="I640" s="21">
        <v>27216060</v>
      </c>
      <c r="K640" s="35" t="str">
        <f t="shared" si="8"/>
        <v>Спир</v>
      </c>
    </row>
    <row r="641" spans="1:11">
      <c r="A641">
        <v>6316706</v>
      </c>
      <c r="B641" t="s">
        <v>1538</v>
      </c>
      <c r="C641" t="s">
        <v>85</v>
      </c>
      <c r="D641" t="s">
        <v>86</v>
      </c>
      <c r="E641">
        <v>45285</v>
      </c>
      <c r="F641" t="s">
        <v>83</v>
      </c>
      <c r="G641" s="21">
        <v>1200</v>
      </c>
      <c r="H641" s="21">
        <v>2721601</v>
      </c>
      <c r="I641" s="21">
        <v>326592120</v>
      </c>
      <c r="K641" s="35" t="str">
        <f t="shared" si="8"/>
        <v>Спир</v>
      </c>
    </row>
    <row r="642" spans="1:11">
      <c r="A642">
        <v>6316711</v>
      </c>
      <c r="B642" t="s">
        <v>1538</v>
      </c>
      <c r="C642" t="s">
        <v>5368</v>
      </c>
      <c r="D642" t="s">
        <v>1188</v>
      </c>
      <c r="E642">
        <v>45284</v>
      </c>
      <c r="F642" t="s">
        <v>82</v>
      </c>
      <c r="G642" s="21">
        <v>200</v>
      </c>
      <c r="H642" s="21">
        <v>2754641</v>
      </c>
      <c r="I642" s="21">
        <v>55092820</v>
      </c>
      <c r="K642" s="35" t="str">
        <f t="shared" si="8"/>
        <v>Спир</v>
      </c>
    </row>
    <row r="643" spans="1:11">
      <c r="A643">
        <v>6316776</v>
      </c>
      <c r="B643" t="s">
        <v>1538</v>
      </c>
      <c r="C643" t="s">
        <v>144</v>
      </c>
      <c r="D643" t="s">
        <v>145</v>
      </c>
      <c r="E643">
        <v>45433</v>
      </c>
      <c r="F643" t="s">
        <v>84</v>
      </c>
      <c r="G643" s="21">
        <v>80</v>
      </c>
      <c r="H643" s="21">
        <v>3220002</v>
      </c>
      <c r="I643" s="21">
        <v>25760016</v>
      </c>
      <c r="K643" s="35" t="str">
        <f t="shared" si="8"/>
        <v>Спир</v>
      </c>
    </row>
    <row r="644" spans="1:11">
      <c r="A644">
        <v>6316777</v>
      </c>
      <c r="B644" t="s">
        <v>1538</v>
      </c>
      <c r="C644" t="s">
        <v>361</v>
      </c>
      <c r="D644" t="s">
        <v>362</v>
      </c>
      <c r="E644">
        <v>45433</v>
      </c>
      <c r="F644" t="s">
        <v>84</v>
      </c>
      <c r="G644" s="21">
        <v>40</v>
      </c>
      <c r="H644" s="21">
        <v>3220001</v>
      </c>
      <c r="I644" s="21">
        <v>12880004</v>
      </c>
      <c r="K644" s="35" t="str">
        <f t="shared" si="8"/>
        <v>Спир</v>
      </c>
    </row>
    <row r="645" spans="1:11">
      <c r="A645">
        <v>6317255</v>
      </c>
      <c r="B645" t="s">
        <v>1538</v>
      </c>
      <c r="C645" t="s">
        <v>74</v>
      </c>
      <c r="D645" t="s">
        <v>75</v>
      </c>
      <c r="E645">
        <v>18521</v>
      </c>
      <c r="F645" t="s">
        <v>58</v>
      </c>
      <c r="G645" s="21">
        <v>100</v>
      </c>
      <c r="H645" s="21">
        <v>6340999</v>
      </c>
      <c r="I645" s="21">
        <v>6340999</v>
      </c>
      <c r="K645" s="35" t="str">
        <f t="shared" si="8"/>
        <v>Бард</v>
      </c>
    </row>
    <row r="646" spans="1:11">
      <c r="A646">
        <v>6317256</v>
      </c>
      <c r="B646" t="s">
        <v>1538</v>
      </c>
      <c r="C646" t="s">
        <v>56</v>
      </c>
      <c r="D646" t="s">
        <v>57</v>
      </c>
      <c r="E646">
        <v>18521</v>
      </c>
      <c r="F646" t="s">
        <v>58</v>
      </c>
      <c r="G646" s="21">
        <v>300</v>
      </c>
      <c r="H646" s="21">
        <v>6325205</v>
      </c>
      <c r="I646" s="21">
        <v>18975615</v>
      </c>
      <c r="K646" s="35" t="str">
        <f t="shared" si="8"/>
        <v>Бард</v>
      </c>
    </row>
    <row r="647" spans="1:11">
      <c r="A647">
        <v>6317946</v>
      </c>
      <c r="B647" t="s">
        <v>1538</v>
      </c>
      <c r="C647" t="s">
        <v>367</v>
      </c>
      <c r="D647" t="s">
        <v>368</v>
      </c>
      <c r="E647">
        <v>45284</v>
      </c>
      <c r="F647" t="s">
        <v>82</v>
      </c>
      <c r="G647" s="21">
        <v>200</v>
      </c>
      <c r="H647" s="21">
        <v>2754640</v>
      </c>
      <c r="I647" s="21">
        <v>55092800</v>
      </c>
      <c r="K647" s="35" t="str">
        <f t="shared" ref="K647:K710" si="9">LEFT(F647,4)</f>
        <v>Спир</v>
      </c>
    </row>
    <row r="648" spans="1:11">
      <c r="A648">
        <v>6318048</v>
      </c>
      <c r="B648" t="s">
        <v>1538</v>
      </c>
      <c r="C648" t="s">
        <v>59</v>
      </c>
      <c r="D648" t="s">
        <v>60</v>
      </c>
      <c r="E648">
        <v>18521</v>
      </c>
      <c r="F648" t="s">
        <v>58</v>
      </c>
      <c r="G648" s="21">
        <v>200</v>
      </c>
      <c r="H648" s="21">
        <v>6325000</v>
      </c>
      <c r="I648" s="21">
        <v>12650000</v>
      </c>
      <c r="K648" s="35" t="str">
        <f t="shared" si="9"/>
        <v>Бард</v>
      </c>
    </row>
    <row r="649" spans="1:11">
      <c r="A649">
        <v>6318709</v>
      </c>
      <c r="B649" t="s">
        <v>1535</v>
      </c>
      <c r="C649" t="s">
        <v>1536</v>
      </c>
      <c r="D649" t="s">
        <v>1537</v>
      </c>
      <c r="E649">
        <v>45433</v>
      </c>
      <c r="F649" t="s">
        <v>84</v>
      </c>
      <c r="G649" s="21">
        <v>100</v>
      </c>
      <c r="H649" s="21">
        <v>3221000</v>
      </c>
      <c r="I649" s="21">
        <v>32210000</v>
      </c>
      <c r="K649" s="35" t="str">
        <f t="shared" si="9"/>
        <v>Спир</v>
      </c>
    </row>
    <row r="650" spans="1:11">
      <c r="A650">
        <v>6319170</v>
      </c>
      <c r="B650" t="s">
        <v>1535</v>
      </c>
      <c r="C650" t="s">
        <v>204</v>
      </c>
      <c r="D650" t="s">
        <v>73</v>
      </c>
      <c r="E650">
        <v>18521</v>
      </c>
      <c r="F650" t="s">
        <v>58</v>
      </c>
      <c r="G650" s="21">
        <v>100</v>
      </c>
      <c r="H650" s="21">
        <v>6325059</v>
      </c>
      <c r="I650" s="21">
        <v>6325059</v>
      </c>
      <c r="K650" s="35" t="str">
        <f t="shared" si="9"/>
        <v>Бард</v>
      </c>
    </row>
    <row r="651" spans="1:11">
      <c r="A651">
        <v>6319171</v>
      </c>
      <c r="B651" t="s">
        <v>1535</v>
      </c>
      <c r="C651" t="s">
        <v>204</v>
      </c>
      <c r="D651" t="s">
        <v>73</v>
      </c>
      <c r="E651">
        <v>18521</v>
      </c>
      <c r="F651" t="s">
        <v>58</v>
      </c>
      <c r="G651" s="21">
        <v>100</v>
      </c>
      <c r="H651" s="21">
        <v>6325059</v>
      </c>
      <c r="I651" s="21">
        <v>6325059</v>
      </c>
      <c r="K651" s="35" t="str">
        <f t="shared" si="9"/>
        <v>Бард</v>
      </c>
    </row>
    <row r="652" spans="1:11">
      <c r="A652">
        <v>6319172</v>
      </c>
      <c r="B652" t="s">
        <v>1535</v>
      </c>
      <c r="C652" t="s">
        <v>59</v>
      </c>
      <c r="D652" t="s">
        <v>60</v>
      </c>
      <c r="E652">
        <v>18521</v>
      </c>
      <c r="F652" t="s">
        <v>58</v>
      </c>
      <c r="G652" s="21">
        <v>400</v>
      </c>
      <c r="H652" s="21">
        <v>6325000</v>
      </c>
      <c r="I652" s="21">
        <v>25300000</v>
      </c>
      <c r="K652" s="35" t="str">
        <f t="shared" si="9"/>
        <v>Бард</v>
      </c>
    </row>
    <row r="653" spans="1:11">
      <c r="A653">
        <v>6319866</v>
      </c>
      <c r="B653" t="s">
        <v>1535</v>
      </c>
      <c r="C653" t="s">
        <v>353</v>
      </c>
      <c r="D653" t="s">
        <v>354</v>
      </c>
      <c r="E653">
        <v>45285</v>
      </c>
      <c r="F653" t="s">
        <v>83</v>
      </c>
      <c r="G653" s="21">
        <v>6080</v>
      </c>
      <c r="H653" s="21">
        <v>2721600</v>
      </c>
      <c r="I653" s="21">
        <v>1654732800</v>
      </c>
      <c r="K653" s="35" t="str">
        <f t="shared" si="9"/>
        <v>Спир</v>
      </c>
    </row>
    <row r="654" spans="1:11">
      <c r="A654">
        <v>6319867</v>
      </c>
      <c r="B654" t="s">
        <v>1535</v>
      </c>
      <c r="C654" t="s">
        <v>102</v>
      </c>
      <c r="D654" t="s">
        <v>103</v>
      </c>
      <c r="E654">
        <v>45285</v>
      </c>
      <c r="F654" t="s">
        <v>83</v>
      </c>
      <c r="G654" s="21">
        <v>480</v>
      </c>
      <c r="H654" s="21">
        <v>2721600</v>
      </c>
      <c r="I654" s="21">
        <v>130636800</v>
      </c>
      <c r="K654" s="35" t="str">
        <f t="shared" si="9"/>
        <v>Спир</v>
      </c>
    </row>
    <row r="655" spans="1:11">
      <c r="A655">
        <v>6319869</v>
      </c>
      <c r="B655" t="s">
        <v>1535</v>
      </c>
      <c r="C655" t="s">
        <v>140</v>
      </c>
      <c r="D655" t="s">
        <v>141</v>
      </c>
      <c r="E655">
        <v>45284</v>
      </c>
      <c r="F655" t="s">
        <v>82</v>
      </c>
      <c r="G655" s="21">
        <v>30</v>
      </c>
      <c r="H655" s="21">
        <v>2754640</v>
      </c>
      <c r="I655" s="21">
        <v>8263920</v>
      </c>
      <c r="K655" s="35" t="str">
        <f t="shared" si="9"/>
        <v>Спир</v>
      </c>
    </row>
    <row r="656" spans="1:11">
      <c r="A656">
        <v>6320519</v>
      </c>
      <c r="B656" t="s">
        <v>1534</v>
      </c>
      <c r="C656" t="s">
        <v>359</v>
      </c>
      <c r="D656" t="s">
        <v>360</v>
      </c>
      <c r="E656">
        <v>45285</v>
      </c>
      <c r="F656" t="s">
        <v>83</v>
      </c>
      <c r="G656" s="21">
        <v>450</v>
      </c>
      <c r="H656" s="21">
        <v>2721605</v>
      </c>
      <c r="I656" s="21">
        <v>122472225</v>
      </c>
      <c r="K656" s="35" t="str">
        <f t="shared" si="9"/>
        <v>Спир</v>
      </c>
    </row>
    <row r="657" spans="1:11">
      <c r="A657">
        <v>6320520</v>
      </c>
      <c r="B657" t="s">
        <v>1534</v>
      </c>
      <c r="C657" t="s">
        <v>175</v>
      </c>
      <c r="D657" t="s">
        <v>176</v>
      </c>
      <c r="E657">
        <v>45285</v>
      </c>
      <c r="F657" t="s">
        <v>83</v>
      </c>
      <c r="G657" s="21">
        <v>70</v>
      </c>
      <c r="H657" s="21">
        <v>2721601</v>
      </c>
      <c r="I657" s="21">
        <v>19051207</v>
      </c>
      <c r="K657" s="35" t="str">
        <f t="shared" si="9"/>
        <v>Спир</v>
      </c>
    </row>
    <row r="658" spans="1:11">
      <c r="A658">
        <v>6321352</v>
      </c>
      <c r="B658" t="s">
        <v>1534</v>
      </c>
      <c r="C658" t="s">
        <v>161</v>
      </c>
      <c r="D658" t="s">
        <v>162</v>
      </c>
      <c r="E658">
        <v>78262</v>
      </c>
      <c r="F658" t="s">
        <v>1495</v>
      </c>
      <c r="G658" s="21">
        <v>3100</v>
      </c>
      <c r="H658" s="21">
        <v>27546401</v>
      </c>
      <c r="I658" s="21">
        <v>85393843.099999994</v>
      </c>
      <c r="K658" s="35" t="str">
        <f t="shared" si="9"/>
        <v>Спир</v>
      </c>
    </row>
    <row r="659" spans="1:11">
      <c r="A659">
        <v>6321353</v>
      </c>
      <c r="B659" t="s">
        <v>1534</v>
      </c>
      <c r="C659" t="s">
        <v>161</v>
      </c>
      <c r="D659" t="s">
        <v>162</v>
      </c>
      <c r="E659">
        <v>78262</v>
      </c>
      <c r="F659" t="s">
        <v>1495</v>
      </c>
      <c r="G659" s="21">
        <v>3100</v>
      </c>
      <c r="H659" s="21">
        <v>27546401</v>
      </c>
      <c r="I659" s="21">
        <v>85393843.099999994</v>
      </c>
      <c r="K659" s="35" t="str">
        <f t="shared" si="9"/>
        <v>Спир</v>
      </c>
    </row>
    <row r="660" spans="1:11">
      <c r="A660">
        <v>6321692</v>
      </c>
      <c r="B660" t="s">
        <v>1534</v>
      </c>
      <c r="C660" t="s">
        <v>107</v>
      </c>
      <c r="D660" t="s">
        <v>108</v>
      </c>
      <c r="E660">
        <v>45284</v>
      </c>
      <c r="F660" t="s">
        <v>82</v>
      </c>
      <c r="G660" s="21">
        <v>100</v>
      </c>
      <c r="H660" s="21">
        <v>2754640</v>
      </c>
      <c r="I660" s="21">
        <v>27546400</v>
      </c>
      <c r="K660" s="35" t="str">
        <f t="shared" si="9"/>
        <v>Спир</v>
      </c>
    </row>
    <row r="661" spans="1:11">
      <c r="A661">
        <v>6321764</v>
      </c>
      <c r="B661" t="s">
        <v>1534</v>
      </c>
      <c r="C661" t="s">
        <v>59</v>
      </c>
      <c r="D661" t="s">
        <v>60</v>
      </c>
      <c r="E661">
        <v>18521</v>
      </c>
      <c r="F661" t="s">
        <v>58</v>
      </c>
      <c r="G661" s="21">
        <v>600</v>
      </c>
      <c r="H661" s="21">
        <v>6325000</v>
      </c>
      <c r="I661" s="21">
        <v>37950000</v>
      </c>
      <c r="K661" s="35" t="str">
        <f t="shared" si="9"/>
        <v>Бард</v>
      </c>
    </row>
    <row r="662" spans="1:11">
      <c r="A662">
        <v>6322412</v>
      </c>
      <c r="B662" t="s">
        <v>1531</v>
      </c>
      <c r="C662" t="s">
        <v>1532</v>
      </c>
      <c r="D662" t="s">
        <v>1533</v>
      </c>
      <c r="E662">
        <v>45285</v>
      </c>
      <c r="F662" t="s">
        <v>83</v>
      </c>
      <c r="G662" s="21">
        <v>30</v>
      </c>
      <c r="H662" s="21">
        <v>2721600</v>
      </c>
      <c r="I662" s="21">
        <v>8164800</v>
      </c>
      <c r="K662" s="35" t="str">
        <f t="shared" si="9"/>
        <v>Спир</v>
      </c>
    </row>
    <row r="663" spans="1:11">
      <c r="A663">
        <v>6322518</v>
      </c>
      <c r="B663" t="s">
        <v>1531</v>
      </c>
      <c r="C663" t="s">
        <v>278</v>
      </c>
      <c r="D663" t="s">
        <v>279</v>
      </c>
      <c r="E663">
        <v>45433</v>
      </c>
      <c r="F663" t="s">
        <v>84</v>
      </c>
      <c r="G663" s="21">
        <v>20</v>
      </c>
      <c r="H663" s="21">
        <v>3220000</v>
      </c>
      <c r="I663" s="21">
        <v>6440000</v>
      </c>
      <c r="K663" s="35" t="str">
        <f t="shared" si="9"/>
        <v>Спир</v>
      </c>
    </row>
    <row r="664" spans="1:11">
      <c r="A664">
        <v>6322519</v>
      </c>
      <c r="B664" t="s">
        <v>1531</v>
      </c>
      <c r="C664" t="s">
        <v>361</v>
      </c>
      <c r="D664" t="s">
        <v>362</v>
      </c>
      <c r="E664">
        <v>45433</v>
      </c>
      <c r="F664" t="s">
        <v>84</v>
      </c>
      <c r="G664" s="21">
        <v>10</v>
      </c>
      <c r="H664" s="21">
        <v>3220000</v>
      </c>
      <c r="I664" s="21">
        <v>3220000</v>
      </c>
      <c r="K664" s="35" t="str">
        <f t="shared" si="9"/>
        <v>Спир</v>
      </c>
    </row>
    <row r="665" spans="1:11">
      <c r="A665">
        <v>6323123</v>
      </c>
      <c r="B665" t="s">
        <v>1531</v>
      </c>
      <c r="C665" t="s">
        <v>59</v>
      </c>
      <c r="D665" t="s">
        <v>60</v>
      </c>
      <c r="E665">
        <v>18521</v>
      </c>
      <c r="F665" t="s">
        <v>58</v>
      </c>
      <c r="G665" s="21">
        <v>600</v>
      </c>
      <c r="H665" s="21">
        <v>6325000</v>
      </c>
      <c r="I665" s="21">
        <v>37950000</v>
      </c>
      <c r="K665" s="35" t="str">
        <f t="shared" si="9"/>
        <v>Бард</v>
      </c>
    </row>
    <row r="666" spans="1:11">
      <c r="A666">
        <v>6323810</v>
      </c>
      <c r="B666" t="s">
        <v>1531</v>
      </c>
      <c r="C666" t="s">
        <v>421</v>
      </c>
      <c r="D666" t="s">
        <v>422</v>
      </c>
      <c r="E666">
        <v>45285</v>
      </c>
      <c r="F666" t="s">
        <v>83</v>
      </c>
      <c r="G666" s="21">
        <v>250</v>
      </c>
      <c r="H666" s="21">
        <v>2721600</v>
      </c>
      <c r="I666" s="21">
        <v>68040000</v>
      </c>
      <c r="K666" s="35" t="str">
        <f t="shared" si="9"/>
        <v>Спир</v>
      </c>
    </row>
    <row r="667" spans="1:11">
      <c r="A667">
        <v>6323813</v>
      </c>
      <c r="B667" t="s">
        <v>1531</v>
      </c>
      <c r="C667" t="s">
        <v>367</v>
      </c>
      <c r="D667" t="s">
        <v>368</v>
      </c>
      <c r="E667">
        <v>45284</v>
      </c>
      <c r="F667" t="s">
        <v>82</v>
      </c>
      <c r="G667" s="21">
        <v>200</v>
      </c>
      <c r="H667" s="21">
        <v>2754640</v>
      </c>
      <c r="I667" s="21">
        <v>55092800</v>
      </c>
      <c r="K667" s="35" t="str">
        <f t="shared" si="9"/>
        <v>Спир</v>
      </c>
    </row>
    <row r="668" spans="1:11">
      <c r="A668">
        <v>6323833</v>
      </c>
      <c r="B668" t="s">
        <v>1531</v>
      </c>
      <c r="C668" t="s">
        <v>417</v>
      </c>
      <c r="D668" t="s">
        <v>418</v>
      </c>
      <c r="E668">
        <v>45433</v>
      </c>
      <c r="F668" t="s">
        <v>84</v>
      </c>
      <c r="G668" s="21">
        <v>200</v>
      </c>
      <c r="H668" s="21">
        <v>3221000</v>
      </c>
      <c r="I668" s="21">
        <v>64420000</v>
      </c>
      <c r="K668" s="35" t="str">
        <f t="shared" si="9"/>
        <v>Спир</v>
      </c>
    </row>
    <row r="669" spans="1:11">
      <c r="A669">
        <v>6324694</v>
      </c>
      <c r="B669" t="s">
        <v>1530</v>
      </c>
      <c r="C669" t="s">
        <v>359</v>
      </c>
      <c r="D669" t="s">
        <v>360</v>
      </c>
      <c r="E669">
        <v>45285</v>
      </c>
      <c r="F669" t="s">
        <v>83</v>
      </c>
      <c r="G669" s="21">
        <v>250</v>
      </c>
      <c r="H669" s="21">
        <v>2721888</v>
      </c>
      <c r="I669" s="21">
        <v>68047200</v>
      </c>
      <c r="K669" s="35" t="str">
        <f t="shared" si="9"/>
        <v>Спир</v>
      </c>
    </row>
    <row r="670" spans="1:11">
      <c r="A670">
        <v>6324695</v>
      </c>
      <c r="B670" t="s">
        <v>1530</v>
      </c>
      <c r="C670" t="s">
        <v>353</v>
      </c>
      <c r="D670" t="s">
        <v>354</v>
      </c>
      <c r="E670">
        <v>45285</v>
      </c>
      <c r="F670" t="s">
        <v>83</v>
      </c>
      <c r="G670" s="21">
        <v>6050</v>
      </c>
      <c r="H670" s="21">
        <v>2721600</v>
      </c>
      <c r="I670" s="21">
        <v>1646568000</v>
      </c>
      <c r="K670" s="35" t="str">
        <f t="shared" si="9"/>
        <v>Спир</v>
      </c>
    </row>
    <row r="671" spans="1:11">
      <c r="A671">
        <v>6324696</v>
      </c>
      <c r="B671" t="s">
        <v>1530</v>
      </c>
      <c r="C671" t="s">
        <v>150</v>
      </c>
      <c r="D671" t="s">
        <v>151</v>
      </c>
      <c r="E671">
        <v>45284</v>
      </c>
      <c r="F671" t="s">
        <v>82</v>
      </c>
      <c r="G671" s="21">
        <v>3220</v>
      </c>
      <c r="H671" s="21">
        <v>2754644</v>
      </c>
      <c r="I671" s="21">
        <v>886995368</v>
      </c>
      <c r="K671" s="35" t="str">
        <f t="shared" si="9"/>
        <v>Спир</v>
      </c>
    </row>
    <row r="672" spans="1:11">
      <c r="A672">
        <v>6325376</v>
      </c>
      <c r="B672" t="s">
        <v>1530</v>
      </c>
      <c r="C672" t="s">
        <v>59</v>
      </c>
      <c r="D672" t="s">
        <v>60</v>
      </c>
      <c r="E672">
        <v>18521</v>
      </c>
      <c r="F672" t="s">
        <v>58</v>
      </c>
      <c r="G672" s="21">
        <v>600</v>
      </c>
      <c r="H672" s="21">
        <v>6325000</v>
      </c>
      <c r="I672" s="21">
        <v>37950000</v>
      </c>
      <c r="K672" s="35" t="str">
        <f t="shared" si="9"/>
        <v>Бард</v>
      </c>
    </row>
    <row r="673" spans="1:11">
      <c r="A673">
        <v>6326059</v>
      </c>
      <c r="B673" t="s">
        <v>1530</v>
      </c>
      <c r="C673" t="s">
        <v>222</v>
      </c>
      <c r="D673" t="s">
        <v>223</v>
      </c>
      <c r="E673">
        <v>9945285</v>
      </c>
      <c r="F673" t="s">
        <v>1508</v>
      </c>
      <c r="G673" s="21">
        <v>100</v>
      </c>
      <c r="H673" s="21">
        <v>2721600</v>
      </c>
      <c r="I673" s="21">
        <v>27216000</v>
      </c>
      <c r="K673" s="35" t="str">
        <f t="shared" si="9"/>
        <v>Спир</v>
      </c>
    </row>
    <row r="674" spans="1:11">
      <c r="A674">
        <v>6326905</v>
      </c>
      <c r="B674" t="s">
        <v>1525</v>
      </c>
      <c r="C674" t="s">
        <v>102</v>
      </c>
      <c r="D674" t="s">
        <v>103</v>
      </c>
      <c r="E674">
        <v>45285</v>
      </c>
      <c r="F674" t="s">
        <v>83</v>
      </c>
      <c r="G674" s="21">
        <v>480</v>
      </c>
      <c r="H674" s="21">
        <v>2721601</v>
      </c>
      <c r="I674" s="21">
        <v>130636848</v>
      </c>
      <c r="K674" s="35" t="str">
        <f t="shared" si="9"/>
        <v>Спир</v>
      </c>
    </row>
    <row r="675" spans="1:11">
      <c r="A675">
        <v>6326984</v>
      </c>
      <c r="B675" t="s">
        <v>1525</v>
      </c>
      <c r="C675" t="s">
        <v>1523</v>
      </c>
      <c r="D675" t="s">
        <v>1524</v>
      </c>
      <c r="E675">
        <v>45433</v>
      </c>
      <c r="F675" t="s">
        <v>84</v>
      </c>
      <c r="G675" s="21">
        <v>500</v>
      </c>
      <c r="H675" s="21">
        <v>3220000</v>
      </c>
      <c r="I675" s="21">
        <v>161000000</v>
      </c>
      <c r="K675" s="35" t="str">
        <f t="shared" si="9"/>
        <v>Спир</v>
      </c>
    </row>
    <row r="676" spans="1:11">
      <c r="A676">
        <v>6327489</v>
      </c>
      <c r="B676" t="s">
        <v>1525</v>
      </c>
      <c r="C676" t="s">
        <v>387</v>
      </c>
      <c r="D676" t="s">
        <v>388</v>
      </c>
      <c r="E676">
        <v>18521</v>
      </c>
      <c r="F676" t="s">
        <v>58</v>
      </c>
      <c r="G676" s="21">
        <v>100</v>
      </c>
      <c r="H676" s="21">
        <v>6328000</v>
      </c>
      <c r="I676" s="21">
        <v>6328000</v>
      </c>
      <c r="K676" s="35" t="str">
        <f t="shared" si="9"/>
        <v>Бард</v>
      </c>
    </row>
    <row r="677" spans="1:11">
      <c r="A677">
        <v>6327490</v>
      </c>
      <c r="B677" t="s">
        <v>1525</v>
      </c>
      <c r="C677" t="s">
        <v>387</v>
      </c>
      <c r="D677" t="s">
        <v>388</v>
      </c>
      <c r="E677">
        <v>18521</v>
      </c>
      <c r="F677" t="s">
        <v>58</v>
      </c>
      <c r="G677" s="21">
        <v>100</v>
      </c>
      <c r="H677" s="21">
        <v>6327000</v>
      </c>
      <c r="I677" s="21">
        <v>6327000</v>
      </c>
      <c r="K677" s="35" t="str">
        <f t="shared" si="9"/>
        <v>Бард</v>
      </c>
    </row>
    <row r="678" spans="1:11">
      <c r="A678">
        <v>6327491</v>
      </c>
      <c r="B678" t="s">
        <v>1525</v>
      </c>
      <c r="C678" t="s">
        <v>56</v>
      </c>
      <c r="D678" t="s">
        <v>57</v>
      </c>
      <c r="E678">
        <v>18521</v>
      </c>
      <c r="F678" t="s">
        <v>58</v>
      </c>
      <c r="G678" s="21">
        <v>300</v>
      </c>
      <c r="H678" s="21">
        <v>6325205</v>
      </c>
      <c r="I678" s="21">
        <v>18975615</v>
      </c>
      <c r="K678" s="35" t="str">
        <f t="shared" si="9"/>
        <v>Бард</v>
      </c>
    </row>
    <row r="679" spans="1:11">
      <c r="A679">
        <v>6327492</v>
      </c>
      <c r="B679" t="s">
        <v>1525</v>
      </c>
      <c r="C679" t="s">
        <v>59</v>
      </c>
      <c r="D679" t="s">
        <v>60</v>
      </c>
      <c r="E679">
        <v>18521</v>
      </c>
      <c r="F679" t="s">
        <v>58</v>
      </c>
      <c r="G679" s="21">
        <v>100</v>
      </c>
      <c r="H679" s="21">
        <v>6325000</v>
      </c>
      <c r="I679" s="21">
        <v>6325000</v>
      </c>
      <c r="K679" s="35" t="str">
        <f t="shared" si="9"/>
        <v>Бард</v>
      </c>
    </row>
    <row r="680" spans="1:11">
      <c r="A680">
        <v>6327801</v>
      </c>
      <c r="B680" t="s">
        <v>1525</v>
      </c>
      <c r="C680" t="s">
        <v>111</v>
      </c>
      <c r="D680" t="s">
        <v>112</v>
      </c>
      <c r="E680">
        <v>78261</v>
      </c>
      <c r="F680" t="s">
        <v>1461</v>
      </c>
      <c r="G680" s="21">
        <v>4300</v>
      </c>
      <c r="H680" s="21">
        <v>27216001</v>
      </c>
      <c r="I680" s="21">
        <v>117028804.3</v>
      </c>
      <c r="K680" s="35" t="str">
        <f t="shared" si="9"/>
        <v>Спир</v>
      </c>
    </row>
    <row r="681" spans="1:11">
      <c r="A681">
        <v>6328164</v>
      </c>
      <c r="B681" t="s">
        <v>1525</v>
      </c>
      <c r="C681" t="s">
        <v>1528</v>
      </c>
      <c r="D681" t="s">
        <v>1529</v>
      </c>
      <c r="E681">
        <v>9945285</v>
      </c>
      <c r="F681" t="s">
        <v>1508</v>
      </c>
      <c r="G681" s="21">
        <v>50</v>
      </c>
      <c r="H681" s="21">
        <v>2721600</v>
      </c>
      <c r="I681" s="21">
        <v>13608000</v>
      </c>
      <c r="K681" s="35" t="str">
        <f t="shared" si="9"/>
        <v>Спир</v>
      </c>
    </row>
    <row r="682" spans="1:11">
      <c r="A682">
        <v>6328165</v>
      </c>
      <c r="B682" t="s">
        <v>1525</v>
      </c>
      <c r="C682" t="s">
        <v>423</v>
      </c>
      <c r="D682" t="s">
        <v>424</v>
      </c>
      <c r="E682">
        <v>45285</v>
      </c>
      <c r="F682" t="s">
        <v>83</v>
      </c>
      <c r="G682" s="21">
        <v>10</v>
      </c>
      <c r="H682" s="21">
        <v>2721600</v>
      </c>
      <c r="I682" s="21">
        <v>2721600</v>
      </c>
      <c r="K682" s="35" t="str">
        <f t="shared" si="9"/>
        <v>Спир</v>
      </c>
    </row>
    <row r="683" spans="1:11">
      <c r="A683">
        <v>6328194</v>
      </c>
      <c r="B683" t="s">
        <v>1525</v>
      </c>
      <c r="C683" t="s">
        <v>1526</v>
      </c>
      <c r="D683" t="s">
        <v>1527</v>
      </c>
      <c r="E683">
        <v>45433</v>
      </c>
      <c r="F683" t="s">
        <v>84</v>
      </c>
      <c r="G683" s="21">
        <v>10</v>
      </c>
      <c r="H683" s="21">
        <v>3220000</v>
      </c>
      <c r="I683" s="21">
        <v>3220000</v>
      </c>
      <c r="K683" s="35" t="str">
        <f t="shared" si="9"/>
        <v>Спир</v>
      </c>
    </row>
    <row r="684" spans="1:11">
      <c r="A684">
        <v>6328971</v>
      </c>
      <c r="B684" t="s">
        <v>1522</v>
      </c>
      <c r="C684" t="s">
        <v>423</v>
      </c>
      <c r="D684" t="s">
        <v>424</v>
      </c>
      <c r="E684">
        <v>45285</v>
      </c>
      <c r="F684" t="s">
        <v>83</v>
      </c>
      <c r="G684" s="21">
        <v>40</v>
      </c>
      <c r="H684" s="21">
        <v>2721600</v>
      </c>
      <c r="I684" s="21">
        <v>10886400</v>
      </c>
      <c r="K684" s="35" t="str">
        <f t="shared" si="9"/>
        <v>Спир</v>
      </c>
    </row>
    <row r="685" spans="1:11">
      <c r="A685">
        <v>6328972</v>
      </c>
      <c r="B685" t="s">
        <v>1522</v>
      </c>
      <c r="C685" t="s">
        <v>102</v>
      </c>
      <c r="D685" t="s">
        <v>103</v>
      </c>
      <c r="E685">
        <v>9945285</v>
      </c>
      <c r="F685" t="s">
        <v>1508</v>
      </c>
      <c r="G685" s="21">
        <v>480</v>
      </c>
      <c r="H685" s="21">
        <v>2721600</v>
      </c>
      <c r="I685" s="21">
        <v>130636800</v>
      </c>
      <c r="K685" s="35" t="str">
        <f t="shared" si="9"/>
        <v>Спир</v>
      </c>
    </row>
    <row r="686" spans="1:11">
      <c r="A686">
        <v>6329050</v>
      </c>
      <c r="B686" t="s">
        <v>1522</v>
      </c>
      <c r="C686" t="s">
        <v>1523</v>
      </c>
      <c r="D686" t="s">
        <v>1524</v>
      </c>
      <c r="E686">
        <v>45433</v>
      </c>
      <c r="F686" t="s">
        <v>84</v>
      </c>
      <c r="G686" s="21">
        <v>500</v>
      </c>
      <c r="H686" s="21">
        <v>3220000</v>
      </c>
      <c r="I686" s="21">
        <v>161000000</v>
      </c>
      <c r="K686" s="35" t="str">
        <f t="shared" si="9"/>
        <v>Спир</v>
      </c>
    </row>
    <row r="687" spans="1:11">
      <c r="A687">
        <v>6330934</v>
      </c>
      <c r="B687" t="s">
        <v>1516</v>
      </c>
      <c r="C687" t="s">
        <v>154</v>
      </c>
      <c r="D687" t="s">
        <v>155</v>
      </c>
      <c r="E687">
        <v>45285</v>
      </c>
      <c r="F687" t="s">
        <v>83</v>
      </c>
      <c r="G687" s="21">
        <v>100</v>
      </c>
      <c r="H687" s="21">
        <v>2721999</v>
      </c>
      <c r="I687" s="21">
        <v>27219990</v>
      </c>
      <c r="K687" s="35" t="str">
        <f t="shared" si="9"/>
        <v>Спир</v>
      </c>
    </row>
    <row r="688" spans="1:11">
      <c r="A688">
        <v>6331026</v>
      </c>
      <c r="B688" t="s">
        <v>1516</v>
      </c>
      <c r="C688" t="s">
        <v>1520</v>
      </c>
      <c r="D688" t="s">
        <v>1521</v>
      </c>
      <c r="E688">
        <v>45433</v>
      </c>
      <c r="F688" t="s">
        <v>84</v>
      </c>
      <c r="G688" s="21">
        <v>100</v>
      </c>
      <c r="H688" s="21">
        <v>3220999</v>
      </c>
      <c r="I688" s="21">
        <v>32209990</v>
      </c>
      <c r="K688" s="35" t="str">
        <f t="shared" si="9"/>
        <v>Спир</v>
      </c>
    </row>
    <row r="689" spans="1:11">
      <c r="A689">
        <v>6331536</v>
      </c>
      <c r="B689" t="s">
        <v>1516</v>
      </c>
      <c r="C689" t="s">
        <v>1462</v>
      </c>
      <c r="D689" t="s">
        <v>1463</v>
      </c>
      <c r="E689">
        <v>18521</v>
      </c>
      <c r="F689" t="s">
        <v>58</v>
      </c>
      <c r="G689" s="21">
        <v>100</v>
      </c>
      <c r="H689" s="21">
        <v>6328111</v>
      </c>
      <c r="I689" s="21">
        <v>6328111</v>
      </c>
      <c r="K689" s="35" t="str">
        <f t="shared" si="9"/>
        <v>Бард</v>
      </c>
    </row>
    <row r="690" spans="1:11">
      <c r="A690">
        <v>6331537</v>
      </c>
      <c r="B690" t="s">
        <v>1516</v>
      </c>
      <c r="C690" t="s">
        <v>387</v>
      </c>
      <c r="D690" t="s">
        <v>388</v>
      </c>
      <c r="E690">
        <v>18521</v>
      </c>
      <c r="F690" t="s">
        <v>58</v>
      </c>
      <c r="G690" s="21">
        <v>100</v>
      </c>
      <c r="H690" s="21">
        <v>6327000</v>
      </c>
      <c r="I690" s="21">
        <v>6327000</v>
      </c>
      <c r="K690" s="35" t="str">
        <f t="shared" si="9"/>
        <v>Бард</v>
      </c>
    </row>
    <row r="691" spans="1:11">
      <c r="A691">
        <v>6332144</v>
      </c>
      <c r="B691" t="s">
        <v>1516</v>
      </c>
      <c r="C691" t="s">
        <v>154</v>
      </c>
      <c r="D691" t="s">
        <v>155</v>
      </c>
      <c r="E691">
        <v>45285</v>
      </c>
      <c r="F691" t="s">
        <v>83</v>
      </c>
      <c r="G691" s="21">
        <v>70</v>
      </c>
      <c r="H691" s="21">
        <v>2721999</v>
      </c>
      <c r="I691" s="21">
        <v>19053993</v>
      </c>
      <c r="K691" s="35" t="str">
        <f t="shared" si="9"/>
        <v>Спир</v>
      </c>
    </row>
    <row r="692" spans="1:11">
      <c r="A692">
        <v>6332171</v>
      </c>
      <c r="B692" t="s">
        <v>1516</v>
      </c>
      <c r="C692" t="s">
        <v>1518</v>
      </c>
      <c r="D692" t="s">
        <v>1519</v>
      </c>
      <c r="E692">
        <v>45433</v>
      </c>
      <c r="F692" t="s">
        <v>84</v>
      </c>
      <c r="G692" s="21">
        <v>100</v>
      </c>
      <c r="H692" s="21">
        <v>3220002</v>
      </c>
      <c r="I692" s="21">
        <v>32200020</v>
      </c>
      <c r="K692" s="35" t="str">
        <f t="shared" si="9"/>
        <v>Спир</v>
      </c>
    </row>
    <row r="693" spans="1:11">
      <c r="A693">
        <v>6332206</v>
      </c>
      <c r="B693" t="s">
        <v>1516</v>
      </c>
      <c r="C693" t="s">
        <v>59</v>
      </c>
      <c r="D693" t="s">
        <v>60</v>
      </c>
      <c r="E693">
        <v>9918521</v>
      </c>
      <c r="F693" t="s">
        <v>1517</v>
      </c>
      <c r="G693" s="21">
        <v>700</v>
      </c>
      <c r="H693" s="21">
        <v>6325000</v>
      </c>
      <c r="I693" s="21">
        <v>44275000</v>
      </c>
      <c r="K693" s="35" t="str">
        <f t="shared" si="9"/>
        <v>Бард</v>
      </c>
    </row>
    <row r="694" spans="1:11">
      <c r="A694">
        <v>6332207</v>
      </c>
      <c r="B694" t="s">
        <v>1516</v>
      </c>
      <c r="C694" t="s">
        <v>59</v>
      </c>
      <c r="D694" t="s">
        <v>60</v>
      </c>
      <c r="E694">
        <v>18521</v>
      </c>
      <c r="F694" t="s">
        <v>58</v>
      </c>
      <c r="G694" s="21">
        <v>600</v>
      </c>
      <c r="H694" s="21">
        <v>6325000</v>
      </c>
      <c r="I694" s="21">
        <v>37950000</v>
      </c>
      <c r="K694" s="35" t="str">
        <f t="shared" si="9"/>
        <v>Бард</v>
      </c>
    </row>
    <row r="695" spans="1:11">
      <c r="A695">
        <v>6332866</v>
      </c>
      <c r="B695" t="s">
        <v>1509</v>
      </c>
      <c r="C695" t="s">
        <v>136</v>
      </c>
      <c r="D695" t="s">
        <v>137</v>
      </c>
      <c r="E695">
        <v>9945285</v>
      </c>
      <c r="F695" t="s">
        <v>1508</v>
      </c>
      <c r="G695" s="21">
        <v>500</v>
      </c>
      <c r="H695" s="21">
        <v>2721601</v>
      </c>
      <c r="I695" s="21">
        <v>136080050</v>
      </c>
      <c r="K695" s="35" t="str">
        <f t="shared" si="9"/>
        <v>Спир</v>
      </c>
    </row>
    <row r="696" spans="1:11">
      <c r="A696">
        <v>6332867</v>
      </c>
      <c r="B696" t="s">
        <v>1509</v>
      </c>
      <c r="C696" t="s">
        <v>353</v>
      </c>
      <c r="D696" t="s">
        <v>354</v>
      </c>
      <c r="E696">
        <v>9945285</v>
      </c>
      <c r="F696" t="s">
        <v>1508</v>
      </c>
      <c r="G696" s="21">
        <v>3050</v>
      </c>
      <c r="H696" s="21">
        <v>2721600</v>
      </c>
      <c r="I696" s="21">
        <v>830088000</v>
      </c>
      <c r="K696" s="35" t="str">
        <f t="shared" si="9"/>
        <v>Спир</v>
      </c>
    </row>
    <row r="697" spans="1:11">
      <c r="A697">
        <v>6332868</v>
      </c>
      <c r="B697" t="s">
        <v>1509</v>
      </c>
      <c r="C697" t="s">
        <v>163</v>
      </c>
      <c r="D697" t="s">
        <v>164</v>
      </c>
      <c r="E697">
        <v>45285</v>
      </c>
      <c r="F697" t="s">
        <v>83</v>
      </c>
      <c r="G697" s="21">
        <v>100</v>
      </c>
      <c r="H697" s="21">
        <v>2721700</v>
      </c>
      <c r="I697" s="21">
        <v>27217000</v>
      </c>
      <c r="K697" s="35" t="str">
        <f t="shared" si="9"/>
        <v>Спир</v>
      </c>
    </row>
    <row r="698" spans="1:11">
      <c r="A698">
        <v>6332869</v>
      </c>
      <c r="B698" t="s">
        <v>1509</v>
      </c>
      <c r="C698" t="s">
        <v>353</v>
      </c>
      <c r="D698" t="s">
        <v>354</v>
      </c>
      <c r="E698">
        <v>45285</v>
      </c>
      <c r="F698" t="s">
        <v>83</v>
      </c>
      <c r="G698" s="21">
        <v>3000</v>
      </c>
      <c r="H698" s="21">
        <v>2721600</v>
      </c>
      <c r="I698" s="21">
        <v>816480000</v>
      </c>
      <c r="K698" s="35" t="str">
        <f t="shared" si="9"/>
        <v>Спир</v>
      </c>
    </row>
    <row r="699" spans="1:11">
      <c r="A699">
        <v>6332967</v>
      </c>
      <c r="B699" t="s">
        <v>1509</v>
      </c>
      <c r="C699" t="s">
        <v>1514</v>
      </c>
      <c r="D699" t="s">
        <v>1515</v>
      </c>
      <c r="E699">
        <v>45433</v>
      </c>
      <c r="F699" t="s">
        <v>84</v>
      </c>
      <c r="G699" s="21">
        <v>200</v>
      </c>
      <c r="H699" s="21">
        <v>3220000</v>
      </c>
      <c r="I699" s="21">
        <v>64400000</v>
      </c>
      <c r="K699" s="35" t="str">
        <f t="shared" si="9"/>
        <v>Спир</v>
      </c>
    </row>
    <row r="700" spans="1:11">
      <c r="A700">
        <v>6333378</v>
      </c>
      <c r="B700" t="s">
        <v>1509</v>
      </c>
      <c r="C700" t="s">
        <v>387</v>
      </c>
      <c r="D700" t="s">
        <v>388</v>
      </c>
      <c r="E700">
        <v>18521</v>
      </c>
      <c r="F700" t="s">
        <v>58</v>
      </c>
      <c r="G700" s="21">
        <v>100</v>
      </c>
      <c r="H700" s="21">
        <v>6330000</v>
      </c>
      <c r="I700" s="21">
        <v>6330000</v>
      </c>
      <c r="K700" s="35" t="str">
        <f t="shared" si="9"/>
        <v>Бард</v>
      </c>
    </row>
    <row r="701" spans="1:11">
      <c r="A701">
        <v>6333379</v>
      </c>
      <c r="B701" t="s">
        <v>1509</v>
      </c>
      <c r="C701" t="s">
        <v>204</v>
      </c>
      <c r="D701" t="s">
        <v>73</v>
      </c>
      <c r="E701">
        <v>18521</v>
      </c>
      <c r="F701" t="s">
        <v>58</v>
      </c>
      <c r="G701" s="21">
        <v>100</v>
      </c>
      <c r="H701" s="21">
        <v>6325059</v>
      </c>
      <c r="I701" s="21">
        <v>6325059</v>
      </c>
      <c r="K701" s="35" t="str">
        <f t="shared" si="9"/>
        <v>Бард</v>
      </c>
    </row>
    <row r="702" spans="1:11">
      <c r="A702">
        <v>6333380</v>
      </c>
      <c r="B702" t="s">
        <v>1509</v>
      </c>
      <c r="C702" t="s">
        <v>59</v>
      </c>
      <c r="D702" t="s">
        <v>60</v>
      </c>
      <c r="E702">
        <v>18521</v>
      </c>
      <c r="F702" t="s">
        <v>58</v>
      </c>
      <c r="G702" s="21">
        <v>400</v>
      </c>
      <c r="H702" s="21">
        <v>6325000</v>
      </c>
      <c r="I702" s="21">
        <v>25300000</v>
      </c>
      <c r="K702" s="35" t="str">
        <f t="shared" si="9"/>
        <v>Бард</v>
      </c>
    </row>
    <row r="703" spans="1:11">
      <c r="A703">
        <v>6333707</v>
      </c>
      <c r="B703" t="s">
        <v>1509</v>
      </c>
      <c r="C703" t="s">
        <v>1512</v>
      </c>
      <c r="D703" t="s">
        <v>1513</v>
      </c>
      <c r="E703">
        <v>78261</v>
      </c>
      <c r="F703" t="s">
        <v>1461</v>
      </c>
      <c r="G703" s="21">
        <v>800</v>
      </c>
      <c r="H703" s="21">
        <v>27216001</v>
      </c>
      <c r="I703" s="21">
        <v>21772800.800000001</v>
      </c>
      <c r="K703" s="35" t="str">
        <f t="shared" si="9"/>
        <v>Спир</v>
      </c>
    </row>
    <row r="704" spans="1:11">
      <c r="A704">
        <v>6334038</v>
      </c>
      <c r="B704" t="s">
        <v>1509</v>
      </c>
      <c r="C704" t="s">
        <v>1510</v>
      </c>
      <c r="D704" t="s">
        <v>1511</v>
      </c>
      <c r="E704">
        <v>45285</v>
      </c>
      <c r="F704" t="s">
        <v>83</v>
      </c>
      <c r="G704" s="21">
        <v>1270</v>
      </c>
      <c r="H704" s="21">
        <v>2721607</v>
      </c>
      <c r="I704" s="21">
        <v>345644089</v>
      </c>
      <c r="K704" s="35" t="str">
        <f t="shared" si="9"/>
        <v>Спир</v>
      </c>
    </row>
    <row r="705" spans="1:11">
      <c r="A705">
        <v>6334039</v>
      </c>
      <c r="B705" t="s">
        <v>1509</v>
      </c>
      <c r="C705" t="s">
        <v>293</v>
      </c>
      <c r="D705" t="s">
        <v>294</v>
      </c>
      <c r="E705">
        <v>45284</v>
      </c>
      <c r="F705" t="s">
        <v>82</v>
      </c>
      <c r="G705" s="21">
        <v>500</v>
      </c>
      <c r="H705" s="21">
        <v>2754640</v>
      </c>
      <c r="I705" s="21">
        <v>137732000</v>
      </c>
      <c r="K705" s="35" t="str">
        <f t="shared" si="9"/>
        <v>Спир</v>
      </c>
    </row>
    <row r="706" spans="1:11">
      <c r="A706">
        <v>6334062</v>
      </c>
      <c r="B706" t="s">
        <v>1509</v>
      </c>
      <c r="C706" t="s">
        <v>127</v>
      </c>
      <c r="D706" t="s">
        <v>106</v>
      </c>
      <c r="E706">
        <v>45433</v>
      </c>
      <c r="F706" t="s">
        <v>84</v>
      </c>
      <c r="G706" s="21">
        <v>200</v>
      </c>
      <c r="H706" s="21">
        <v>3221000</v>
      </c>
      <c r="I706" s="21">
        <v>64420000</v>
      </c>
      <c r="K706" s="35" t="str">
        <f t="shared" si="9"/>
        <v>Спир</v>
      </c>
    </row>
    <row r="707" spans="1:11">
      <c r="A707">
        <v>6334943</v>
      </c>
      <c r="B707" t="s">
        <v>1505</v>
      </c>
      <c r="C707" t="s">
        <v>102</v>
      </c>
      <c r="D707" t="s">
        <v>103</v>
      </c>
      <c r="E707">
        <v>45285</v>
      </c>
      <c r="F707" t="s">
        <v>83</v>
      </c>
      <c r="G707" s="21">
        <v>20</v>
      </c>
      <c r="H707" s="21">
        <v>2721606</v>
      </c>
      <c r="I707" s="21">
        <v>5443212</v>
      </c>
      <c r="K707" s="35" t="str">
        <f t="shared" si="9"/>
        <v>Спир</v>
      </c>
    </row>
    <row r="708" spans="1:11">
      <c r="A708">
        <v>6334944</v>
      </c>
      <c r="B708" t="s">
        <v>1505</v>
      </c>
      <c r="C708" t="s">
        <v>102</v>
      </c>
      <c r="D708" t="s">
        <v>103</v>
      </c>
      <c r="E708">
        <v>9945285</v>
      </c>
      <c r="F708" t="s">
        <v>1508</v>
      </c>
      <c r="G708" s="21">
        <v>460</v>
      </c>
      <c r="H708" s="21">
        <v>2721606</v>
      </c>
      <c r="I708" s="21">
        <v>125193876</v>
      </c>
      <c r="K708" s="35" t="str">
        <f t="shared" si="9"/>
        <v>Спир</v>
      </c>
    </row>
    <row r="709" spans="1:11">
      <c r="A709">
        <v>6335077</v>
      </c>
      <c r="B709" t="s">
        <v>1505</v>
      </c>
      <c r="C709" t="s">
        <v>361</v>
      </c>
      <c r="D709" t="s">
        <v>362</v>
      </c>
      <c r="E709">
        <v>45433</v>
      </c>
      <c r="F709" t="s">
        <v>84</v>
      </c>
      <c r="G709" s="21">
        <v>40</v>
      </c>
      <c r="H709" s="21">
        <v>3220077</v>
      </c>
      <c r="I709" s="21">
        <v>12880308</v>
      </c>
      <c r="K709" s="35" t="str">
        <f t="shared" si="9"/>
        <v>Спир</v>
      </c>
    </row>
    <row r="710" spans="1:11">
      <c r="A710">
        <v>6335078</v>
      </c>
      <c r="B710" t="s">
        <v>1505</v>
      </c>
      <c r="C710" t="s">
        <v>52</v>
      </c>
      <c r="D710" t="s">
        <v>53</v>
      </c>
      <c r="E710">
        <v>45433</v>
      </c>
      <c r="F710" t="s">
        <v>84</v>
      </c>
      <c r="G710" s="21">
        <v>100</v>
      </c>
      <c r="H710" s="21">
        <v>3220002</v>
      </c>
      <c r="I710" s="21">
        <v>32200020</v>
      </c>
      <c r="K710" s="35" t="str">
        <f t="shared" si="9"/>
        <v>Спир</v>
      </c>
    </row>
    <row r="711" spans="1:11">
      <c r="A711">
        <v>6335079</v>
      </c>
      <c r="B711" t="s">
        <v>1505</v>
      </c>
      <c r="C711" t="s">
        <v>381</v>
      </c>
      <c r="D711" t="s">
        <v>382</v>
      </c>
      <c r="E711">
        <v>45433</v>
      </c>
      <c r="F711" t="s">
        <v>84</v>
      </c>
      <c r="G711" s="21">
        <v>360</v>
      </c>
      <c r="H711" s="21">
        <v>3220001</v>
      </c>
      <c r="I711" s="21">
        <v>115920036</v>
      </c>
      <c r="K711" s="35" t="str">
        <f t="shared" ref="K711:K774" si="10">LEFT(F711,4)</f>
        <v>Спир</v>
      </c>
    </row>
    <row r="712" spans="1:11">
      <c r="A712">
        <v>6335466</v>
      </c>
      <c r="B712" t="s">
        <v>1505</v>
      </c>
      <c r="C712" t="s">
        <v>56</v>
      </c>
      <c r="D712" t="s">
        <v>57</v>
      </c>
      <c r="E712">
        <v>18521</v>
      </c>
      <c r="F712" t="s">
        <v>58</v>
      </c>
      <c r="G712" s="21">
        <v>300</v>
      </c>
      <c r="H712" s="21">
        <v>6326001</v>
      </c>
      <c r="I712" s="21">
        <v>18978003</v>
      </c>
      <c r="K712" s="35" t="str">
        <f t="shared" si="10"/>
        <v>Бард</v>
      </c>
    </row>
    <row r="713" spans="1:11">
      <c r="A713">
        <v>6335467</v>
      </c>
      <c r="B713" t="s">
        <v>1505</v>
      </c>
      <c r="C713" t="s">
        <v>1487</v>
      </c>
      <c r="D713" t="s">
        <v>1488</v>
      </c>
      <c r="E713">
        <v>18521</v>
      </c>
      <c r="F713" t="s">
        <v>58</v>
      </c>
      <c r="G713" s="21">
        <v>200</v>
      </c>
      <c r="H713" s="21">
        <v>6325500</v>
      </c>
      <c r="I713" s="21">
        <v>12651000</v>
      </c>
      <c r="K713" s="35" t="str">
        <f t="shared" si="10"/>
        <v>Бард</v>
      </c>
    </row>
    <row r="714" spans="1:11">
      <c r="A714">
        <v>6335468</v>
      </c>
      <c r="B714" t="s">
        <v>1505</v>
      </c>
      <c r="C714" t="s">
        <v>59</v>
      </c>
      <c r="D714" t="s">
        <v>60</v>
      </c>
      <c r="E714">
        <v>18521</v>
      </c>
      <c r="F714" t="s">
        <v>58</v>
      </c>
      <c r="G714" s="21">
        <v>100</v>
      </c>
      <c r="H714" s="21">
        <v>6325000</v>
      </c>
      <c r="I714" s="21">
        <v>6325000</v>
      </c>
      <c r="K714" s="35" t="str">
        <f t="shared" si="10"/>
        <v>Бард</v>
      </c>
    </row>
    <row r="715" spans="1:11">
      <c r="A715">
        <v>6335834</v>
      </c>
      <c r="B715" t="s">
        <v>1505</v>
      </c>
      <c r="C715" t="s">
        <v>173</v>
      </c>
      <c r="D715" t="s">
        <v>174</v>
      </c>
      <c r="E715">
        <v>78261</v>
      </c>
      <c r="F715" t="s">
        <v>1461</v>
      </c>
      <c r="G715" s="21">
        <v>1200</v>
      </c>
      <c r="H715" s="21">
        <v>27216001</v>
      </c>
      <c r="I715" s="21">
        <v>32659201.199999999</v>
      </c>
      <c r="K715" s="35" t="str">
        <f t="shared" si="10"/>
        <v>Спир</v>
      </c>
    </row>
    <row r="716" spans="1:11">
      <c r="A716">
        <v>6335835</v>
      </c>
      <c r="B716" t="s">
        <v>1505</v>
      </c>
      <c r="C716" t="s">
        <v>1489</v>
      </c>
      <c r="D716" t="s">
        <v>1490</v>
      </c>
      <c r="E716">
        <v>78261</v>
      </c>
      <c r="F716" t="s">
        <v>1461</v>
      </c>
      <c r="G716" s="21">
        <v>3200</v>
      </c>
      <c r="H716" s="21">
        <v>27216000</v>
      </c>
      <c r="I716" s="21">
        <v>87091200</v>
      </c>
      <c r="K716" s="35" t="str">
        <f t="shared" si="10"/>
        <v>Спир</v>
      </c>
    </row>
    <row r="717" spans="1:11">
      <c r="A717">
        <v>6336256</v>
      </c>
      <c r="B717" t="s">
        <v>1505</v>
      </c>
      <c r="C717" t="s">
        <v>102</v>
      </c>
      <c r="D717" t="s">
        <v>103</v>
      </c>
      <c r="E717">
        <v>45285</v>
      </c>
      <c r="F717" t="s">
        <v>83</v>
      </c>
      <c r="G717" s="21">
        <v>480</v>
      </c>
      <c r="H717" s="21">
        <v>2721607</v>
      </c>
      <c r="I717" s="21">
        <v>130637136</v>
      </c>
      <c r="K717" s="35" t="str">
        <f t="shared" si="10"/>
        <v>Спир</v>
      </c>
    </row>
    <row r="718" spans="1:11">
      <c r="A718">
        <v>6336257</v>
      </c>
      <c r="B718" t="s">
        <v>1505</v>
      </c>
      <c r="C718" t="s">
        <v>1506</v>
      </c>
      <c r="D718" t="s">
        <v>1507</v>
      </c>
      <c r="E718">
        <v>45285</v>
      </c>
      <c r="F718" t="s">
        <v>83</v>
      </c>
      <c r="G718" s="21">
        <v>100</v>
      </c>
      <c r="H718" s="21">
        <v>2721606</v>
      </c>
      <c r="I718" s="21">
        <v>27216060</v>
      </c>
      <c r="K718" s="35" t="str">
        <f t="shared" si="10"/>
        <v>Спир</v>
      </c>
    </row>
    <row r="719" spans="1:11">
      <c r="A719">
        <v>6336258</v>
      </c>
      <c r="B719" t="s">
        <v>1505</v>
      </c>
      <c r="C719" t="s">
        <v>291</v>
      </c>
      <c r="D719" t="s">
        <v>292</v>
      </c>
      <c r="E719">
        <v>9945284</v>
      </c>
      <c r="F719" t="s">
        <v>183</v>
      </c>
      <c r="G719" s="21">
        <v>200</v>
      </c>
      <c r="H719" s="21">
        <v>2754641</v>
      </c>
      <c r="I719" s="21">
        <v>55092820</v>
      </c>
      <c r="K719" s="35" t="str">
        <f t="shared" si="10"/>
        <v>Спир</v>
      </c>
    </row>
    <row r="720" spans="1:11">
      <c r="A720">
        <v>6336284</v>
      </c>
      <c r="B720" t="s">
        <v>1505</v>
      </c>
      <c r="C720" t="s">
        <v>381</v>
      </c>
      <c r="D720" t="s">
        <v>382</v>
      </c>
      <c r="E720">
        <v>45433</v>
      </c>
      <c r="F720" t="s">
        <v>84</v>
      </c>
      <c r="G720" s="21">
        <v>90</v>
      </c>
      <c r="H720" s="21">
        <v>3220001</v>
      </c>
      <c r="I720" s="21">
        <v>28980009</v>
      </c>
      <c r="K720" s="35" t="str">
        <f t="shared" si="10"/>
        <v>Спир</v>
      </c>
    </row>
    <row r="721" spans="1:11">
      <c r="A721">
        <v>6336569</v>
      </c>
      <c r="B721" t="s">
        <v>1505</v>
      </c>
      <c r="C721" t="s">
        <v>1489</v>
      </c>
      <c r="D721" t="s">
        <v>1490</v>
      </c>
      <c r="E721">
        <v>78261</v>
      </c>
      <c r="F721" t="s">
        <v>1461</v>
      </c>
      <c r="G721" s="21">
        <v>3200</v>
      </c>
      <c r="H721" s="21">
        <v>27216000</v>
      </c>
      <c r="I721" s="21">
        <v>87091200</v>
      </c>
      <c r="K721" s="35" t="str">
        <f t="shared" si="10"/>
        <v>Спир</v>
      </c>
    </row>
    <row r="722" spans="1:11">
      <c r="A722">
        <v>6337150</v>
      </c>
      <c r="B722" t="s">
        <v>1500</v>
      </c>
      <c r="C722" t="s">
        <v>359</v>
      </c>
      <c r="D722" t="s">
        <v>360</v>
      </c>
      <c r="E722">
        <v>45285</v>
      </c>
      <c r="F722" t="s">
        <v>83</v>
      </c>
      <c r="G722" s="21">
        <v>440</v>
      </c>
      <c r="H722" s="21">
        <v>2721601</v>
      </c>
      <c r="I722" s="21">
        <v>119750444</v>
      </c>
      <c r="K722" s="35" t="str">
        <f t="shared" si="10"/>
        <v>Спир</v>
      </c>
    </row>
    <row r="723" spans="1:11">
      <c r="A723">
        <v>6337151</v>
      </c>
      <c r="B723" t="s">
        <v>1500</v>
      </c>
      <c r="C723" t="s">
        <v>175</v>
      </c>
      <c r="D723" t="s">
        <v>176</v>
      </c>
      <c r="E723">
        <v>45285</v>
      </c>
      <c r="F723" t="s">
        <v>83</v>
      </c>
      <c r="G723" s="21">
        <v>140</v>
      </c>
      <c r="H723" s="21">
        <v>2721601</v>
      </c>
      <c r="I723" s="21">
        <v>38102414</v>
      </c>
      <c r="K723" s="35" t="str">
        <f t="shared" si="10"/>
        <v>Спир</v>
      </c>
    </row>
    <row r="724" spans="1:11">
      <c r="A724">
        <v>6337152</v>
      </c>
      <c r="B724" t="s">
        <v>1500</v>
      </c>
      <c r="C724" t="s">
        <v>1503</v>
      </c>
      <c r="D724" t="s">
        <v>1504</v>
      </c>
      <c r="E724">
        <v>45284</v>
      </c>
      <c r="F724" t="s">
        <v>82</v>
      </c>
      <c r="G724" s="21">
        <v>1000</v>
      </c>
      <c r="H724" s="21">
        <v>2754640</v>
      </c>
      <c r="I724" s="21">
        <v>275464000</v>
      </c>
      <c r="K724" s="35" t="str">
        <f t="shared" si="10"/>
        <v>Спир</v>
      </c>
    </row>
    <row r="725" spans="1:11">
      <c r="A725">
        <v>6337643</v>
      </c>
      <c r="B725" t="s">
        <v>1500</v>
      </c>
      <c r="C725" t="s">
        <v>63</v>
      </c>
      <c r="D725" t="s">
        <v>64</v>
      </c>
      <c r="E725">
        <v>18521</v>
      </c>
      <c r="F725" t="s">
        <v>58</v>
      </c>
      <c r="G725" s="21">
        <v>600</v>
      </c>
      <c r="H725" s="21">
        <v>6326000</v>
      </c>
      <c r="I725" s="21">
        <v>37956000</v>
      </c>
      <c r="K725" s="35" t="str">
        <f t="shared" si="10"/>
        <v>Бард</v>
      </c>
    </row>
    <row r="726" spans="1:11">
      <c r="A726">
        <v>6337644</v>
      </c>
      <c r="B726" t="s">
        <v>1500</v>
      </c>
      <c r="C726" t="s">
        <v>59</v>
      </c>
      <c r="D726" t="s">
        <v>60</v>
      </c>
      <c r="E726">
        <v>18521</v>
      </c>
      <c r="F726" t="s">
        <v>58</v>
      </c>
      <c r="G726" s="21">
        <v>900</v>
      </c>
      <c r="H726" s="21">
        <v>6325000</v>
      </c>
      <c r="I726" s="21">
        <v>56925000</v>
      </c>
      <c r="K726" s="35" t="str">
        <f t="shared" si="10"/>
        <v>Бард</v>
      </c>
    </row>
    <row r="727" spans="1:11">
      <c r="A727">
        <v>6338387</v>
      </c>
      <c r="B727" t="s">
        <v>1500</v>
      </c>
      <c r="C727" t="s">
        <v>113</v>
      </c>
      <c r="D727" t="s">
        <v>114</v>
      </c>
      <c r="E727">
        <v>45285</v>
      </c>
      <c r="F727" t="s">
        <v>83</v>
      </c>
      <c r="G727" s="21">
        <v>430</v>
      </c>
      <c r="H727" s="21">
        <v>2721600</v>
      </c>
      <c r="I727" s="21">
        <v>117028800</v>
      </c>
      <c r="K727" s="35" t="str">
        <f t="shared" si="10"/>
        <v>Спир</v>
      </c>
    </row>
    <row r="728" spans="1:11">
      <c r="A728">
        <v>6338388</v>
      </c>
      <c r="B728" t="s">
        <v>1500</v>
      </c>
      <c r="C728" t="s">
        <v>1501</v>
      </c>
      <c r="D728" t="s">
        <v>1502</v>
      </c>
      <c r="E728">
        <v>45285</v>
      </c>
      <c r="F728" t="s">
        <v>83</v>
      </c>
      <c r="G728" s="21">
        <v>3110</v>
      </c>
      <c r="H728" s="21">
        <v>2721600</v>
      </c>
      <c r="I728" s="21">
        <v>846417600</v>
      </c>
      <c r="K728" s="35" t="str">
        <f t="shared" si="10"/>
        <v>Спир</v>
      </c>
    </row>
    <row r="729" spans="1:11">
      <c r="A729">
        <v>6338390</v>
      </c>
      <c r="B729" t="s">
        <v>1500</v>
      </c>
      <c r="C729" t="s">
        <v>150</v>
      </c>
      <c r="D729" t="s">
        <v>151</v>
      </c>
      <c r="E729">
        <v>45284</v>
      </c>
      <c r="F729" t="s">
        <v>82</v>
      </c>
      <c r="G729" s="21">
        <v>3220</v>
      </c>
      <c r="H729" s="21">
        <v>2754640</v>
      </c>
      <c r="I729" s="21">
        <v>886994080</v>
      </c>
      <c r="K729" s="35" t="str">
        <f t="shared" si="10"/>
        <v>Спир</v>
      </c>
    </row>
    <row r="730" spans="1:11">
      <c r="A730">
        <v>6338416</v>
      </c>
      <c r="B730" t="s">
        <v>1500</v>
      </c>
      <c r="C730" t="s">
        <v>389</v>
      </c>
      <c r="D730" t="s">
        <v>390</v>
      </c>
      <c r="E730">
        <v>45433</v>
      </c>
      <c r="F730" t="s">
        <v>84</v>
      </c>
      <c r="G730" s="21">
        <v>400</v>
      </c>
      <c r="H730" s="21">
        <v>3220000</v>
      </c>
      <c r="I730" s="21">
        <v>128800000</v>
      </c>
      <c r="K730" s="35" t="str">
        <f t="shared" si="10"/>
        <v>Спир</v>
      </c>
    </row>
    <row r="731" spans="1:11">
      <c r="A731">
        <v>6338724</v>
      </c>
      <c r="B731" t="s">
        <v>1500</v>
      </c>
      <c r="C731" t="s">
        <v>1489</v>
      </c>
      <c r="D731" t="s">
        <v>1490</v>
      </c>
      <c r="E731">
        <v>78261</v>
      </c>
      <c r="F731" t="s">
        <v>1461</v>
      </c>
      <c r="G731" s="21">
        <v>3200</v>
      </c>
      <c r="H731" s="21">
        <v>27216000</v>
      </c>
      <c r="I731" s="21">
        <v>87091200</v>
      </c>
      <c r="K731" s="35" t="str">
        <f t="shared" si="10"/>
        <v>Спир</v>
      </c>
    </row>
    <row r="732" spans="1:11">
      <c r="A732">
        <v>6338725</v>
      </c>
      <c r="B732" t="s">
        <v>1500</v>
      </c>
      <c r="C732" t="s">
        <v>1489</v>
      </c>
      <c r="D732" t="s">
        <v>1490</v>
      </c>
      <c r="E732">
        <v>78261</v>
      </c>
      <c r="F732" t="s">
        <v>1461</v>
      </c>
      <c r="G732" s="21">
        <v>3200</v>
      </c>
      <c r="H732" s="21">
        <v>27216000</v>
      </c>
      <c r="I732" s="21">
        <v>87091200</v>
      </c>
      <c r="K732" s="35" t="str">
        <f t="shared" si="10"/>
        <v>Спир</v>
      </c>
    </row>
    <row r="733" spans="1:11">
      <c r="A733">
        <v>6338726</v>
      </c>
      <c r="B733" t="s">
        <v>1500</v>
      </c>
      <c r="C733" t="s">
        <v>125</v>
      </c>
      <c r="D733" t="s">
        <v>126</v>
      </c>
      <c r="E733">
        <v>78262</v>
      </c>
      <c r="F733" t="s">
        <v>1495</v>
      </c>
      <c r="G733" s="21">
        <v>3500</v>
      </c>
      <c r="H733" s="21">
        <v>27546400</v>
      </c>
      <c r="I733" s="21">
        <v>96412400</v>
      </c>
      <c r="K733" s="35" t="str">
        <f t="shared" si="10"/>
        <v>Спир</v>
      </c>
    </row>
    <row r="734" spans="1:11">
      <c r="A734">
        <v>6338727</v>
      </c>
      <c r="B734" t="s">
        <v>1500</v>
      </c>
      <c r="C734" t="s">
        <v>125</v>
      </c>
      <c r="D734" t="s">
        <v>126</v>
      </c>
      <c r="E734">
        <v>78262</v>
      </c>
      <c r="F734" t="s">
        <v>1495</v>
      </c>
      <c r="G734" s="21">
        <v>3500</v>
      </c>
      <c r="H734" s="21">
        <v>27546400</v>
      </c>
      <c r="I734" s="21">
        <v>96412400</v>
      </c>
      <c r="K734" s="35" t="str">
        <f t="shared" si="10"/>
        <v>Спир</v>
      </c>
    </row>
    <row r="735" spans="1:11">
      <c r="A735">
        <v>6339168</v>
      </c>
      <c r="B735" t="s">
        <v>1499</v>
      </c>
      <c r="C735" t="s">
        <v>367</v>
      </c>
      <c r="D735" t="s">
        <v>368</v>
      </c>
      <c r="E735">
        <v>45284</v>
      </c>
      <c r="F735" t="s">
        <v>82</v>
      </c>
      <c r="G735" s="21">
        <v>200</v>
      </c>
      <c r="H735" s="21">
        <v>2754640</v>
      </c>
      <c r="I735" s="21">
        <v>55092800</v>
      </c>
      <c r="K735" s="35" t="str">
        <f t="shared" si="10"/>
        <v>Спир</v>
      </c>
    </row>
    <row r="736" spans="1:11">
      <c r="A736">
        <v>6339639</v>
      </c>
      <c r="B736" t="s">
        <v>1499</v>
      </c>
      <c r="C736" t="s">
        <v>387</v>
      </c>
      <c r="D736" t="s">
        <v>388</v>
      </c>
      <c r="E736">
        <v>18521</v>
      </c>
      <c r="F736" t="s">
        <v>58</v>
      </c>
      <c r="G736" s="21">
        <v>100</v>
      </c>
      <c r="H736" s="21">
        <v>6326000</v>
      </c>
      <c r="I736" s="21">
        <v>6326000</v>
      </c>
      <c r="K736" s="35" t="str">
        <f t="shared" si="10"/>
        <v>Бард</v>
      </c>
    </row>
    <row r="737" spans="1:11">
      <c r="A737">
        <v>6339640</v>
      </c>
      <c r="B737" t="s">
        <v>1499</v>
      </c>
      <c r="C737" t="s">
        <v>59</v>
      </c>
      <c r="D737" t="s">
        <v>60</v>
      </c>
      <c r="E737">
        <v>18521</v>
      </c>
      <c r="F737" t="s">
        <v>58</v>
      </c>
      <c r="G737" s="21">
        <v>600</v>
      </c>
      <c r="H737" s="21">
        <v>6325000</v>
      </c>
      <c r="I737" s="21">
        <v>37950000</v>
      </c>
      <c r="K737" s="35" t="str">
        <f t="shared" si="10"/>
        <v>Бард</v>
      </c>
    </row>
    <row r="738" spans="1:11">
      <c r="A738">
        <v>6340871</v>
      </c>
      <c r="B738" t="s">
        <v>1452</v>
      </c>
      <c r="C738" t="s">
        <v>98</v>
      </c>
      <c r="D738" t="s">
        <v>99</v>
      </c>
      <c r="E738">
        <v>45285</v>
      </c>
      <c r="F738" t="s">
        <v>83</v>
      </c>
      <c r="G738" s="21">
        <v>600</v>
      </c>
      <c r="H738" s="21">
        <v>2721700</v>
      </c>
      <c r="I738" s="21">
        <v>163302000</v>
      </c>
      <c r="K738" s="35" t="str">
        <f t="shared" si="10"/>
        <v>Спир</v>
      </c>
    </row>
    <row r="739" spans="1:11">
      <c r="A739">
        <v>6340872</v>
      </c>
      <c r="B739" t="s">
        <v>1452</v>
      </c>
      <c r="C739" t="s">
        <v>102</v>
      </c>
      <c r="D739" t="s">
        <v>103</v>
      </c>
      <c r="E739">
        <v>45285</v>
      </c>
      <c r="F739" t="s">
        <v>83</v>
      </c>
      <c r="G739" s="21">
        <v>480</v>
      </c>
      <c r="H739" s="21">
        <v>2721611</v>
      </c>
      <c r="I739" s="21">
        <v>130637328</v>
      </c>
      <c r="K739" s="35" t="str">
        <f t="shared" si="10"/>
        <v>Спир</v>
      </c>
    </row>
    <row r="740" spans="1:11">
      <c r="A740">
        <v>6340873</v>
      </c>
      <c r="B740" t="s">
        <v>1452</v>
      </c>
      <c r="C740" t="s">
        <v>353</v>
      </c>
      <c r="D740" t="s">
        <v>354</v>
      </c>
      <c r="E740">
        <v>45285</v>
      </c>
      <c r="F740" t="s">
        <v>83</v>
      </c>
      <c r="G740" s="21">
        <v>6050</v>
      </c>
      <c r="H740" s="21">
        <v>2721600</v>
      </c>
      <c r="I740" s="21">
        <v>1646568000</v>
      </c>
      <c r="K740" s="35" t="str">
        <f t="shared" si="10"/>
        <v>Спир</v>
      </c>
    </row>
    <row r="741" spans="1:11">
      <c r="A741">
        <v>6340874</v>
      </c>
      <c r="B741" t="s">
        <v>1452</v>
      </c>
      <c r="C741" t="s">
        <v>128</v>
      </c>
      <c r="D741" t="s">
        <v>129</v>
      </c>
      <c r="E741">
        <v>45285</v>
      </c>
      <c r="F741" t="s">
        <v>83</v>
      </c>
      <c r="G741" s="21">
        <v>2870</v>
      </c>
      <c r="H741" s="21">
        <v>2721600</v>
      </c>
      <c r="I741" s="21">
        <v>781099200</v>
      </c>
      <c r="K741" s="35" t="str">
        <f t="shared" si="10"/>
        <v>Спир</v>
      </c>
    </row>
    <row r="742" spans="1:11">
      <c r="A742">
        <v>6341234</v>
      </c>
      <c r="B742" t="s">
        <v>1452</v>
      </c>
      <c r="C742" t="s">
        <v>218</v>
      </c>
      <c r="D742" t="s">
        <v>219</v>
      </c>
      <c r="E742">
        <v>18521</v>
      </c>
      <c r="F742" t="s">
        <v>58</v>
      </c>
      <c r="G742" s="21">
        <v>100</v>
      </c>
      <c r="H742" s="21">
        <v>6326500</v>
      </c>
      <c r="I742" s="21">
        <v>6326500</v>
      </c>
      <c r="K742" s="35" t="str">
        <f t="shared" si="10"/>
        <v>Бард</v>
      </c>
    </row>
    <row r="743" spans="1:11">
      <c r="A743">
        <v>6341235</v>
      </c>
      <c r="B743" t="s">
        <v>1452</v>
      </c>
      <c r="C743" t="s">
        <v>387</v>
      </c>
      <c r="D743" t="s">
        <v>388</v>
      </c>
      <c r="E743">
        <v>18521</v>
      </c>
      <c r="F743" t="s">
        <v>58</v>
      </c>
      <c r="G743" s="21">
        <v>100</v>
      </c>
      <c r="H743" s="21">
        <v>6326000</v>
      </c>
      <c r="I743" s="21">
        <v>6326000</v>
      </c>
      <c r="K743" s="35" t="str">
        <f t="shared" si="10"/>
        <v>Бард</v>
      </c>
    </row>
    <row r="744" spans="1:11">
      <c r="A744">
        <v>6341236</v>
      </c>
      <c r="B744" t="s">
        <v>1452</v>
      </c>
      <c r="C744" t="s">
        <v>59</v>
      </c>
      <c r="D744" t="s">
        <v>60</v>
      </c>
      <c r="E744">
        <v>18521</v>
      </c>
      <c r="F744" t="s">
        <v>58</v>
      </c>
      <c r="G744" s="21">
        <v>400</v>
      </c>
      <c r="H744" s="21">
        <v>6325000</v>
      </c>
      <c r="I744" s="21">
        <v>25300000</v>
      </c>
      <c r="K744" s="35" t="str">
        <f t="shared" si="10"/>
        <v>Бард</v>
      </c>
    </row>
    <row r="745" spans="1:11">
      <c r="A745">
        <v>6341829</v>
      </c>
      <c r="B745" t="s">
        <v>1452</v>
      </c>
      <c r="C745" t="s">
        <v>128</v>
      </c>
      <c r="D745" t="s">
        <v>129</v>
      </c>
      <c r="E745">
        <v>45285</v>
      </c>
      <c r="F745" t="s">
        <v>83</v>
      </c>
      <c r="G745" s="21">
        <v>1600</v>
      </c>
      <c r="H745" s="21">
        <v>2721600</v>
      </c>
      <c r="I745" s="21">
        <v>435456000</v>
      </c>
      <c r="K745" s="35" t="str">
        <f t="shared" si="10"/>
        <v>Спир</v>
      </c>
    </row>
    <row r="746" spans="1:11">
      <c r="A746">
        <v>6341830</v>
      </c>
      <c r="B746" t="s">
        <v>1452</v>
      </c>
      <c r="C746" t="s">
        <v>423</v>
      </c>
      <c r="D746" t="s">
        <v>424</v>
      </c>
      <c r="E746">
        <v>45285</v>
      </c>
      <c r="F746" t="s">
        <v>83</v>
      </c>
      <c r="G746" s="21">
        <v>50</v>
      </c>
      <c r="H746" s="21">
        <v>2721600</v>
      </c>
      <c r="I746" s="21">
        <v>13608000</v>
      </c>
      <c r="K746" s="35" t="str">
        <f t="shared" si="10"/>
        <v>Спир</v>
      </c>
    </row>
    <row r="747" spans="1:11">
      <c r="A747">
        <v>6342454</v>
      </c>
      <c r="B747" t="s">
        <v>1419</v>
      </c>
      <c r="C747" t="s">
        <v>102</v>
      </c>
      <c r="D747" t="s">
        <v>103</v>
      </c>
      <c r="E747">
        <v>45285</v>
      </c>
      <c r="F747" t="s">
        <v>83</v>
      </c>
      <c r="G747" s="21">
        <v>480</v>
      </c>
      <c r="H747" s="21">
        <v>2721606</v>
      </c>
      <c r="I747" s="21">
        <v>130637088</v>
      </c>
      <c r="K747" s="35" t="str">
        <f t="shared" si="10"/>
        <v>Спир</v>
      </c>
    </row>
    <row r="748" spans="1:11">
      <c r="A748">
        <v>6342856</v>
      </c>
      <c r="B748" t="s">
        <v>1419</v>
      </c>
      <c r="C748" t="s">
        <v>74</v>
      </c>
      <c r="D748" t="s">
        <v>75</v>
      </c>
      <c r="E748">
        <v>18521</v>
      </c>
      <c r="F748" t="s">
        <v>58</v>
      </c>
      <c r="G748" s="21">
        <v>100</v>
      </c>
      <c r="H748" s="21">
        <v>6350999</v>
      </c>
      <c r="I748" s="21">
        <v>6350999</v>
      </c>
      <c r="K748" s="35" t="str">
        <f t="shared" si="10"/>
        <v>Бард</v>
      </c>
    </row>
    <row r="749" spans="1:11">
      <c r="A749">
        <v>6342857</v>
      </c>
      <c r="B749" t="s">
        <v>1419</v>
      </c>
      <c r="C749" t="s">
        <v>387</v>
      </c>
      <c r="D749" t="s">
        <v>388</v>
      </c>
      <c r="E749">
        <v>18521</v>
      </c>
      <c r="F749" t="s">
        <v>58</v>
      </c>
      <c r="G749" s="21">
        <v>100</v>
      </c>
      <c r="H749" s="21">
        <v>6326000</v>
      </c>
      <c r="I749" s="21">
        <v>6326000</v>
      </c>
      <c r="K749" s="35" t="str">
        <f t="shared" si="10"/>
        <v>Бард</v>
      </c>
    </row>
    <row r="750" spans="1:11">
      <c r="A750">
        <v>6342858</v>
      </c>
      <c r="B750" t="s">
        <v>1419</v>
      </c>
      <c r="C750" t="s">
        <v>59</v>
      </c>
      <c r="D750" t="s">
        <v>60</v>
      </c>
      <c r="E750">
        <v>18521</v>
      </c>
      <c r="F750" t="s">
        <v>58</v>
      </c>
      <c r="G750" s="21">
        <v>400</v>
      </c>
      <c r="H750" s="21">
        <v>6325000</v>
      </c>
      <c r="I750" s="21">
        <v>25300000</v>
      </c>
      <c r="K750" s="35" t="str">
        <f t="shared" si="10"/>
        <v>Бард</v>
      </c>
    </row>
    <row r="751" spans="1:11">
      <c r="A751">
        <v>6344327</v>
      </c>
      <c r="B751" t="s">
        <v>1496</v>
      </c>
      <c r="C751" t="s">
        <v>1497</v>
      </c>
      <c r="D751" t="s">
        <v>1498</v>
      </c>
      <c r="E751">
        <v>45285</v>
      </c>
      <c r="F751" t="s">
        <v>83</v>
      </c>
      <c r="G751" s="21">
        <v>150</v>
      </c>
      <c r="H751" s="21">
        <v>2721601</v>
      </c>
      <c r="I751" s="21">
        <v>40824015</v>
      </c>
      <c r="K751" s="35" t="str">
        <f t="shared" si="10"/>
        <v>Спир</v>
      </c>
    </row>
    <row r="752" spans="1:11">
      <c r="A752">
        <v>6344330</v>
      </c>
      <c r="B752" t="s">
        <v>1496</v>
      </c>
      <c r="C752" t="s">
        <v>5369</v>
      </c>
      <c r="D752" t="s">
        <v>1493</v>
      </c>
      <c r="E752">
        <v>45284</v>
      </c>
      <c r="F752" t="s">
        <v>82</v>
      </c>
      <c r="G752" s="21">
        <v>3350</v>
      </c>
      <c r="H752" s="21">
        <v>2754655</v>
      </c>
      <c r="I752" s="21">
        <v>922809425</v>
      </c>
      <c r="K752" s="35" t="str">
        <f t="shared" si="10"/>
        <v>Спир</v>
      </c>
    </row>
    <row r="753" spans="1:11">
      <c r="A753">
        <v>6344331</v>
      </c>
      <c r="B753" t="s">
        <v>1496</v>
      </c>
      <c r="C753" t="s">
        <v>367</v>
      </c>
      <c r="D753" t="s">
        <v>368</v>
      </c>
      <c r="E753">
        <v>45284</v>
      </c>
      <c r="F753" t="s">
        <v>82</v>
      </c>
      <c r="G753" s="21">
        <v>200</v>
      </c>
      <c r="H753" s="21">
        <v>2754640</v>
      </c>
      <c r="I753" s="21">
        <v>55092800</v>
      </c>
      <c r="K753" s="35" t="str">
        <f t="shared" si="10"/>
        <v>Спир</v>
      </c>
    </row>
    <row r="754" spans="1:11">
      <c r="A754">
        <v>6344757</v>
      </c>
      <c r="B754" t="s">
        <v>1496</v>
      </c>
      <c r="C754" t="s">
        <v>387</v>
      </c>
      <c r="D754" t="s">
        <v>388</v>
      </c>
      <c r="E754">
        <v>18521</v>
      </c>
      <c r="F754" t="s">
        <v>58</v>
      </c>
      <c r="G754" s="21">
        <v>100</v>
      </c>
      <c r="H754" s="21">
        <v>6327000</v>
      </c>
      <c r="I754" s="21">
        <v>6327000</v>
      </c>
      <c r="K754" s="35" t="str">
        <f t="shared" si="10"/>
        <v>Бард</v>
      </c>
    </row>
    <row r="755" spans="1:11">
      <c r="A755">
        <v>6344758</v>
      </c>
      <c r="B755" t="s">
        <v>1496</v>
      </c>
      <c r="C755" t="s">
        <v>56</v>
      </c>
      <c r="D755" t="s">
        <v>57</v>
      </c>
      <c r="E755">
        <v>18521</v>
      </c>
      <c r="F755" t="s">
        <v>58</v>
      </c>
      <c r="G755" s="21">
        <v>300</v>
      </c>
      <c r="H755" s="21">
        <v>6325777</v>
      </c>
      <c r="I755" s="21">
        <v>18977331</v>
      </c>
      <c r="K755" s="35" t="str">
        <f t="shared" si="10"/>
        <v>Бард</v>
      </c>
    </row>
    <row r="756" spans="1:11">
      <c r="A756">
        <v>6344759</v>
      </c>
      <c r="B756" t="s">
        <v>1496</v>
      </c>
      <c r="C756" t="s">
        <v>204</v>
      </c>
      <c r="D756" t="s">
        <v>73</v>
      </c>
      <c r="E756">
        <v>18521</v>
      </c>
      <c r="F756" t="s">
        <v>58</v>
      </c>
      <c r="G756" s="21">
        <v>100</v>
      </c>
      <c r="H756" s="21">
        <v>6325059</v>
      </c>
      <c r="I756" s="21">
        <v>6325059</v>
      </c>
      <c r="K756" s="35" t="str">
        <f t="shared" si="10"/>
        <v>Бард</v>
      </c>
    </row>
    <row r="757" spans="1:11">
      <c r="A757">
        <v>6344760</v>
      </c>
      <c r="B757" t="s">
        <v>1496</v>
      </c>
      <c r="C757" t="s">
        <v>59</v>
      </c>
      <c r="D757" t="s">
        <v>60</v>
      </c>
      <c r="E757">
        <v>18521</v>
      </c>
      <c r="F757" t="s">
        <v>58</v>
      </c>
      <c r="G757" s="21">
        <v>100</v>
      </c>
      <c r="H757" s="21">
        <v>6325000</v>
      </c>
      <c r="I757" s="21">
        <v>6325000</v>
      </c>
      <c r="K757" s="35" t="str">
        <f t="shared" si="10"/>
        <v>Бард</v>
      </c>
    </row>
    <row r="758" spans="1:11">
      <c r="A758">
        <v>6345567</v>
      </c>
      <c r="B758" t="s">
        <v>1496</v>
      </c>
      <c r="C758" t="s">
        <v>92</v>
      </c>
      <c r="D758" t="s">
        <v>93</v>
      </c>
      <c r="E758">
        <v>45285</v>
      </c>
      <c r="F758" t="s">
        <v>83</v>
      </c>
      <c r="G758" s="21">
        <v>300</v>
      </c>
      <c r="H758" s="21">
        <v>2721600</v>
      </c>
      <c r="I758" s="21">
        <v>81648000</v>
      </c>
      <c r="K758" s="35" t="str">
        <f t="shared" si="10"/>
        <v>Спир</v>
      </c>
    </row>
    <row r="759" spans="1:11">
      <c r="A759">
        <v>6345571</v>
      </c>
      <c r="B759" t="s">
        <v>1496</v>
      </c>
      <c r="C759" t="s">
        <v>5369</v>
      </c>
      <c r="D759" t="s">
        <v>1493</v>
      </c>
      <c r="E759">
        <v>45284</v>
      </c>
      <c r="F759" t="s">
        <v>82</v>
      </c>
      <c r="G759" s="21">
        <v>3350</v>
      </c>
      <c r="H759" s="21">
        <v>2754650</v>
      </c>
      <c r="I759" s="21">
        <v>922807750</v>
      </c>
      <c r="K759" s="35" t="str">
        <f t="shared" si="10"/>
        <v>Спир</v>
      </c>
    </row>
    <row r="760" spans="1:11">
      <c r="A760">
        <v>6346447</v>
      </c>
      <c r="B760" t="s">
        <v>1494</v>
      </c>
      <c r="C760" t="s">
        <v>138</v>
      </c>
      <c r="D760" t="s">
        <v>139</v>
      </c>
      <c r="E760">
        <v>45285</v>
      </c>
      <c r="F760" t="s">
        <v>83</v>
      </c>
      <c r="G760" s="21">
        <v>200</v>
      </c>
      <c r="H760" s="21">
        <v>2722000</v>
      </c>
      <c r="I760" s="21">
        <v>54440000</v>
      </c>
      <c r="K760" s="35" t="str">
        <f t="shared" si="10"/>
        <v>Спир</v>
      </c>
    </row>
    <row r="761" spans="1:11">
      <c r="A761">
        <v>6346448</v>
      </c>
      <c r="B761" t="s">
        <v>1494</v>
      </c>
      <c r="C761" t="s">
        <v>102</v>
      </c>
      <c r="D761" t="s">
        <v>103</v>
      </c>
      <c r="E761">
        <v>45285</v>
      </c>
      <c r="F761" t="s">
        <v>83</v>
      </c>
      <c r="G761" s="21">
        <v>480</v>
      </c>
      <c r="H761" s="21">
        <v>2721606</v>
      </c>
      <c r="I761" s="21">
        <v>130637088</v>
      </c>
      <c r="K761" s="35" t="str">
        <f t="shared" si="10"/>
        <v>Спир</v>
      </c>
    </row>
    <row r="762" spans="1:11">
      <c r="A762">
        <v>6346449</v>
      </c>
      <c r="B762" t="s">
        <v>1494</v>
      </c>
      <c r="C762" t="s">
        <v>132</v>
      </c>
      <c r="D762" t="s">
        <v>133</v>
      </c>
      <c r="E762">
        <v>45285</v>
      </c>
      <c r="F762" t="s">
        <v>83</v>
      </c>
      <c r="G762" s="21">
        <v>250</v>
      </c>
      <c r="H762" s="21">
        <v>2721600</v>
      </c>
      <c r="I762" s="21">
        <v>68040000</v>
      </c>
      <c r="K762" s="35" t="str">
        <f t="shared" si="10"/>
        <v>Спир</v>
      </c>
    </row>
    <row r="763" spans="1:11">
      <c r="A763">
        <v>6346450</v>
      </c>
      <c r="B763" t="s">
        <v>1494</v>
      </c>
      <c r="C763" t="s">
        <v>205</v>
      </c>
      <c r="D763" t="s">
        <v>206</v>
      </c>
      <c r="E763">
        <v>45284</v>
      </c>
      <c r="F763" t="s">
        <v>82</v>
      </c>
      <c r="G763" s="21">
        <v>150</v>
      </c>
      <c r="H763" s="21">
        <v>2766000</v>
      </c>
      <c r="I763" s="21">
        <v>41490000</v>
      </c>
      <c r="K763" s="35" t="str">
        <f t="shared" si="10"/>
        <v>Спир</v>
      </c>
    </row>
    <row r="764" spans="1:11">
      <c r="A764">
        <v>6346886</v>
      </c>
      <c r="B764" t="s">
        <v>1494</v>
      </c>
      <c r="C764" t="s">
        <v>387</v>
      </c>
      <c r="D764" t="s">
        <v>388</v>
      </c>
      <c r="E764">
        <v>18521</v>
      </c>
      <c r="F764" t="s">
        <v>58</v>
      </c>
      <c r="G764" s="21">
        <v>100</v>
      </c>
      <c r="H764" s="21">
        <v>6327000</v>
      </c>
      <c r="I764" s="21">
        <v>6327000</v>
      </c>
      <c r="K764" s="35" t="str">
        <f t="shared" si="10"/>
        <v>Бард</v>
      </c>
    </row>
    <row r="765" spans="1:11">
      <c r="A765">
        <v>6346887</v>
      </c>
      <c r="B765" t="s">
        <v>1494</v>
      </c>
      <c r="C765" t="s">
        <v>59</v>
      </c>
      <c r="D765" t="s">
        <v>60</v>
      </c>
      <c r="E765">
        <v>18521</v>
      </c>
      <c r="F765" t="s">
        <v>58</v>
      </c>
      <c r="G765" s="21">
        <v>500</v>
      </c>
      <c r="H765" s="21">
        <v>6325000</v>
      </c>
      <c r="I765" s="21">
        <v>31625000</v>
      </c>
      <c r="K765" s="35" t="str">
        <f t="shared" si="10"/>
        <v>Бард</v>
      </c>
    </row>
    <row r="766" spans="1:11">
      <c r="A766">
        <v>6347308</v>
      </c>
      <c r="B766" t="s">
        <v>1494</v>
      </c>
      <c r="C766" t="s">
        <v>111</v>
      </c>
      <c r="D766" t="s">
        <v>112</v>
      </c>
      <c r="E766">
        <v>78261</v>
      </c>
      <c r="F766" t="s">
        <v>1461</v>
      </c>
      <c r="G766" s="21">
        <v>4300</v>
      </c>
      <c r="H766" s="21">
        <v>27216001</v>
      </c>
      <c r="I766" s="21">
        <v>117028804.3</v>
      </c>
      <c r="K766" s="35" t="str">
        <f t="shared" si="10"/>
        <v>Спир</v>
      </c>
    </row>
    <row r="767" spans="1:11">
      <c r="A767">
        <v>6347309</v>
      </c>
      <c r="B767" t="s">
        <v>1494</v>
      </c>
      <c r="C767" t="s">
        <v>125</v>
      </c>
      <c r="D767" t="s">
        <v>126</v>
      </c>
      <c r="E767">
        <v>78262</v>
      </c>
      <c r="F767" t="s">
        <v>1495</v>
      </c>
      <c r="G767" s="21">
        <v>6000</v>
      </c>
      <c r="H767" s="21">
        <v>27546401</v>
      </c>
      <c r="I767" s="21">
        <v>165278406</v>
      </c>
      <c r="K767" s="35" t="str">
        <f t="shared" si="10"/>
        <v>Спир</v>
      </c>
    </row>
    <row r="768" spans="1:11">
      <c r="A768">
        <v>6347632</v>
      </c>
      <c r="B768" t="s">
        <v>1494</v>
      </c>
      <c r="C768" t="s">
        <v>102</v>
      </c>
      <c r="D768" t="s">
        <v>103</v>
      </c>
      <c r="E768">
        <v>45285</v>
      </c>
      <c r="F768" t="s">
        <v>83</v>
      </c>
      <c r="G768" s="21">
        <v>480</v>
      </c>
      <c r="H768" s="21">
        <v>2721601</v>
      </c>
      <c r="I768" s="21">
        <v>130636848</v>
      </c>
      <c r="K768" s="35" t="str">
        <f t="shared" si="10"/>
        <v>Спир</v>
      </c>
    </row>
    <row r="769" spans="1:11">
      <c r="A769">
        <v>6347633</v>
      </c>
      <c r="B769" t="s">
        <v>1494</v>
      </c>
      <c r="C769" t="s">
        <v>104</v>
      </c>
      <c r="D769" t="s">
        <v>105</v>
      </c>
      <c r="E769">
        <v>45285</v>
      </c>
      <c r="F769" t="s">
        <v>83</v>
      </c>
      <c r="G769" s="21">
        <v>200</v>
      </c>
      <c r="H769" s="21">
        <v>2721600</v>
      </c>
      <c r="I769" s="21">
        <v>54432000</v>
      </c>
      <c r="K769" s="35" t="str">
        <f t="shared" si="10"/>
        <v>Спир</v>
      </c>
    </row>
    <row r="770" spans="1:11">
      <c r="A770">
        <v>6347634</v>
      </c>
      <c r="B770" t="s">
        <v>1494</v>
      </c>
      <c r="C770" t="s">
        <v>353</v>
      </c>
      <c r="D770" t="s">
        <v>354</v>
      </c>
      <c r="E770">
        <v>45285</v>
      </c>
      <c r="F770" t="s">
        <v>83</v>
      </c>
      <c r="G770" s="21">
        <v>6050</v>
      </c>
      <c r="H770" s="21">
        <v>2721600</v>
      </c>
      <c r="I770" s="21">
        <v>1646568000</v>
      </c>
      <c r="K770" s="35" t="str">
        <f t="shared" si="10"/>
        <v>Спир</v>
      </c>
    </row>
    <row r="771" spans="1:11">
      <c r="A771">
        <v>6347635</v>
      </c>
      <c r="B771" t="s">
        <v>1494</v>
      </c>
      <c r="C771" t="s">
        <v>90</v>
      </c>
      <c r="D771" t="s">
        <v>91</v>
      </c>
      <c r="E771">
        <v>45284</v>
      </c>
      <c r="F771" t="s">
        <v>82</v>
      </c>
      <c r="G771" s="21">
        <v>3200</v>
      </c>
      <c r="H771" s="21">
        <v>2754640</v>
      </c>
      <c r="I771" s="21">
        <v>881484800</v>
      </c>
      <c r="K771" s="35" t="str">
        <f t="shared" si="10"/>
        <v>Спир</v>
      </c>
    </row>
    <row r="772" spans="1:11">
      <c r="A772">
        <v>6348315</v>
      </c>
      <c r="B772" t="s">
        <v>1388</v>
      </c>
      <c r="C772" t="s">
        <v>359</v>
      </c>
      <c r="D772" t="s">
        <v>360</v>
      </c>
      <c r="E772">
        <v>45285</v>
      </c>
      <c r="F772" t="s">
        <v>83</v>
      </c>
      <c r="G772" s="21">
        <v>210</v>
      </c>
      <c r="H772" s="21">
        <v>2721655</v>
      </c>
      <c r="I772" s="21">
        <v>57154755</v>
      </c>
      <c r="K772" s="35" t="str">
        <f t="shared" si="10"/>
        <v>Спир</v>
      </c>
    </row>
    <row r="773" spans="1:11">
      <c r="A773">
        <v>6348763</v>
      </c>
      <c r="B773" t="s">
        <v>1388</v>
      </c>
      <c r="C773" t="s">
        <v>59</v>
      </c>
      <c r="D773" t="s">
        <v>60</v>
      </c>
      <c r="E773">
        <v>18521</v>
      </c>
      <c r="F773" t="s">
        <v>58</v>
      </c>
      <c r="G773" s="21">
        <v>600</v>
      </c>
      <c r="H773" s="21">
        <v>6325000</v>
      </c>
      <c r="I773" s="21">
        <v>37950000</v>
      </c>
      <c r="K773" s="35" t="str">
        <f t="shared" si="10"/>
        <v>Бард</v>
      </c>
    </row>
    <row r="774" spans="1:11">
      <c r="A774">
        <v>6349486</v>
      </c>
      <c r="B774" t="s">
        <v>1388</v>
      </c>
      <c r="C774" t="s">
        <v>216</v>
      </c>
      <c r="D774" t="s">
        <v>217</v>
      </c>
      <c r="E774">
        <v>45285</v>
      </c>
      <c r="F774" t="s">
        <v>83</v>
      </c>
      <c r="G774" s="21">
        <v>300</v>
      </c>
      <c r="H774" s="21">
        <v>2721600</v>
      </c>
      <c r="I774" s="21">
        <v>81648000</v>
      </c>
      <c r="K774" s="35" t="str">
        <f t="shared" si="10"/>
        <v>Спир</v>
      </c>
    </row>
    <row r="775" spans="1:11">
      <c r="A775">
        <v>6349487</v>
      </c>
      <c r="B775" t="s">
        <v>1388</v>
      </c>
      <c r="C775" t="s">
        <v>102</v>
      </c>
      <c r="D775" t="s">
        <v>103</v>
      </c>
      <c r="E775">
        <v>45285</v>
      </c>
      <c r="F775" t="s">
        <v>83</v>
      </c>
      <c r="G775" s="21">
        <v>480</v>
      </c>
      <c r="H775" s="21">
        <v>2721600</v>
      </c>
      <c r="I775" s="21">
        <v>130636800</v>
      </c>
      <c r="K775" s="35" t="str">
        <f t="shared" ref="K775:K838" si="11">LEFT(F775,4)</f>
        <v>Спир</v>
      </c>
    </row>
    <row r="776" spans="1:11">
      <c r="A776">
        <v>6349488</v>
      </c>
      <c r="B776" t="s">
        <v>1388</v>
      </c>
      <c r="C776" t="s">
        <v>92</v>
      </c>
      <c r="D776" t="s">
        <v>93</v>
      </c>
      <c r="E776">
        <v>45285</v>
      </c>
      <c r="F776" t="s">
        <v>83</v>
      </c>
      <c r="G776" s="21">
        <v>400</v>
      </c>
      <c r="H776" s="21">
        <v>2721600</v>
      </c>
      <c r="I776" s="21">
        <v>108864000</v>
      </c>
      <c r="K776" s="35" t="str">
        <f t="shared" si="11"/>
        <v>Спир</v>
      </c>
    </row>
    <row r="777" spans="1:11">
      <c r="A777">
        <v>6349773</v>
      </c>
      <c r="B777" t="s">
        <v>1388</v>
      </c>
      <c r="C777" t="s">
        <v>109</v>
      </c>
      <c r="D777" t="s">
        <v>110</v>
      </c>
      <c r="E777">
        <v>78261</v>
      </c>
      <c r="F777" t="s">
        <v>1461</v>
      </c>
      <c r="G777" s="21">
        <v>20500</v>
      </c>
      <c r="H777" s="21">
        <v>27216000</v>
      </c>
      <c r="I777" s="21">
        <v>557928000</v>
      </c>
      <c r="K777" s="35" t="str">
        <f t="shared" si="11"/>
        <v>Спир</v>
      </c>
    </row>
    <row r="778" spans="1:11">
      <c r="A778">
        <v>6349774</v>
      </c>
      <c r="B778" t="s">
        <v>1388</v>
      </c>
      <c r="C778" t="s">
        <v>1489</v>
      </c>
      <c r="D778" t="s">
        <v>1490</v>
      </c>
      <c r="E778">
        <v>78261</v>
      </c>
      <c r="F778" t="s">
        <v>1461</v>
      </c>
      <c r="G778" s="21">
        <v>3200</v>
      </c>
      <c r="H778" s="21">
        <v>27216000</v>
      </c>
      <c r="I778" s="21">
        <v>87091200</v>
      </c>
      <c r="K778" s="35" t="str">
        <f t="shared" si="11"/>
        <v>Спир</v>
      </c>
    </row>
    <row r="779" spans="1:11">
      <c r="A779">
        <v>6350161</v>
      </c>
      <c r="B779" t="s">
        <v>1434</v>
      </c>
      <c r="C779" t="s">
        <v>5369</v>
      </c>
      <c r="D779" t="s">
        <v>1493</v>
      </c>
      <c r="E779">
        <v>45285</v>
      </c>
      <c r="F779" t="s">
        <v>83</v>
      </c>
      <c r="G779" s="21">
        <v>3350</v>
      </c>
      <c r="H779" s="21">
        <v>2721615</v>
      </c>
      <c r="I779" s="21">
        <v>911741025</v>
      </c>
      <c r="K779" s="35" t="str">
        <f t="shared" si="11"/>
        <v>Спир</v>
      </c>
    </row>
    <row r="780" spans="1:11">
      <c r="A780">
        <v>6350574</v>
      </c>
      <c r="B780" t="s">
        <v>1434</v>
      </c>
      <c r="C780" t="s">
        <v>74</v>
      </c>
      <c r="D780" t="s">
        <v>75</v>
      </c>
      <c r="E780">
        <v>18521</v>
      </c>
      <c r="F780" t="s">
        <v>58</v>
      </c>
      <c r="G780" s="21">
        <v>100</v>
      </c>
      <c r="H780" s="21">
        <v>6350999</v>
      </c>
      <c r="I780" s="21">
        <v>6350999</v>
      </c>
      <c r="K780" s="35" t="str">
        <f t="shared" si="11"/>
        <v>Бард</v>
      </c>
    </row>
    <row r="781" spans="1:11">
      <c r="A781">
        <v>6350575</v>
      </c>
      <c r="B781" t="s">
        <v>1434</v>
      </c>
      <c r="C781" t="s">
        <v>204</v>
      </c>
      <c r="D781" t="s">
        <v>73</v>
      </c>
      <c r="E781">
        <v>18521</v>
      </c>
      <c r="F781" t="s">
        <v>58</v>
      </c>
      <c r="G781" s="21">
        <v>100</v>
      </c>
      <c r="H781" s="21">
        <v>6325059</v>
      </c>
      <c r="I781" s="21">
        <v>6325059</v>
      </c>
      <c r="K781" s="35" t="str">
        <f t="shared" si="11"/>
        <v>Бард</v>
      </c>
    </row>
    <row r="782" spans="1:11">
      <c r="A782">
        <v>6350576</v>
      </c>
      <c r="B782" t="s">
        <v>1434</v>
      </c>
      <c r="C782" t="s">
        <v>59</v>
      </c>
      <c r="D782" t="s">
        <v>60</v>
      </c>
      <c r="E782">
        <v>18521</v>
      </c>
      <c r="F782" t="s">
        <v>58</v>
      </c>
      <c r="G782" s="21">
        <v>400</v>
      </c>
      <c r="H782" s="21">
        <v>6325000</v>
      </c>
      <c r="I782" s="21">
        <v>25300000</v>
      </c>
      <c r="K782" s="35" t="str">
        <f t="shared" si="11"/>
        <v>Бард</v>
      </c>
    </row>
    <row r="783" spans="1:11">
      <c r="A783">
        <v>6351246</v>
      </c>
      <c r="B783" t="s">
        <v>1434</v>
      </c>
      <c r="C783" t="s">
        <v>353</v>
      </c>
      <c r="D783" t="s">
        <v>354</v>
      </c>
      <c r="E783">
        <v>45285</v>
      </c>
      <c r="F783" t="s">
        <v>83</v>
      </c>
      <c r="G783" s="21">
        <v>2000</v>
      </c>
      <c r="H783" s="21">
        <v>2721600</v>
      </c>
      <c r="I783" s="21">
        <v>544320000</v>
      </c>
      <c r="K783" s="35" t="str">
        <f t="shared" si="11"/>
        <v>Спир</v>
      </c>
    </row>
    <row r="784" spans="1:11">
      <c r="A784">
        <v>6351247</v>
      </c>
      <c r="B784" t="s">
        <v>1434</v>
      </c>
      <c r="C784" t="s">
        <v>353</v>
      </c>
      <c r="D784" t="s">
        <v>354</v>
      </c>
      <c r="E784">
        <v>45285</v>
      </c>
      <c r="F784" t="s">
        <v>83</v>
      </c>
      <c r="G784" s="21">
        <v>2050</v>
      </c>
      <c r="H784" s="21">
        <v>2721600</v>
      </c>
      <c r="I784" s="21">
        <v>557928000</v>
      </c>
      <c r="K784" s="35" t="str">
        <f t="shared" si="11"/>
        <v>Спир</v>
      </c>
    </row>
    <row r="785" spans="1:11">
      <c r="A785">
        <v>6351248</v>
      </c>
      <c r="B785" t="s">
        <v>1434</v>
      </c>
      <c r="C785" t="s">
        <v>353</v>
      </c>
      <c r="D785" t="s">
        <v>354</v>
      </c>
      <c r="E785">
        <v>45285</v>
      </c>
      <c r="F785" t="s">
        <v>83</v>
      </c>
      <c r="G785" s="21">
        <v>2000</v>
      </c>
      <c r="H785" s="21">
        <v>2721600</v>
      </c>
      <c r="I785" s="21">
        <v>544320000</v>
      </c>
      <c r="K785" s="35" t="str">
        <f t="shared" si="11"/>
        <v>Спир</v>
      </c>
    </row>
    <row r="786" spans="1:11">
      <c r="A786">
        <v>6351249</v>
      </c>
      <c r="B786" t="s">
        <v>1434</v>
      </c>
      <c r="C786" t="s">
        <v>1491</v>
      </c>
      <c r="D786" t="s">
        <v>1492</v>
      </c>
      <c r="E786">
        <v>45285</v>
      </c>
      <c r="F786" t="s">
        <v>83</v>
      </c>
      <c r="G786" s="21">
        <v>70</v>
      </c>
      <c r="H786" s="21">
        <v>2721600</v>
      </c>
      <c r="I786" s="21">
        <v>19051200</v>
      </c>
      <c r="K786" s="35" t="str">
        <f t="shared" si="11"/>
        <v>Спир</v>
      </c>
    </row>
    <row r="787" spans="1:11">
      <c r="A787">
        <v>6351464</v>
      </c>
      <c r="B787" t="s">
        <v>1434</v>
      </c>
      <c r="C787" t="s">
        <v>1489</v>
      </c>
      <c r="D787" t="s">
        <v>1490</v>
      </c>
      <c r="E787">
        <v>78261</v>
      </c>
      <c r="F787" t="s">
        <v>1461</v>
      </c>
      <c r="G787" s="21">
        <v>3200</v>
      </c>
      <c r="H787" s="21">
        <v>27216000</v>
      </c>
      <c r="I787" s="21">
        <v>87091200</v>
      </c>
      <c r="K787" s="35" t="str">
        <f t="shared" si="11"/>
        <v>Спир</v>
      </c>
    </row>
    <row r="788" spans="1:11">
      <c r="A788">
        <v>6352219</v>
      </c>
      <c r="B788" t="s">
        <v>1486</v>
      </c>
      <c r="C788" t="s">
        <v>1487</v>
      </c>
      <c r="D788" t="s">
        <v>1488</v>
      </c>
      <c r="E788">
        <v>18521</v>
      </c>
      <c r="F788" t="s">
        <v>58</v>
      </c>
      <c r="G788" s="21">
        <v>200</v>
      </c>
      <c r="H788" s="21">
        <v>6326000</v>
      </c>
      <c r="I788" s="21">
        <v>12652000</v>
      </c>
      <c r="K788" s="35" t="str">
        <f t="shared" si="11"/>
        <v>Бард</v>
      </c>
    </row>
    <row r="789" spans="1:11">
      <c r="A789">
        <v>6352220</v>
      </c>
      <c r="B789" t="s">
        <v>1486</v>
      </c>
      <c r="C789" t="s">
        <v>59</v>
      </c>
      <c r="D789" t="s">
        <v>60</v>
      </c>
      <c r="E789">
        <v>18521</v>
      </c>
      <c r="F789" t="s">
        <v>58</v>
      </c>
      <c r="G789" s="21">
        <v>400</v>
      </c>
      <c r="H789" s="21">
        <v>6325000</v>
      </c>
      <c r="I789" s="21">
        <v>25300000</v>
      </c>
      <c r="K789" s="35" t="str">
        <f t="shared" si="11"/>
        <v>Бард</v>
      </c>
    </row>
    <row r="790" spans="1:11">
      <c r="A790">
        <v>6353719</v>
      </c>
      <c r="B790" t="s">
        <v>1379</v>
      </c>
      <c r="C790" t="s">
        <v>359</v>
      </c>
      <c r="D790" t="s">
        <v>360</v>
      </c>
      <c r="E790">
        <v>45285</v>
      </c>
      <c r="F790" t="s">
        <v>83</v>
      </c>
      <c r="G790" s="21">
        <v>300</v>
      </c>
      <c r="H790" s="21">
        <v>2721601</v>
      </c>
      <c r="I790" s="21">
        <v>81648030</v>
      </c>
      <c r="K790" s="35" t="str">
        <f t="shared" si="11"/>
        <v>Спир</v>
      </c>
    </row>
    <row r="791" spans="1:11">
      <c r="A791">
        <v>6353720</v>
      </c>
      <c r="B791" t="s">
        <v>1379</v>
      </c>
      <c r="C791" t="s">
        <v>282</v>
      </c>
      <c r="D791" t="s">
        <v>283</v>
      </c>
      <c r="E791">
        <v>45285</v>
      </c>
      <c r="F791" t="s">
        <v>83</v>
      </c>
      <c r="G791" s="21">
        <v>50</v>
      </c>
      <c r="H791" s="21">
        <v>2721600</v>
      </c>
      <c r="I791" s="21">
        <v>13608000</v>
      </c>
      <c r="K791" s="35" t="str">
        <f t="shared" si="11"/>
        <v>Спир</v>
      </c>
    </row>
    <row r="792" spans="1:11">
      <c r="A792">
        <v>6353780</v>
      </c>
      <c r="B792" t="s">
        <v>1379</v>
      </c>
      <c r="C792" t="s">
        <v>375</v>
      </c>
      <c r="D792" t="s">
        <v>376</v>
      </c>
      <c r="E792">
        <v>45433</v>
      </c>
      <c r="F792" t="s">
        <v>84</v>
      </c>
      <c r="G792" s="21">
        <v>20</v>
      </c>
      <c r="H792" s="21">
        <v>3225000</v>
      </c>
      <c r="I792" s="21">
        <v>6450000</v>
      </c>
      <c r="K792" s="35" t="str">
        <f t="shared" si="11"/>
        <v>Спир</v>
      </c>
    </row>
    <row r="793" spans="1:11">
      <c r="A793">
        <v>6353781</v>
      </c>
      <c r="B793" t="s">
        <v>1379</v>
      </c>
      <c r="C793" t="s">
        <v>190</v>
      </c>
      <c r="D793" t="s">
        <v>191</v>
      </c>
      <c r="E793">
        <v>45433</v>
      </c>
      <c r="F793" t="s">
        <v>84</v>
      </c>
      <c r="G793" s="21">
        <v>40</v>
      </c>
      <c r="H793" s="21">
        <v>3220500</v>
      </c>
      <c r="I793" s="21">
        <v>12882000</v>
      </c>
      <c r="K793" s="35" t="str">
        <f t="shared" si="11"/>
        <v>Спир</v>
      </c>
    </row>
    <row r="794" spans="1:11">
      <c r="A794">
        <v>6354142</v>
      </c>
      <c r="B794" t="s">
        <v>1379</v>
      </c>
      <c r="C794" t="s">
        <v>387</v>
      </c>
      <c r="D794" t="s">
        <v>388</v>
      </c>
      <c r="E794">
        <v>18521</v>
      </c>
      <c r="F794" t="s">
        <v>58</v>
      </c>
      <c r="G794" s="21">
        <v>100</v>
      </c>
      <c r="H794" s="21">
        <v>6330000</v>
      </c>
      <c r="I794" s="21">
        <v>6330000</v>
      </c>
      <c r="K794" s="35" t="str">
        <f t="shared" si="11"/>
        <v>Бард</v>
      </c>
    </row>
    <row r="795" spans="1:11">
      <c r="A795">
        <v>6354143</v>
      </c>
      <c r="B795" t="s">
        <v>1379</v>
      </c>
      <c r="C795" t="s">
        <v>56</v>
      </c>
      <c r="D795" t="s">
        <v>57</v>
      </c>
      <c r="E795">
        <v>18521</v>
      </c>
      <c r="F795" t="s">
        <v>58</v>
      </c>
      <c r="G795" s="21">
        <v>300</v>
      </c>
      <c r="H795" s="21">
        <v>6326777</v>
      </c>
      <c r="I795" s="21">
        <v>18980331</v>
      </c>
      <c r="K795" s="35" t="str">
        <f t="shared" si="11"/>
        <v>Бард</v>
      </c>
    </row>
    <row r="796" spans="1:11">
      <c r="A796">
        <v>6354962</v>
      </c>
      <c r="B796" t="s">
        <v>1379</v>
      </c>
      <c r="C796" t="s">
        <v>150</v>
      </c>
      <c r="D796" t="s">
        <v>151</v>
      </c>
      <c r="E796">
        <v>45284</v>
      </c>
      <c r="F796" t="s">
        <v>82</v>
      </c>
      <c r="G796" s="21">
        <v>3220</v>
      </c>
      <c r="H796" s="21">
        <v>2755777</v>
      </c>
      <c r="I796" s="21">
        <v>887360194</v>
      </c>
      <c r="K796" s="35" t="str">
        <f t="shared" si="11"/>
        <v>Спир</v>
      </c>
    </row>
    <row r="797" spans="1:11">
      <c r="A797">
        <v>6355035</v>
      </c>
      <c r="B797" t="s">
        <v>1379</v>
      </c>
      <c r="C797" t="s">
        <v>59</v>
      </c>
      <c r="D797" t="s">
        <v>60</v>
      </c>
      <c r="E797">
        <v>18521</v>
      </c>
      <c r="F797" t="s">
        <v>58</v>
      </c>
      <c r="G797" s="21">
        <v>200</v>
      </c>
      <c r="H797" s="21">
        <v>6325000</v>
      </c>
      <c r="I797" s="21">
        <v>12650000</v>
      </c>
      <c r="K797" s="35" t="str">
        <f t="shared" si="11"/>
        <v>Бард</v>
      </c>
    </row>
    <row r="798" spans="1:11">
      <c r="A798">
        <v>6355727</v>
      </c>
      <c r="B798" t="s">
        <v>1483</v>
      </c>
      <c r="C798" t="s">
        <v>1484</v>
      </c>
      <c r="D798" t="s">
        <v>1485</v>
      </c>
      <c r="E798">
        <v>45285</v>
      </c>
      <c r="F798" t="s">
        <v>83</v>
      </c>
      <c r="G798" s="21">
        <v>3200</v>
      </c>
      <c r="H798" s="21">
        <v>2724333</v>
      </c>
      <c r="I798" s="21">
        <v>871786560</v>
      </c>
      <c r="K798" s="35" t="str">
        <f t="shared" si="11"/>
        <v>Спир</v>
      </c>
    </row>
    <row r="799" spans="1:11">
      <c r="A799">
        <v>6355728</v>
      </c>
      <c r="B799" t="s">
        <v>1483</v>
      </c>
      <c r="C799" t="s">
        <v>113</v>
      </c>
      <c r="D799" t="s">
        <v>114</v>
      </c>
      <c r="E799">
        <v>45285</v>
      </c>
      <c r="F799" t="s">
        <v>83</v>
      </c>
      <c r="G799" s="21">
        <v>500</v>
      </c>
      <c r="H799" s="21">
        <v>2723111</v>
      </c>
      <c r="I799" s="21">
        <v>136155550</v>
      </c>
      <c r="K799" s="35" t="str">
        <f t="shared" si="11"/>
        <v>Спир</v>
      </c>
    </row>
    <row r="800" spans="1:11">
      <c r="A800">
        <v>6355729</v>
      </c>
      <c r="B800" t="s">
        <v>1483</v>
      </c>
      <c r="C800" t="s">
        <v>146</v>
      </c>
      <c r="D800" t="s">
        <v>147</v>
      </c>
      <c r="E800">
        <v>45285</v>
      </c>
      <c r="F800" t="s">
        <v>83</v>
      </c>
      <c r="G800" s="21">
        <v>250</v>
      </c>
      <c r="H800" s="21">
        <v>2722688</v>
      </c>
      <c r="I800" s="21">
        <v>68067200</v>
      </c>
      <c r="K800" s="35" t="str">
        <f t="shared" si="11"/>
        <v>Спир</v>
      </c>
    </row>
    <row r="801" spans="1:11">
      <c r="A801">
        <v>6355792</v>
      </c>
      <c r="B801" t="s">
        <v>1483</v>
      </c>
      <c r="C801" t="s">
        <v>381</v>
      </c>
      <c r="D801" t="s">
        <v>382</v>
      </c>
      <c r="E801">
        <v>45433</v>
      </c>
      <c r="F801" t="s">
        <v>84</v>
      </c>
      <c r="G801" s="21">
        <v>450</v>
      </c>
      <c r="H801" s="21">
        <v>3220000</v>
      </c>
      <c r="I801" s="21">
        <v>144900000</v>
      </c>
      <c r="K801" s="35" t="str">
        <f t="shared" si="11"/>
        <v>Спир</v>
      </c>
    </row>
    <row r="802" spans="1:11">
      <c r="A802">
        <v>6356167</v>
      </c>
      <c r="B802" t="s">
        <v>1483</v>
      </c>
      <c r="C802" t="s">
        <v>1462</v>
      </c>
      <c r="D802" t="s">
        <v>1463</v>
      </c>
      <c r="E802">
        <v>18521</v>
      </c>
      <c r="F802" t="s">
        <v>58</v>
      </c>
      <c r="G802" s="21">
        <v>100</v>
      </c>
      <c r="H802" s="21">
        <v>6328999</v>
      </c>
      <c r="I802" s="21">
        <v>6328999</v>
      </c>
      <c r="K802" s="35" t="str">
        <f t="shared" si="11"/>
        <v>Бард</v>
      </c>
    </row>
    <row r="803" spans="1:11">
      <c r="A803">
        <v>6356168</v>
      </c>
      <c r="B803" t="s">
        <v>1483</v>
      </c>
      <c r="C803" t="s">
        <v>387</v>
      </c>
      <c r="D803" t="s">
        <v>388</v>
      </c>
      <c r="E803">
        <v>18521</v>
      </c>
      <c r="F803" t="s">
        <v>58</v>
      </c>
      <c r="G803" s="21">
        <v>100</v>
      </c>
      <c r="H803" s="21">
        <v>6328000</v>
      </c>
      <c r="I803" s="21">
        <v>6328000</v>
      </c>
      <c r="K803" s="35" t="str">
        <f t="shared" si="11"/>
        <v>Бард</v>
      </c>
    </row>
    <row r="804" spans="1:11">
      <c r="A804">
        <v>6356169</v>
      </c>
      <c r="B804" t="s">
        <v>1483</v>
      </c>
      <c r="C804" t="s">
        <v>1466</v>
      </c>
      <c r="D804" t="s">
        <v>1467</v>
      </c>
      <c r="E804">
        <v>18521</v>
      </c>
      <c r="F804" t="s">
        <v>58</v>
      </c>
      <c r="G804" s="21">
        <v>100</v>
      </c>
      <c r="H804" s="21">
        <v>6326100</v>
      </c>
      <c r="I804" s="21">
        <v>6326100</v>
      </c>
      <c r="K804" s="35" t="str">
        <f t="shared" si="11"/>
        <v>Бард</v>
      </c>
    </row>
    <row r="805" spans="1:11">
      <c r="A805">
        <v>6356170</v>
      </c>
      <c r="B805" t="s">
        <v>1483</v>
      </c>
      <c r="C805" t="s">
        <v>59</v>
      </c>
      <c r="D805" t="s">
        <v>60</v>
      </c>
      <c r="E805">
        <v>18521</v>
      </c>
      <c r="F805" t="s">
        <v>58</v>
      </c>
      <c r="G805" s="21">
        <v>300</v>
      </c>
      <c r="H805" s="21">
        <v>6325000</v>
      </c>
      <c r="I805" s="21">
        <v>18975000</v>
      </c>
      <c r="K805" s="35" t="str">
        <f t="shared" si="11"/>
        <v>Бард</v>
      </c>
    </row>
    <row r="806" spans="1:11">
      <c r="A806">
        <v>6357438</v>
      </c>
      <c r="B806" t="s">
        <v>1439</v>
      </c>
      <c r="C806" t="s">
        <v>212</v>
      </c>
      <c r="D806" t="s">
        <v>213</v>
      </c>
      <c r="E806">
        <v>45285</v>
      </c>
      <c r="F806" t="s">
        <v>83</v>
      </c>
      <c r="G806" s="21">
        <v>100</v>
      </c>
      <c r="H806" s="21">
        <v>2723788</v>
      </c>
      <c r="I806" s="21">
        <v>27237880</v>
      </c>
      <c r="K806" s="35" t="str">
        <f t="shared" si="11"/>
        <v>Спир</v>
      </c>
    </row>
    <row r="807" spans="1:11">
      <c r="A807">
        <v>6357439</v>
      </c>
      <c r="B807" t="s">
        <v>1439</v>
      </c>
      <c r="C807" t="s">
        <v>92</v>
      </c>
      <c r="D807" t="s">
        <v>93</v>
      </c>
      <c r="E807">
        <v>45285</v>
      </c>
      <c r="F807" t="s">
        <v>83</v>
      </c>
      <c r="G807" s="21">
        <v>400</v>
      </c>
      <c r="H807" s="21">
        <v>2723000</v>
      </c>
      <c r="I807" s="21">
        <v>108920000</v>
      </c>
      <c r="K807" s="35" t="str">
        <f t="shared" si="11"/>
        <v>Спир</v>
      </c>
    </row>
    <row r="808" spans="1:11">
      <c r="A808">
        <v>6357440</v>
      </c>
      <c r="B808" t="s">
        <v>1439</v>
      </c>
      <c r="C808" t="s">
        <v>102</v>
      </c>
      <c r="D808" t="s">
        <v>103</v>
      </c>
      <c r="E808">
        <v>45285</v>
      </c>
      <c r="F808" t="s">
        <v>83</v>
      </c>
      <c r="G808" s="21">
        <v>480</v>
      </c>
      <c r="H808" s="21">
        <v>2722777</v>
      </c>
      <c r="I808" s="21">
        <v>130693296</v>
      </c>
      <c r="K808" s="35" t="str">
        <f t="shared" si="11"/>
        <v>Спир</v>
      </c>
    </row>
    <row r="809" spans="1:11">
      <c r="A809">
        <v>6357441</v>
      </c>
      <c r="B809" t="s">
        <v>1439</v>
      </c>
      <c r="C809" t="s">
        <v>291</v>
      </c>
      <c r="D809" t="s">
        <v>292</v>
      </c>
      <c r="E809">
        <v>45285</v>
      </c>
      <c r="F809" t="s">
        <v>83</v>
      </c>
      <c r="G809" s="21">
        <v>200</v>
      </c>
      <c r="H809" s="21">
        <v>2722007</v>
      </c>
      <c r="I809" s="21">
        <v>54440140</v>
      </c>
      <c r="K809" s="35" t="str">
        <f t="shared" si="11"/>
        <v>Спир</v>
      </c>
    </row>
    <row r="810" spans="1:11">
      <c r="A810">
        <v>6357442</v>
      </c>
      <c r="B810" t="s">
        <v>1439</v>
      </c>
      <c r="C810" t="s">
        <v>359</v>
      </c>
      <c r="D810" t="s">
        <v>360</v>
      </c>
      <c r="E810">
        <v>45285</v>
      </c>
      <c r="F810" t="s">
        <v>83</v>
      </c>
      <c r="G810" s="21">
        <v>100</v>
      </c>
      <c r="H810" s="21">
        <v>2721688</v>
      </c>
      <c r="I810" s="21">
        <v>27216880</v>
      </c>
      <c r="K810" s="35" t="str">
        <f t="shared" si="11"/>
        <v>Спир</v>
      </c>
    </row>
    <row r="811" spans="1:11">
      <c r="A811">
        <v>6357443</v>
      </c>
      <c r="B811" t="s">
        <v>1439</v>
      </c>
      <c r="C811" t="s">
        <v>353</v>
      </c>
      <c r="D811" t="s">
        <v>354</v>
      </c>
      <c r="E811">
        <v>45285</v>
      </c>
      <c r="F811" t="s">
        <v>83</v>
      </c>
      <c r="G811" s="21">
        <v>2720</v>
      </c>
      <c r="H811" s="21">
        <v>2721600</v>
      </c>
      <c r="I811" s="21">
        <v>740275200</v>
      </c>
      <c r="K811" s="35" t="str">
        <f t="shared" si="11"/>
        <v>Спир</v>
      </c>
    </row>
    <row r="812" spans="1:11">
      <c r="A812">
        <v>6357444</v>
      </c>
      <c r="B812" t="s">
        <v>1439</v>
      </c>
      <c r="C812" t="s">
        <v>353</v>
      </c>
      <c r="D812" t="s">
        <v>354</v>
      </c>
      <c r="E812">
        <v>45285</v>
      </c>
      <c r="F812" t="s">
        <v>83</v>
      </c>
      <c r="G812" s="21">
        <v>1280</v>
      </c>
      <c r="H812" s="21">
        <v>2721600</v>
      </c>
      <c r="I812" s="21">
        <v>348364800</v>
      </c>
      <c r="K812" s="35" t="str">
        <f t="shared" si="11"/>
        <v>Спир</v>
      </c>
    </row>
    <row r="813" spans="1:11">
      <c r="A813">
        <v>6357445</v>
      </c>
      <c r="B813" t="s">
        <v>1439</v>
      </c>
      <c r="C813" t="s">
        <v>353</v>
      </c>
      <c r="D813" t="s">
        <v>354</v>
      </c>
      <c r="E813">
        <v>45285</v>
      </c>
      <c r="F813" t="s">
        <v>83</v>
      </c>
      <c r="G813" s="21">
        <v>1720</v>
      </c>
      <c r="H813" s="21">
        <v>2721600</v>
      </c>
      <c r="I813" s="21">
        <v>468115200</v>
      </c>
      <c r="K813" s="35" t="str">
        <f t="shared" si="11"/>
        <v>Спир</v>
      </c>
    </row>
    <row r="814" spans="1:11">
      <c r="A814">
        <v>6357833</v>
      </c>
      <c r="B814" t="s">
        <v>1439</v>
      </c>
      <c r="C814" t="s">
        <v>59</v>
      </c>
      <c r="D814" t="s">
        <v>60</v>
      </c>
      <c r="E814">
        <v>18521</v>
      </c>
      <c r="F814" t="s">
        <v>58</v>
      </c>
      <c r="G814" s="21">
        <v>600</v>
      </c>
      <c r="H814" s="21">
        <v>6325000</v>
      </c>
      <c r="I814" s="21">
        <v>37950000</v>
      </c>
      <c r="K814" s="35" t="str">
        <f t="shared" si="11"/>
        <v>Бард</v>
      </c>
    </row>
    <row r="815" spans="1:11">
      <c r="A815">
        <v>6358468</v>
      </c>
      <c r="B815" t="s">
        <v>1439</v>
      </c>
      <c r="C815" t="s">
        <v>353</v>
      </c>
      <c r="D815" t="s">
        <v>354</v>
      </c>
      <c r="E815">
        <v>45285</v>
      </c>
      <c r="F815" t="s">
        <v>83</v>
      </c>
      <c r="G815" s="21">
        <v>500</v>
      </c>
      <c r="H815" s="21">
        <v>2721600</v>
      </c>
      <c r="I815" s="21">
        <v>136080000</v>
      </c>
      <c r="K815" s="35" t="str">
        <f t="shared" si="11"/>
        <v>Спир</v>
      </c>
    </row>
    <row r="816" spans="1:11">
      <c r="A816">
        <v>6359052</v>
      </c>
      <c r="B816" t="s">
        <v>1482</v>
      </c>
      <c r="C816" t="s">
        <v>167</v>
      </c>
      <c r="D816" t="s">
        <v>168</v>
      </c>
      <c r="E816">
        <v>45284</v>
      </c>
      <c r="F816" t="s">
        <v>82</v>
      </c>
      <c r="G816" s="21">
        <v>30</v>
      </c>
      <c r="H816" s="21">
        <v>2787556</v>
      </c>
      <c r="I816" s="21">
        <v>8362668</v>
      </c>
      <c r="K816" s="35" t="str">
        <f t="shared" si="11"/>
        <v>Спир</v>
      </c>
    </row>
    <row r="817" spans="1:11">
      <c r="A817">
        <v>6359053</v>
      </c>
      <c r="B817" t="s">
        <v>1482</v>
      </c>
      <c r="C817" t="s">
        <v>150</v>
      </c>
      <c r="D817" t="s">
        <v>151</v>
      </c>
      <c r="E817">
        <v>45284</v>
      </c>
      <c r="F817" t="s">
        <v>82</v>
      </c>
      <c r="G817" s="21">
        <v>3220</v>
      </c>
      <c r="H817" s="21">
        <v>2755777</v>
      </c>
      <c r="I817" s="21">
        <v>887360194</v>
      </c>
      <c r="K817" s="35" t="str">
        <f t="shared" si="11"/>
        <v>Спир</v>
      </c>
    </row>
    <row r="818" spans="1:11">
      <c r="A818">
        <v>6359054</v>
      </c>
      <c r="B818" t="s">
        <v>1482</v>
      </c>
      <c r="C818" t="s">
        <v>154</v>
      </c>
      <c r="D818" t="s">
        <v>155</v>
      </c>
      <c r="E818">
        <v>45284</v>
      </c>
      <c r="F818" t="s">
        <v>82</v>
      </c>
      <c r="G818" s="21">
        <v>170</v>
      </c>
      <c r="H818" s="21">
        <v>2755640</v>
      </c>
      <c r="I818" s="21">
        <v>46845880</v>
      </c>
      <c r="K818" s="35" t="str">
        <f t="shared" si="11"/>
        <v>Спир</v>
      </c>
    </row>
    <row r="819" spans="1:11">
      <c r="A819">
        <v>6359055</v>
      </c>
      <c r="B819" t="s">
        <v>1482</v>
      </c>
      <c r="C819" t="s">
        <v>374</v>
      </c>
      <c r="D819" t="s">
        <v>158</v>
      </c>
      <c r="E819">
        <v>45284</v>
      </c>
      <c r="F819" t="s">
        <v>82</v>
      </c>
      <c r="G819" s="21">
        <v>580</v>
      </c>
      <c r="H819" s="21">
        <v>2755007</v>
      </c>
      <c r="I819" s="21">
        <v>159790406</v>
      </c>
      <c r="K819" s="35" t="str">
        <f t="shared" si="11"/>
        <v>Спир</v>
      </c>
    </row>
    <row r="820" spans="1:11">
      <c r="A820">
        <v>6359448</v>
      </c>
      <c r="B820" t="s">
        <v>1482</v>
      </c>
      <c r="C820" t="s">
        <v>387</v>
      </c>
      <c r="D820" t="s">
        <v>388</v>
      </c>
      <c r="E820">
        <v>18521</v>
      </c>
      <c r="F820" t="s">
        <v>58</v>
      </c>
      <c r="G820" s="21">
        <v>100</v>
      </c>
      <c r="H820" s="21">
        <v>6326000</v>
      </c>
      <c r="I820" s="21">
        <v>6326000</v>
      </c>
      <c r="K820" s="35" t="str">
        <f t="shared" si="11"/>
        <v>Бард</v>
      </c>
    </row>
    <row r="821" spans="1:11">
      <c r="A821">
        <v>6359449</v>
      </c>
      <c r="B821" t="s">
        <v>1482</v>
      </c>
      <c r="C821" t="s">
        <v>56</v>
      </c>
      <c r="D821" t="s">
        <v>57</v>
      </c>
      <c r="E821">
        <v>18521</v>
      </c>
      <c r="F821" t="s">
        <v>58</v>
      </c>
      <c r="G821" s="21">
        <v>300</v>
      </c>
      <c r="H821" s="21">
        <v>6325205</v>
      </c>
      <c r="I821" s="21">
        <v>18975615</v>
      </c>
      <c r="K821" s="35" t="str">
        <f t="shared" si="11"/>
        <v>Бард</v>
      </c>
    </row>
    <row r="822" spans="1:11">
      <c r="A822">
        <v>6359450</v>
      </c>
      <c r="B822" t="s">
        <v>1482</v>
      </c>
      <c r="C822" t="s">
        <v>59</v>
      </c>
      <c r="D822" t="s">
        <v>60</v>
      </c>
      <c r="E822">
        <v>18521</v>
      </c>
      <c r="F822" t="s">
        <v>58</v>
      </c>
      <c r="G822" s="21">
        <v>200</v>
      </c>
      <c r="H822" s="21">
        <v>6325000</v>
      </c>
      <c r="I822" s="21">
        <v>12650000</v>
      </c>
      <c r="K822" s="35" t="str">
        <f t="shared" si="11"/>
        <v>Бард</v>
      </c>
    </row>
    <row r="823" spans="1:11">
      <c r="A823">
        <v>6360746</v>
      </c>
      <c r="B823" t="s">
        <v>1390</v>
      </c>
      <c r="C823" t="s">
        <v>1480</v>
      </c>
      <c r="D823" t="s">
        <v>1481</v>
      </c>
      <c r="E823">
        <v>45285</v>
      </c>
      <c r="F823" t="s">
        <v>83</v>
      </c>
      <c r="G823" s="21">
        <v>3080</v>
      </c>
      <c r="H823" s="21">
        <v>2723888</v>
      </c>
      <c r="I823" s="21">
        <v>838957504</v>
      </c>
      <c r="K823" s="35" t="str">
        <f t="shared" si="11"/>
        <v>Спир</v>
      </c>
    </row>
    <row r="824" spans="1:11">
      <c r="A824">
        <v>6360747</v>
      </c>
      <c r="B824" t="s">
        <v>1390</v>
      </c>
      <c r="C824" t="s">
        <v>359</v>
      </c>
      <c r="D824" t="s">
        <v>360</v>
      </c>
      <c r="E824">
        <v>45285</v>
      </c>
      <c r="F824" t="s">
        <v>83</v>
      </c>
      <c r="G824" s="21">
        <v>300</v>
      </c>
      <c r="H824" s="21">
        <v>2721688</v>
      </c>
      <c r="I824" s="21">
        <v>81650640</v>
      </c>
      <c r="K824" s="35" t="str">
        <f t="shared" si="11"/>
        <v>Спир</v>
      </c>
    </row>
    <row r="825" spans="1:11">
      <c r="A825">
        <v>6360748</v>
      </c>
      <c r="B825" t="s">
        <v>1390</v>
      </c>
      <c r="C825" t="s">
        <v>353</v>
      </c>
      <c r="D825" t="s">
        <v>354</v>
      </c>
      <c r="E825">
        <v>45285</v>
      </c>
      <c r="F825" t="s">
        <v>83</v>
      </c>
      <c r="G825" s="21">
        <v>620</v>
      </c>
      <c r="H825" s="21">
        <v>2721600</v>
      </c>
      <c r="I825" s="21">
        <v>168739200</v>
      </c>
      <c r="K825" s="35" t="str">
        <f t="shared" si="11"/>
        <v>Спир</v>
      </c>
    </row>
    <row r="826" spans="1:11">
      <c r="A826">
        <v>6360809</v>
      </c>
      <c r="B826" t="s">
        <v>1390</v>
      </c>
      <c r="C826" t="s">
        <v>1478</v>
      </c>
      <c r="D826" t="s">
        <v>1479</v>
      </c>
      <c r="E826">
        <v>45433</v>
      </c>
      <c r="F826" t="s">
        <v>84</v>
      </c>
      <c r="G826" s="21">
        <v>30</v>
      </c>
      <c r="H826" s="21">
        <v>3220001</v>
      </c>
      <c r="I826" s="21">
        <v>9660003</v>
      </c>
      <c r="K826" s="35" t="str">
        <f t="shared" si="11"/>
        <v>Спир</v>
      </c>
    </row>
    <row r="827" spans="1:11">
      <c r="A827">
        <v>6361223</v>
      </c>
      <c r="B827" t="s">
        <v>1390</v>
      </c>
      <c r="C827" t="s">
        <v>204</v>
      </c>
      <c r="D827" t="s">
        <v>73</v>
      </c>
      <c r="E827">
        <v>18521</v>
      </c>
      <c r="F827" t="s">
        <v>58</v>
      </c>
      <c r="G827" s="21">
        <v>100</v>
      </c>
      <c r="H827" s="21">
        <v>6325059</v>
      </c>
      <c r="I827" s="21">
        <v>6325059</v>
      </c>
      <c r="K827" s="35" t="str">
        <f t="shared" si="11"/>
        <v>Бард</v>
      </c>
    </row>
    <row r="828" spans="1:11">
      <c r="A828">
        <v>6361224</v>
      </c>
      <c r="B828" t="s">
        <v>1390</v>
      </c>
      <c r="C828" t="s">
        <v>204</v>
      </c>
      <c r="D828" t="s">
        <v>73</v>
      </c>
      <c r="E828">
        <v>18521</v>
      </c>
      <c r="F828" t="s">
        <v>58</v>
      </c>
      <c r="G828" s="21">
        <v>100</v>
      </c>
      <c r="H828" s="21">
        <v>6325059</v>
      </c>
      <c r="I828" s="21">
        <v>6325059</v>
      </c>
      <c r="K828" s="35" t="str">
        <f t="shared" si="11"/>
        <v>Бард</v>
      </c>
    </row>
    <row r="829" spans="1:11">
      <c r="A829">
        <v>6361225</v>
      </c>
      <c r="B829" t="s">
        <v>1390</v>
      </c>
      <c r="C829" t="s">
        <v>59</v>
      </c>
      <c r="D829" t="s">
        <v>60</v>
      </c>
      <c r="E829">
        <v>18521</v>
      </c>
      <c r="F829" t="s">
        <v>58</v>
      </c>
      <c r="G829" s="21">
        <v>400</v>
      </c>
      <c r="H829" s="21">
        <v>6325000</v>
      </c>
      <c r="I829" s="21">
        <v>25300000</v>
      </c>
      <c r="K829" s="35" t="str">
        <f t="shared" si="11"/>
        <v>Бард</v>
      </c>
    </row>
    <row r="830" spans="1:11">
      <c r="A830">
        <v>6361909</v>
      </c>
      <c r="B830" t="s">
        <v>1390</v>
      </c>
      <c r="C830" t="s">
        <v>353</v>
      </c>
      <c r="D830" t="s">
        <v>354</v>
      </c>
      <c r="E830">
        <v>45285</v>
      </c>
      <c r="F830" t="s">
        <v>83</v>
      </c>
      <c r="G830" s="21">
        <v>5700</v>
      </c>
      <c r="H830" s="21">
        <v>2721600</v>
      </c>
      <c r="I830" s="21">
        <v>1551312000</v>
      </c>
      <c r="K830" s="35" t="str">
        <f t="shared" si="11"/>
        <v>Спир</v>
      </c>
    </row>
    <row r="831" spans="1:11">
      <c r="A831">
        <v>6362226</v>
      </c>
      <c r="B831" t="s">
        <v>1390</v>
      </c>
      <c r="C831" t="s">
        <v>128</v>
      </c>
      <c r="D831" t="s">
        <v>129</v>
      </c>
      <c r="E831">
        <v>54511</v>
      </c>
      <c r="F831" t="s">
        <v>286</v>
      </c>
      <c r="G831" s="21">
        <v>26000</v>
      </c>
      <c r="H831" s="21">
        <v>272160000</v>
      </c>
      <c r="I831" s="21">
        <v>707616000</v>
      </c>
      <c r="K831" s="35" t="str">
        <f t="shared" si="11"/>
        <v>Спир</v>
      </c>
    </row>
    <row r="832" spans="1:11">
      <c r="A832">
        <v>6362597</v>
      </c>
      <c r="B832" t="s">
        <v>1387</v>
      </c>
      <c r="C832" t="s">
        <v>173</v>
      </c>
      <c r="D832" t="s">
        <v>174</v>
      </c>
      <c r="E832">
        <v>45285</v>
      </c>
      <c r="F832" t="s">
        <v>83</v>
      </c>
      <c r="G832" s="21">
        <v>300</v>
      </c>
      <c r="H832" s="21">
        <v>2722888</v>
      </c>
      <c r="I832" s="21">
        <v>81686640</v>
      </c>
      <c r="K832" s="35" t="str">
        <f t="shared" si="11"/>
        <v>Спир</v>
      </c>
    </row>
    <row r="833" spans="1:11">
      <c r="A833">
        <v>6362598</v>
      </c>
      <c r="B833" t="s">
        <v>1387</v>
      </c>
      <c r="C833" t="s">
        <v>367</v>
      </c>
      <c r="D833" t="s">
        <v>368</v>
      </c>
      <c r="E833">
        <v>45285</v>
      </c>
      <c r="F833" t="s">
        <v>83</v>
      </c>
      <c r="G833" s="21">
        <v>200</v>
      </c>
      <c r="H833" s="21">
        <v>2722000</v>
      </c>
      <c r="I833" s="21">
        <v>54440000</v>
      </c>
      <c r="K833" s="35" t="str">
        <f t="shared" si="11"/>
        <v>Спир</v>
      </c>
    </row>
    <row r="834" spans="1:11">
      <c r="A834">
        <v>6362699</v>
      </c>
      <c r="B834" t="s">
        <v>1387</v>
      </c>
      <c r="C834" t="s">
        <v>1476</v>
      </c>
      <c r="D834" t="s">
        <v>1477</v>
      </c>
      <c r="E834">
        <v>45433</v>
      </c>
      <c r="F834" t="s">
        <v>84</v>
      </c>
      <c r="G834" s="21">
        <v>100</v>
      </c>
      <c r="H834" s="21">
        <v>3220999</v>
      </c>
      <c r="I834" s="21">
        <v>32209990</v>
      </c>
      <c r="K834" s="35" t="str">
        <f t="shared" si="11"/>
        <v>Спир</v>
      </c>
    </row>
    <row r="835" spans="1:11">
      <c r="A835">
        <v>6363086</v>
      </c>
      <c r="B835" t="s">
        <v>1387</v>
      </c>
      <c r="C835" t="s">
        <v>387</v>
      </c>
      <c r="D835" t="s">
        <v>388</v>
      </c>
      <c r="E835">
        <v>18521</v>
      </c>
      <c r="F835" t="s">
        <v>58</v>
      </c>
      <c r="G835" s="21">
        <v>100</v>
      </c>
      <c r="H835" s="21">
        <v>6330000</v>
      </c>
      <c r="I835" s="21">
        <v>6330000</v>
      </c>
      <c r="K835" s="35" t="str">
        <f t="shared" si="11"/>
        <v>Бард</v>
      </c>
    </row>
    <row r="836" spans="1:11">
      <c r="A836">
        <v>6363087</v>
      </c>
      <c r="B836" t="s">
        <v>1387</v>
      </c>
      <c r="C836" t="s">
        <v>387</v>
      </c>
      <c r="D836" t="s">
        <v>388</v>
      </c>
      <c r="E836">
        <v>18521</v>
      </c>
      <c r="F836" t="s">
        <v>58</v>
      </c>
      <c r="G836" s="21">
        <v>100</v>
      </c>
      <c r="H836" s="21">
        <v>6330000</v>
      </c>
      <c r="I836" s="21">
        <v>6330000</v>
      </c>
      <c r="K836" s="35" t="str">
        <f t="shared" si="11"/>
        <v>Бард</v>
      </c>
    </row>
    <row r="837" spans="1:11">
      <c r="A837">
        <v>6363088</v>
      </c>
      <c r="B837" t="s">
        <v>1387</v>
      </c>
      <c r="C837" t="s">
        <v>59</v>
      </c>
      <c r="D837" t="s">
        <v>60</v>
      </c>
      <c r="E837">
        <v>18521</v>
      </c>
      <c r="F837" t="s">
        <v>58</v>
      </c>
      <c r="G837" s="21">
        <v>400</v>
      </c>
      <c r="H837" s="21">
        <v>6325000</v>
      </c>
      <c r="I837" s="21">
        <v>25300000</v>
      </c>
      <c r="K837" s="35" t="str">
        <f t="shared" si="11"/>
        <v>Бард</v>
      </c>
    </row>
    <row r="838" spans="1:11">
      <c r="A838">
        <v>6363779</v>
      </c>
      <c r="B838" t="s">
        <v>1387</v>
      </c>
      <c r="C838" t="s">
        <v>88</v>
      </c>
      <c r="D838" t="s">
        <v>89</v>
      </c>
      <c r="E838">
        <v>45285</v>
      </c>
      <c r="F838" t="s">
        <v>83</v>
      </c>
      <c r="G838" s="21">
        <v>600</v>
      </c>
      <c r="H838" s="21">
        <v>2723111</v>
      </c>
      <c r="I838" s="21">
        <v>163386660</v>
      </c>
      <c r="K838" s="35" t="str">
        <f t="shared" si="11"/>
        <v>Спир</v>
      </c>
    </row>
    <row r="839" spans="1:11">
      <c r="A839">
        <v>6363805</v>
      </c>
      <c r="B839" t="s">
        <v>1387</v>
      </c>
      <c r="C839" t="s">
        <v>192</v>
      </c>
      <c r="D839" t="s">
        <v>193</v>
      </c>
      <c r="E839">
        <v>45433</v>
      </c>
      <c r="F839" t="s">
        <v>84</v>
      </c>
      <c r="G839" s="21">
        <v>200</v>
      </c>
      <c r="H839" s="21">
        <v>3220001</v>
      </c>
      <c r="I839" s="21">
        <v>64400020</v>
      </c>
      <c r="K839" s="35" t="str">
        <f t="shared" ref="K839:K902" si="12">LEFT(F839,4)</f>
        <v>Спир</v>
      </c>
    </row>
    <row r="840" spans="1:11">
      <c r="A840">
        <v>6365111</v>
      </c>
      <c r="B840" t="s">
        <v>1451</v>
      </c>
      <c r="C840" t="s">
        <v>59</v>
      </c>
      <c r="D840" t="s">
        <v>60</v>
      </c>
      <c r="E840">
        <v>18521</v>
      </c>
      <c r="F840" t="s">
        <v>58</v>
      </c>
      <c r="G840" s="21">
        <v>800</v>
      </c>
      <c r="H840" s="21">
        <v>6325000</v>
      </c>
      <c r="I840" s="21">
        <v>50600000</v>
      </c>
      <c r="K840" s="35" t="str">
        <f t="shared" si="12"/>
        <v>Бард</v>
      </c>
    </row>
    <row r="841" spans="1:11">
      <c r="A841">
        <v>6365712</v>
      </c>
      <c r="B841" t="s">
        <v>1451</v>
      </c>
      <c r="C841" t="s">
        <v>5368</v>
      </c>
      <c r="D841" t="s">
        <v>1188</v>
      </c>
      <c r="E841">
        <v>45285</v>
      </c>
      <c r="F841" t="s">
        <v>83</v>
      </c>
      <c r="G841" s="21">
        <v>300</v>
      </c>
      <c r="H841" s="21">
        <v>2721777</v>
      </c>
      <c r="I841" s="21">
        <v>81653310</v>
      </c>
      <c r="K841" s="35" t="str">
        <f t="shared" si="12"/>
        <v>Спир</v>
      </c>
    </row>
    <row r="842" spans="1:11">
      <c r="A842">
        <v>6365713</v>
      </c>
      <c r="B842" t="s">
        <v>1451</v>
      </c>
      <c r="C842" t="s">
        <v>5349</v>
      </c>
      <c r="D842" t="s">
        <v>1475</v>
      </c>
      <c r="E842">
        <v>45285</v>
      </c>
      <c r="F842" t="s">
        <v>83</v>
      </c>
      <c r="G842" s="21">
        <v>100</v>
      </c>
      <c r="H842" s="21">
        <v>2721700</v>
      </c>
      <c r="I842" s="21">
        <v>27217000</v>
      </c>
      <c r="K842" s="35" t="str">
        <f t="shared" si="12"/>
        <v>Спир</v>
      </c>
    </row>
    <row r="843" spans="1:11">
      <c r="A843">
        <v>6365714</v>
      </c>
      <c r="B843" t="s">
        <v>1451</v>
      </c>
      <c r="C843" t="s">
        <v>423</v>
      </c>
      <c r="D843" t="s">
        <v>424</v>
      </c>
      <c r="E843">
        <v>45285</v>
      </c>
      <c r="F843" t="s">
        <v>83</v>
      </c>
      <c r="G843" s="21">
        <v>50</v>
      </c>
      <c r="H843" s="21">
        <v>2721600</v>
      </c>
      <c r="I843" s="21">
        <v>13608000</v>
      </c>
      <c r="K843" s="35" t="str">
        <f t="shared" si="12"/>
        <v>Спир</v>
      </c>
    </row>
    <row r="844" spans="1:11">
      <c r="A844">
        <v>6366466</v>
      </c>
      <c r="B844" t="s">
        <v>1386</v>
      </c>
      <c r="C844" t="s">
        <v>1150</v>
      </c>
      <c r="D844" t="s">
        <v>1151</v>
      </c>
      <c r="E844">
        <v>45285</v>
      </c>
      <c r="F844" t="s">
        <v>83</v>
      </c>
      <c r="G844" s="21">
        <v>100</v>
      </c>
      <c r="H844" s="21">
        <v>2722010</v>
      </c>
      <c r="I844" s="21">
        <v>27220100</v>
      </c>
      <c r="K844" s="35" t="str">
        <f t="shared" si="12"/>
        <v>Спир</v>
      </c>
    </row>
    <row r="845" spans="1:11">
      <c r="A845">
        <v>6366467</v>
      </c>
      <c r="B845" t="s">
        <v>1386</v>
      </c>
      <c r="C845" t="s">
        <v>156</v>
      </c>
      <c r="D845" t="s">
        <v>157</v>
      </c>
      <c r="E845">
        <v>45285</v>
      </c>
      <c r="F845" t="s">
        <v>83</v>
      </c>
      <c r="G845" s="21">
        <v>540</v>
      </c>
      <c r="H845" s="21">
        <v>2722007</v>
      </c>
      <c r="I845" s="21">
        <v>146988378</v>
      </c>
      <c r="K845" s="35" t="str">
        <f t="shared" si="12"/>
        <v>Спир</v>
      </c>
    </row>
    <row r="846" spans="1:11">
      <c r="A846">
        <v>6366468</v>
      </c>
      <c r="B846" t="s">
        <v>1386</v>
      </c>
      <c r="C846" t="s">
        <v>1473</v>
      </c>
      <c r="D846" t="s">
        <v>1474</v>
      </c>
      <c r="E846">
        <v>45285</v>
      </c>
      <c r="F846" t="s">
        <v>83</v>
      </c>
      <c r="G846" s="21">
        <v>200</v>
      </c>
      <c r="H846" s="21">
        <v>2721600</v>
      </c>
      <c r="I846" s="21">
        <v>54432000</v>
      </c>
      <c r="K846" s="35" t="str">
        <f t="shared" si="12"/>
        <v>Спир</v>
      </c>
    </row>
    <row r="847" spans="1:11">
      <c r="A847">
        <v>6367109</v>
      </c>
      <c r="B847" t="s">
        <v>1386</v>
      </c>
      <c r="C847" t="s">
        <v>387</v>
      </c>
      <c r="D847" t="s">
        <v>388</v>
      </c>
      <c r="E847">
        <v>18521</v>
      </c>
      <c r="F847" t="s">
        <v>58</v>
      </c>
      <c r="G847" s="21">
        <v>100</v>
      </c>
      <c r="H847" s="21">
        <v>6326000</v>
      </c>
      <c r="I847" s="21">
        <v>6326000</v>
      </c>
      <c r="K847" s="35" t="str">
        <f t="shared" si="12"/>
        <v>Бард</v>
      </c>
    </row>
    <row r="848" spans="1:11">
      <c r="A848">
        <v>6367110</v>
      </c>
      <c r="B848" t="s">
        <v>1386</v>
      </c>
      <c r="C848" t="s">
        <v>59</v>
      </c>
      <c r="D848" t="s">
        <v>60</v>
      </c>
      <c r="E848">
        <v>18521</v>
      </c>
      <c r="F848" t="s">
        <v>58</v>
      </c>
      <c r="G848" s="21">
        <v>700</v>
      </c>
      <c r="H848" s="21">
        <v>6325000</v>
      </c>
      <c r="I848" s="21">
        <v>44275000</v>
      </c>
      <c r="K848" s="35" t="str">
        <f t="shared" si="12"/>
        <v>Бард</v>
      </c>
    </row>
    <row r="849" spans="1:11">
      <c r="A849">
        <v>6367796</v>
      </c>
      <c r="B849" t="s">
        <v>1386</v>
      </c>
      <c r="C849" t="s">
        <v>130</v>
      </c>
      <c r="D849" t="s">
        <v>131</v>
      </c>
      <c r="E849">
        <v>45285</v>
      </c>
      <c r="F849" t="s">
        <v>83</v>
      </c>
      <c r="G849" s="21">
        <v>200</v>
      </c>
      <c r="H849" s="21">
        <v>2723000</v>
      </c>
      <c r="I849" s="21">
        <v>54460000</v>
      </c>
      <c r="K849" s="35" t="str">
        <f t="shared" si="12"/>
        <v>Спир</v>
      </c>
    </row>
    <row r="850" spans="1:11">
      <c r="A850">
        <v>6367797</v>
      </c>
      <c r="B850" t="s">
        <v>1386</v>
      </c>
      <c r="C850" t="s">
        <v>421</v>
      </c>
      <c r="D850" t="s">
        <v>422</v>
      </c>
      <c r="E850">
        <v>45285</v>
      </c>
      <c r="F850" t="s">
        <v>83</v>
      </c>
      <c r="G850" s="21">
        <v>250</v>
      </c>
      <c r="H850" s="21">
        <v>2721600</v>
      </c>
      <c r="I850" s="21">
        <v>68040000</v>
      </c>
      <c r="K850" s="35" t="str">
        <f t="shared" si="12"/>
        <v>Спир</v>
      </c>
    </row>
    <row r="851" spans="1:11">
      <c r="A851">
        <v>6368510</v>
      </c>
      <c r="B851" t="s">
        <v>1385</v>
      </c>
      <c r="C851" t="s">
        <v>214</v>
      </c>
      <c r="D851" t="s">
        <v>215</v>
      </c>
      <c r="E851">
        <v>45285</v>
      </c>
      <c r="F851" t="s">
        <v>83</v>
      </c>
      <c r="G851" s="21">
        <v>200</v>
      </c>
      <c r="H851" s="21">
        <v>2721600</v>
      </c>
      <c r="I851" s="21">
        <v>54432000</v>
      </c>
      <c r="K851" s="35" t="str">
        <f t="shared" si="12"/>
        <v>Спир</v>
      </c>
    </row>
    <row r="852" spans="1:11">
      <c r="A852">
        <v>6369132</v>
      </c>
      <c r="B852" t="s">
        <v>1385</v>
      </c>
      <c r="C852" t="s">
        <v>1471</v>
      </c>
      <c r="D852" t="s">
        <v>1472</v>
      </c>
      <c r="E852">
        <v>18521</v>
      </c>
      <c r="F852" t="s">
        <v>58</v>
      </c>
      <c r="G852" s="21">
        <v>100</v>
      </c>
      <c r="H852" s="21">
        <v>6330003</v>
      </c>
      <c r="I852" s="21">
        <v>6330003</v>
      </c>
      <c r="K852" s="35" t="str">
        <f t="shared" si="12"/>
        <v>Бард</v>
      </c>
    </row>
    <row r="853" spans="1:11">
      <c r="A853">
        <v>6369133</v>
      </c>
      <c r="B853" t="s">
        <v>1385</v>
      </c>
      <c r="C853" t="s">
        <v>56</v>
      </c>
      <c r="D853" t="s">
        <v>57</v>
      </c>
      <c r="E853">
        <v>18521</v>
      </c>
      <c r="F853" t="s">
        <v>58</v>
      </c>
      <c r="G853" s="21">
        <v>400</v>
      </c>
      <c r="H853" s="21">
        <v>6326777</v>
      </c>
      <c r="I853" s="21">
        <v>25307108</v>
      </c>
      <c r="K853" s="35" t="str">
        <f t="shared" si="12"/>
        <v>Бард</v>
      </c>
    </row>
    <row r="854" spans="1:11">
      <c r="A854">
        <v>6369134</v>
      </c>
      <c r="B854" t="s">
        <v>1385</v>
      </c>
      <c r="C854" t="s">
        <v>59</v>
      </c>
      <c r="D854" t="s">
        <v>60</v>
      </c>
      <c r="E854">
        <v>18521</v>
      </c>
      <c r="F854" t="s">
        <v>58</v>
      </c>
      <c r="G854" s="21">
        <v>300</v>
      </c>
      <c r="H854" s="21">
        <v>6325000</v>
      </c>
      <c r="I854" s="21">
        <v>18975000</v>
      </c>
      <c r="K854" s="35" t="str">
        <f t="shared" si="12"/>
        <v>Бард</v>
      </c>
    </row>
    <row r="855" spans="1:11">
      <c r="A855">
        <v>6369518</v>
      </c>
      <c r="B855" t="s">
        <v>1385</v>
      </c>
      <c r="C855" t="s">
        <v>111</v>
      </c>
      <c r="D855" t="s">
        <v>112</v>
      </c>
      <c r="E855">
        <v>78261</v>
      </c>
      <c r="F855" t="s">
        <v>1461</v>
      </c>
      <c r="G855" s="21">
        <v>4300</v>
      </c>
      <c r="H855" s="21">
        <v>27216001</v>
      </c>
      <c r="I855" s="21">
        <v>117028804.3</v>
      </c>
      <c r="K855" s="35" t="str">
        <f t="shared" si="12"/>
        <v>Спир</v>
      </c>
    </row>
    <row r="856" spans="1:11">
      <c r="A856">
        <v>6369805</v>
      </c>
      <c r="B856" t="s">
        <v>1385</v>
      </c>
      <c r="C856" t="s">
        <v>1469</v>
      </c>
      <c r="D856" t="s">
        <v>1470</v>
      </c>
      <c r="E856">
        <v>45433</v>
      </c>
      <c r="F856" t="s">
        <v>84</v>
      </c>
      <c r="G856" s="21">
        <v>100</v>
      </c>
      <c r="H856" s="21">
        <v>3220005</v>
      </c>
      <c r="I856" s="21">
        <v>32200050</v>
      </c>
      <c r="K856" s="35" t="str">
        <f t="shared" si="12"/>
        <v>Спир</v>
      </c>
    </row>
    <row r="857" spans="1:11">
      <c r="A857">
        <v>6370509</v>
      </c>
      <c r="B857" t="s">
        <v>1468</v>
      </c>
      <c r="C857" t="s">
        <v>186</v>
      </c>
      <c r="D857" t="s">
        <v>187</v>
      </c>
      <c r="E857">
        <v>45285</v>
      </c>
      <c r="F857" t="s">
        <v>83</v>
      </c>
      <c r="G857" s="21">
        <v>100</v>
      </c>
      <c r="H857" s="21">
        <v>2730999</v>
      </c>
      <c r="I857" s="21">
        <v>27309990</v>
      </c>
      <c r="K857" s="35" t="str">
        <f t="shared" si="12"/>
        <v>Спир</v>
      </c>
    </row>
    <row r="858" spans="1:11">
      <c r="A858">
        <v>6370510</v>
      </c>
      <c r="B858" t="s">
        <v>1468</v>
      </c>
      <c r="C858" t="s">
        <v>163</v>
      </c>
      <c r="D858" t="s">
        <v>164</v>
      </c>
      <c r="E858">
        <v>45285</v>
      </c>
      <c r="F858" t="s">
        <v>83</v>
      </c>
      <c r="G858" s="21">
        <v>100</v>
      </c>
      <c r="H858" s="21">
        <v>2722020</v>
      </c>
      <c r="I858" s="21">
        <v>27220200</v>
      </c>
      <c r="K858" s="35" t="str">
        <f t="shared" si="12"/>
        <v>Спир</v>
      </c>
    </row>
    <row r="859" spans="1:11">
      <c r="A859">
        <v>6370511</v>
      </c>
      <c r="B859" t="s">
        <v>1468</v>
      </c>
      <c r="C859" t="s">
        <v>92</v>
      </c>
      <c r="D859" t="s">
        <v>93</v>
      </c>
      <c r="E859">
        <v>45285</v>
      </c>
      <c r="F859" t="s">
        <v>83</v>
      </c>
      <c r="G859" s="21">
        <v>400</v>
      </c>
      <c r="H859" s="21">
        <v>2721605</v>
      </c>
      <c r="I859" s="21">
        <v>108864200</v>
      </c>
      <c r="K859" s="35" t="str">
        <f t="shared" si="12"/>
        <v>Спир</v>
      </c>
    </row>
    <row r="860" spans="1:11">
      <c r="A860">
        <v>6370512</v>
      </c>
      <c r="B860" t="s">
        <v>1468</v>
      </c>
      <c r="C860" t="s">
        <v>102</v>
      </c>
      <c r="D860" t="s">
        <v>103</v>
      </c>
      <c r="E860">
        <v>45285</v>
      </c>
      <c r="F860" t="s">
        <v>83</v>
      </c>
      <c r="G860" s="21">
        <v>480</v>
      </c>
      <c r="H860" s="21">
        <v>2721600</v>
      </c>
      <c r="I860" s="21">
        <v>130636800</v>
      </c>
      <c r="K860" s="35" t="str">
        <f t="shared" si="12"/>
        <v>Спир</v>
      </c>
    </row>
    <row r="861" spans="1:11">
      <c r="A861">
        <v>6371117</v>
      </c>
      <c r="B861" t="s">
        <v>1468</v>
      </c>
      <c r="C861" t="s">
        <v>59</v>
      </c>
      <c r="D861" t="s">
        <v>60</v>
      </c>
      <c r="E861">
        <v>18521</v>
      </c>
      <c r="F861" t="s">
        <v>58</v>
      </c>
      <c r="G861" s="21">
        <v>800</v>
      </c>
      <c r="H861" s="21">
        <v>6325000</v>
      </c>
      <c r="I861" s="21">
        <v>50600000</v>
      </c>
      <c r="K861" s="35" t="str">
        <f t="shared" si="12"/>
        <v>Бард</v>
      </c>
    </row>
    <row r="862" spans="1:11">
      <c r="A862">
        <v>6371826</v>
      </c>
      <c r="B862" t="s">
        <v>1468</v>
      </c>
      <c r="C862" t="s">
        <v>1150</v>
      </c>
      <c r="D862" t="s">
        <v>1151</v>
      </c>
      <c r="E862">
        <v>45285</v>
      </c>
      <c r="F862" t="s">
        <v>83</v>
      </c>
      <c r="G862" s="21">
        <v>200</v>
      </c>
      <c r="H862" s="21">
        <v>2722345</v>
      </c>
      <c r="I862" s="21">
        <v>54446900</v>
      </c>
      <c r="K862" s="35" t="str">
        <f t="shared" si="12"/>
        <v>Спир</v>
      </c>
    </row>
    <row r="863" spans="1:11">
      <c r="A863">
        <v>6372792</v>
      </c>
      <c r="B863" t="s">
        <v>1383</v>
      </c>
      <c r="C863" t="s">
        <v>413</v>
      </c>
      <c r="D863" t="s">
        <v>414</v>
      </c>
      <c r="E863">
        <v>45284</v>
      </c>
      <c r="F863" t="s">
        <v>82</v>
      </c>
      <c r="G863" s="21">
        <v>400</v>
      </c>
      <c r="H863" s="21">
        <v>2755788</v>
      </c>
      <c r="I863" s="21">
        <v>110231520</v>
      </c>
      <c r="K863" s="35" t="str">
        <f t="shared" si="12"/>
        <v>Спир</v>
      </c>
    </row>
    <row r="864" spans="1:11">
      <c r="A864">
        <v>6372793</v>
      </c>
      <c r="B864" t="s">
        <v>1383</v>
      </c>
      <c r="C864" t="s">
        <v>374</v>
      </c>
      <c r="D864" t="s">
        <v>158</v>
      </c>
      <c r="E864">
        <v>45284</v>
      </c>
      <c r="F864" t="s">
        <v>82</v>
      </c>
      <c r="G864" s="21">
        <v>1020</v>
      </c>
      <c r="H864" s="21">
        <v>2755444</v>
      </c>
      <c r="I864" s="21">
        <v>281055288</v>
      </c>
      <c r="K864" s="35" t="str">
        <f t="shared" si="12"/>
        <v>Спир</v>
      </c>
    </row>
    <row r="865" spans="1:11">
      <c r="A865">
        <v>6372794</v>
      </c>
      <c r="B865" t="s">
        <v>1383</v>
      </c>
      <c r="C865" t="s">
        <v>150</v>
      </c>
      <c r="D865" t="s">
        <v>151</v>
      </c>
      <c r="E865">
        <v>45284</v>
      </c>
      <c r="F865" t="s">
        <v>82</v>
      </c>
      <c r="G865" s="21">
        <v>2780</v>
      </c>
      <c r="H865" s="21">
        <v>2754666</v>
      </c>
      <c r="I865" s="21">
        <v>765797148</v>
      </c>
      <c r="K865" s="35" t="str">
        <f t="shared" si="12"/>
        <v>Спир</v>
      </c>
    </row>
    <row r="866" spans="1:11">
      <c r="A866">
        <v>6372901</v>
      </c>
      <c r="B866" t="s">
        <v>1383</v>
      </c>
      <c r="C866" t="s">
        <v>381</v>
      </c>
      <c r="D866" t="s">
        <v>382</v>
      </c>
      <c r="E866">
        <v>45433</v>
      </c>
      <c r="F866" t="s">
        <v>84</v>
      </c>
      <c r="G866" s="21">
        <v>450</v>
      </c>
      <c r="H866" s="21">
        <v>3221788</v>
      </c>
      <c r="I866" s="21">
        <v>144980460</v>
      </c>
      <c r="K866" s="35" t="str">
        <f t="shared" si="12"/>
        <v>Спир</v>
      </c>
    </row>
    <row r="867" spans="1:11">
      <c r="A867">
        <v>6373496</v>
      </c>
      <c r="B867" t="s">
        <v>1383</v>
      </c>
      <c r="C867" t="s">
        <v>387</v>
      </c>
      <c r="D867" t="s">
        <v>388</v>
      </c>
      <c r="E867">
        <v>18521</v>
      </c>
      <c r="F867" t="s">
        <v>58</v>
      </c>
      <c r="G867" s="21">
        <v>100</v>
      </c>
      <c r="H867" s="21">
        <v>6351000</v>
      </c>
      <c r="I867" s="21">
        <v>6351000</v>
      </c>
      <c r="K867" s="35" t="str">
        <f t="shared" si="12"/>
        <v>Бард</v>
      </c>
    </row>
    <row r="868" spans="1:11">
      <c r="A868">
        <v>6373497</v>
      </c>
      <c r="B868" t="s">
        <v>1383</v>
      </c>
      <c r="C868" t="s">
        <v>387</v>
      </c>
      <c r="D868" t="s">
        <v>388</v>
      </c>
      <c r="E868">
        <v>18521</v>
      </c>
      <c r="F868" t="s">
        <v>58</v>
      </c>
      <c r="G868" s="21">
        <v>100</v>
      </c>
      <c r="H868" s="21">
        <v>6351000</v>
      </c>
      <c r="I868" s="21">
        <v>6351000</v>
      </c>
      <c r="K868" s="35" t="str">
        <f t="shared" si="12"/>
        <v>Бард</v>
      </c>
    </row>
    <row r="869" spans="1:11">
      <c r="A869">
        <v>6373498</v>
      </c>
      <c r="B869" t="s">
        <v>1383</v>
      </c>
      <c r="C869" t="s">
        <v>387</v>
      </c>
      <c r="D869" t="s">
        <v>388</v>
      </c>
      <c r="E869">
        <v>18521</v>
      </c>
      <c r="F869" t="s">
        <v>58</v>
      </c>
      <c r="G869" s="21">
        <v>100</v>
      </c>
      <c r="H869" s="21">
        <v>6351000</v>
      </c>
      <c r="I869" s="21">
        <v>6351000</v>
      </c>
      <c r="K869" s="35" t="str">
        <f t="shared" si="12"/>
        <v>Бард</v>
      </c>
    </row>
    <row r="870" spans="1:11">
      <c r="A870">
        <v>6373499</v>
      </c>
      <c r="B870" t="s">
        <v>1383</v>
      </c>
      <c r="C870" t="s">
        <v>387</v>
      </c>
      <c r="D870" t="s">
        <v>388</v>
      </c>
      <c r="E870">
        <v>18521</v>
      </c>
      <c r="F870" t="s">
        <v>58</v>
      </c>
      <c r="G870" s="21">
        <v>100</v>
      </c>
      <c r="H870" s="21">
        <v>6351000</v>
      </c>
      <c r="I870" s="21">
        <v>6351000</v>
      </c>
      <c r="K870" s="35" t="str">
        <f t="shared" si="12"/>
        <v>Бард</v>
      </c>
    </row>
    <row r="871" spans="1:11">
      <c r="A871">
        <v>6373500</v>
      </c>
      <c r="B871" t="s">
        <v>1383</v>
      </c>
      <c r="C871" t="s">
        <v>387</v>
      </c>
      <c r="D871" t="s">
        <v>388</v>
      </c>
      <c r="E871">
        <v>18521</v>
      </c>
      <c r="F871" t="s">
        <v>58</v>
      </c>
      <c r="G871" s="21">
        <v>100</v>
      </c>
      <c r="H871" s="21">
        <v>6351000</v>
      </c>
      <c r="I871" s="21">
        <v>6351000</v>
      </c>
      <c r="K871" s="35" t="str">
        <f t="shared" si="12"/>
        <v>Бард</v>
      </c>
    </row>
    <row r="872" spans="1:11">
      <c r="A872">
        <v>6373501</v>
      </c>
      <c r="B872" t="s">
        <v>1383</v>
      </c>
      <c r="C872" t="s">
        <v>74</v>
      </c>
      <c r="D872" t="s">
        <v>75</v>
      </c>
      <c r="E872">
        <v>18521</v>
      </c>
      <c r="F872" t="s">
        <v>58</v>
      </c>
      <c r="G872" s="21">
        <v>100</v>
      </c>
      <c r="H872" s="21">
        <v>6350999</v>
      </c>
      <c r="I872" s="21">
        <v>6350999</v>
      </c>
      <c r="K872" s="35" t="str">
        <f t="shared" si="12"/>
        <v>Бард</v>
      </c>
    </row>
    <row r="873" spans="1:11">
      <c r="A873">
        <v>6373502</v>
      </c>
      <c r="B873" t="s">
        <v>1383</v>
      </c>
      <c r="C873" t="s">
        <v>1466</v>
      </c>
      <c r="D873" t="s">
        <v>1467</v>
      </c>
      <c r="E873">
        <v>18521</v>
      </c>
      <c r="F873" t="s">
        <v>58</v>
      </c>
      <c r="G873" s="21">
        <v>100</v>
      </c>
      <c r="H873" s="21">
        <v>6326100</v>
      </c>
      <c r="I873" s="21">
        <v>6326100</v>
      </c>
      <c r="K873" s="35" t="str">
        <f t="shared" si="12"/>
        <v>Бард</v>
      </c>
    </row>
    <row r="874" spans="1:11">
      <c r="A874">
        <v>6373503</v>
      </c>
      <c r="B874" t="s">
        <v>1383</v>
      </c>
      <c r="C874" t="s">
        <v>204</v>
      </c>
      <c r="D874" t="s">
        <v>73</v>
      </c>
      <c r="E874">
        <v>18521</v>
      </c>
      <c r="F874" t="s">
        <v>58</v>
      </c>
      <c r="G874" s="21">
        <v>100</v>
      </c>
      <c r="H874" s="21">
        <v>6325059</v>
      </c>
      <c r="I874" s="21">
        <v>6325059</v>
      </c>
      <c r="K874" s="35" t="str">
        <f t="shared" si="12"/>
        <v>Бард</v>
      </c>
    </row>
    <row r="875" spans="1:11">
      <c r="A875">
        <v>6375480</v>
      </c>
      <c r="B875" t="s">
        <v>1460</v>
      </c>
      <c r="C875" t="s">
        <v>359</v>
      </c>
      <c r="D875" t="s">
        <v>360</v>
      </c>
      <c r="E875">
        <v>45285</v>
      </c>
      <c r="F875" t="s">
        <v>83</v>
      </c>
      <c r="G875" s="21">
        <v>200</v>
      </c>
      <c r="H875" s="21">
        <v>2741888</v>
      </c>
      <c r="I875" s="21">
        <v>54837760</v>
      </c>
      <c r="K875" s="35" t="str">
        <f t="shared" si="12"/>
        <v>Спир</v>
      </c>
    </row>
    <row r="876" spans="1:11">
      <c r="A876">
        <v>6375481</v>
      </c>
      <c r="B876" t="s">
        <v>1460</v>
      </c>
      <c r="C876" t="s">
        <v>113</v>
      </c>
      <c r="D876" t="s">
        <v>114</v>
      </c>
      <c r="E876">
        <v>45285</v>
      </c>
      <c r="F876" t="s">
        <v>83</v>
      </c>
      <c r="G876" s="21">
        <v>500</v>
      </c>
      <c r="H876" s="21">
        <v>2723007</v>
      </c>
      <c r="I876" s="21">
        <v>136150350</v>
      </c>
      <c r="K876" s="35" t="str">
        <f t="shared" si="12"/>
        <v>Спир</v>
      </c>
    </row>
    <row r="877" spans="1:11">
      <c r="A877">
        <v>6375482</v>
      </c>
      <c r="B877" t="s">
        <v>1460</v>
      </c>
      <c r="C877" t="s">
        <v>1464</v>
      </c>
      <c r="D877" t="s">
        <v>1465</v>
      </c>
      <c r="E877">
        <v>45285</v>
      </c>
      <c r="F877" t="s">
        <v>83</v>
      </c>
      <c r="G877" s="21">
        <v>50</v>
      </c>
      <c r="H877" s="21">
        <v>2722999</v>
      </c>
      <c r="I877" s="21">
        <v>13614995</v>
      </c>
      <c r="K877" s="35" t="str">
        <f t="shared" si="12"/>
        <v>Спир</v>
      </c>
    </row>
    <row r="878" spans="1:11">
      <c r="A878">
        <v>6375483</v>
      </c>
      <c r="B878" t="s">
        <v>1460</v>
      </c>
      <c r="C878" t="s">
        <v>102</v>
      </c>
      <c r="D878" t="s">
        <v>103</v>
      </c>
      <c r="E878">
        <v>45285</v>
      </c>
      <c r="F878" t="s">
        <v>83</v>
      </c>
      <c r="G878" s="21">
        <v>480</v>
      </c>
      <c r="H878" s="21">
        <v>2722889</v>
      </c>
      <c r="I878" s="21">
        <v>130698672</v>
      </c>
      <c r="K878" s="35" t="str">
        <f t="shared" si="12"/>
        <v>Спир</v>
      </c>
    </row>
    <row r="879" spans="1:11">
      <c r="A879">
        <v>6375484</v>
      </c>
      <c r="B879" t="s">
        <v>1460</v>
      </c>
      <c r="C879" t="s">
        <v>222</v>
      </c>
      <c r="D879" t="s">
        <v>223</v>
      </c>
      <c r="E879">
        <v>45285</v>
      </c>
      <c r="F879" t="s">
        <v>83</v>
      </c>
      <c r="G879" s="21">
        <v>100</v>
      </c>
      <c r="H879" s="21">
        <v>2721888</v>
      </c>
      <c r="I879" s="21">
        <v>27218880</v>
      </c>
      <c r="K879" s="35" t="str">
        <f t="shared" si="12"/>
        <v>Спир</v>
      </c>
    </row>
    <row r="880" spans="1:11">
      <c r="A880">
        <v>6375485</v>
      </c>
      <c r="B880" t="s">
        <v>1460</v>
      </c>
      <c r="C880" t="s">
        <v>150</v>
      </c>
      <c r="D880" t="s">
        <v>151</v>
      </c>
      <c r="E880">
        <v>45284</v>
      </c>
      <c r="F880" t="s">
        <v>82</v>
      </c>
      <c r="G880" s="21">
        <v>440</v>
      </c>
      <c r="H880" s="21">
        <v>2754888</v>
      </c>
      <c r="I880" s="21">
        <v>121215072</v>
      </c>
      <c r="K880" s="35" t="str">
        <f t="shared" si="12"/>
        <v>Спир</v>
      </c>
    </row>
    <row r="881" spans="1:11">
      <c r="A881">
        <v>6376144</v>
      </c>
      <c r="B881" t="s">
        <v>1460</v>
      </c>
      <c r="C881" t="s">
        <v>1462</v>
      </c>
      <c r="D881" t="s">
        <v>1463</v>
      </c>
      <c r="E881">
        <v>18521</v>
      </c>
      <c r="F881" t="s">
        <v>58</v>
      </c>
      <c r="G881" s="21">
        <v>100</v>
      </c>
      <c r="H881" s="21">
        <v>6326100</v>
      </c>
      <c r="I881" s="21">
        <v>6326100</v>
      </c>
      <c r="K881" s="35" t="str">
        <f t="shared" si="12"/>
        <v>Бард</v>
      </c>
    </row>
    <row r="882" spans="1:11">
      <c r="A882">
        <v>6376145</v>
      </c>
      <c r="B882" t="s">
        <v>1460</v>
      </c>
      <c r="C882" t="s">
        <v>204</v>
      </c>
      <c r="D882" t="s">
        <v>73</v>
      </c>
      <c r="E882">
        <v>18521</v>
      </c>
      <c r="F882" t="s">
        <v>58</v>
      </c>
      <c r="G882" s="21">
        <v>100</v>
      </c>
      <c r="H882" s="21">
        <v>6325059</v>
      </c>
      <c r="I882" s="21">
        <v>6325059</v>
      </c>
      <c r="K882" s="35" t="str">
        <f t="shared" si="12"/>
        <v>Бард</v>
      </c>
    </row>
    <row r="883" spans="1:11">
      <c r="A883">
        <v>6376146</v>
      </c>
      <c r="B883" t="s">
        <v>1460</v>
      </c>
      <c r="C883" t="s">
        <v>59</v>
      </c>
      <c r="D883" t="s">
        <v>60</v>
      </c>
      <c r="E883">
        <v>18521</v>
      </c>
      <c r="F883" t="s">
        <v>58</v>
      </c>
      <c r="G883" s="21">
        <v>600</v>
      </c>
      <c r="H883" s="21">
        <v>6325000</v>
      </c>
      <c r="I883" s="21">
        <v>37950000</v>
      </c>
      <c r="K883" s="35" t="str">
        <f t="shared" si="12"/>
        <v>Бард</v>
      </c>
    </row>
    <row r="884" spans="1:11">
      <c r="A884">
        <v>6376538</v>
      </c>
      <c r="B884" t="s">
        <v>1460</v>
      </c>
      <c r="C884" t="s">
        <v>173</v>
      </c>
      <c r="D884" t="s">
        <v>174</v>
      </c>
      <c r="E884">
        <v>78261</v>
      </c>
      <c r="F884" t="s">
        <v>1461</v>
      </c>
      <c r="G884" s="21">
        <v>1200</v>
      </c>
      <c r="H884" s="21">
        <v>27216001</v>
      </c>
      <c r="I884" s="21">
        <v>32659201.199999999</v>
      </c>
      <c r="K884" s="35" t="str">
        <f t="shared" si="12"/>
        <v>Спир</v>
      </c>
    </row>
    <row r="885" spans="1:11">
      <c r="A885">
        <v>6376839</v>
      </c>
      <c r="B885" t="s">
        <v>1460</v>
      </c>
      <c r="C885" t="s">
        <v>100</v>
      </c>
      <c r="D885" t="s">
        <v>101</v>
      </c>
      <c r="E885">
        <v>45284</v>
      </c>
      <c r="F885" t="s">
        <v>82</v>
      </c>
      <c r="G885" s="21">
        <v>100</v>
      </c>
      <c r="H885" s="21">
        <v>2755999</v>
      </c>
      <c r="I885" s="21">
        <v>27559990</v>
      </c>
      <c r="K885" s="35" t="str">
        <f t="shared" si="12"/>
        <v>Спир</v>
      </c>
    </row>
    <row r="886" spans="1:11">
      <c r="A886">
        <v>6377937</v>
      </c>
      <c r="B886" t="s">
        <v>2613</v>
      </c>
      <c r="C886" t="s">
        <v>367</v>
      </c>
      <c r="D886" t="s">
        <v>368</v>
      </c>
      <c r="E886">
        <v>45285</v>
      </c>
      <c r="F886" t="s">
        <v>83</v>
      </c>
      <c r="G886" s="21">
        <v>200</v>
      </c>
      <c r="H886" s="21">
        <v>2721600</v>
      </c>
      <c r="I886" s="21">
        <v>54432000</v>
      </c>
      <c r="K886" s="35" t="str">
        <f t="shared" si="12"/>
        <v>Спир</v>
      </c>
    </row>
    <row r="887" spans="1:11">
      <c r="A887">
        <v>6378029</v>
      </c>
      <c r="B887" t="s">
        <v>2613</v>
      </c>
      <c r="C887" t="s">
        <v>127</v>
      </c>
      <c r="D887" t="s">
        <v>106</v>
      </c>
      <c r="E887">
        <v>45433</v>
      </c>
      <c r="F887" t="s">
        <v>84</v>
      </c>
      <c r="G887" s="21">
        <v>200</v>
      </c>
      <c r="H887" s="21">
        <v>3220800</v>
      </c>
      <c r="I887" s="21">
        <v>64416000</v>
      </c>
      <c r="K887" s="35" t="str">
        <f t="shared" si="12"/>
        <v>Спир</v>
      </c>
    </row>
    <row r="888" spans="1:11">
      <c r="A888">
        <v>6378621</v>
      </c>
      <c r="B888" t="s">
        <v>2613</v>
      </c>
      <c r="C888" t="s">
        <v>1177</v>
      </c>
      <c r="D888" t="s">
        <v>1178</v>
      </c>
      <c r="E888">
        <v>18521</v>
      </c>
      <c r="F888" t="s">
        <v>58</v>
      </c>
      <c r="G888" s="21">
        <v>100</v>
      </c>
      <c r="H888" s="21">
        <v>6335000</v>
      </c>
      <c r="I888" s="21">
        <v>6335000</v>
      </c>
      <c r="K888" s="35" t="str">
        <f t="shared" si="12"/>
        <v>Бард</v>
      </c>
    </row>
    <row r="889" spans="1:11">
      <c r="A889">
        <v>6378622</v>
      </c>
      <c r="B889" t="s">
        <v>2613</v>
      </c>
      <c r="C889" t="s">
        <v>56</v>
      </c>
      <c r="D889" t="s">
        <v>57</v>
      </c>
      <c r="E889">
        <v>18521</v>
      </c>
      <c r="F889" t="s">
        <v>58</v>
      </c>
      <c r="G889" s="21">
        <v>300</v>
      </c>
      <c r="H889" s="21">
        <v>6325205</v>
      </c>
      <c r="I889" s="21">
        <v>18975615</v>
      </c>
      <c r="K889" s="35" t="str">
        <f t="shared" si="12"/>
        <v>Бард</v>
      </c>
    </row>
    <row r="890" spans="1:11">
      <c r="A890">
        <v>6378623</v>
      </c>
      <c r="B890" t="s">
        <v>2613</v>
      </c>
      <c r="C890" t="s">
        <v>59</v>
      </c>
      <c r="D890" t="s">
        <v>60</v>
      </c>
      <c r="E890">
        <v>18521</v>
      </c>
      <c r="F890" t="s">
        <v>58</v>
      </c>
      <c r="G890" s="21">
        <v>100</v>
      </c>
      <c r="H890" s="21">
        <v>6325000</v>
      </c>
      <c r="I890" s="21">
        <v>6325000</v>
      </c>
      <c r="K890" s="35" t="str">
        <f t="shared" si="12"/>
        <v>Бард</v>
      </c>
    </row>
    <row r="891" spans="1:11">
      <c r="A891">
        <v>6379480</v>
      </c>
      <c r="B891" t="s">
        <v>2613</v>
      </c>
      <c r="C891" t="s">
        <v>3937</v>
      </c>
      <c r="D891" t="s">
        <v>3961</v>
      </c>
      <c r="E891">
        <v>45285</v>
      </c>
      <c r="F891" t="s">
        <v>83</v>
      </c>
      <c r="G891" s="21">
        <v>1200</v>
      </c>
      <c r="H891" s="21">
        <v>2723600</v>
      </c>
      <c r="I891" s="21">
        <v>326832000</v>
      </c>
      <c r="K891" s="35" t="str">
        <f t="shared" si="12"/>
        <v>Спир</v>
      </c>
    </row>
    <row r="892" spans="1:11">
      <c r="A892">
        <v>6379481</v>
      </c>
      <c r="B892" t="s">
        <v>2613</v>
      </c>
      <c r="C892" t="s">
        <v>102</v>
      </c>
      <c r="D892" t="s">
        <v>103</v>
      </c>
      <c r="E892">
        <v>45285</v>
      </c>
      <c r="F892" t="s">
        <v>83</v>
      </c>
      <c r="G892" s="21">
        <v>480</v>
      </c>
      <c r="H892" s="21">
        <v>2722999</v>
      </c>
      <c r="I892" s="21">
        <v>130703952</v>
      </c>
      <c r="K892" s="35" t="str">
        <f t="shared" si="12"/>
        <v>Спир</v>
      </c>
    </row>
    <row r="893" spans="1:11">
      <c r="A893">
        <v>6379482</v>
      </c>
      <c r="B893" t="s">
        <v>2613</v>
      </c>
      <c r="C893" t="s">
        <v>173</v>
      </c>
      <c r="D893" t="s">
        <v>174</v>
      </c>
      <c r="E893">
        <v>45285</v>
      </c>
      <c r="F893" t="s">
        <v>83</v>
      </c>
      <c r="G893" s="21">
        <v>400</v>
      </c>
      <c r="H893" s="21">
        <v>2722788</v>
      </c>
      <c r="I893" s="21">
        <v>108911520</v>
      </c>
      <c r="K893" s="35" t="str">
        <f t="shared" si="12"/>
        <v>Спир</v>
      </c>
    </row>
    <row r="894" spans="1:11">
      <c r="A894">
        <v>6379483</v>
      </c>
      <c r="B894" t="s">
        <v>2613</v>
      </c>
      <c r="C894" t="s">
        <v>85</v>
      </c>
      <c r="D894" t="s">
        <v>86</v>
      </c>
      <c r="E894">
        <v>45285</v>
      </c>
      <c r="F894" t="s">
        <v>83</v>
      </c>
      <c r="G894" s="21">
        <v>1200</v>
      </c>
      <c r="H894" s="21">
        <v>2722600</v>
      </c>
      <c r="I894" s="21">
        <v>326712000</v>
      </c>
      <c r="K894" s="35" t="str">
        <f t="shared" si="12"/>
        <v>Спир</v>
      </c>
    </row>
    <row r="895" spans="1:11">
      <c r="A895">
        <v>6379484</v>
      </c>
      <c r="B895" t="s">
        <v>2613</v>
      </c>
      <c r="C895" t="s">
        <v>85</v>
      </c>
      <c r="D895" t="s">
        <v>86</v>
      </c>
      <c r="E895">
        <v>45285</v>
      </c>
      <c r="F895" t="s">
        <v>83</v>
      </c>
      <c r="G895" s="21">
        <v>120</v>
      </c>
      <c r="H895" s="21">
        <v>2721600</v>
      </c>
      <c r="I895" s="21">
        <v>32659200</v>
      </c>
      <c r="K895" s="35" t="str">
        <f t="shared" si="12"/>
        <v>Спир</v>
      </c>
    </row>
    <row r="896" spans="1:11">
      <c r="A896">
        <v>6380287</v>
      </c>
      <c r="B896" t="s">
        <v>3899</v>
      </c>
      <c r="C896" t="s">
        <v>85</v>
      </c>
      <c r="D896" t="s">
        <v>86</v>
      </c>
      <c r="E896">
        <v>45285</v>
      </c>
      <c r="F896" t="s">
        <v>83</v>
      </c>
      <c r="G896" s="21">
        <v>1080</v>
      </c>
      <c r="H896" s="21">
        <v>2722007</v>
      </c>
      <c r="I896" s="21">
        <v>293976756</v>
      </c>
      <c r="K896" s="35" t="str">
        <f t="shared" si="12"/>
        <v>Спир</v>
      </c>
    </row>
    <row r="897" spans="1:11">
      <c r="A897">
        <v>6380288</v>
      </c>
      <c r="B897" t="s">
        <v>3899</v>
      </c>
      <c r="C897" t="s">
        <v>359</v>
      </c>
      <c r="D897" t="s">
        <v>360</v>
      </c>
      <c r="E897">
        <v>45285</v>
      </c>
      <c r="F897" t="s">
        <v>83</v>
      </c>
      <c r="G897" s="21">
        <v>200</v>
      </c>
      <c r="H897" s="21">
        <v>2721688</v>
      </c>
      <c r="I897" s="21">
        <v>54433760</v>
      </c>
      <c r="K897" s="35" t="str">
        <f t="shared" si="12"/>
        <v>Спир</v>
      </c>
    </row>
    <row r="898" spans="1:11">
      <c r="A898">
        <v>6380289</v>
      </c>
      <c r="B898" t="s">
        <v>3899</v>
      </c>
      <c r="C898" t="s">
        <v>1473</v>
      </c>
      <c r="D898" t="s">
        <v>1474</v>
      </c>
      <c r="E898">
        <v>45285</v>
      </c>
      <c r="F898" t="s">
        <v>83</v>
      </c>
      <c r="G898" s="21">
        <v>200</v>
      </c>
      <c r="H898" s="21">
        <v>2721600</v>
      </c>
      <c r="I898" s="21">
        <v>54432000</v>
      </c>
      <c r="K898" s="35" t="str">
        <f t="shared" si="12"/>
        <v>Спир</v>
      </c>
    </row>
    <row r="899" spans="1:11">
      <c r="A899">
        <v>6380290</v>
      </c>
      <c r="B899" t="s">
        <v>3899</v>
      </c>
      <c r="C899" t="s">
        <v>92</v>
      </c>
      <c r="D899" t="s">
        <v>93</v>
      </c>
      <c r="E899">
        <v>45285</v>
      </c>
      <c r="F899" t="s">
        <v>83</v>
      </c>
      <c r="G899" s="21">
        <v>500</v>
      </c>
      <c r="H899" s="21">
        <v>2721600</v>
      </c>
      <c r="I899" s="21">
        <v>136080000</v>
      </c>
      <c r="K899" s="35" t="str">
        <f t="shared" si="12"/>
        <v>Спир</v>
      </c>
    </row>
    <row r="900" spans="1:11">
      <c r="A900">
        <v>6380392</v>
      </c>
      <c r="B900" t="s">
        <v>3899</v>
      </c>
      <c r="C900" t="s">
        <v>278</v>
      </c>
      <c r="D900" t="s">
        <v>279</v>
      </c>
      <c r="E900">
        <v>45433</v>
      </c>
      <c r="F900" t="s">
        <v>84</v>
      </c>
      <c r="G900" s="21">
        <v>20</v>
      </c>
      <c r="H900" s="21">
        <v>3220100</v>
      </c>
      <c r="I900" s="21">
        <v>6440200</v>
      </c>
      <c r="K900" s="35" t="str">
        <f t="shared" si="12"/>
        <v>Спир</v>
      </c>
    </row>
    <row r="901" spans="1:11">
      <c r="A901">
        <v>6380945</v>
      </c>
      <c r="B901" t="s">
        <v>3899</v>
      </c>
      <c r="C901" t="s">
        <v>1177</v>
      </c>
      <c r="D901" t="s">
        <v>1178</v>
      </c>
      <c r="E901">
        <v>18521</v>
      </c>
      <c r="F901" t="s">
        <v>58</v>
      </c>
      <c r="G901" s="21">
        <v>100</v>
      </c>
      <c r="H901" s="21">
        <v>6345999</v>
      </c>
      <c r="I901" s="21">
        <v>6345999</v>
      </c>
      <c r="K901" s="35" t="str">
        <f t="shared" si="12"/>
        <v>Бард</v>
      </c>
    </row>
    <row r="902" spans="1:11">
      <c r="A902">
        <v>6380946</v>
      </c>
      <c r="B902" t="s">
        <v>3899</v>
      </c>
      <c r="C902" t="s">
        <v>1487</v>
      </c>
      <c r="D902" t="s">
        <v>1488</v>
      </c>
      <c r="E902">
        <v>18521</v>
      </c>
      <c r="F902" t="s">
        <v>58</v>
      </c>
      <c r="G902" s="21">
        <v>200</v>
      </c>
      <c r="H902" s="21">
        <v>6330500</v>
      </c>
      <c r="I902" s="21">
        <v>12661000</v>
      </c>
      <c r="K902" s="35" t="str">
        <f t="shared" si="12"/>
        <v>Бард</v>
      </c>
    </row>
    <row r="903" spans="1:11">
      <c r="A903">
        <v>6380947</v>
      </c>
      <c r="B903" t="s">
        <v>3899</v>
      </c>
      <c r="C903" t="s">
        <v>1471</v>
      </c>
      <c r="D903" t="s">
        <v>1472</v>
      </c>
      <c r="E903">
        <v>18521</v>
      </c>
      <c r="F903" t="s">
        <v>58</v>
      </c>
      <c r="G903" s="21">
        <v>100</v>
      </c>
      <c r="H903" s="21">
        <v>6330003</v>
      </c>
      <c r="I903" s="21">
        <v>6330003</v>
      </c>
      <c r="K903" s="35" t="str">
        <f t="shared" ref="K903:K966" si="13">LEFT(F903,4)</f>
        <v>Бард</v>
      </c>
    </row>
    <row r="904" spans="1:11">
      <c r="A904">
        <v>6380948</v>
      </c>
      <c r="B904" t="s">
        <v>3899</v>
      </c>
      <c r="C904" t="s">
        <v>59</v>
      </c>
      <c r="D904" t="s">
        <v>60</v>
      </c>
      <c r="E904">
        <v>18521</v>
      </c>
      <c r="F904" t="s">
        <v>58</v>
      </c>
      <c r="G904" s="21">
        <v>100</v>
      </c>
      <c r="H904" s="21">
        <v>6325000</v>
      </c>
      <c r="I904" s="21">
        <v>6325000</v>
      </c>
      <c r="K904" s="35" t="str">
        <f t="shared" si="13"/>
        <v>Бард</v>
      </c>
    </row>
    <row r="905" spans="1:11">
      <c r="A905">
        <v>6381297</v>
      </c>
      <c r="B905" t="s">
        <v>3899</v>
      </c>
      <c r="C905" t="s">
        <v>1489</v>
      </c>
      <c r="D905" t="s">
        <v>1490</v>
      </c>
      <c r="E905">
        <v>78261</v>
      </c>
      <c r="F905" t="s">
        <v>1461</v>
      </c>
      <c r="G905" s="21">
        <v>3200</v>
      </c>
      <c r="H905" s="21">
        <v>27216000</v>
      </c>
      <c r="I905" s="21">
        <v>87091200</v>
      </c>
      <c r="K905" s="35" t="str">
        <f t="shared" si="13"/>
        <v>Спир</v>
      </c>
    </row>
    <row r="906" spans="1:11">
      <c r="A906">
        <v>6381298</v>
      </c>
      <c r="B906" t="s">
        <v>3899</v>
      </c>
      <c r="C906" t="s">
        <v>1489</v>
      </c>
      <c r="D906" t="s">
        <v>1490</v>
      </c>
      <c r="E906">
        <v>78261</v>
      </c>
      <c r="F906" t="s">
        <v>1461</v>
      </c>
      <c r="G906" s="21">
        <v>3200</v>
      </c>
      <c r="H906" s="21">
        <v>27216000</v>
      </c>
      <c r="I906" s="21">
        <v>87091200</v>
      </c>
      <c r="K906" s="35" t="str">
        <f t="shared" si="13"/>
        <v>Спир</v>
      </c>
    </row>
    <row r="907" spans="1:11">
      <c r="A907">
        <v>6381647</v>
      </c>
      <c r="B907" t="s">
        <v>3899</v>
      </c>
      <c r="C907" t="s">
        <v>295</v>
      </c>
      <c r="D907" t="s">
        <v>296</v>
      </c>
      <c r="E907">
        <v>45285</v>
      </c>
      <c r="F907" t="s">
        <v>83</v>
      </c>
      <c r="G907" s="21">
        <v>1620</v>
      </c>
      <c r="H907" s="21">
        <v>2723600</v>
      </c>
      <c r="I907" s="21">
        <v>441223200</v>
      </c>
      <c r="K907" s="35" t="str">
        <f t="shared" si="13"/>
        <v>Спир</v>
      </c>
    </row>
    <row r="908" spans="1:11">
      <c r="A908">
        <v>6382321</v>
      </c>
      <c r="B908" t="s">
        <v>2650</v>
      </c>
      <c r="C908" t="s">
        <v>295</v>
      </c>
      <c r="D908" t="s">
        <v>296</v>
      </c>
      <c r="E908">
        <v>45285</v>
      </c>
      <c r="F908" t="s">
        <v>83</v>
      </c>
      <c r="G908" s="21">
        <v>1280</v>
      </c>
      <c r="H908" s="21">
        <v>2723600</v>
      </c>
      <c r="I908" s="21">
        <v>348620800</v>
      </c>
      <c r="K908" s="35" t="str">
        <f t="shared" si="13"/>
        <v>Спир</v>
      </c>
    </row>
    <row r="909" spans="1:11">
      <c r="A909">
        <v>6382322</v>
      </c>
      <c r="B909" t="s">
        <v>2650</v>
      </c>
      <c r="C909" t="s">
        <v>98</v>
      </c>
      <c r="D909" t="s">
        <v>99</v>
      </c>
      <c r="E909">
        <v>45285</v>
      </c>
      <c r="F909" t="s">
        <v>83</v>
      </c>
      <c r="G909" s="21">
        <v>600</v>
      </c>
      <c r="H909" s="21">
        <v>2722000</v>
      </c>
      <c r="I909" s="21">
        <v>163320000</v>
      </c>
      <c r="K909" s="35" t="str">
        <f t="shared" si="13"/>
        <v>Спир</v>
      </c>
    </row>
    <row r="910" spans="1:11">
      <c r="A910">
        <v>6382323</v>
      </c>
      <c r="B910" t="s">
        <v>2650</v>
      </c>
      <c r="C910" t="s">
        <v>359</v>
      </c>
      <c r="D910" t="s">
        <v>360</v>
      </c>
      <c r="E910">
        <v>45285</v>
      </c>
      <c r="F910" t="s">
        <v>83</v>
      </c>
      <c r="G910" s="21">
        <v>200</v>
      </c>
      <c r="H910" s="21">
        <v>2721688</v>
      </c>
      <c r="I910" s="21">
        <v>54433760</v>
      </c>
      <c r="K910" s="35" t="str">
        <f t="shared" si="13"/>
        <v>Спир</v>
      </c>
    </row>
    <row r="911" spans="1:11">
      <c r="A911">
        <v>6382324</v>
      </c>
      <c r="B911" t="s">
        <v>2650</v>
      </c>
      <c r="C911" t="s">
        <v>92</v>
      </c>
      <c r="D911" t="s">
        <v>93</v>
      </c>
      <c r="E911">
        <v>45285</v>
      </c>
      <c r="F911" t="s">
        <v>83</v>
      </c>
      <c r="G911" s="21">
        <v>400</v>
      </c>
      <c r="H911" s="21">
        <v>2721600</v>
      </c>
      <c r="I911" s="21">
        <v>108864000</v>
      </c>
      <c r="K911" s="35" t="str">
        <f t="shared" si="13"/>
        <v>Спир</v>
      </c>
    </row>
    <row r="912" spans="1:11">
      <c r="A912">
        <v>6382325</v>
      </c>
      <c r="B912" t="s">
        <v>2650</v>
      </c>
      <c r="C912" t="s">
        <v>92</v>
      </c>
      <c r="D912" t="s">
        <v>93</v>
      </c>
      <c r="E912">
        <v>45285</v>
      </c>
      <c r="F912" t="s">
        <v>83</v>
      </c>
      <c r="G912" s="21">
        <v>400</v>
      </c>
      <c r="H912" s="21">
        <v>2721600</v>
      </c>
      <c r="I912" s="21">
        <v>108864000</v>
      </c>
      <c r="K912" s="35" t="str">
        <f t="shared" si="13"/>
        <v>Спир</v>
      </c>
    </row>
    <row r="913" spans="1:11">
      <c r="A913">
        <v>6382326</v>
      </c>
      <c r="B913" t="s">
        <v>2650</v>
      </c>
      <c r="C913" t="s">
        <v>367</v>
      </c>
      <c r="D913" t="s">
        <v>368</v>
      </c>
      <c r="E913">
        <v>45285</v>
      </c>
      <c r="F913" t="s">
        <v>83</v>
      </c>
      <c r="G913" s="21">
        <v>200</v>
      </c>
      <c r="H913" s="21">
        <v>2721600</v>
      </c>
      <c r="I913" s="21">
        <v>54432000</v>
      </c>
      <c r="K913" s="35" t="str">
        <f t="shared" si="13"/>
        <v>Спир</v>
      </c>
    </row>
    <row r="914" spans="1:11">
      <c r="A914">
        <v>6382978</v>
      </c>
      <c r="B914" t="s">
        <v>2650</v>
      </c>
      <c r="C914" t="s">
        <v>59</v>
      </c>
      <c r="D914" t="s">
        <v>60</v>
      </c>
      <c r="E914">
        <v>18521</v>
      </c>
      <c r="F914" t="s">
        <v>58</v>
      </c>
      <c r="G914" s="21">
        <v>600</v>
      </c>
      <c r="H914" s="21">
        <v>6325000</v>
      </c>
      <c r="I914" s="21">
        <v>37950000</v>
      </c>
      <c r="K914" s="35" t="str">
        <f t="shared" si="13"/>
        <v>Бард</v>
      </c>
    </row>
    <row r="915" spans="1:11">
      <c r="A915">
        <v>6383676</v>
      </c>
      <c r="B915" t="s">
        <v>2650</v>
      </c>
      <c r="C915" t="s">
        <v>132</v>
      </c>
      <c r="D915" t="s">
        <v>133</v>
      </c>
      <c r="E915">
        <v>45285</v>
      </c>
      <c r="F915" t="s">
        <v>83</v>
      </c>
      <c r="G915" s="21">
        <v>250</v>
      </c>
      <c r="H915" s="21">
        <v>2724610</v>
      </c>
      <c r="I915" s="21">
        <v>68115250</v>
      </c>
      <c r="K915" s="35" t="str">
        <f t="shared" si="13"/>
        <v>Спир</v>
      </c>
    </row>
    <row r="916" spans="1:11">
      <c r="A916">
        <v>6383677</v>
      </c>
      <c r="B916" t="s">
        <v>2650</v>
      </c>
      <c r="C916" t="s">
        <v>163</v>
      </c>
      <c r="D916" t="s">
        <v>164</v>
      </c>
      <c r="E916">
        <v>45285</v>
      </c>
      <c r="F916" t="s">
        <v>83</v>
      </c>
      <c r="G916" s="21">
        <v>150</v>
      </c>
      <c r="H916" s="21">
        <v>2722456</v>
      </c>
      <c r="I916" s="21">
        <v>40836840</v>
      </c>
      <c r="K916" s="35" t="str">
        <f t="shared" si="13"/>
        <v>Спир</v>
      </c>
    </row>
    <row r="917" spans="1:11">
      <c r="A917">
        <v>6383678</v>
      </c>
      <c r="B917" t="s">
        <v>2650</v>
      </c>
      <c r="C917" t="s">
        <v>136</v>
      </c>
      <c r="D917" t="s">
        <v>137</v>
      </c>
      <c r="E917">
        <v>45285</v>
      </c>
      <c r="F917" t="s">
        <v>83</v>
      </c>
      <c r="G917" s="21">
        <v>120</v>
      </c>
      <c r="H917" s="21">
        <v>2722111</v>
      </c>
      <c r="I917" s="21">
        <v>32665332</v>
      </c>
      <c r="K917" s="35" t="str">
        <f t="shared" si="13"/>
        <v>Спир</v>
      </c>
    </row>
    <row r="918" spans="1:11">
      <c r="A918">
        <v>6383708</v>
      </c>
      <c r="B918" t="s">
        <v>2650</v>
      </c>
      <c r="C918" t="s">
        <v>190</v>
      </c>
      <c r="D918" t="s">
        <v>191</v>
      </c>
      <c r="E918">
        <v>45433</v>
      </c>
      <c r="F918" t="s">
        <v>84</v>
      </c>
      <c r="G918" s="21">
        <v>40</v>
      </c>
      <c r="H918" s="21">
        <v>3221000</v>
      </c>
      <c r="I918" s="21">
        <v>12884000</v>
      </c>
      <c r="K918" s="35" t="str">
        <f t="shared" si="13"/>
        <v>Спир</v>
      </c>
    </row>
    <row r="919" spans="1:11">
      <c r="A919">
        <v>6383709</v>
      </c>
      <c r="B919" t="s">
        <v>2650</v>
      </c>
      <c r="C919" t="s">
        <v>190</v>
      </c>
      <c r="D919" t="s">
        <v>191</v>
      </c>
      <c r="E919">
        <v>45433</v>
      </c>
      <c r="F919" t="s">
        <v>84</v>
      </c>
      <c r="G919" s="21">
        <v>40</v>
      </c>
      <c r="H919" s="21">
        <v>3221000</v>
      </c>
      <c r="I919" s="21">
        <v>12884000</v>
      </c>
      <c r="K919" s="35" t="str">
        <f t="shared" si="13"/>
        <v>Спир</v>
      </c>
    </row>
    <row r="920" spans="1:11">
      <c r="A920">
        <v>6383710</v>
      </c>
      <c r="B920" t="s">
        <v>2650</v>
      </c>
      <c r="C920" t="s">
        <v>3939</v>
      </c>
      <c r="D920" t="s">
        <v>3963</v>
      </c>
      <c r="E920">
        <v>45433</v>
      </c>
      <c r="F920" t="s">
        <v>84</v>
      </c>
      <c r="G920" s="21">
        <v>30</v>
      </c>
      <c r="H920" s="21">
        <v>3220000</v>
      </c>
      <c r="I920" s="21">
        <v>9660000</v>
      </c>
      <c r="K920" s="35" t="str">
        <f t="shared" si="13"/>
        <v>Спир</v>
      </c>
    </row>
    <row r="921" spans="1:11">
      <c r="A921">
        <v>6383711</v>
      </c>
      <c r="B921" t="s">
        <v>2650</v>
      </c>
      <c r="C921" t="s">
        <v>3938</v>
      </c>
      <c r="D921" t="s">
        <v>3962</v>
      </c>
      <c r="E921">
        <v>45433</v>
      </c>
      <c r="F921" t="s">
        <v>84</v>
      </c>
      <c r="G921" s="21">
        <v>20</v>
      </c>
      <c r="H921" s="21">
        <v>3220000</v>
      </c>
      <c r="I921" s="21">
        <v>6440000</v>
      </c>
      <c r="K921" s="35" t="str">
        <f t="shared" si="13"/>
        <v>Спир</v>
      </c>
    </row>
    <row r="922" spans="1:11">
      <c r="A922">
        <v>6383943</v>
      </c>
      <c r="B922" t="s">
        <v>2650</v>
      </c>
      <c r="C922" t="s">
        <v>1489</v>
      </c>
      <c r="D922" t="s">
        <v>1490</v>
      </c>
      <c r="E922">
        <v>78261</v>
      </c>
      <c r="F922" t="s">
        <v>1461</v>
      </c>
      <c r="G922" s="21">
        <v>3200</v>
      </c>
      <c r="H922" s="21">
        <v>27216000</v>
      </c>
      <c r="I922" s="21">
        <v>87091200</v>
      </c>
      <c r="K922" s="35" t="str">
        <f t="shared" si="13"/>
        <v>Спир</v>
      </c>
    </row>
    <row r="923" spans="1:11">
      <c r="A923">
        <v>6384380</v>
      </c>
      <c r="B923" t="s">
        <v>2658</v>
      </c>
      <c r="C923" t="s">
        <v>136</v>
      </c>
      <c r="D923" t="s">
        <v>137</v>
      </c>
      <c r="E923">
        <v>45285</v>
      </c>
      <c r="F923" t="s">
        <v>83</v>
      </c>
      <c r="G923" s="21">
        <v>380</v>
      </c>
      <c r="H923" s="21">
        <v>2722788</v>
      </c>
      <c r="I923" s="21">
        <v>103465944</v>
      </c>
      <c r="K923" s="35" t="str">
        <f t="shared" si="13"/>
        <v>Спир</v>
      </c>
    </row>
    <row r="924" spans="1:11">
      <c r="A924">
        <v>6384381</v>
      </c>
      <c r="B924" t="s">
        <v>2658</v>
      </c>
      <c r="C924" t="s">
        <v>3941</v>
      </c>
      <c r="D924" t="s">
        <v>3965</v>
      </c>
      <c r="E924">
        <v>45285</v>
      </c>
      <c r="F924" t="s">
        <v>83</v>
      </c>
      <c r="G924" s="21">
        <v>100</v>
      </c>
      <c r="H924" s="21">
        <v>2721800</v>
      </c>
      <c r="I924" s="21">
        <v>27218000</v>
      </c>
      <c r="K924" s="35" t="str">
        <f t="shared" si="13"/>
        <v>Спир</v>
      </c>
    </row>
    <row r="925" spans="1:11">
      <c r="A925">
        <v>6384382</v>
      </c>
      <c r="B925" t="s">
        <v>2658</v>
      </c>
      <c r="C925" t="s">
        <v>353</v>
      </c>
      <c r="D925" t="s">
        <v>354</v>
      </c>
      <c r="E925">
        <v>45285</v>
      </c>
      <c r="F925" t="s">
        <v>83</v>
      </c>
      <c r="G925" s="21">
        <v>18000</v>
      </c>
      <c r="H925" s="21">
        <v>2721600</v>
      </c>
      <c r="I925" s="21">
        <v>4898880000</v>
      </c>
      <c r="K925" s="35" t="str">
        <f t="shared" si="13"/>
        <v>Спир</v>
      </c>
    </row>
    <row r="926" spans="1:11">
      <c r="A926">
        <v>6385051</v>
      </c>
      <c r="B926" t="s">
        <v>2658</v>
      </c>
      <c r="C926" t="s">
        <v>63</v>
      </c>
      <c r="D926" t="s">
        <v>64</v>
      </c>
      <c r="E926">
        <v>18521</v>
      </c>
      <c r="F926" t="s">
        <v>58</v>
      </c>
      <c r="G926" s="21">
        <v>400</v>
      </c>
      <c r="H926" s="21">
        <v>6326000</v>
      </c>
      <c r="I926" s="21">
        <v>25304000</v>
      </c>
      <c r="K926" s="35" t="str">
        <f t="shared" si="13"/>
        <v>Бард</v>
      </c>
    </row>
    <row r="927" spans="1:11">
      <c r="A927">
        <v>6385052</v>
      </c>
      <c r="B927" t="s">
        <v>2658</v>
      </c>
      <c r="C927" t="s">
        <v>59</v>
      </c>
      <c r="D927" t="s">
        <v>60</v>
      </c>
      <c r="E927">
        <v>18521</v>
      </c>
      <c r="F927" t="s">
        <v>58</v>
      </c>
      <c r="G927" s="21">
        <v>200</v>
      </c>
      <c r="H927" s="21">
        <v>6325000</v>
      </c>
      <c r="I927" s="21">
        <v>12650000</v>
      </c>
      <c r="K927" s="35" t="str">
        <f t="shared" si="13"/>
        <v>Бард</v>
      </c>
    </row>
    <row r="928" spans="1:11">
      <c r="A928">
        <v>6385376</v>
      </c>
      <c r="B928" t="s">
        <v>2658</v>
      </c>
      <c r="C928" t="s">
        <v>411</v>
      </c>
      <c r="D928" t="s">
        <v>412</v>
      </c>
      <c r="E928">
        <v>78261</v>
      </c>
      <c r="F928" t="s">
        <v>1461</v>
      </c>
      <c r="G928" s="21">
        <v>3200</v>
      </c>
      <c r="H928" s="21">
        <v>27216007</v>
      </c>
      <c r="I928" s="21">
        <v>87091222.400000006</v>
      </c>
      <c r="K928" s="35" t="str">
        <f t="shared" si="13"/>
        <v>Спир</v>
      </c>
    </row>
    <row r="929" spans="1:11">
      <c r="A929">
        <v>6385814</v>
      </c>
      <c r="B929" t="s">
        <v>2658</v>
      </c>
      <c r="C929" t="s">
        <v>1563</v>
      </c>
      <c r="D929" t="s">
        <v>1564</v>
      </c>
      <c r="E929">
        <v>45433</v>
      </c>
      <c r="F929" t="s">
        <v>84</v>
      </c>
      <c r="G929" s="21">
        <v>100</v>
      </c>
      <c r="H929" s="21">
        <v>3225000</v>
      </c>
      <c r="I929" s="21">
        <v>32250000</v>
      </c>
      <c r="K929" s="35" t="str">
        <f t="shared" si="13"/>
        <v>Спир</v>
      </c>
    </row>
    <row r="930" spans="1:11">
      <c r="A930">
        <v>6385815</v>
      </c>
      <c r="B930" t="s">
        <v>2658</v>
      </c>
      <c r="C930" t="s">
        <v>169</v>
      </c>
      <c r="D930" t="s">
        <v>170</v>
      </c>
      <c r="E930">
        <v>45433</v>
      </c>
      <c r="F930" t="s">
        <v>84</v>
      </c>
      <c r="G930" s="21">
        <v>100</v>
      </c>
      <c r="H930" s="21">
        <v>3222000</v>
      </c>
      <c r="I930" s="21">
        <v>32220000</v>
      </c>
      <c r="K930" s="35" t="str">
        <f t="shared" si="13"/>
        <v>Спир</v>
      </c>
    </row>
    <row r="931" spans="1:11">
      <c r="A931">
        <v>6385816</v>
      </c>
      <c r="B931" t="s">
        <v>2658</v>
      </c>
      <c r="C931" t="s">
        <v>3940</v>
      </c>
      <c r="D931" t="s">
        <v>3964</v>
      </c>
      <c r="E931">
        <v>45433</v>
      </c>
      <c r="F931" t="s">
        <v>84</v>
      </c>
      <c r="G931" s="21">
        <v>100</v>
      </c>
      <c r="H931" s="21">
        <v>3221000</v>
      </c>
      <c r="I931" s="21">
        <v>32210000</v>
      </c>
      <c r="K931" s="35" t="str">
        <f t="shared" si="13"/>
        <v>Спир</v>
      </c>
    </row>
    <row r="932" spans="1:11">
      <c r="A932">
        <v>6386479</v>
      </c>
      <c r="B932" t="s">
        <v>3900</v>
      </c>
      <c r="C932" t="s">
        <v>1563</v>
      </c>
      <c r="D932" t="s">
        <v>1564</v>
      </c>
      <c r="E932">
        <v>45433</v>
      </c>
      <c r="F932" t="s">
        <v>84</v>
      </c>
      <c r="G932" s="21">
        <v>40</v>
      </c>
      <c r="H932" s="21">
        <v>3225000</v>
      </c>
      <c r="I932" s="21">
        <v>12900000</v>
      </c>
      <c r="K932" s="35" t="str">
        <f t="shared" si="13"/>
        <v>Спир</v>
      </c>
    </row>
    <row r="933" spans="1:11">
      <c r="A933">
        <v>6386480</v>
      </c>
      <c r="B933" t="s">
        <v>3900</v>
      </c>
      <c r="C933" t="s">
        <v>159</v>
      </c>
      <c r="D933" t="s">
        <v>160</v>
      </c>
      <c r="E933">
        <v>45433</v>
      </c>
      <c r="F933" t="s">
        <v>84</v>
      </c>
      <c r="G933" s="21">
        <v>50</v>
      </c>
      <c r="H933" s="21">
        <v>3220000</v>
      </c>
      <c r="I933" s="21">
        <v>16100000</v>
      </c>
      <c r="K933" s="35" t="str">
        <f t="shared" si="13"/>
        <v>Спир</v>
      </c>
    </row>
    <row r="934" spans="1:11">
      <c r="A934">
        <v>6387057</v>
      </c>
      <c r="B934" t="s">
        <v>3900</v>
      </c>
      <c r="C934" t="s">
        <v>1466</v>
      </c>
      <c r="D934" t="s">
        <v>1467</v>
      </c>
      <c r="E934">
        <v>18521</v>
      </c>
      <c r="F934" t="s">
        <v>58</v>
      </c>
      <c r="G934" s="21">
        <v>100</v>
      </c>
      <c r="H934" s="21">
        <v>6325500</v>
      </c>
      <c r="I934" s="21">
        <v>6325500</v>
      </c>
      <c r="K934" s="35" t="str">
        <f t="shared" si="13"/>
        <v>Бард</v>
      </c>
    </row>
    <row r="935" spans="1:11">
      <c r="A935">
        <v>6387058</v>
      </c>
      <c r="B935" t="s">
        <v>3900</v>
      </c>
      <c r="C935" t="s">
        <v>56</v>
      </c>
      <c r="D935" t="s">
        <v>57</v>
      </c>
      <c r="E935">
        <v>18521</v>
      </c>
      <c r="F935" t="s">
        <v>58</v>
      </c>
      <c r="G935" s="21">
        <v>300</v>
      </c>
      <c r="H935" s="21">
        <v>6325205</v>
      </c>
      <c r="I935" s="21">
        <v>18975615</v>
      </c>
      <c r="K935" s="35" t="str">
        <f t="shared" si="13"/>
        <v>Бард</v>
      </c>
    </row>
    <row r="936" spans="1:11">
      <c r="A936">
        <v>6387059</v>
      </c>
      <c r="B936" t="s">
        <v>3900</v>
      </c>
      <c r="C936" t="s">
        <v>59</v>
      </c>
      <c r="D936" t="s">
        <v>60</v>
      </c>
      <c r="E936">
        <v>18521</v>
      </c>
      <c r="F936" t="s">
        <v>58</v>
      </c>
      <c r="G936" s="21">
        <v>200</v>
      </c>
      <c r="H936" s="21">
        <v>6325000</v>
      </c>
      <c r="I936" s="21">
        <v>12650000</v>
      </c>
      <c r="K936" s="35" t="str">
        <f t="shared" si="13"/>
        <v>Бард</v>
      </c>
    </row>
    <row r="937" spans="1:11">
      <c r="A937">
        <v>6387762</v>
      </c>
      <c r="B937" t="s">
        <v>3900</v>
      </c>
      <c r="C937" t="s">
        <v>102</v>
      </c>
      <c r="D937" t="s">
        <v>103</v>
      </c>
      <c r="E937">
        <v>45285</v>
      </c>
      <c r="F937" t="s">
        <v>83</v>
      </c>
      <c r="G937" s="21">
        <v>480</v>
      </c>
      <c r="H937" s="21">
        <v>2723588</v>
      </c>
      <c r="I937" s="21">
        <v>130732224</v>
      </c>
      <c r="K937" s="35" t="str">
        <f t="shared" si="13"/>
        <v>Спир</v>
      </c>
    </row>
    <row r="938" spans="1:11">
      <c r="A938">
        <v>6387763</v>
      </c>
      <c r="B938" t="s">
        <v>3900</v>
      </c>
      <c r="C938" t="s">
        <v>102</v>
      </c>
      <c r="D938" t="s">
        <v>103</v>
      </c>
      <c r="E938">
        <v>45285</v>
      </c>
      <c r="F938" t="s">
        <v>83</v>
      </c>
      <c r="G938" s="21">
        <v>480</v>
      </c>
      <c r="H938" s="21">
        <v>2722777</v>
      </c>
      <c r="I938" s="21">
        <v>130693296</v>
      </c>
      <c r="K938" s="35" t="str">
        <f t="shared" si="13"/>
        <v>Спир</v>
      </c>
    </row>
    <row r="939" spans="1:11">
      <c r="A939">
        <v>6387764</v>
      </c>
      <c r="B939" t="s">
        <v>3900</v>
      </c>
      <c r="C939" t="s">
        <v>136</v>
      </c>
      <c r="D939" t="s">
        <v>137</v>
      </c>
      <c r="E939">
        <v>45285</v>
      </c>
      <c r="F939" t="s">
        <v>83</v>
      </c>
      <c r="G939" s="21">
        <v>200</v>
      </c>
      <c r="H939" s="21">
        <v>2722122</v>
      </c>
      <c r="I939" s="21">
        <v>54442440</v>
      </c>
      <c r="K939" s="35" t="str">
        <f t="shared" si="13"/>
        <v>Спир</v>
      </c>
    </row>
    <row r="940" spans="1:11">
      <c r="A940">
        <v>6387765</v>
      </c>
      <c r="B940" t="s">
        <v>3900</v>
      </c>
      <c r="C940" t="s">
        <v>359</v>
      </c>
      <c r="D940" t="s">
        <v>360</v>
      </c>
      <c r="E940">
        <v>45285</v>
      </c>
      <c r="F940" t="s">
        <v>83</v>
      </c>
      <c r="G940" s="21">
        <v>300</v>
      </c>
      <c r="H940" s="21">
        <v>2721688</v>
      </c>
      <c r="I940" s="21">
        <v>81650640</v>
      </c>
      <c r="K940" s="35" t="str">
        <f t="shared" si="13"/>
        <v>Спир</v>
      </c>
    </row>
    <row r="941" spans="1:11">
      <c r="A941">
        <v>6388585</v>
      </c>
      <c r="B941" t="s">
        <v>2599</v>
      </c>
      <c r="C941" t="s">
        <v>1191</v>
      </c>
      <c r="D941" t="s">
        <v>1192</v>
      </c>
      <c r="E941">
        <v>45285</v>
      </c>
      <c r="F941" t="s">
        <v>83</v>
      </c>
      <c r="G941" s="21">
        <v>100</v>
      </c>
      <c r="H941" s="21">
        <v>2721607</v>
      </c>
      <c r="I941" s="21">
        <v>27216070</v>
      </c>
      <c r="K941" s="35" t="str">
        <f t="shared" si="13"/>
        <v>Спир</v>
      </c>
    </row>
    <row r="942" spans="1:11">
      <c r="A942">
        <v>6388586</v>
      </c>
      <c r="B942" t="s">
        <v>2599</v>
      </c>
      <c r="C942" t="s">
        <v>357</v>
      </c>
      <c r="D942" t="s">
        <v>358</v>
      </c>
      <c r="E942">
        <v>45285</v>
      </c>
      <c r="F942" t="s">
        <v>83</v>
      </c>
      <c r="G942" s="21">
        <v>50</v>
      </c>
      <c r="H942" s="21">
        <v>2721601</v>
      </c>
      <c r="I942" s="21">
        <v>13608005</v>
      </c>
      <c r="K942" s="35" t="str">
        <f t="shared" si="13"/>
        <v>Спир</v>
      </c>
    </row>
    <row r="943" spans="1:11">
      <c r="A943">
        <v>6388587</v>
      </c>
      <c r="B943" t="s">
        <v>2599</v>
      </c>
      <c r="C943" t="s">
        <v>293</v>
      </c>
      <c r="D943" t="s">
        <v>294</v>
      </c>
      <c r="E943">
        <v>45285</v>
      </c>
      <c r="F943" t="s">
        <v>83</v>
      </c>
      <c r="G943" s="21">
        <v>500</v>
      </c>
      <c r="H943" s="21">
        <v>2721600</v>
      </c>
      <c r="I943" s="21">
        <v>136080000</v>
      </c>
      <c r="K943" s="35" t="str">
        <f t="shared" si="13"/>
        <v>Спир</v>
      </c>
    </row>
    <row r="944" spans="1:11">
      <c r="A944">
        <v>6388705</v>
      </c>
      <c r="B944" t="s">
        <v>2599</v>
      </c>
      <c r="C944" t="s">
        <v>3942</v>
      </c>
      <c r="D944" t="s">
        <v>3966</v>
      </c>
      <c r="E944">
        <v>45433</v>
      </c>
      <c r="F944" t="s">
        <v>84</v>
      </c>
      <c r="G944" s="21">
        <v>20</v>
      </c>
      <c r="H944" s="21">
        <v>3220000</v>
      </c>
      <c r="I944" s="21">
        <v>6440000</v>
      </c>
      <c r="K944" s="35" t="str">
        <f t="shared" si="13"/>
        <v>Спир</v>
      </c>
    </row>
    <row r="945" spans="1:11">
      <c r="A945">
        <v>6389314</v>
      </c>
      <c r="B945" t="s">
        <v>2599</v>
      </c>
      <c r="C945" t="s">
        <v>1177</v>
      </c>
      <c r="D945" t="s">
        <v>1178</v>
      </c>
      <c r="E945">
        <v>18521</v>
      </c>
      <c r="F945" t="s">
        <v>58</v>
      </c>
      <c r="G945" s="21">
        <v>100</v>
      </c>
      <c r="H945" s="21">
        <v>6330000</v>
      </c>
      <c r="I945" s="21">
        <v>6330000</v>
      </c>
      <c r="K945" s="35" t="str">
        <f t="shared" si="13"/>
        <v>Бард</v>
      </c>
    </row>
    <row r="946" spans="1:11">
      <c r="A946">
        <v>6390075</v>
      </c>
      <c r="B946" t="s">
        <v>2599</v>
      </c>
      <c r="C946" t="s">
        <v>102</v>
      </c>
      <c r="D946" t="s">
        <v>103</v>
      </c>
      <c r="E946">
        <v>45285</v>
      </c>
      <c r="F946" t="s">
        <v>83</v>
      </c>
      <c r="G946" s="21">
        <v>580</v>
      </c>
      <c r="H946" s="21">
        <v>2721788</v>
      </c>
      <c r="I946" s="21">
        <v>157863704</v>
      </c>
      <c r="K946" s="35" t="str">
        <f t="shared" si="13"/>
        <v>Спир</v>
      </c>
    </row>
    <row r="947" spans="1:11">
      <c r="A947">
        <v>6390147</v>
      </c>
      <c r="B947" t="s">
        <v>2599</v>
      </c>
      <c r="C947" t="s">
        <v>59</v>
      </c>
      <c r="D947" t="s">
        <v>60</v>
      </c>
      <c r="E947">
        <v>18521</v>
      </c>
      <c r="F947" t="s">
        <v>58</v>
      </c>
      <c r="G947" s="21">
        <v>500</v>
      </c>
      <c r="H947" s="21">
        <v>6325000</v>
      </c>
      <c r="I947" s="21">
        <v>31625000</v>
      </c>
      <c r="K947" s="35" t="str">
        <f t="shared" si="13"/>
        <v>Бард</v>
      </c>
    </row>
    <row r="948" spans="1:11">
      <c r="A948">
        <v>6390855</v>
      </c>
      <c r="B948" t="s">
        <v>3901</v>
      </c>
      <c r="C948" t="s">
        <v>140</v>
      </c>
      <c r="D948" t="s">
        <v>141</v>
      </c>
      <c r="E948">
        <v>45285</v>
      </c>
      <c r="F948" t="s">
        <v>83</v>
      </c>
      <c r="G948" s="21">
        <v>40</v>
      </c>
      <c r="H948" s="21">
        <v>2721606</v>
      </c>
      <c r="I948" s="21">
        <v>10886424</v>
      </c>
      <c r="K948" s="35" t="str">
        <f t="shared" si="13"/>
        <v>Спир</v>
      </c>
    </row>
    <row r="949" spans="1:11">
      <c r="A949">
        <v>6390856</v>
      </c>
      <c r="B949" t="s">
        <v>3901</v>
      </c>
      <c r="C949" t="s">
        <v>367</v>
      </c>
      <c r="D949" t="s">
        <v>368</v>
      </c>
      <c r="E949">
        <v>45285</v>
      </c>
      <c r="F949" t="s">
        <v>83</v>
      </c>
      <c r="G949" s="21">
        <v>200</v>
      </c>
      <c r="H949" s="21">
        <v>2721600</v>
      </c>
      <c r="I949" s="21">
        <v>54432000</v>
      </c>
      <c r="K949" s="35" t="str">
        <f t="shared" si="13"/>
        <v>Спир</v>
      </c>
    </row>
    <row r="950" spans="1:11">
      <c r="A950">
        <v>6390857</v>
      </c>
      <c r="B950" t="s">
        <v>3901</v>
      </c>
      <c r="C950" t="s">
        <v>92</v>
      </c>
      <c r="D950" t="s">
        <v>93</v>
      </c>
      <c r="E950">
        <v>45285</v>
      </c>
      <c r="F950" t="s">
        <v>83</v>
      </c>
      <c r="G950" s="21">
        <v>400</v>
      </c>
      <c r="H950" s="21">
        <v>2721600</v>
      </c>
      <c r="I950" s="21">
        <v>108864000</v>
      </c>
      <c r="K950" s="35" t="str">
        <f t="shared" si="13"/>
        <v>Спир</v>
      </c>
    </row>
    <row r="951" spans="1:11">
      <c r="A951">
        <v>6390858</v>
      </c>
      <c r="B951" t="s">
        <v>3901</v>
      </c>
      <c r="C951" t="s">
        <v>138</v>
      </c>
      <c r="D951" t="s">
        <v>139</v>
      </c>
      <c r="E951">
        <v>45285</v>
      </c>
      <c r="F951" t="s">
        <v>83</v>
      </c>
      <c r="G951" s="21">
        <v>100</v>
      </c>
      <c r="H951" s="21">
        <v>2721600</v>
      </c>
      <c r="I951" s="21">
        <v>27216000</v>
      </c>
      <c r="K951" s="35" t="str">
        <f t="shared" si="13"/>
        <v>Спир</v>
      </c>
    </row>
    <row r="952" spans="1:11">
      <c r="A952">
        <v>6391557</v>
      </c>
      <c r="B952" t="s">
        <v>3901</v>
      </c>
      <c r="C952" t="s">
        <v>387</v>
      </c>
      <c r="D952" t="s">
        <v>388</v>
      </c>
      <c r="E952">
        <v>18521</v>
      </c>
      <c r="F952" t="s">
        <v>58</v>
      </c>
      <c r="G952" s="21">
        <v>100</v>
      </c>
      <c r="H952" s="21">
        <v>6328000</v>
      </c>
      <c r="I952" s="21">
        <v>6328000</v>
      </c>
      <c r="K952" s="35" t="str">
        <f t="shared" si="13"/>
        <v>Бард</v>
      </c>
    </row>
    <row r="953" spans="1:11">
      <c r="A953">
        <v>6391558</v>
      </c>
      <c r="B953" t="s">
        <v>3901</v>
      </c>
      <c r="C953" t="s">
        <v>204</v>
      </c>
      <c r="D953" t="s">
        <v>73</v>
      </c>
      <c r="E953">
        <v>18521</v>
      </c>
      <c r="F953" t="s">
        <v>58</v>
      </c>
      <c r="G953" s="21">
        <v>100</v>
      </c>
      <c r="H953" s="21">
        <v>6325059</v>
      </c>
      <c r="I953" s="21">
        <v>6325059</v>
      </c>
      <c r="K953" s="35" t="str">
        <f t="shared" si="13"/>
        <v>Бард</v>
      </c>
    </row>
    <row r="954" spans="1:11">
      <c r="A954">
        <v>6391559</v>
      </c>
      <c r="B954" t="s">
        <v>3901</v>
      </c>
      <c r="C954" t="s">
        <v>204</v>
      </c>
      <c r="D954" t="s">
        <v>73</v>
      </c>
      <c r="E954">
        <v>18521</v>
      </c>
      <c r="F954" t="s">
        <v>58</v>
      </c>
      <c r="G954" s="21">
        <v>100</v>
      </c>
      <c r="H954" s="21">
        <v>6325059</v>
      </c>
      <c r="I954" s="21">
        <v>6325059</v>
      </c>
      <c r="K954" s="35" t="str">
        <f t="shared" si="13"/>
        <v>Бард</v>
      </c>
    </row>
    <row r="955" spans="1:11">
      <c r="A955">
        <v>6391560</v>
      </c>
      <c r="B955" t="s">
        <v>3901</v>
      </c>
      <c r="C955" t="s">
        <v>59</v>
      </c>
      <c r="D955" t="s">
        <v>60</v>
      </c>
      <c r="E955">
        <v>18521</v>
      </c>
      <c r="F955" t="s">
        <v>58</v>
      </c>
      <c r="G955" s="21">
        <v>300</v>
      </c>
      <c r="H955" s="21">
        <v>6325000</v>
      </c>
      <c r="I955" s="21">
        <v>18975000</v>
      </c>
      <c r="K955" s="35" t="str">
        <f t="shared" si="13"/>
        <v>Бард</v>
      </c>
    </row>
    <row r="956" spans="1:11">
      <c r="A956">
        <v>6393446</v>
      </c>
      <c r="B956" t="s">
        <v>2673</v>
      </c>
      <c r="C956" t="s">
        <v>59</v>
      </c>
      <c r="D956" t="s">
        <v>60</v>
      </c>
      <c r="E956">
        <v>18521</v>
      </c>
      <c r="F956" t="s">
        <v>58</v>
      </c>
      <c r="G956" s="21">
        <v>600</v>
      </c>
      <c r="H956" s="21">
        <v>6325000</v>
      </c>
      <c r="I956" s="21">
        <v>37950000</v>
      </c>
      <c r="K956" s="35" t="str">
        <f t="shared" si="13"/>
        <v>Бард</v>
      </c>
    </row>
    <row r="957" spans="1:11">
      <c r="A957">
        <v>6394066</v>
      </c>
      <c r="B957" t="s">
        <v>2673</v>
      </c>
      <c r="C957" t="s">
        <v>163</v>
      </c>
      <c r="D957" t="s">
        <v>164</v>
      </c>
      <c r="E957">
        <v>45285</v>
      </c>
      <c r="F957" t="s">
        <v>83</v>
      </c>
      <c r="G957" s="21">
        <v>150</v>
      </c>
      <c r="H957" s="21">
        <v>2721601</v>
      </c>
      <c r="I957" s="21">
        <v>40824015</v>
      </c>
      <c r="K957" s="35" t="str">
        <f t="shared" si="13"/>
        <v>Спир</v>
      </c>
    </row>
    <row r="958" spans="1:11">
      <c r="A958">
        <v>6394809</v>
      </c>
      <c r="B958" t="s">
        <v>2687</v>
      </c>
      <c r="C958" t="s">
        <v>359</v>
      </c>
      <c r="D958" t="s">
        <v>360</v>
      </c>
      <c r="E958">
        <v>45285</v>
      </c>
      <c r="F958" t="s">
        <v>83</v>
      </c>
      <c r="G958" s="21">
        <v>50</v>
      </c>
      <c r="H958" s="21">
        <v>2721688</v>
      </c>
      <c r="I958" s="21">
        <v>13608440</v>
      </c>
      <c r="K958" s="35" t="str">
        <f t="shared" si="13"/>
        <v>Спир</v>
      </c>
    </row>
    <row r="959" spans="1:11">
      <c r="A959">
        <v>6394810</v>
      </c>
      <c r="B959" t="s">
        <v>2687</v>
      </c>
      <c r="C959" t="s">
        <v>1473</v>
      </c>
      <c r="D959" t="s">
        <v>1474</v>
      </c>
      <c r="E959">
        <v>45285</v>
      </c>
      <c r="F959" t="s">
        <v>83</v>
      </c>
      <c r="G959" s="21">
        <v>200</v>
      </c>
      <c r="H959" s="21">
        <v>2721600</v>
      </c>
      <c r="I959" s="21">
        <v>54432000</v>
      </c>
      <c r="K959" s="35" t="str">
        <f t="shared" si="13"/>
        <v>Спир</v>
      </c>
    </row>
    <row r="960" spans="1:11">
      <c r="A960">
        <v>6394811</v>
      </c>
      <c r="B960" t="s">
        <v>2687</v>
      </c>
      <c r="C960" t="s">
        <v>421</v>
      </c>
      <c r="D960" t="s">
        <v>422</v>
      </c>
      <c r="E960">
        <v>45285</v>
      </c>
      <c r="F960" t="s">
        <v>83</v>
      </c>
      <c r="G960" s="21">
        <v>250</v>
      </c>
      <c r="H960" s="21">
        <v>2721600</v>
      </c>
      <c r="I960" s="21">
        <v>68040000</v>
      </c>
      <c r="K960" s="35" t="str">
        <f t="shared" si="13"/>
        <v>Спир</v>
      </c>
    </row>
    <row r="961" spans="1:11">
      <c r="A961">
        <v>6395457</v>
      </c>
      <c r="B961" t="s">
        <v>2687</v>
      </c>
      <c r="C961" t="s">
        <v>387</v>
      </c>
      <c r="D961" t="s">
        <v>388</v>
      </c>
      <c r="E961">
        <v>18521</v>
      </c>
      <c r="F961" t="s">
        <v>58</v>
      </c>
      <c r="G961" s="21">
        <v>100</v>
      </c>
      <c r="H961" s="21">
        <v>6335000</v>
      </c>
      <c r="I961" s="21">
        <v>6335000</v>
      </c>
      <c r="K961" s="35" t="str">
        <f t="shared" si="13"/>
        <v>Бард</v>
      </c>
    </row>
    <row r="962" spans="1:11">
      <c r="A962">
        <v>6396104</v>
      </c>
      <c r="B962" t="s">
        <v>2687</v>
      </c>
      <c r="C962" t="s">
        <v>134</v>
      </c>
      <c r="D962" t="s">
        <v>135</v>
      </c>
      <c r="E962">
        <v>45285</v>
      </c>
      <c r="F962" t="s">
        <v>83</v>
      </c>
      <c r="G962" s="21">
        <v>50</v>
      </c>
      <c r="H962" s="21">
        <v>2721600</v>
      </c>
      <c r="I962" s="21">
        <v>13608000</v>
      </c>
      <c r="K962" s="35" t="str">
        <f t="shared" si="13"/>
        <v>Спир</v>
      </c>
    </row>
    <row r="963" spans="1:11">
      <c r="A963">
        <v>6396138</v>
      </c>
      <c r="B963" t="s">
        <v>2687</v>
      </c>
      <c r="C963" t="s">
        <v>169</v>
      </c>
      <c r="D963" t="s">
        <v>170</v>
      </c>
      <c r="E963">
        <v>45433</v>
      </c>
      <c r="F963" t="s">
        <v>84</v>
      </c>
      <c r="G963" s="21">
        <v>100</v>
      </c>
      <c r="H963" s="21">
        <v>3222000</v>
      </c>
      <c r="I963" s="21">
        <v>32220000</v>
      </c>
      <c r="K963" s="35" t="str">
        <f t="shared" si="13"/>
        <v>Спир</v>
      </c>
    </row>
    <row r="964" spans="1:11">
      <c r="A964">
        <v>6396165</v>
      </c>
      <c r="B964" t="s">
        <v>2687</v>
      </c>
      <c r="C964" t="s">
        <v>59</v>
      </c>
      <c r="D964" t="s">
        <v>60</v>
      </c>
      <c r="E964">
        <v>18521</v>
      </c>
      <c r="F964" t="s">
        <v>58</v>
      </c>
      <c r="G964" s="21">
        <v>500</v>
      </c>
      <c r="H964" s="21">
        <v>6325000</v>
      </c>
      <c r="I964" s="21">
        <v>31625000</v>
      </c>
      <c r="K964" s="35" t="str">
        <f t="shared" si="13"/>
        <v>Бард</v>
      </c>
    </row>
    <row r="965" spans="1:11">
      <c r="A965">
        <v>6396761</v>
      </c>
      <c r="B965" t="s">
        <v>3902</v>
      </c>
      <c r="C965" t="s">
        <v>173</v>
      </c>
      <c r="D965" t="s">
        <v>174</v>
      </c>
      <c r="E965">
        <v>45285</v>
      </c>
      <c r="F965" t="s">
        <v>83</v>
      </c>
      <c r="G965" s="21">
        <v>1200</v>
      </c>
      <c r="H965" s="21">
        <v>2721707</v>
      </c>
      <c r="I965" s="21">
        <v>326604840</v>
      </c>
      <c r="K965" s="35" t="str">
        <f t="shared" si="13"/>
        <v>Спир</v>
      </c>
    </row>
    <row r="966" spans="1:11">
      <c r="A966">
        <v>6396762</v>
      </c>
      <c r="B966" t="s">
        <v>3902</v>
      </c>
      <c r="C966" t="s">
        <v>291</v>
      </c>
      <c r="D966" t="s">
        <v>292</v>
      </c>
      <c r="E966">
        <v>45285</v>
      </c>
      <c r="F966" t="s">
        <v>83</v>
      </c>
      <c r="G966" s="21">
        <v>200</v>
      </c>
      <c r="H966" s="21">
        <v>2721607</v>
      </c>
      <c r="I966" s="21">
        <v>54432140</v>
      </c>
      <c r="K966" s="35" t="str">
        <f t="shared" si="13"/>
        <v>Спир</v>
      </c>
    </row>
    <row r="967" spans="1:11">
      <c r="A967">
        <v>6396763</v>
      </c>
      <c r="B967" t="s">
        <v>3902</v>
      </c>
      <c r="C967" t="s">
        <v>134</v>
      </c>
      <c r="D967" t="s">
        <v>135</v>
      </c>
      <c r="E967">
        <v>45285</v>
      </c>
      <c r="F967" t="s">
        <v>83</v>
      </c>
      <c r="G967" s="21">
        <v>50</v>
      </c>
      <c r="H967" s="21">
        <v>2721606</v>
      </c>
      <c r="I967" s="21">
        <v>13608030</v>
      </c>
      <c r="K967" s="35" t="str">
        <f t="shared" ref="K967:K1030" si="14">LEFT(F967,4)</f>
        <v>Спир</v>
      </c>
    </row>
    <row r="968" spans="1:11">
      <c r="A968">
        <v>6396764</v>
      </c>
      <c r="B968" t="s">
        <v>3902</v>
      </c>
      <c r="C968" t="s">
        <v>96</v>
      </c>
      <c r="D968" t="s">
        <v>97</v>
      </c>
      <c r="E968">
        <v>45285</v>
      </c>
      <c r="F968" t="s">
        <v>83</v>
      </c>
      <c r="G968" s="21">
        <v>300</v>
      </c>
      <c r="H968" s="21">
        <v>2721600</v>
      </c>
      <c r="I968" s="21">
        <v>81648000</v>
      </c>
      <c r="K968" s="35" t="str">
        <f t="shared" si="14"/>
        <v>Спир</v>
      </c>
    </row>
    <row r="969" spans="1:11">
      <c r="A969">
        <v>6396765</v>
      </c>
      <c r="B969" t="s">
        <v>3902</v>
      </c>
      <c r="C969" t="s">
        <v>92</v>
      </c>
      <c r="D969" t="s">
        <v>93</v>
      </c>
      <c r="E969">
        <v>45285</v>
      </c>
      <c r="F969" t="s">
        <v>83</v>
      </c>
      <c r="G969" s="21">
        <v>200</v>
      </c>
      <c r="H969" s="21">
        <v>2721600</v>
      </c>
      <c r="I969" s="21">
        <v>54432000</v>
      </c>
      <c r="K969" s="35" t="str">
        <f t="shared" si="14"/>
        <v>Спир</v>
      </c>
    </row>
    <row r="970" spans="1:11">
      <c r="A970">
        <v>6396766</v>
      </c>
      <c r="B970" t="s">
        <v>3902</v>
      </c>
      <c r="C970" t="s">
        <v>92</v>
      </c>
      <c r="D970" t="s">
        <v>93</v>
      </c>
      <c r="E970">
        <v>45285</v>
      </c>
      <c r="F970" t="s">
        <v>83</v>
      </c>
      <c r="G970" s="21">
        <v>200</v>
      </c>
      <c r="H970" s="21">
        <v>2721600</v>
      </c>
      <c r="I970" s="21">
        <v>54432000</v>
      </c>
      <c r="K970" s="35" t="str">
        <f t="shared" si="14"/>
        <v>Спир</v>
      </c>
    </row>
    <row r="971" spans="1:11">
      <c r="A971">
        <v>6397417</v>
      </c>
      <c r="B971" t="s">
        <v>3902</v>
      </c>
      <c r="C971" t="s">
        <v>387</v>
      </c>
      <c r="D971" t="s">
        <v>388</v>
      </c>
      <c r="E971">
        <v>18521</v>
      </c>
      <c r="F971" t="s">
        <v>58</v>
      </c>
      <c r="G971" s="21">
        <v>100</v>
      </c>
      <c r="H971" s="21">
        <v>6327000</v>
      </c>
      <c r="I971" s="21">
        <v>6327000</v>
      </c>
      <c r="K971" s="35" t="str">
        <f t="shared" si="14"/>
        <v>Бард</v>
      </c>
    </row>
    <row r="972" spans="1:11">
      <c r="A972">
        <v>6397418</v>
      </c>
      <c r="B972" t="s">
        <v>3902</v>
      </c>
      <c r="C972" t="s">
        <v>59</v>
      </c>
      <c r="D972" t="s">
        <v>60</v>
      </c>
      <c r="E972">
        <v>18521</v>
      </c>
      <c r="F972" t="s">
        <v>58</v>
      </c>
      <c r="G972" s="21">
        <v>500</v>
      </c>
      <c r="H972" s="21">
        <v>6325000</v>
      </c>
      <c r="I972" s="21">
        <v>31625000</v>
      </c>
      <c r="K972" s="35" t="str">
        <f t="shared" si="14"/>
        <v>Бард</v>
      </c>
    </row>
    <row r="973" spans="1:11">
      <c r="A973">
        <v>6398141</v>
      </c>
      <c r="B973" t="s">
        <v>3902</v>
      </c>
      <c r="C973" t="s">
        <v>1584</v>
      </c>
      <c r="D973" t="s">
        <v>1585</v>
      </c>
      <c r="E973">
        <v>45433</v>
      </c>
      <c r="F973" t="s">
        <v>84</v>
      </c>
      <c r="G973" s="21">
        <v>100</v>
      </c>
      <c r="H973" s="21">
        <v>3220000</v>
      </c>
      <c r="I973" s="21">
        <v>32200000</v>
      </c>
      <c r="K973" s="35" t="str">
        <f t="shared" si="14"/>
        <v>Спир</v>
      </c>
    </row>
    <row r="974" spans="1:11">
      <c r="A974">
        <v>6398908</v>
      </c>
      <c r="B974" t="s">
        <v>3903</v>
      </c>
      <c r="C974" t="s">
        <v>1568</v>
      </c>
      <c r="D974" t="s">
        <v>1569</v>
      </c>
      <c r="E974">
        <v>45285</v>
      </c>
      <c r="F974" t="s">
        <v>83</v>
      </c>
      <c r="G974" s="21">
        <v>3200</v>
      </c>
      <c r="H974" s="21">
        <v>2721705</v>
      </c>
      <c r="I974" s="21">
        <v>870945600</v>
      </c>
      <c r="K974" s="35" t="str">
        <f t="shared" si="14"/>
        <v>Спир</v>
      </c>
    </row>
    <row r="975" spans="1:11">
      <c r="A975">
        <v>6398909</v>
      </c>
      <c r="B975" t="s">
        <v>3903</v>
      </c>
      <c r="C975" t="s">
        <v>359</v>
      </c>
      <c r="D975" t="s">
        <v>360</v>
      </c>
      <c r="E975">
        <v>45285</v>
      </c>
      <c r="F975" t="s">
        <v>83</v>
      </c>
      <c r="G975" s="21">
        <v>270</v>
      </c>
      <c r="H975" s="21">
        <v>2721618</v>
      </c>
      <c r="I975" s="21">
        <v>73483686</v>
      </c>
      <c r="K975" s="35" t="str">
        <f t="shared" si="14"/>
        <v>Спир</v>
      </c>
    </row>
    <row r="976" spans="1:11">
      <c r="A976">
        <v>6399001</v>
      </c>
      <c r="B976" t="s">
        <v>3903</v>
      </c>
      <c r="C976" t="s">
        <v>3943</v>
      </c>
      <c r="D976" t="s">
        <v>3967</v>
      </c>
      <c r="E976">
        <v>45433</v>
      </c>
      <c r="F976" t="s">
        <v>84</v>
      </c>
      <c r="G976" s="21">
        <v>200</v>
      </c>
      <c r="H976" s="21">
        <v>3220000</v>
      </c>
      <c r="I976" s="21">
        <v>64400000</v>
      </c>
      <c r="K976" s="35" t="str">
        <f t="shared" si="14"/>
        <v>Спир</v>
      </c>
    </row>
    <row r="977" spans="1:11">
      <c r="A977">
        <v>6399583</v>
      </c>
      <c r="B977" t="s">
        <v>3903</v>
      </c>
      <c r="C977" t="s">
        <v>56</v>
      </c>
      <c r="D977" t="s">
        <v>57</v>
      </c>
      <c r="E977">
        <v>18521</v>
      </c>
      <c r="F977" t="s">
        <v>58</v>
      </c>
      <c r="G977" s="21">
        <v>300</v>
      </c>
      <c r="H977" s="21">
        <v>6325205</v>
      </c>
      <c r="I977" s="21">
        <v>18975615</v>
      </c>
      <c r="K977" s="35" t="str">
        <f t="shared" si="14"/>
        <v>Бард</v>
      </c>
    </row>
    <row r="978" spans="1:11">
      <c r="A978">
        <v>6399584</v>
      </c>
      <c r="B978" t="s">
        <v>3903</v>
      </c>
      <c r="C978" t="s">
        <v>59</v>
      </c>
      <c r="D978" t="s">
        <v>60</v>
      </c>
      <c r="E978">
        <v>18521</v>
      </c>
      <c r="F978" t="s">
        <v>58</v>
      </c>
      <c r="G978" s="21">
        <v>300</v>
      </c>
      <c r="H978" s="21">
        <v>6325000</v>
      </c>
      <c r="I978" s="21">
        <v>18975000</v>
      </c>
      <c r="K978" s="35" t="str">
        <f t="shared" si="14"/>
        <v>Бард</v>
      </c>
    </row>
    <row r="979" spans="1:11">
      <c r="A979">
        <v>6400261</v>
      </c>
      <c r="B979" t="s">
        <v>3903</v>
      </c>
      <c r="C979" t="s">
        <v>92</v>
      </c>
      <c r="D979" t="s">
        <v>93</v>
      </c>
      <c r="E979">
        <v>45285</v>
      </c>
      <c r="F979" t="s">
        <v>83</v>
      </c>
      <c r="G979" s="21">
        <v>130</v>
      </c>
      <c r="H979" s="21">
        <v>2721600</v>
      </c>
      <c r="I979" s="21">
        <v>35380800</v>
      </c>
      <c r="K979" s="35" t="str">
        <f t="shared" si="14"/>
        <v>Спир</v>
      </c>
    </row>
    <row r="980" spans="1:11">
      <c r="A980">
        <v>6400578</v>
      </c>
      <c r="B980" t="s">
        <v>3903</v>
      </c>
      <c r="C980" t="s">
        <v>1489</v>
      </c>
      <c r="D980" t="s">
        <v>1490</v>
      </c>
      <c r="E980">
        <v>78261</v>
      </c>
      <c r="F980" t="s">
        <v>1461</v>
      </c>
      <c r="G980" s="21">
        <v>3200</v>
      </c>
      <c r="H980" s="21">
        <v>27218000</v>
      </c>
      <c r="I980" s="21">
        <v>87097600</v>
      </c>
      <c r="K980" s="35" t="str">
        <f t="shared" si="14"/>
        <v>Спир</v>
      </c>
    </row>
    <row r="981" spans="1:11">
      <c r="A981">
        <v>6401060</v>
      </c>
      <c r="B981" t="s">
        <v>3904</v>
      </c>
      <c r="C981" t="s">
        <v>367</v>
      </c>
      <c r="D981" t="s">
        <v>368</v>
      </c>
      <c r="E981">
        <v>45285</v>
      </c>
      <c r="F981" t="s">
        <v>83</v>
      </c>
      <c r="G981" s="21">
        <v>200</v>
      </c>
      <c r="H981" s="21">
        <v>2721610</v>
      </c>
      <c r="I981" s="21">
        <v>54432200</v>
      </c>
      <c r="K981" s="35" t="str">
        <f t="shared" si="14"/>
        <v>Спир</v>
      </c>
    </row>
    <row r="982" spans="1:11">
      <c r="A982">
        <v>6401061</v>
      </c>
      <c r="B982" t="s">
        <v>3904</v>
      </c>
      <c r="C982" t="s">
        <v>92</v>
      </c>
      <c r="D982" t="s">
        <v>93</v>
      </c>
      <c r="E982">
        <v>45285</v>
      </c>
      <c r="F982" t="s">
        <v>83</v>
      </c>
      <c r="G982" s="21">
        <v>200</v>
      </c>
      <c r="H982" s="21">
        <v>2721610</v>
      </c>
      <c r="I982" s="21">
        <v>54432200</v>
      </c>
      <c r="K982" s="35" t="str">
        <f t="shared" si="14"/>
        <v>Спир</v>
      </c>
    </row>
    <row r="983" spans="1:11">
      <c r="A983">
        <v>6401062</v>
      </c>
      <c r="B983" t="s">
        <v>3904</v>
      </c>
      <c r="C983" t="s">
        <v>92</v>
      </c>
      <c r="D983" t="s">
        <v>93</v>
      </c>
      <c r="E983">
        <v>45285</v>
      </c>
      <c r="F983" t="s">
        <v>83</v>
      </c>
      <c r="G983" s="21">
        <v>70</v>
      </c>
      <c r="H983" s="21">
        <v>2721610</v>
      </c>
      <c r="I983" s="21">
        <v>19051270</v>
      </c>
      <c r="K983" s="35" t="str">
        <f t="shared" si="14"/>
        <v>Спир</v>
      </c>
    </row>
    <row r="984" spans="1:11">
      <c r="A984">
        <v>6401063</v>
      </c>
      <c r="B984" t="s">
        <v>3904</v>
      </c>
      <c r="C984" t="s">
        <v>353</v>
      </c>
      <c r="D984" t="s">
        <v>354</v>
      </c>
      <c r="E984">
        <v>45285</v>
      </c>
      <c r="F984" t="s">
        <v>83</v>
      </c>
      <c r="G984" s="21">
        <v>5930</v>
      </c>
      <c r="H984" s="21">
        <v>2721600</v>
      </c>
      <c r="I984" s="21">
        <v>1613908800</v>
      </c>
      <c r="K984" s="35" t="str">
        <f t="shared" si="14"/>
        <v>Спир</v>
      </c>
    </row>
    <row r="985" spans="1:11">
      <c r="A985">
        <v>6401065</v>
      </c>
      <c r="B985" t="s">
        <v>3904</v>
      </c>
      <c r="C985" t="s">
        <v>150</v>
      </c>
      <c r="D985" t="s">
        <v>151</v>
      </c>
      <c r="E985">
        <v>45284</v>
      </c>
      <c r="F985" t="s">
        <v>82</v>
      </c>
      <c r="G985" s="21">
        <v>3200</v>
      </c>
      <c r="H985" s="21">
        <v>2755288</v>
      </c>
      <c r="I985" s="21">
        <v>881692160</v>
      </c>
      <c r="K985" s="35" t="str">
        <f t="shared" si="14"/>
        <v>Спир</v>
      </c>
    </row>
    <row r="986" spans="1:11">
      <c r="A986">
        <v>6401155</v>
      </c>
      <c r="B986" t="s">
        <v>3904</v>
      </c>
      <c r="C986" t="s">
        <v>381</v>
      </c>
      <c r="D986" t="s">
        <v>382</v>
      </c>
      <c r="E986">
        <v>45433</v>
      </c>
      <c r="F986" t="s">
        <v>84</v>
      </c>
      <c r="G986" s="21">
        <v>450</v>
      </c>
      <c r="H986" s="21">
        <v>3220007</v>
      </c>
      <c r="I986" s="21">
        <v>144900315</v>
      </c>
      <c r="K986" s="35" t="str">
        <f t="shared" si="14"/>
        <v>Спир</v>
      </c>
    </row>
    <row r="987" spans="1:11">
      <c r="A987">
        <v>6401683</v>
      </c>
      <c r="B987" t="s">
        <v>3904</v>
      </c>
      <c r="C987" t="s">
        <v>387</v>
      </c>
      <c r="D987" t="s">
        <v>388</v>
      </c>
      <c r="E987">
        <v>18521</v>
      </c>
      <c r="F987" t="s">
        <v>58</v>
      </c>
      <c r="G987" s="21">
        <v>100</v>
      </c>
      <c r="H987" s="21">
        <v>6327000</v>
      </c>
      <c r="I987" s="21">
        <v>6327000</v>
      </c>
      <c r="K987" s="35" t="str">
        <f t="shared" si="14"/>
        <v>Бард</v>
      </c>
    </row>
    <row r="988" spans="1:11">
      <c r="A988">
        <v>6401684</v>
      </c>
      <c r="B988" t="s">
        <v>3904</v>
      </c>
      <c r="C988" t="s">
        <v>59</v>
      </c>
      <c r="D988" t="s">
        <v>60</v>
      </c>
      <c r="E988">
        <v>18521</v>
      </c>
      <c r="F988" t="s">
        <v>58</v>
      </c>
      <c r="G988" s="21">
        <v>500</v>
      </c>
      <c r="H988" s="21">
        <v>6325000</v>
      </c>
      <c r="I988" s="21">
        <v>31625000</v>
      </c>
      <c r="K988" s="35" t="str">
        <f t="shared" si="14"/>
        <v>Бард</v>
      </c>
    </row>
    <row r="989" spans="1:11">
      <c r="A989">
        <v>6402989</v>
      </c>
      <c r="B989" t="s">
        <v>3905</v>
      </c>
      <c r="C989" t="s">
        <v>216</v>
      </c>
      <c r="D989" t="s">
        <v>217</v>
      </c>
      <c r="E989">
        <v>45285</v>
      </c>
      <c r="F989" t="s">
        <v>83</v>
      </c>
      <c r="G989" s="21">
        <v>300</v>
      </c>
      <c r="H989" s="21">
        <v>2733000</v>
      </c>
      <c r="I989" s="21">
        <v>81990000</v>
      </c>
      <c r="K989" s="35" t="str">
        <f t="shared" si="14"/>
        <v>Спир</v>
      </c>
    </row>
    <row r="990" spans="1:11">
      <c r="A990">
        <v>6402990</v>
      </c>
      <c r="B990" t="s">
        <v>3905</v>
      </c>
      <c r="C990" t="s">
        <v>1473</v>
      </c>
      <c r="D990" t="s">
        <v>1474</v>
      </c>
      <c r="E990">
        <v>45285</v>
      </c>
      <c r="F990" t="s">
        <v>83</v>
      </c>
      <c r="G990" s="21">
        <v>200</v>
      </c>
      <c r="H990" s="21">
        <v>2722700</v>
      </c>
      <c r="I990" s="21">
        <v>54454000</v>
      </c>
      <c r="K990" s="35" t="str">
        <f t="shared" si="14"/>
        <v>Спир</v>
      </c>
    </row>
    <row r="991" spans="1:11">
      <c r="A991">
        <v>6402991</v>
      </c>
      <c r="B991" t="s">
        <v>3905</v>
      </c>
      <c r="C991" t="s">
        <v>113</v>
      </c>
      <c r="D991" t="s">
        <v>114</v>
      </c>
      <c r="E991">
        <v>45285</v>
      </c>
      <c r="F991" t="s">
        <v>83</v>
      </c>
      <c r="G991" s="21">
        <v>500</v>
      </c>
      <c r="H991" s="21">
        <v>2721788</v>
      </c>
      <c r="I991" s="21">
        <v>136089400</v>
      </c>
      <c r="K991" s="35" t="str">
        <f t="shared" si="14"/>
        <v>Спир</v>
      </c>
    </row>
    <row r="992" spans="1:11">
      <c r="A992">
        <v>6402992</v>
      </c>
      <c r="B992" t="s">
        <v>3905</v>
      </c>
      <c r="C992" t="s">
        <v>102</v>
      </c>
      <c r="D992" t="s">
        <v>103</v>
      </c>
      <c r="E992">
        <v>45285</v>
      </c>
      <c r="F992" t="s">
        <v>83</v>
      </c>
      <c r="G992" s="21">
        <v>580</v>
      </c>
      <c r="H992" s="21">
        <v>2721688</v>
      </c>
      <c r="I992" s="21">
        <v>157857904</v>
      </c>
      <c r="K992" s="35" t="str">
        <f t="shared" si="14"/>
        <v>Спир</v>
      </c>
    </row>
    <row r="993" spans="1:11">
      <c r="A993">
        <v>6402993</v>
      </c>
      <c r="B993" t="s">
        <v>3905</v>
      </c>
      <c r="C993" t="s">
        <v>85</v>
      </c>
      <c r="D993" t="s">
        <v>86</v>
      </c>
      <c r="E993">
        <v>45285</v>
      </c>
      <c r="F993" t="s">
        <v>83</v>
      </c>
      <c r="G993" s="21">
        <v>1200</v>
      </c>
      <c r="H993" s="21">
        <v>2721669</v>
      </c>
      <c r="I993" s="21">
        <v>326600280</v>
      </c>
      <c r="K993" s="35" t="str">
        <f t="shared" si="14"/>
        <v>Спир</v>
      </c>
    </row>
    <row r="994" spans="1:11">
      <c r="A994">
        <v>6402994</v>
      </c>
      <c r="B994" t="s">
        <v>3905</v>
      </c>
      <c r="C994" t="s">
        <v>102</v>
      </c>
      <c r="D994" t="s">
        <v>103</v>
      </c>
      <c r="E994">
        <v>45285</v>
      </c>
      <c r="F994" t="s">
        <v>83</v>
      </c>
      <c r="G994" s="21">
        <v>580</v>
      </c>
      <c r="H994" s="21">
        <v>2721666</v>
      </c>
      <c r="I994" s="21">
        <v>157856628</v>
      </c>
      <c r="K994" s="35" t="str">
        <f t="shared" si="14"/>
        <v>Спир</v>
      </c>
    </row>
    <row r="995" spans="1:11">
      <c r="A995">
        <v>6403601</v>
      </c>
      <c r="B995" t="s">
        <v>3905</v>
      </c>
      <c r="C995" t="s">
        <v>1177</v>
      </c>
      <c r="D995" t="s">
        <v>1178</v>
      </c>
      <c r="E995">
        <v>18521</v>
      </c>
      <c r="F995" t="s">
        <v>58</v>
      </c>
      <c r="G995" s="21">
        <v>100</v>
      </c>
      <c r="H995" s="21">
        <v>6330000</v>
      </c>
      <c r="I995" s="21">
        <v>6330000</v>
      </c>
      <c r="K995" s="35" t="str">
        <f t="shared" si="14"/>
        <v>Бард</v>
      </c>
    </row>
    <row r="996" spans="1:11">
      <c r="A996">
        <v>6403602</v>
      </c>
      <c r="B996" t="s">
        <v>3905</v>
      </c>
      <c r="C996" t="s">
        <v>59</v>
      </c>
      <c r="D996" t="s">
        <v>60</v>
      </c>
      <c r="E996">
        <v>18521</v>
      </c>
      <c r="F996" t="s">
        <v>58</v>
      </c>
      <c r="G996" s="21">
        <v>500</v>
      </c>
      <c r="H996" s="21">
        <v>6325000</v>
      </c>
      <c r="I996" s="21">
        <v>31625000</v>
      </c>
      <c r="K996" s="35" t="str">
        <f t="shared" si="14"/>
        <v>Бард</v>
      </c>
    </row>
    <row r="997" spans="1:11">
      <c r="A997">
        <v>6404813</v>
      </c>
      <c r="B997" t="s">
        <v>2702</v>
      </c>
      <c r="C997" t="s">
        <v>359</v>
      </c>
      <c r="D997" t="s">
        <v>360</v>
      </c>
      <c r="E997">
        <v>45285</v>
      </c>
      <c r="F997" t="s">
        <v>83</v>
      </c>
      <c r="G997" s="21">
        <v>300</v>
      </c>
      <c r="H997" s="21">
        <v>2721688</v>
      </c>
      <c r="I997" s="21">
        <v>81650640</v>
      </c>
      <c r="K997" s="35" t="str">
        <f t="shared" si="14"/>
        <v>Спир</v>
      </c>
    </row>
    <row r="998" spans="1:11">
      <c r="A998">
        <v>6405392</v>
      </c>
      <c r="B998" t="s">
        <v>2702</v>
      </c>
      <c r="C998" t="s">
        <v>387</v>
      </c>
      <c r="D998" t="s">
        <v>388</v>
      </c>
      <c r="E998">
        <v>18521</v>
      </c>
      <c r="F998" t="s">
        <v>58</v>
      </c>
      <c r="G998" s="21">
        <v>100</v>
      </c>
      <c r="H998" s="21">
        <v>6327000</v>
      </c>
      <c r="I998" s="21">
        <v>6327000</v>
      </c>
      <c r="K998" s="35" t="str">
        <f t="shared" si="14"/>
        <v>Бард</v>
      </c>
    </row>
    <row r="999" spans="1:11">
      <c r="A999">
        <v>6405393</v>
      </c>
      <c r="B999" t="s">
        <v>2702</v>
      </c>
      <c r="C999" t="s">
        <v>59</v>
      </c>
      <c r="D999" t="s">
        <v>60</v>
      </c>
      <c r="E999">
        <v>18521</v>
      </c>
      <c r="F999" t="s">
        <v>58</v>
      </c>
      <c r="G999" s="21">
        <v>500</v>
      </c>
      <c r="H999" s="21">
        <v>6325000</v>
      </c>
      <c r="I999" s="21">
        <v>31625000</v>
      </c>
      <c r="K999" s="35" t="str">
        <f t="shared" si="14"/>
        <v>Бард</v>
      </c>
    </row>
    <row r="1000" spans="1:11">
      <c r="A1000">
        <v>6406543</v>
      </c>
      <c r="B1000" t="s">
        <v>3906</v>
      </c>
      <c r="C1000" t="s">
        <v>359</v>
      </c>
      <c r="D1000" t="s">
        <v>360</v>
      </c>
      <c r="E1000">
        <v>45285</v>
      </c>
      <c r="F1000" t="s">
        <v>83</v>
      </c>
      <c r="G1000" s="21">
        <v>80</v>
      </c>
      <c r="H1000" s="21">
        <v>2721688</v>
      </c>
      <c r="I1000" s="21">
        <v>21773504</v>
      </c>
      <c r="K1000" s="35" t="str">
        <f t="shared" si="14"/>
        <v>Спир</v>
      </c>
    </row>
    <row r="1001" spans="1:11">
      <c r="A1001">
        <v>6406544</v>
      </c>
      <c r="B1001" t="s">
        <v>3906</v>
      </c>
      <c r="C1001" t="s">
        <v>1145</v>
      </c>
      <c r="D1001" t="s">
        <v>1146</v>
      </c>
      <c r="E1001">
        <v>45285</v>
      </c>
      <c r="F1001" t="s">
        <v>83</v>
      </c>
      <c r="G1001" s="21">
        <v>100</v>
      </c>
      <c r="H1001" s="21">
        <v>2721600</v>
      </c>
      <c r="I1001" s="21">
        <v>27216000</v>
      </c>
      <c r="K1001" s="35" t="str">
        <f t="shared" si="14"/>
        <v>Спир</v>
      </c>
    </row>
    <row r="1002" spans="1:11">
      <c r="A1002">
        <v>6406545</v>
      </c>
      <c r="B1002" t="s">
        <v>3906</v>
      </c>
      <c r="C1002" t="s">
        <v>128</v>
      </c>
      <c r="D1002" t="s">
        <v>129</v>
      </c>
      <c r="E1002">
        <v>45285</v>
      </c>
      <c r="F1002" t="s">
        <v>83</v>
      </c>
      <c r="G1002" s="21">
        <v>3800</v>
      </c>
      <c r="H1002" s="21">
        <v>2721600</v>
      </c>
      <c r="I1002" s="21">
        <v>1034208000</v>
      </c>
      <c r="K1002" s="35" t="str">
        <f t="shared" si="14"/>
        <v>Спир</v>
      </c>
    </row>
    <row r="1003" spans="1:11">
      <c r="A1003">
        <v>6407200</v>
      </c>
      <c r="B1003" t="s">
        <v>3906</v>
      </c>
      <c r="C1003" t="s">
        <v>204</v>
      </c>
      <c r="D1003" t="s">
        <v>73</v>
      </c>
      <c r="E1003">
        <v>18521</v>
      </c>
      <c r="F1003" t="s">
        <v>58</v>
      </c>
      <c r="G1003" s="21">
        <v>100</v>
      </c>
      <c r="H1003" s="21">
        <v>6325009</v>
      </c>
      <c r="I1003" s="21">
        <v>6325009</v>
      </c>
      <c r="K1003" s="35" t="str">
        <f t="shared" si="14"/>
        <v>Бард</v>
      </c>
    </row>
    <row r="1004" spans="1:11">
      <c r="A1004">
        <v>6407201</v>
      </c>
      <c r="B1004" t="s">
        <v>3906</v>
      </c>
      <c r="C1004" t="s">
        <v>204</v>
      </c>
      <c r="D1004" t="s">
        <v>73</v>
      </c>
      <c r="E1004">
        <v>18521</v>
      </c>
      <c r="F1004" t="s">
        <v>58</v>
      </c>
      <c r="G1004" s="21">
        <v>100</v>
      </c>
      <c r="H1004" s="21">
        <v>6325009</v>
      </c>
      <c r="I1004" s="21">
        <v>6325009</v>
      </c>
      <c r="K1004" s="35" t="str">
        <f t="shared" si="14"/>
        <v>Бард</v>
      </c>
    </row>
    <row r="1005" spans="1:11">
      <c r="A1005">
        <v>6407202</v>
      </c>
      <c r="B1005" t="s">
        <v>3906</v>
      </c>
      <c r="C1005" t="s">
        <v>59</v>
      </c>
      <c r="D1005" t="s">
        <v>60</v>
      </c>
      <c r="E1005">
        <v>18521</v>
      </c>
      <c r="F1005" t="s">
        <v>58</v>
      </c>
      <c r="G1005" s="21">
        <v>400</v>
      </c>
      <c r="H1005" s="21">
        <v>6325000</v>
      </c>
      <c r="I1005" s="21">
        <v>25300000</v>
      </c>
      <c r="K1005" s="35" t="str">
        <f t="shared" si="14"/>
        <v>Бард</v>
      </c>
    </row>
    <row r="1006" spans="1:11">
      <c r="A1006">
        <v>6407775</v>
      </c>
      <c r="B1006" t="s">
        <v>3906</v>
      </c>
      <c r="C1006" t="s">
        <v>353</v>
      </c>
      <c r="D1006" t="s">
        <v>354</v>
      </c>
      <c r="E1006">
        <v>45285</v>
      </c>
      <c r="F1006" t="s">
        <v>83</v>
      </c>
      <c r="G1006" s="21">
        <v>6000</v>
      </c>
      <c r="H1006" s="21">
        <v>2721600</v>
      </c>
      <c r="I1006" s="21">
        <v>1632960000</v>
      </c>
      <c r="K1006" s="35" t="str">
        <f t="shared" si="14"/>
        <v>Спир</v>
      </c>
    </row>
    <row r="1007" spans="1:11">
      <c r="A1007">
        <v>6408462</v>
      </c>
      <c r="B1007" t="s">
        <v>3907</v>
      </c>
      <c r="C1007" t="s">
        <v>220</v>
      </c>
      <c r="D1007" t="s">
        <v>221</v>
      </c>
      <c r="E1007">
        <v>45285</v>
      </c>
      <c r="F1007" t="s">
        <v>83</v>
      </c>
      <c r="G1007" s="21">
        <v>100</v>
      </c>
      <c r="H1007" s="21">
        <v>2721888</v>
      </c>
      <c r="I1007" s="21">
        <v>27218880</v>
      </c>
      <c r="K1007" s="35" t="str">
        <f t="shared" si="14"/>
        <v>Спир</v>
      </c>
    </row>
    <row r="1008" spans="1:11">
      <c r="A1008">
        <v>6408463</v>
      </c>
      <c r="B1008" t="s">
        <v>3907</v>
      </c>
      <c r="C1008" t="s">
        <v>359</v>
      </c>
      <c r="D1008" t="s">
        <v>360</v>
      </c>
      <c r="E1008">
        <v>45285</v>
      </c>
      <c r="F1008" t="s">
        <v>83</v>
      </c>
      <c r="G1008" s="21">
        <v>300</v>
      </c>
      <c r="H1008" s="21">
        <v>2721688</v>
      </c>
      <c r="I1008" s="21">
        <v>81650640</v>
      </c>
      <c r="K1008" s="35" t="str">
        <f t="shared" si="14"/>
        <v>Спир</v>
      </c>
    </row>
    <row r="1009" spans="1:11">
      <c r="A1009">
        <v>6408535</v>
      </c>
      <c r="B1009" t="s">
        <v>3907</v>
      </c>
      <c r="C1009" t="s">
        <v>171</v>
      </c>
      <c r="D1009" t="s">
        <v>172</v>
      </c>
      <c r="E1009">
        <v>45433</v>
      </c>
      <c r="F1009" t="s">
        <v>84</v>
      </c>
      <c r="G1009" s="21">
        <v>400</v>
      </c>
      <c r="H1009" s="21">
        <v>3220000</v>
      </c>
      <c r="I1009" s="21">
        <v>128800000</v>
      </c>
      <c r="K1009" s="35" t="str">
        <f t="shared" si="14"/>
        <v>Спир</v>
      </c>
    </row>
    <row r="1010" spans="1:11">
      <c r="A1010">
        <v>6409081</v>
      </c>
      <c r="B1010" t="s">
        <v>3907</v>
      </c>
      <c r="C1010" t="s">
        <v>1462</v>
      </c>
      <c r="D1010" t="s">
        <v>1463</v>
      </c>
      <c r="E1010">
        <v>18521</v>
      </c>
      <c r="F1010" t="s">
        <v>58</v>
      </c>
      <c r="G1010" s="21">
        <v>100</v>
      </c>
      <c r="H1010" s="21">
        <v>6355555</v>
      </c>
      <c r="I1010" s="21">
        <v>6355555</v>
      </c>
      <c r="K1010" s="35" t="str">
        <f t="shared" si="14"/>
        <v>Бард</v>
      </c>
    </row>
    <row r="1011" spans="1:11">
      <c r="A1011">
        <v>6409082</v>
      </c>
      <c r="B1011" t="s">
        <v>3907</v>
      </c>
      <c r="C1011" t="s">
        <v>74</v>
      </c>
      <c r="D1011" t="s">
        <v>75</v>
      </c>
      <c r="E1011">
        <v>18521</v>
      </c>
      <c r="F1011" t="s">
        <v>58</v>
      </c>
      <c r="G1011" s="21">
        <v>100</v>
      </c>
      <c r="H1011" s="21">
        <v>6350999</v>
      </c>
      <c r="I1011" s="21">
        <v>6350999</v>
      </c>
      <c r="K1011" s="35" t="str">
        <f t="shared" si="14"/>
        <v>Бард</v>
      </c>
    </row>
    <row r="1012" spans="1:11">
      <c r="A1012">
        <v>6409083</v>
      </c>
      <c r="B1012" t="s">
        <v>3907</v>
      </c>
      <c r="C1012" t="s">
        <v>1471</v>
      </c>
      <c r="D1012" t="s">
        <v>1472</v>
      </c>
      <c r="E1012">
        <v>18521</v>
      </c>
      <c r="F1012" t="s">
        <v>58</v>
      </c>
      <c r="G1012" s="21">
        <v>100</v>
      </c>
      <c r="H1012" s="21">
        <v>6327000</v>
      </c>
      <c r="I1012" s="21">
        <v>6327000</v>
      </c>
      <c r="K1012" s="35" t="str">
        <f t="shared" si="14"/>
        <v>Бард</v>
      </c>
    </row>
    <row r="1013" spans="1:11">
      <c r="A1013">
        <v>6409084</v>
      </c>
      <c r="B1013" t="s">
        <v>3907</v>
      </c>
      <c r="C1013" t="s">
        <v>387</v>
      </c>
      <c r="D1013" t="s">
        <v>388</v>
      </c>
      <c r="E1013">
        <v>18521</v>
      </c>
      <c r="F1013" t="s">
        <v>58</v>
      </c>
      <c r="G1013" s="21">
        <v>100</v>
      </c>
      <c r="H1013" s="21">
        <v>6326000</v>
      </c>
      <c r="I1013" s="21">
        <v>6326000</v>
      </c>
      <c r="K1013" s="35" t="str">
        <f t="shared" si="14"/>
        <v>Бард</v>
      </c>
    </row>
    <row r="1014" spans="1:11">
      <c r="A1014">
        <v>6409085</v>
      </c>
      <c r="B1014" t="s">
        <v>3907</v>
      </c>
      <c r="C1014" t="s">
        <v>56</v>
      </c>
      <c r="D1014" t="s">
        <v>57</v>
      </c>
      <c r="E1014">
        <v>18521</v>
      </c>
      <c r="F1014" t="s">
        <v>58</v>
      </c>
      <c r="G1014" s="21">
        <v>200</v>
      </c>
      <c r="H1014" s="21">
        <v>6325505</v>
      </c>
      <c r="I1014" s="21">
        <v>12651010</v>
      </c>
      <c r="K1014" s="35" t="str">
        <f t="shared" si="14"/>
        <v>Бард</v>
      </c>
    </row>
    <row r="1015" spans="1:11">
      <c r="A1015">
        <v>6409686</v>
      </c>
      <c r="B1015" t="s">
        <v>3907</v>
      </c>
      <c r="C1015" t="s">
        <v>92</v>
      </c>
      <c r="D1015" t="s">
        <v>93</v>
      </c>
      <c r="E1015">
        <v>45285</v>
      </c>
      <c r="F1015" t="s">
        <v>83</v>
      </c>
      <c r="G1015" s="21">
        <v>400</v>
      </c>
      <c r="H1015" s="21">
        <v>2721600</v>
      </c>
      <c r="I1015" s="21">
        <v>108864000</v>
      </c>
      <c r="K1015" s="35" t="str">
        <f t="shared" si="14"/>
        <v>Спир</v>
      </c>
    </row>
    <row r="1016" spans="1:11">
      <c r="A1016">
        <v>6410464</v>
      </c>
      <c r="B1016" t="s">
        <v>3908</v>
      </c>
      <c r="C1016" t="s">
        <v>102</v>
      </c>
      <c r="D1016" t="s">
        <v>103</v>
      </c>
      <c r="E1016">
        <v>45285</v>
      </c>
      <c r="F1016" t="s">
        <v>83</v>
      </c>
      <c r="G1016" s="21">
        <v>580</v>
      </c>
      <c r="H1016" s="21">
        <v>2721788</v>
      </c>
      <c r="I1016" s="21">
        <v>157863704</v>
      </c>
      <c r="K1016" s="35" t="str">
        <f t="shared" si="14"/>
        <v>Спир</v>
      </c>
    </row>
    <row r="1017" spans="1:11">
      <c r="A1017">
        <v>6410465</v>
      </c>
      <c r="B1017" t="s">
        <v>3908</v>
      </c>
      <c r="C1017" t="s">
        <v>102</v>
      </c>
      <c r="D1017" t="s">
        <v>103</v>
      </c>
      <c r="E1017">
        <v>45285</v>
      </c>
      <c r="F1017" t="s">
        <v>83</v>
      </c>
      <c r="G1017" s="21">
        <v>580</v>
      </c>
      <c r="H1017" s="21">
        <v>2721788</v>
      </c>
      <c r="I1017" s="21">
        <v>157863704</v>
      </c>
      <c r="K1017" s="35" t="str">
        <f t="shared" si="14"/>
        <v>Спир</v>
      </c>
    </row>
    <row r="1018" spans="1:11">
      <c r="A1018">
        <v>6410466</v>
      </c>
      <c r="B1018" t="s">
        <v>3908</v>
      </c>
      <c r="C1018" t="s">
        <v>359</v>
      </c>
      <c r="D1018" t="s">
        <v>360</v>
      </c>
      <c r="E1018">
        <v>45285</v>
      </c>
      <c r="F1018" t="s">
        <v>83</v>
      </c>
      <c r="G1018" s="21">
        <v>270</v>
      </c>
      <c r="H1018" s="21">
        <v>2721688</v>
      </c>
      <c r="I1018" s="21">
        <v>73485576</v>
      </c>
      <c r="K1018" s="35" t="str">
        <f t="shared" si="14"/>
        <v>Спир</v>
      </c>
    </row>
    <row r="1019" spans="1:11">
      <c r="A1019">
        <v>6410467</v>
      </c>
      <c r="B1019" t="s">
        <v>3908</v>
      </c>
      <c r="C1019" t="s">
        <v>367</v>
      </c>
      <c r="D1019" t="s">
        <v>368</v>
      </c>
      <c r="E1019">
        <v>45285</v>
      </c>
      <c r="F1019" t="s">
        <v>83</v>
      </c>
      <c r="G1019" s="21">
        <v>200</v>
      </c>
      <c r="H1019" s="21">
        <v>2721600</v>
      </c>
      <c r="I1019" s="21">
        <v>54432000</v>
      </c>
      <c r="K1019" s="35" t="str">
        <f t="shared" si="14"/>
        <v>Спир</v>
      </c>
    </row>
    <row r="1020" spans="1:11">
      <c r="A1020">
        <v>6410537</v>
      </c>
      <c r="B1020" t="s">
        <v>3908</v>
      </c>
      <c r="C1020" t="s">
        <v>389</v>
      </c>
      <c r="D1020" t="s">
        <v>390</v>
      </c>
      <c r="E1020">
        <v>45433</v>
      </c>
      <c r="F1020" t="s">
        <v>84</v>
      </c>
      <c r="G1020" s="21">
        <v>300</v>
      </c>
      <c r="H1020" s="21">
        <v>3220010</v>
      </c>
      <c r="I1020" s="21">
        <v>96600300</v>
      </c>
      <c r="K1020" s="35" t="str">
        <f t="shared" si="14"/>
        <v>Спир</v>
      </c>
    </row>
    <row r="1021" spans="1:11">
      <c r="A1021">
        <v>6411062</v>
      </c>
      <c r="B1021" t="s">
        <v>3908</v>
      </c>
      <c r="C1021" t="s">
        <v>59</v>
      </c>
      <c r="D1021" t="s">
        <v>60</v>
      </c>
      <c r="E1021">
        <v>18521</v>
      </c>
      <c r="F1021" t="s">
        <v>58</v>
      </c>
      <c r="G1021" s="21">
        <v>600</v>
      </c>
      <c r="H1021" s="21">
        <v>6325000</v>
      </c>
      <c r="I1021" s="21">
        <v>37950000</v>
      </c>
      <c r="K1021" s="35" t="str">
        <f t="shared" si="14"/>
        <v>Бард</v>
      </c>
    </row>
    <row r="1022" spans="1:11">
      <c r="A1022">
        <v>6411676</v>
      </c>
      <c r="B1022" t="s">
        <v>3908</v>
      </c>
      <c r="C1022" t="s">
        <v>1545</v>
      </c>
      <c r="D1022" t="s">
        <v>1546</v>
      </c>
      <c r="E1022">
        <v>45285</v>
      </c>
      <c r="F1022" t="s">
        <v>83</v>
      </c>
      <c r="G1022" s="21">
        <v>20</v>
      </c>
      <c r="H1022" s="21">
        <v>2721650</v>
      </c>
      <c r="I1022" s="21">
        <v>5443300</v>
      </c>
      <c r="K1022" s="35" t="str">
        <f t="shared" si="14"/>
        <v>Спир</v>
      </c>
    </row>
    <row r="1023" spans="1:11">
      <c r="A1023">
        <v>6411677</v>
      </c>
      <c r="B1023" t="s">
        <v>3908</v>
      </c>
      <c r="C1023" t="s">
        <v>92</v>
      </c>
      <c r="D1023" t="s">
        <v>93</v>
      </c>
      <c r="E1023">
        <v>45285</v>
      </c>
      <c r="F1023" t="s">
        <v>83</v>
      </c>
      <c r="G1023" s="21">
        <v>400</v>
      </c>
      <c r="H1023" s="21">
        <v>2721611</v>
      </c>
      <c r="I1023" s="21">
        <v>108864440</v>
      </c>
      <c r="K1023" s="35" t="str">
        <f t="shared" si="14"/>
        <v>Спир</v>
      </c>
    </row>
    <row r="1024" spans="1:11">
      <c r="A1024">
        <v>6411678</v>
      </c>
      <c r="B1024" t="s">
        <v>3908</v>
      </c>
      <c r="C1024" t="s">
        <v>1150</v>
      </c>
      <c r="D1024" t="s">
        <v>1151</v>
      </c>
      <c r="E1024">
        <v>45285</v>
      </c>
      <c r="F1024" t="s">
        <v>83</v>
      </c>
      <c r="G1024" s="21">
        <v>200</v>
      </c>
      <c r="H1024" s="21">
        <v>2721610</v>
      </c>
      <c r="I1024" s="21">
        <v>54432200</v>
      </c>
      <c r="K1024" s="35" t="str">
        <f t="shared" si="14"/>
        <v>Спир</v>
      </c>
    </row>
    <row r="1025" spans="1:11">
      <c r="A1025">
        <v>6411679</v>
      </c>
      <c r="B1025" t="s">
        <v>3908</v>
      </c>
      <c r="C1025" t="s">
        <v>5349</v>
      </c>
      <c r="D1025" t="s">
        <v>1475</v>
      </c>
      <c r="E1025">
        <v>45285</v>
      </c>
      <c r="F1025" t="s">
        <v>83</v>
      </c>
      <c r="G1025" s="21">
        <v>50</v>
      </c>
      <c r="H1025" s="21">
        <v>2721600</v>
      </c>
      <c r="I1025" s="21">
        <v>13608000</v>
      </c>
      <c r="K1025" s="35" t="str">
        <f t="shared" si="14"/>
        <v>Спир</v>
      </c>
    </row>
    <row r="1026" spans="1:11">
      <c r="A1026">
        <v>6411701</v>
      </c>
      <c r="B1026" t="s">
        <v>3908</v>
      </c>
      <c r="C1026" t="s">
        <v>361</v>
      </c>
      <c r="D1026" t="s">
        <v>362</v>
      </c>
      <c r="E1026">
        <v>45433</v>
      </c>
      <c r="F1026" t="s">
        <v>84</v>
      </c>
      <c r="G1026" s="21">
        <v>20</v>
      </c>
      <c r="H1026" s="21">
        <v>3220000</v>
      </c>
      <c r="I1026" s="21">
        <v>6440000</v>
      </c>
      <c r="K1026" s="35" t="str">
        <f t="shared" si="14"/>
        <v>Спир</v>
      </c>
    </row>
    <row r="1027" spans="1:11">
      <c r="A1027">
        <v>6412379</v>
      </c>
      <c r="B1027" t="s">
        <v>2707</v>
      </c>
      <c r="C1027" t="s">
        <v>163</v>
      </c>
      <c r="D1027" t="s">
        <v>164</v>
      </c>
      <c r="E1027">
        <v>45285</v>
      </c>
      <c r="F1027" t="s">
        <v>83</v>
      </c>
      <c r="G1027" s="21">
        <v>200</v>
      </c>
      <c r="H1027" s="21">
        <v>2722010</v>
      </c>
      <c r="I1027" s="21">
        <v>54440200</v>
      </c>
      <c r="K1027" s="35" t="str">
        <f t="shared" si="14"/>
        <v>Спир</v>
      </c>
    </row>
    <row r="1028" spans="1:11">
      <c r="A1028">
        <v>6412380</v>
      </c>
      <c r="B1028" t="s">
        <v>2707</v>
      </c>
      <c r="C1028" t="s">
        <v>353</v>
      </c>
      <c r="D1028" t="s">
        <v>354</v>
      </c>
      <c r="E1028">
        <v>45285</v>
      </c>
      <c r="F1028" t="s">
        <v>83</v>
      </c>
      <c r="G1028" s="21">
        <v>5800</v>
      </c>
      <c r="H1028" s="21">
        <v>2721600</v>
      </c>
      <c r="I1028" s="21">
        <v>1578528000</v>
      </c>
      <c r="K1028" s="35" t="str">
        <f t="shared" si="14"/>
        <v>Спир</v>
      </c>
    </row>
    <row r="1029" spans="1:11">
      <c r="A1029">
        <v>6412381</v>
      </c>
      <c r="B1029" t="s">
        <v>2707</v>
      </c>
      <c r="C1029" t="s">
        <v>423</v>
      </c>
      <c r="D1029" t="s">
        <v>424</v>
      </c>
      <c r="E1029">
        <v>45285</v>
      </c>
      <c r="F1029" t="s">
        <v>83</v>
      </c>
      <c r="G1029" s="21">
        <v>100</v>
      </c>
      <c r="H1029" s="21">
        <v>2721600</v>
      </c>
      <c r="I1029" s="21">
        <v>27216000</v>
      </c>
      <c r="K1029" s="35" t="str">
        <f t="shared" si="14"/>
        <v>Спир</v>
      </c>
    </row>
    <row r="1030" spans="1:11">
      <c r="A1030">
        <v>6412382</v>
      </c>
      <c r="B1030" t="s">
        <v>2707</v>
      </c>
      <c r="C1030" t="s">
        <v>94</v>
      </c>
      <c r="D1030" t="s">
        <v>95</v>
      </c>
      <c r="E1030">
        <v>45284</v>
      </c>
      <c r="F1030" t="s">
        <v>82</v>
      </c>
      <c r="G1030" s="21">
        <v>20</v>
      </c>
      <c r="H1030" s="21">
        <v>2754641</v>
      </c>
      <c r="I1030" s="21">
        <v>5509282</v>
      </c>
      <c r="K1030" s="35" t="str">
        <f t="shared" si="14"/>
        <v>Спир</v>
      </c>
    </row>
    <row r="1031" spans="1:11">
      <c r="A1031">
        <v>6412990</v>
      </c>
      <c r="B1031" t="s">
        <v>2707</v>
      </c>
      <c r="C1031" t="s">
        <v>387</v>
      </c>
      <c r="D1031" t="s">
        <v>388</v>
      </c>
      <c r="E1031">
        <v>18521</v>
      </c>
      <c r="F1031" t="s">
        <v>58</v>
      </c>
      <c r="G1031" s="21">
        <v>100</v>
      </c>
      <c r="H1031" s="21">
        <v>6330000</v>
      </c>
      <c r="I1031" s="21">
        <v>6330000</v>
      </c>
      <c r="K1031" s="35" t="str">
        <f t="shared" ref="K1031:K1094" si="15">LEFT(F1031,4)</f>
        <v>Бард</v>
      </c>
    </row>
    <row r="1032" spans="1:11">
      <c r="A1032">
        <v>6412991</v>
      </c>
      <c r="B1032" t="s">
        <v>2707</v>
      </c>
      <c r="C1032" t="s">
        <v>59</v>
      </c>
      <c r="D1032" t="s">
        <v>60</v>
      </c>
      <c r="E1032">
        <v>18521</v>
      </c>
      <c r="F1032" t="s">
        <v>58</v>
      </c>
      <c r="G1032" s="21">
        <v>500</v>
      </c>
      <c r="H1032" s="21">
        <v>6325000</v>
      </c>
      <c r="I1032" s="21">
        <v>31625000</v>
      </c>
      <c r="K1032" s="35" t="str">
        <f t="shared" si="15"/>
        <v>Бард</v>
      </c>
    </row>
    <row r="1033" spans="1:11">
      <c r="A1033">
        <v>6413428</v>
      </c>
      <c r="B1033" t="s">
        <v>2707</v>
      </c>
      <c r="C1033" t="s">
        <v>150</v>
      </c>
      <c r="D1033" t="s">
        <v>151</v>
      </c>
      <c r="E1033">
        <v>45284</v>
      </c>
      <c r="F1033" t="s">
        <v>82</v>
      </c>
      <c r="G1033" s="21">
        <v>3220</v>
      </c>
      <c r="H1033" s="21">
        <v>2754788</v>
      </c>
      <c r="I1033" s="21">
        <v>887041736</v>
      </c>
      <c r="K1033" s="35" t="str">
        <f t="shared" si="15"/>
        <v>Спир</v>
      </c>
    </row>
    <row r="1034" spans="1:11">
      <c r="A1034">
        <v>6414148</v>
      </c>
      <c r="B1034" t="s">
        <v>3909</v>
      </c>
      <c r="C1034" t="s">
        <v>3944</v>
      </c>
      <c r="D1034" t="s">
        <v>3968</v>
      </c>
      <c r="E1034">
        <v>45285</v>
      </c>
      <c r="F1034" t="s">
        <v>83</v>
      </c>
      <c r="G1034" s="21">
        <v>100</v>
      </c>
      <c r="H1034" s="21">
        <v>2721600</v>
      </c>
      <c r="I1034" s="21">
        <v>27216000</v>
      </c>
      <c r="K1034" s="35" t="str">
        <f t="shared" si="15"/>
        <v>Спир</v>
      </c>
    </row>
    <row r="1035" spans="1:11">
      <c r="A1035">
        <v>6414149</v>
      </c>
      <c r="B1035" t="s">
        <v>3909</v>
      </c>
      <c r="C1035" t="s">
        <v>92</v>
      </c>
      <c r="D1035" t="s">
        <v>93</v>
      </c>
      <c r="E1035">
        <v>45285</v>
      </c>
      <c r="F1035" t="s">
        <v>83</v>
      </c>
      <c r="G1035" s="21">
        <v>200</v>
      </c>
      <c r="H1035" s="21">
        <v>2721600</v>
      </c>
      <c r="I1035" s="21">
        <v>54432000</v>
      </c>
      <c r="K1035" s="35" t="str">
        <f t="shared" si="15"/>
        <v>Спир</v>
      </c>
    </row>
    <row r="1036" spans="1:11">
      <c r="A1036">
        <v>6414150</v>
      </c>
      <c r="B1036" t="s">
        <v>3909</v>
      </c>
      <c r="C1036" t="s">
        <v>92</v>
      </c>
      <c r="D1036" t="s">
        <v>93</v>
      </c>
      <c r="E1036">
        <v>45285</v>
      </c>
      <c r="F1036" t="s">
        <v>83</v>
      </c>
      <c r="G1036" s="21">
        <v>200</v>
      </c>
      <c r="H1036" s="21">
        <v>2721600</v>
      </c>
      <c r="I1036" s="21">
        <v>54432000</v>
      </c>
      <c r="K1036" s="35" t="str">
        <f t="shared" si="15"/>
        <v>Спир</v>
      </c>
    </row>
    <row r="1037" spans="1:11">
      <c r="A1037">
        <v>6414754</v>
      </c>
      <c r="B1037" t="s">
        <v>3909</v>
      </c>
      <c r="C1037" t="s">
        <v>59</v>
      </c>
      <c r="D1037" t="s">
        <v>60</v>
      </c>
      <c r="E1037">
        <v>18521</v>
      </c>
      <c r="F1037" t="s">
        <v>58</v>
      </c>
      <c r="G1037" s="21">
        <v>600</v>
      </c>
      <c r="H1037" s="21">
        <v>6325000</v>
      </c>
      <c r="I1037" s="21">
        <v>37950000</v>
      </c>
      <c r="K1037" s="35" t="str">
        <f t="shared" si="15"/>
        <v>Бард</v>
      </c>
    </row>
    <row r="1038" spans="1:11">
      <c r="A1038">
        <v>6415235</v>
      </c>
      <c r="B1038" t="s">
        <v>3909</v>
      </c>
      <c r="C1038" t="s">
        <v>134</v>
      </c>
      <c r="D1038" t="s">
        <v>135</v>
      </c>
      <c r="E1038">
        <v>9945285</v>
      </c>
      <c r="F1038" t="s">
        <v>1508</v>
      </c>
      <c r="G1038" s="21">
        <v>50</v>
      </c>
      <c r="H1038" s="21">
        <v>2721601</v>
      </c>
      <c r="I1038" s="21">
        <v>13608005</v>
      </c>
      <c r="K1038" s="35" t="str">
        <f t="shared" si="15"/>
        <v>Спир</v>
      </c>
    </row>
    <row r="1039" spans="1:11">
      <c r="A1039">
        <v>6415517</v>
      </c>
      <c r="B1039" t="s">
        <v>3909</v>
      </c>
      <c r="C1039" t="s">
        <v>128</v>
      </c>
      <c r="D1039" t="s">
        <v>129</v>
      </c>
      <c r="E1039">
        <v>54511</v>
      </c>
      <c r="F1039" t="s">
        <v>286</v>
      </c>
      <c r="G1039" s="21">
        <v>26000</v>
      </c>
      <c r="H1039" s="21">
        <v>272160000</v>
      </c>
      <c r="I1039" s="21">
        <v>707616000</v>
      </c>
      <c r="K1039" s="35" t="str">
        <f t="shared" si="15"/>
        <v>Спир</v>
      </c>
    </row>
    <row r="1040" spans="1:11">
      <c r="A1040">
        <v>6415852</v>
      </c>
      <c r="B1040" t="s">
        <v>3910</v>
      </c>
      <c r="C1040" t="s">
        <v>1473</v>
      </c>
      <c r="D1040" t="s">
        <v>1474</v>
      </c>
      <c r="E1040">
        <v>45285</v>
      </c>
      <c r="F1040" t="s">
        <v>83</v>
      </c>
      <c r="G1040" s="21">
        <v>250</v>
      </c>
      <c r="H1040" s="21">
        <v>2721600</v>
      </c>
      <c r="I1040" s="21">
        <v>68040000</v>
      </c>
      <c r="K1040" s="35" t="str">
        <f t="shared" si="15"/>
        <v>Спир</v>
      </c>
    </row>
    <row r="1041" spans="1:11">
      <c r="A1041">
        <v>6416412</v>
      </c>
      <c r="B1041" t="s">
        <v>3910</v>
      </c>
      <c r="C1041" t="s">
        <v>56</v>
      </c>
      <c r="D1041" t="s">
        <v>57</v>
      </c>
      <c r="E1041">
        <v>18521</v>
      </c>
      <c r="F1041" t="s">
        <v>58</v>
      </c>
      <c r="G1041" s="21">
        <v>300</v>
      </c>
      <c r="H1041" s="21">
        <v>6326205</v>
      </c>
      <c r="I1041" s="21">
        <v>18978615</v>
      </c>
      <c r="K1041" s="35" t="str">
        <f t="shared" si="15"/>
        <v>Бард</v>
      </c>
    </row>
    <row r="1042" spans="1:11">
      <c r="A1042">
        <v>6416413</v>
      </c>
      <c r="B1042" t="s">
        <v>3910</v>
      </c>
      <c r="C1042" t="s">
        <v>387</v>
      </c>
      <c r="D1042" t="s">
        <v>388</v>
      </c>
      <c r="E1042">
        <v>18521</v>
      </c>
      <c r="F1042" t="s">
        <v>58</v>
      </c>
      <c r="G1042" s="21">
        <v>100</v>
      </c>
      <c r="H1042" s="21">
        <v>6326000</v>
      </c>
      <c r="I1042" s="21">
        <v>6326000</v>
      </c>
      <c r="K1042" s="35" t="str">
        <f t="shared" si="15"/>
        <v>Бард</v>
      </c>
    </row>
    <row r="1043" spans="1:11">
      <c r="A1043">
        <v>6416957</v>
      </c>
      <c r="B1043" t="s">
        <v>3910</v>
      </c>
      <c r="C1043" t="s">
        <v>212</v>
      </c>
      <c r="D1043" t="s">
        <v>213</v>
      </c>
      <c r="E1043">
        <v>9945285</v>
      </c>
      <c r="F1043" t="s">
        <v>1508</v>
      </c>
      <c r="G1043" s="21">
        <v>100</v>
      </c>
      <c r="H1043" s="21">
        <v>2721601</v>
      </c>
      <c r="I1043" s="21">
        <v>27216010</v>
      </c>
      <c r="K1043" s="35" t="str">
        <f t="shared" si="15"/>
        <v>Спир</v>
      </c>
    </row>
    <row r="1044" spans="1:11">
      <c r="A1044">
        <v>6416960</v>
      </c>
      <c r="B1044" t="s">
        <v>3910</v>
      </c>
      <c r="C1044" t="s">
        <v>150</v>
      </c>
      <c r="D1044" t="s">
        <v>151</v>
      </c>
      <c r="E1044">
        <v>45284</v>
      </c>
      <c r="F1044" t="s">
        <v>82</v>
      </c>
      <c r="G1044" s="21">
        <v>3220</v>
      </c>
      <c r="H1044" s="21">
        <v>2754788</v>
      </c>
      <c r="I1044" s="21">
        <v>887041736</v>
      </c>
      <c r="K1044" s="35" t="str">
        <f t="shared" si="15"/>
        <v>Спир</v>
      </c>
    </row>
    <row r="1045" spans="1:11">
      <c r="A1045">
        <v>6417036</v>
      </c>
      <c r="B1045" t="s">
        <v>3910</v>
      </c>
      <c r="C1045" t="s">
        <v>59</v>
      </c>
      <c r="D1045" t="s">
        <v>60</v>
      </c>
      <c r="E1045">
        <v>18521</v>
      </c>
      <c r="F1045" t="s">
        <v>58</v>
      </c>
      <c r="G1045" s="21">
        <v>200</v>
      </c>
      <c r="H1045" s="21">
        <v>6325000</v>
      </c>
      <c r="I1045" s="21">
        <v>12650000</v>
      </c>
      <c r="K1045" s="35" t="str">
        <f t="shared" si="15"/>
        <v>Бард</v>
      </c>
    </row>
    <row r="1046" spans="1:11">
      <c r="A1046">
        <v>6417750</v>
      </c>
      <c r="B1046" t="s">
        <v>2824</v>
      </c>
      <c r="C1046" t="s">
        <v>421</v>
      </c>
      <c r="D1046" t="s">
        <v>422</v>
      </c>
      <c r="E1046">
        <v>45285</v>
      </c>
      <c r="F1046" t="s">
        <v>83</v>
      </c>
      <c r="G1046" s="21">
        <v>250</v>
      </c>
      <c r="H1046" s="21">
        <v>2721600</v>
      </c>
      <c r="I1046" s="21">
        <v>68040000</v>
      </c>
      <c r="K1046" s="35" t="str">
        <f t="shared" si="15"/>
        <v>Спир</v>
      </c>
    </row>
    <row r="1047" spans="1:11">
      <c r="A1047">
        <v>6417861</v>
      </c>
      <c r="B1047" t="s">
        <v>2824</v>
      </c>
      <c r="C1047" t="s">
        <v>190</v>
      </c>
      <c r="D1047" t="s">
        <v>191</v>
      </c>
      <c r="E1047">
        <v>45433</v>
      </c>
      <c r="F1047" t="s">
        <v>84</v>
      </c>
      <c r="G1047" s="21">
        <v>40</v>
      </c>
      <c r="H1047" s="21">
        <v>3220100</v>
      </c>
      <c r="I1047" s="21">
        <v>12880400</v>
      </c>
      <c r="K1047" s="35" t="str">
        <f t="shared" si="15"/>
        <v>Спир</v>
      </c>
    </row>
    <row r="1048" spans="1:11">
      <c r="A1048">
        <v>6417862</v>
      </c>
      <c r="B1048" t="s">
        <v>2824</v>
      </c>
      <c r="C1048" t="s">
        <v>190</v>
      </c>
      <c r="D1048" t="s">
        <v>191</v>
      </c>
      <c r="E1048">
        <v>45433</v>
      </c>
      <c r="F1048" t="s">
        <v>84</v>
      </c>
      <c r="G1048" s="21">
        <v>40</v>
      </c>
      <c r="H1048" s="21">
        <v>3220100</v>
      </c>
      <c r="I1048" s="21">
        <v>12880400</v>
      </c>
      <c r="K1048" s="35" t="str">
        <f t="shared" si="15"/>
        <v>Спир</v>
      </c>
    </row>
    <row r="1049" spans="1:11">
      <c r="A1049">
        <v>6417863</v>
      </c>
      <c r="B1049" t="s">
        <v>2824</v>
      </c>
      <c r="C1049" t="s">
        <v>1156</v>
      </c>
      <c r="D1049" t="s">
        <v>1157</v>
      </c>
      <c r="E1049">
        <v>9945433</v>
      </c>
      <c r="F1049" t="s">
        <v>1557</v>
      </c>
      <c r="G1049" s="21">
        <v>70</v>
      </c>
      <c r="H1049" s="21">
        <v>3220000</v>
      </c>
      <c r="I1049" s="21">
        <v>22540000</v>
      </c>
      <c r="K1049" s="35" t="str">
        <f t="shared" si="15"/>
        <v>Спир</v>
      </c>
    </row>
    <row r="1050" spans="1:11">
      <c r="A1050">
        <v>6418360</v>
      </c>
      <c r="B1050" t="s">
        <v>2824</v>
      </c>
      <c r="C1050" t="s">
        <v>387</v>
      </c>
      <c r="D1050" t="s">
        <v>388</v>
      </c>
      <c r="E1050">
        <v>18521</v>
      </c>
      <c r="F1050" t="s">
        <v>58</v>
      </c>
      <c r="G1050" s="21">
        <v>100</v>
      </c>
      <c r="H1050" s="21">
        <v>6330000</v>
      </c>
      <c r="I1050" s="21">
        <v>6330000</v>
      </c>
      <c r="K1050" s="35" t="str">
        <f t="shared" si="15"/>
        <v>Бард</v>
      </c>
    </row>
    <row r="1051" spans="1:11">
      <c r="A1051">
        <v>6418361</v>
      </c>
      <c r="B1051" t="s">
        <v>2824</v>
      </c>
      <c r="C1051" t="s">
        <v>59</v>
      </c>
      <c r="D1051" t="s">
        <v>60</v>
      </c>
      <c r="E1051">
        <v>18521</v>
      </c>
      <c r="F1051" t="s">
        <v>58</v>
      </c>
      <c r="G1051" s="21">
        <v>500</v>
      </c>
      <c r="H1051" s="21">
        <v>6325000</v>
      </c>
      <c r="I1051" s="21">
        <v>31625000</v>
      </c>
      <c r="K1051" s="35" t="str">
        <f t="shared" si="15"/>
        <v>Бард</v>
      </c>
    </row>
    <row r="1052" spans="1:11">
      <c r="A1052">
        <v>6418507</v>
      </c>
      <c r="B1052" t="s">
        <v>2824</v>
      </c>
      <c r="C1052" t="s">
        <v>161</v>
      </c>
      <c r="D1052" t="s">
        <v>162</v>
      </c>
      <c r="E1052">
        <v>78262</v>
      </c>
      <c r="F1052" t="s">
        <v>1495</v>
      </c>
      <c r="G1052" s="21">
        <v>6200</v>
      </c>
      <c r="H1052" s="21">
        <v>27546401</v>
      </c>
      <c r="I1052" s="21">
        <v>170787686.19999999</v>
      </c>
      <c r="K1052" s="35" t="str">
        <f t="shared" si="15"/>
        <v>Спир</v>
      </c>
    </row>
    <row r="1053" spans="1:11">
      <c r="A1053">
        <v>6418935</v>
      </c>
      <c r="B1053" t="s">
        <v>2824</v>
      </c>
      <c r="C1053" t="s">
        <v>293</v>
      </c>
      <c r="D1053" t="s">
        <v>294</v>
      </c>
      <c r="E1053">
        <v>45285</v>
      </c>
      <c r="F1053" t="s">
        <v>83</v>
      </c>
      <c r="G1053" s="21">
        <v>500</v>
      </c>
      <c r="H1053" s="21">
        <v>2721600</v>
      </c>
      <c r="I1053" s="21">
        <v>136080000</v>
      </c>
      <c r="K1053" s="35" t="str">
        <f t="shared" si="15"/>
        <v>Спир</v>
      </c>
    </row>
    <row r="1054" spans="1:11">
      <c r="A1054">
        <v>6418936</v>
      </c>
      <c r="B1054" t="s">
        <v>2824</v>
      </c>
      <c r="C1054" t="s">
        <v>367</v>
      </c>
      <c r="D1054" t="s">
        <v>368</v>
      </c>
      <c r="E1054">
        <v>45285</v>
      </c>
      <c r="F1054" t="s">
        <v>83</v>
      </c>
      <c r="G1054" s="21">
        <v>200</v>
      </c>
      <c r="H1054" s="21">
        <v>2721600</v>
      </c>
      <c r="I1054" s="21">
        <v>54432000</v>
      </c>
      <c r="K1054" s="35" t="str">
        <f t="shared" si="15"/>
        <v>Спир</v>
      </c>
    </row>
    <row r="1055" spans="1:11">
      <c r="A1055">
        <v>6420259</v>
      </c>
      <c r="B1055" t="s">
        <v>3911</v>
      </c>
      <c r="C1055" t="s">
        <v>204</v>
      </c>
      <c r="D1055" t="s">
        <v>73</v>
      </c>
      <c r="E1055">
        <v>18521</v>
      </c>
      <c r="F1055" t="s">
        <v>58</v>
      </c>
      <c r="G1055" s="21">
        <v>100</v>
      </c>
      <c r="H1055" s="21">
        <v>6325009</v>
      </c>
      <c r="I1055" s="21">
        <v>6325009</v>
      </c>
      <c r="K1055" s="35" t="str">
        <f t="shared" si="15"/>
        <v>Бард</v>
      </c>
    </row>
    <row r="1056" spans="1:11">
      <c r="A1056">
        <v>6420260</v>
      </c>
      <c r="B1056" t="s">
        <v>3911</v>
      </c>
      <c r="C1056" t="s">
        <v>204</v>
      </c>
      <c r="D1056" t="s">
        <v>73</v>
      </c>
      <c r="E1056">
        <v>18521</v>
      </c>
      <c r="F1056" t="s">
        <v>58</v>
      </c>
      <c r="G1056" s="21">
        <v>100</v>
      </c>
      <c r="H1056" s="21">
        <v>6325009</v>
      </c>
      <c r="I1056" s="21">
        <v>6325009</v>
      </c>
      <c r="K1056" s="35" t="str">
        <f t="shared" si="15"/>
        <v>Бард</v>
      </c>
    </row>
    <row r="1057" spans="1:11">
      <c r="A1057">
        <v>6420261</v>
      </c>
      <c r="B1057" t="s">
        <v>3911</v>
      </c>
      <c r="C1057" t="s">
        <v>59</v>
      </c>
      <c r="D1057" t="s">
        <v>60</v>
      </c>
      <c r="E1057">
        <v>18521</v>
      </c>
      <c r="F1057" t="s">
        <v>58</v>
      </c>
      <c r="G1057" s="21">
        <v>300</v>
      </c>
      <c r="H1057" s="21">
        <v>6325000</v>
      </c>
      <c r="I1057" s="21">
        <v>18975000</v>
      </c>
      <c r="K1057" s="35" t="str">
        <f t="shared" si="15"/>
        <v>Бард</v>
      </c>
    </row>
    <row r="1058" spans="1:11">
      <c r="A1058">
        <v>6420765</v>
      </c>
      <c r="B1058" t="s">
        <v>3911</v>
      </c>
      <c r="C1058" t="s">
        <v>146</v>
      </c>
      <c r="D1058" t="s">
        <v>147</v>
      </c>
      <c r="E1058">
        <v>9945285</v>
      </c>
      <c r="F1058" t="s">
        <v>1508</v>
      </c>
      <c r="G1058" s="21">
        <v>250</v>
      </c>
      <c r="H1058" s="21">
        <v>2721601</v>
      </c>
      <c r="I1058" s="21">
        <v>68040025</v>
      </c>
      <c r="K1058" s="35" t="str">
        <f t="shared" si="15"/>
        <v>Спир</v>
      </c>
    </row>
    <row r="1059" spans="1:11">
      <c r="A1059">
        <v>6421358</v>
      </c>
      <c r="B1059" t="s">
        <v>2710</v>
      </c>
      <c r="C1059" t="s">
        <v>92</v>
      </c>
      <c r="D1059" t="s">
        <v>93</v>
      </c>
      <c r="E1059">
        <v>45285</v>
      </c>
      <c r="F1059" t="s">
        <v>83</v>
      </c>
      <c r="G1059" s="21">
        <v>400</v>
      </c>
      <c r="H1059" s="21">
        <v>2721600</v>
      </c>
      <c r="I1059" s="21">
        <v>108864000</v>
      </c>
      <c r="K1059" s="35" t="str">
        <f t="shared" si="15"/>
        <v>Спир</v>
      </c>
    </row>
    <row r="1060" spans="1:11">
      <c r="A1060">
        <v>6421359</v>
      </c>
      <c r="B1060" t="s">
        <v>2710</v>
      </c>
      <c r="C1060" t="s">
        <v>1464</v>
      </c>
      <c r="D1060" t="s">
        <v>1465</v>
      </c>
      <c r="E1060">
        <v>9945285</v>
      </c>
      <c r="F1060" t="s">
        <v>1508</v>
      </c>
      <c r="G1060" s="21">
        <v>70</v>
      </c>
      <c r="H1060" s="21">
        <v>2721601</v>
      </c>
      <c r="I1060" s="21">
        <v>19051207</v>
      </c>
      <c r="K1060" s="35" t="str">
        <f t="shared" si="15"/>
        <v>Спир</v>
      </c>
    </row>
    <row r="1061" spans="1:11">
      <c r="A1061">
        <v>6421976</v>
      </c>
      <c r="B1061" t="s">
        <v>2710</v>
      </c>
      <c r="C1061" t="s">
        <v>63</v>
      </c>
      <c r="D1061" t="s">
        <v>64</v>
      </c>
      <c r="E1061">
        <v>18521</v>
      </c>
      <c r="F1061" t="s">
        <v>58</v>
      </c>
      <c r="G1061" s="21">
        <v>400</v>
      </c>
      <c r="H1061" s="21">
        <v>6328001</v>
      </c>
      <c r="I1061" s="21">
        <v>25312004</v>
      </c>
      <c r="K1061" s="35" t="str">
        <f t="shared" si="15"/>
        <v>Бард</v>
      </c>
    </row>
    <row r="1062" spans="1:11">
      <c r="A1062">
        <v>6421977</v>
      </c>
      <c r="B1062" t="s">
        <v>2710</v>
      </c>
      <c r="C1062" t="s">
        <v>387</v>
      </c>
      <c r="D1062" t="s">
        <v>388</v>
      </c>
      <c r="E1062">
        <v>18521</v>
      </c>
      <c r="F1062" t="s">
        <v>58</v>
      </c>
      <c r="G1062" s="21">
        <v>100</v>
      </c>
      <c r="H1062" s="21">
        <v>6328000</v>
      </c>
      <c r="I1062" s="21">
        <v>6328000</v>
      </c>
      <c r="K1062" s="35" t="str">
        <f t="shared" si="15"/>
        <v>Бард</v>
      </c>
    </row>
    <row r="1063" spans="1:11">
      <c r="A1063">
        <v>6422500</v>
      </c>
      <c r="B1063" t="s">
        <v>2710</v>
      </c>
      <c r="C1063" t="s">
        <v>1169</v>
      </c>
      <c r="D1063" t="s">
        <v>1170</v>
      </c>
      <c r="E1063">
        <v>45285</v>
      </c>
      <c r="F1063" t="s">
        <v>83</v>
      </c>
      <c r="G1063" s="21">
        <v>680</v>
      </c>
      <c r="H1063" s="21">
        <v>2721688</v>
      </c>
      <c r="I1063" s="21">
        <v>185074784</v>
      </c>
      <c r="K1063" s="35" t="str">
        <f t="shared" si="15"/>
        <v>Спир</v>
      </c>
    </row>
    <row r="1064" spans="1:11">
      <c r="A1064">
        <v>6422513</v>
      </c>
      <c r="B1064" t="s">
        <v>2710</v>
      </c>
      <c r="C1064" t="s">
        <v>144</v>
      </c>
      <c r="D1064" t="s">
        <v>145</v>
      </c>
      <c r="E1064">
        <v>45433</v>
      </c>
      <c r="F1064" t="s">
        <v>84</v>
      </c>
      <c r="G1064" s="21">
        <v>80</v>
      </c>
      <c r="H1064" s="21">
        <v>3220000</v>
      </c>
      <c r="I1064" s="21">
        <v>25760000</v>
      </c>
      <c r="K1064" s="35" t="str">
        <f t="shared" si="15"/>
        <v>Спир</v>
      </c>
    </row>
    <row r="1065" spans="1:11">
      <c r="A1065">
        <v>6423152</v>
      </c>
      <c r="B1065" t="s">
        <v>3912</v>
      </c>
      <c r="C1065" t="s">
        <v>173</v>
      </c>
      <c r="D1065" t="s">
        <v>174</v>
      </c>
      <c r="E1065">
        <v>45285</v>
      </c>
      <c r="F1065" t="s">
        <v>83</v>
      </c>
      <c r="G1065" s="21">
        <v>400</v>
      </c>
      <c r="H1065" s="21">
        <v>2721601</v>
      </c>
      <c r="I1065" s="21">
        <v>108864040</v>
      </c>
      <c r="K1065" s="35" t="str">
        <f t="shared" si="15"/>
        <v>Спир</v>
      </c>
    </row>
    <row r="1066" spans="1:11">
      <c r="A1066">
        <v>6423204</v>
      </c>
      <c r="B1066" t="s">
        <v>3912</v>
      </c>
      <c r="C1066" t="s">
        <v>278</v>
      </c>
      <c r="D1066" t="s">
        <v>279</v>
      </c>
      <c r="E1066">
        <v>45433</v>
      </c>
      <c r="F1066" t="s">
        <v>84</v>
      </c>
      <c r="G1066" s="21">
        <v>30</v>
      </c>
      <c r="H1066" s="21">
        <v>3220000</v>
      </c>
      <c r="I1066" s="21">
        <v>9660000</v>
      </c>
      <c r="K1066" s="35" t="str">
        <f t="shared" si="15"/>
        <v>Спир</v>
      </c>
    </row>
    <row r="1067" spans="1:11">
      <c r="A1067">
        <v>6423727</v>
      </c>
      <c r="B1067" t="s">
        <v>3912</v>
      </c>
      <c r="C1067" t="s">
        <v>1487</v>
      </c>
      <c r="D1067" t="s">
        <v>1488</v>
      </c>
      <c r="E1067">
        <v>18521</v>
      </c>
      <c r="F1067" t="s">
        <v>58</v>
      </c>
      <c r="G1067" s="21">
        <v>200</v>
      </c>
      <c r="H1067" s="21">
        <v>6329000</v>
      </c>
      <c r="I1067" s="21">
        <v>12658000</v>
      </c>
      <c r="K1067" s="35" t="str">
        <f t="shared" si="15"/>
        <v>Бард</v>
      </c>
    </row>
    <row r="1068" spans="1:11">
      <c r="A1068">
        <v>6423728</v>
      </c>
      <c r="B1068" t="s">
        <v>3912</v>
      </c>
      <c r="C1068" t="s">
        <v>387</v>
      </c>
      <c r="D1068" t="s">
        <v>388</v>
      </c>
      <c r="E1068">
        <v>18521</v>
      </c>
      <c r="F1068" t="s">
        <v>58</v>
      </c>
      <c r="G1068" s="21">
        <v>100</v>
      </c>
      <c r="H1068" s="21">
        <v>6328000</v>
      </c>
      <c r="I1068" s="21">
        <v>6328000</v>
      </c>
      <c r="K1068" s="35" t="str">
        <f t="shared" si="15"/>
        <v>Бард</v>
      </c>
    </row>
    <row r="1069" spans="1:11">
      <c r="A1069">
        <v>6423729</v>
      </c>
      <c r="B1069" t="s">
        <v>3912</v>
      </c>
      <c r="C1069" t="s">
        <v>59</v>
      </c>
      <c r="D1069" t="s">
        <v>60</v>
      </c>
      <c r="E1069">
        <v>18521</v>
      </c>
      <c r="F1069" t="s">
        <v>58</v>
      </c>
      <c r="G1069" s="21">
        <v>200</v>
      </c>
      <c r="H1069" s="21">
        <v>6325000</v>
      </c>
      <c r="I1069" s="21">
        <v>12650000</v>
      </c>
      <c r="K1069" s="35" t="str">
        <f t="shared" si="15"/>
        <v>Бард</v>
      </c>
    </row>
    <row r="1070" spans="1:11">
      <c r="A1070">
        <v>6423846</v>
      </c>
      <c r="B1070" t="s">
        <v>3912</v>
      </c>
      <c r="C1070" t="s">
        <v>1489</v>
      </c>
      <c r="D1070" t="s">
        <v>1490</v>
      </c>
      <c r="E1070">
        <v>78261</v>
      </c>
      <c r="F1070" t="s">
        <v>1461</v>
      </c>
      <c r="G1070" s="21">
        <v>3200</v>
      </c>
      <c r="H1070" s="21">
        <v>27216000</v>
      </c>
      <c r="I1070" s="21">
        <v>87091200</v>
      </c>
      <c r="K1070" s="35" t="str">
        <f t="shared" si="15"/>
        <v>Спир</v>
      </c>
    </row>
    <row r="1071" spans="1:11">
      <c r="A1071">
        <v>6423847</v>
      </c>
      <c r="B1071" t="s">
        <v>3912</v>
      </c>
      <c r="C1071" t="s">
        <v>1489</v>
      </c>
      <c r="D1071" t="s">
        <v>1490</v>
      </c>
      <c r="E1071">
        <v>78261</v>
      </c>
      <c r="F1071" t="s">
        <v>1461</v>
      </c>
      <c r="G1071" s="21">
        <v>3200</v>
      </c>
      <c r="H1071" s="21">
        <v>27216000</v>
      </c>
      <c r="I1071" s="21">
        <v>87091200</v>
      </c>
      <c r="K1071" s="35" t="str">
        <f t="shared" si="15"/>
        <v>Спир</v>
      </c>
    </row>
    <row r="1072" spans="1:11">
      <c r="A1072">
        <v>6424235</v>
      </c>
      <c r="B1072" t="s">
        <v>3912</v>
      </c>
      <c r="C1072" t="s">
        <v>150</v>
      </c>
      <c r="D1072" t="s">
        <v>151</v>
      </c>
      <c r="E1072">
        <v>45284</v>
      </c>
      <c r="F1072" t="s">
        <v>82</v>
      </c>
      <c r="G1072" s="21">
        <v>3200</v>
      </c>
      <c r="H1072" s="21">
        <v>2754688</v>
      </c>
      <c r="I1072" s="21">
        <v>881500160</v>
      </c>
      <c r="K1072" s="35" t="str">
        <f t="shared" si="15"/>
        <v>Спир</v>
      </c>
    </row>
    <row r="1073" spans="1:11">
      <c r="A1073">
        <v>6424861</v>
      </c>
      <c r="B1073" t="s">
        <v>3913</v>
      </c>
      <c r="C1073" t="s">
        <v>3945</v>
      </c>
      <c r="D1073" t="s">
        <v>3969</v>
      </c>
      <c r="E1073">
        <v>45285</v>
      </c>
      <c r="F1073" t="s">
        <v>83</v>
      </c>
      <c r="G1073" s="21">
        <v>400</v>
      </c>
      <c r="H1073" s="21">
        <v>2722000</v>
      </c>
      <c r="I1073" s="21">
        <v>108880000</v>
      </c>
      <c r="K1073" s="35" t="str">
        <f t="shared" si="15"/>
        <v>Спир</v>
      </c>
    </row>
    <row r="1074" spans="1:11">
      <c r="A1074">
        <v>6424862</v>
      </c>
      <c r="B1074" t="s">
        <v>3913</v>
      </c>
      <c r="C1074" t="s">
        <v>92</v>
      </c>
      <c r="D1074" t="s">
        <v>93</v>
      </c>
      <c r="E1074">
        <v>45285</v>
      </c>
      <c r="F1074" t="s">
        <v>83</v>
      </c>
      <c r="G1074" s="21">
        <v>400</v>
      </c>
      <c r="H1074" s="21">
        <v>2722000</v>
      </c>
      <c r="I1074" s="21">
        <v>108880000</v>
      </c>
      <c r="K1074" s="35" t="str">
        <f t="shared" si="15"/>
        <v>Спир</v>
      </c>
    </row>
    <row r="1075" spans="1:11">
      <c r="A1075">
        <v>6424863</v>
      </c>
      <c r="B1075" t="s">
        <v>3913</v>
      </c>
      <c r="C1075" t="s">
        <v>90</v>
      </c>
      <c r="D1075" t="s">
        <v>91</v>
      </c>
      <c r="E1075">
        <v>45284</v>
      </c>
      <c r="F1075" t="s">
        <v>82</v>
      </c>
      <c r="G1075" s="21">
        <v>3200</v>
      </c>
      <c r="H1075" s="21">
        <v>2754999</v>
      </c>
      <c r="I1075" s="21">
        <v>881599680</v>
      </c>
      <c r="K1075" s="35" t="str">
        <f t="shared" si="15"/>
        <v>Спир</v>
      </c>
    </row>
    <row r="1076" spans="1:11">
      <c r="A1076">
        <v>6425966</v>
      </c>
      <c r="B1076" t="s">
        <v>3913</v>
      </c>
      <c r="C1076" t="s">
        <v>1175</v>
      </c>
      <c r="D1076" t="s">
        <v>1176</v>
      </c>
      <c r="E1076">
        <v>9945285</v>
      </c>
      <c r="F1076" t="s">
        <v>1508</v>
      </c>
      <c r="G1076" s="21">
        <v>100</v>
      </c>
      <c r="H1076" s="21">
        <v>2721601</v>
      </c>
      <c r="I1076" s="21">
        <v>27216010</v>
      </c>
      <c r="K1076" s="35" t="str">
        <f t="shared" si="15"/>
        <v>Спир</v>
      </c>
    </row>
    <row r="1077" spans="1:11">
      <c r="A1077">
        <v>6426019</v>
      </c>
      <c r="B1077" t="s">
        <v>3913</v>
      </c>
      <c r="C1077" t="s">
        <v>1462</v>
      </c>
      <c r="D1077" t="s">
        <v>1463</v>
      </c>
      <c r="E1077">
        <v>18521</v>
      </c>
      <c r="F1077" t="s">
        <v>58</v>
      </c>
      <c r="G1077" s="21">
        <v>100</v>
      </c>
      <c r="H1077" s="21">
        <v>6355111</v>
      </c>
      <c r="I1077" s="21">
        <v>6355111</v>
      </c>
      <c r="K1077" s="35" t="str">
        <f t="shared" si="15"/>
        <v>Бард</v>
      </c>
    </row>
    <row r="1078" spans="1:11">
      <c r="A1078">
        <v>6426020</v>
      </c>
      <c r="B1078" t="s">
        <v>3913</v>
      </c>
      <c r="C1078" t="s">
        <v>56</v>
      </c>
      <c r="D1078" t="s">
        <v>57</v>
      </c>
      <c r="E1078">
        <v>18521</v>
      </c>
      <c r="F1078" t="s">
        <v>58</v>
      </c>
      <c r="G1078" s="21">
        <v>300</v>
      </c>
      <c r="H1078" s="21">
        <v>6325505</v>
      </c>
      <c r="I1078" s="21">
        <v>18976515</v>
      </c>
      <c r="K1078" s="35" t="str">
        <f t="shared" si="15"/>
        <v>Бард</v>
      </c>
    </row>
    <row r="1079" spans="1:11">
      <c r="A1079">
        <v>6426021</v>
      </c>
      <c r="B1079" t="s">
        <v>3913</v>
      </c>
      <c r="C1079" t="s">
        <v>59</v>
      </c>
      <c r="D1079" t="s">
        <v>60</v>
      </c>
      <c r="E1079">
        <v>18521</v>
      </c>
      <c r="F1079" t="s">
        <v>58</v>
      </c>
      <c r="G1079" s="21">
        <v>100</v>
      </c>
      <c r="H1079" s="21">
        <v>6325000</v>
      </c>
      <c r="I1079" s="21">
        <v>6325000</v>
      </c>
      <c r="K1079" s="35" t="str">
        <f t="shared" si="15"/>
        <v>Бард</v>
      </c>
    </row>
    <row r="1080" spans="1:11">
      <c r="A1080">
        <v>6426730</v>
      </c>
      <c r="B1080" t="s">
        <v>3914</v>
      </c>
      <c r="C1080" t="s">
        <v>423</v>
      </c>
      <c r="D1080" t="s">
        <v>424</v>
      </c>
      <c r="E1080">
        <v>45285</v>
      </c>
      <c r="F1080" t="s">
        <v>83</v>
      </c>
      <c r="G1080" s="21">
        <v>120</v>
      </c>
      <c r="H1080" s="21">
        <v>2721900</v>
      </c>
      <c r="I1080" s="21">
        <v>32662800</v>
      </c>
      <c r="K1080" s="35" t="str">
        <f t="shared" si="15"/>
        <v>Спир</v>
      </c>
    </row>
    <row r="1081" spans="1:11">
      <c r="A1081">
        <v>6426731</v>
      </c>
      <c r="B1081" t="s">
        <v>3914</v>
      </c>
      <c r="C1081" t="s">
        <v>156</v>
      </c>
      <c r="D1081" t="s">
        <v>157</v>
      </c>
      <c r="E1081">
        <v>45285</v>
      </c>
      <c r="F1081" t="s">
        <v>83</v>
      </c>
      <c r="G1081" s="21">
        <v>200</v>
      </c>
      <c r="H1081" s="21">
        <v>2721602</v>
      </c>
      <c r="I1081" s="21">
        <v>54432040</v>
      </c>
      <c r="K1081" s="35" t="str">
        <f t="shared" si="15"/>
        <v>Спир</v>
      </c>
    </row>
    <row r="1082" spans="1:11">
      <c r="A1082">
        <v>6426732</v>
      </c>
      <c r="B1082" t="s">
        <v>3914</v>
      </c>
      <c r="C1082" t="s">
        <v>104</v>
      </c>
      <c r="D1082" t="s">
        <v>105</v>
      </c>
      <c r="E1082">
        <v>45285</v>
      </c>
      <c r="F1082" t="s">
        <v>83</v>
      </c>
      <c r="G1082" s="21">
        <v>200</v>
      </c>
      <c r="H1082" s="21">
        <v>2721601</v>
      </c>
      <c r="I1082" s="21">
        <v>54432020</v>
      </c>
      <c r="K1082" s="35" t="str">
        <f t="shared" si="15"/>
        <v>Спир</v>
      </c>
    </row>
    <row r="1083" spans="1:11">
      <c r="A1083">
        <v>6426733</v>
      </c>
      <c r="B1083" t="s">
        <v>3914</v>
      </c>
      <c r="C1083" t="s">
        <v>367</v>
      </c>
      <c r="D1083" t="s">
        <v>368</v>
      </c>
      <c r="E1083">
        <v>45285</v>
      </c>
      <c r="F1083" t="s">
        <v>83</v>
      </c>
      <c r="G1083" s="21">
        <v>200</v>
      </c>
      <c r="H1083" s="21">
        <v>2721600</v>
      </c>
      <c r="I1083" s="21">
        <v>54432000</v>
      </c>
      <c r="K1083" s="35" t="str">
        <f t="shared" si="15"/>
        <v>Спир</v>
      </c>
    </row>
    <row r="1084" spans="1:11">
      <c r="A1084">
        <v>6426734</v>
      </c>
      <c r="B1084" t="s">
        <v>3914</v>
      </c>
      <c r="C1084" t="s">
        <v>148</v>
      </c>
      <c r="D1084" t="s">
        <v>149</v>
      </c>
      <c r="E1084">
        <v>9945285</v>
      </c>
      <c r="F1084" t="s">
        <v>1508</v>
      </c>
      <c r="G1084" s="21">
        <v>40</v>
      </c>
      <c r="H1084" s="21">
        <v>2721601</v>
      </c>
      <c r="I1084" s="21">
        <v>10886404</v>
      </c>
      <c r="K1084" s="35" t="str">
        <f t="shared" si="15"/>
        <v>Спир</v>
      </c>
    </row>
    <row r="1085" spans="1:11">
      <c r="A1085">
        <v>6426798</v>
      </c>
      <c r="B1085" t="s">
        <v>3914</v>
      </c>
      <c r="C1085" t="s">
        <v>3946</v>
      </c>
      <c r="D1085" t="s">
        <v>3970</v>
      </c>
      <c r="E1085">
        <v>45433</v>
      </c>
      <c r="F1085" t="s">
        <v>84</v>
      </c>
      <c r="G1085" s="21">
        <v>70</v>
      </c>
      <c r="H1085" s="21">
        <v>3220001</v>
      </c>
      <c r="I1085" s="21">
        <v>22540007</v>
      </c>
      <c r="K1085" s="35" t="str">
        <f t="shared" si="15"/>
        <v>Спир</v>
      </c>
    </row>
    <row r="1086" spans="1:11">
      <c r="A1086">
        <v>6427311</v>
      </c>
      <c r="B1086" t="s">
        <v>3914</v>
      </c>
      <c r="C1086" t="s">
        <v>1177</v>
      </c>
      <c r="D1086" t="s">
        <v>1178</v>
      </c>
      <c r="E1086">
        <v>18521</v>
      </c>
      <c r="F1086" t="s">
        <v>58</v>
      </c>
      <c r="G1086" s="21">
        <v>100</v>
      </c>
      <c r="H1086" s="21">
        <v>6330000</v>
      </c>
      <c r="I1086" s="21">
        <v>6330000</v>
      </c>
      <c r="K1086" s="35" t="str">
        <f t="shared" si="15"/>
        <v>Бард</v>
      </c>
    </row>
    <row r="1087" spans="1:11">
      <c r="A1087">
        <v>6427312</v>
      </c>
      <c r="B1087" t="s">
        <v>3914</v>
      </c>
      <c r="C1087" t="s">
        <v>59</v>
      </c>
      <c r="D1087" t="s">
        <v>60</v>
      </c>
      <c r="E1087">
        <v>18521</v>
      </c>
      <c r="F1087" t="s">
        <v>58</v>
      </c>
      <c r="G1087" s="21">
        <v>500</v>
      </c>
      <c r="H1087" s="21">
        <v>6325000</v>
      </c>
      <c r="I1087" s="21">
        <v>31625000</v>
      </c>
      <c r="K1087" s="35" t="str">
        <f t="shared" si="15"/>
        <v>Бард</v>
      </c>
    </row>
    <row r="1088" spans="1:11">
      <c r="A1088">
        <v>6427885</v>
      </c>
      <c r="B1088" t="s">
        <v>3914</v>
      </c>
      <c r="C1088" t="s">
        <v>132</v>
      </c>
      <c r="D1088" t="s">
        <v>133</v>
      </c>
      <c r="E1088">
        <v>45285</v>
      </c>
      <c r="F1088" t="s">
        <v>83</v>
      </c>
      <c r="G1088" s="21">
        <v>250</v>
      </c>
      <c r="H1088" s="21">
        <v>2721600</v>
      </c>
      <c r="I1088" s="21">
        <v>68040000</v>
      </c>
      <c r="K1088" s="35" t="str">
        <f t="shared" si="15"/>
        <v>Спир</v>
      </c>
    </row>
    <row r="1089" spans="1:11">
      <c r="A1089">
        <v>6427898</v>
      </c>
      <c r="B1089" t="s">
        <v>3914</v>
      </c>
      <c r="C1089" t="s">
        <v>381</v>
      </c>
      <c r="D1089" t="s">
        <v>382</v>
      </c>
      <c r="E1089">
        <v>45433</v>
      </c>
      <c r="F1089" t="s">
        <v>84</v>
      </c>
      <c r="G1089" s="21">
        <v>450</v>
      </c>
      <c r="H1089" s="21">
        <v>3220077</v>
      </c>
      <c r="I1089" s="21">
        <v>144903465</v>
      </c>
      <c r="K1089" s="35" t="str">
        <f t="shared" si="15"/>
        <v>Спир</v>
      </c>
    </row>
    <row r="1090" spans="1:11">
      <c r="A1090">
        <v>6428236</v>
      </c>
      <c r="B1090" t="s">
        <v>3914</v>
      </c>
      <c r="C1090" t="s">
        <v>1489</v>
      </c>
      <c r="D1090" t="s">
        <v>1490</v>
      </c>
      <c r="E1090">
        <v>78261</v>
      </c>
      <c r="F1090" t="s">
        <v>1461</v>
      </c>
      <c r="G1090" s="21">
        <v>3200</v>
      </c>
      <c r="H1090" s="21">
        <v>27216000</v>
      </c>
      <c r="I1090" s="21">
        <v>87091200</v>
      </c>
      <c r="K1090" s="35" t="str">
        <f t="shared" si="15"/>
        <v>Спир</v>
      </c>
    </row>
    <row r="1091" spans="1:11">
      <c r="A1091">
        <v>6428727</v>
      </c>
      <c r="B1091" t="s">
        <v>3915</v>
      </c>
      <c r="C1091" t="s">
        <v>117</v>
      </c>
      <c r="D1091" t="s">
        <v>118</v>
      </c>
      <c r="E1091">
        <v>9945285</v>
      </c>
      <c r="F1091" t="s">
        <v>1508</v>
      </c>
      <c r="G1091" s="21">
        <v>30</v>
      </c>
      <c r="H1091" s="21">
        <v>2721600</v>
      </c>
      <c r="I1091" s="21">
        <v>8164800</v>
      </c>
      <c r="K1091" s="35" t="str">
        <f t="shared" si="15"/>
        <v>Спир</v>
      </c>
    </row>
    <row r="1092" spans="1:11">
      <c r="A1092">
        <v>6429283</v>
      </c>
      <c r="B1092" t="s">
        <v>3915</v>
      </c>
      <c r="C1092" t="s">
        <v>1471</v>
      </c>
      <c r="D1092" t="s">
        <v>1472</v>
      </c>
      <c r="E1092">
        <v>18521</v>
      </c>
      <c r="F1092" t="s">
        <v>58</v>
      </c>
      <c r="G1092" s="21">
        <v>100</v>
      </c>
      <c r="H1092" s="21">
        <v>6331009</v>
      </c>
      <c r="I1092" s="21">
        <v>6331009</v>
      </c>
      <c r="K1092" s="35" t="str">
        <f t="shared" si="15"/>
        <v>Бард</v>
      </c>
    </row>
    <row r="1093" spans="1:11">
      <c r="A1093">
        <v>6429284</v>
      </c>
      <c r="B1093" t="s">
        <v>3915</v>
      </c>
      <c r="C1093" t="s">
        <v>1177</v>
      </c>
      <c r="D1093" t="s">
        <v>1178</v>
      </c>
      <c r="E1093">
        <v>18521</v>
      </c>
      <c r="F1093" t="s">
        <v>58</v>
      </c>
      <c r="G1093" s="21">
        <v>100</v>
      </c>
      <c r="H1093" s="21">
        <v>6330999</v>
      </c>
      <c r="I1093" s="21">
        <v>6330999</v>
      </c>
      <c r="K1093" s="35" t="str">
        <f t="shared" si="15"/>
        <v>Бард</v>
      </c>
    </row>
    <row r="1094" spans="1:11">
      <c r="A1094">
        <v>6429285</v>
      </c>
      <c r="B1094" t="s">
        <v>3915</v>
      </c>
      <c r="C1094" t="s">
        <v>1177</v>
      </c>
      <c r="D1094" t="s">
        <v>1178</v>
      </c>
      <c r="E1094">
        <v>18521</v>
      </c>
      <c r="F1094" t="s">
        <v>58</v>
      </c>
      <c r="G1094" s="21">
        <v>100</v>
      </c>
      <c r="H1094" s="21">
        <v>6328000</v>
      </c>
      <c r="I1094" s="21">
        <v>6328000</v>
      </c>
      <c r="K1094" s="35" t="str">
        <f t="shared" si="15"/>
        <v>Бард</v>
      </c>
    </row>
    <row r="1095" spans="1:11">
      <c r="A1095">
        <v>6429844</v>
      </c>
      <c r="B1095" t="s">
        <v>3915</v>
      </c>
      <c r="C1095" t="s">
        <v>102</v>
      </c>
      <c r="D1095" t="s">
        <v>103</v>
      </c>
      <c r="E1095">
        <v>45285</v>
      </c>
      <c r="F1095" t="s">
        <v>83</v>
      </c>
      <c r="G1095" s="21">
        <v>580</v>
      </c>
      <c r="H1095" s="21">
        <v>2721601</v>
      </c>
      <c r="I1095" s="21">
        <v>157852858</v>
      </c>
      <c r="K1095" s="35" t="str">
        <f t="shared" ref="K1095:K1158" si="16">LEFT(F1095,4)</f>
        <v>Спир</v>
      </c>
    </row>
    <row r="1096" spans="1:11">
      <c r="A1096">
        <v>6429845</v>
      </c>
      <c r="B1096" t="s">
        <v>3915</v>
      </c>
      <c r="C1096" t="s">
        <v>165</v>
      </c>
      <c r="D1096" t="s">
        <v>166</v>
      </c>
      <c r="E1096">
        <v>45285</v>
      </c>
      <c r="F1096" t="s">
        <v>83</v>
      </c>
      <c r="G1096" s="21">
        <v>100</v>
      </c>
      <c r="H1096" s="21">
        <v>2721601</v>
      </c>
      <c r="I1096" s="21">
        <v>27216010</v>
      </c>
      <c r="K1096" s="35" t="str">
        <f t="shared" si="16"/>
        <v>Спир</v>
      </c>
    </row>
    <row r="1097" spans="1:11">
      <c r="A1097">
        <v>6429846</v>
      </c>
      <c r="B1097" t="s">
        <v>3915</v>
      </c>
      <c r="C1097" t="s">
        <v>5349</v>
      </c>
      <c r="D1097" t="s">
        <v>1475</v>
      </c>
      <c r="E1097">
        <v>45285</v>
      </c>
      <c r="F1097" t="s">
        <v>83</v>
      </c>
      <c r="G1097" s="21">
        <v>50</v>
      </c>
      <c r="H1097" s="21">
        <v>2721600</v>
      </c>
      <c r="I1097" s="21">
        <v>13608000</v>
      </c>
      <c r="K1097" s="35" t="str">
        <f t="shared" si="16"/>
        <v>Спир</v>
      </c>
    </row>
    <row r="1098" spans="1:11">
      <c r="A1098">
        <v>6429847</v>
      </c>
      <c r="B1098" t="s">
        <v>3915</v>
      </c>
      <c r="C1098" t="s">
        <v>92</v>
      </c>
      <c r="D1098" t="s">
        <v>93</v>
      </c>
      <c r="E1098">
        <v>45285</v>
      </c>
      <c r="F1098" t="s">
        <v>83</v>
      </c>
      <c r="G1098" s="21">
        <v>400</v>
      </c>
      <c r="H1098" s="21">
        <v>2721600</v>
      </c>
      <c r="I1098" s="21">
        <v>108864000</v>
      </c>
      <c r="K1098" s="35" t="str">
        <f t="shared" si="16"/>
        <v>Спир</v>
      </c>
    </row>
    <row r="1099" spans="1:11">
      <c r="A1099">
        <v>6429912</v>
      </c>
      <c r="B1099" t="s">
        <v>3915</v>
      </c>
      <c r="C1099" t="s">
        <v>59</v>
      </c>
      <c r="D1099" t="s">
        <v>60</v>
      </c>
      <c r="E1099">
        <v>18521</v>
      </c>
      <c r="F1099" t="s">
        <v>58</v>
      </c>
      <c r="G1099" s="21">
        <v>300</v>
      </c>
      <c r="H1099" s="21">
        <v>6325000</v>
      </c>
      <c r="I1099" s="21">
        <v>18975000</v>
      </c>
      <c r="K1099" s="35" t="str">
        <f t="shared" si="16"/>
        <v>Бард</v>
      </c>
    </row>
    <row r="1100" spans="1:11">
      <c r="A1100">
        <v>6430540</v>
      </c>
      <c r="B1100" t="s">
        <v>3916</v>
      </c>
      <c r="C1100" t="s">
        <v>163</v>
      </c>
      <c r="D1100" t="s">
        <v>164</v>
      </c>
      <c r="E1100">
        <v>45285</v>
      </c>
      <c r="F1100" t="s">
        <v>83</v>
      </c>
      <c r="G1100" s="21">
        <v>300</v>
      </c>
      <c r="H1100" s="21">
        <v>2721610</v>
      </c>
      <c r="I1100" s="21">
        <v>81648300</v>
      </c>
      <c r="K1100" s="35" t="str">
        <f t="shared" si="16"/>
        <v>Спир</v>
      </c>
    </row>
    <row r="1101" spans="1:11">
      <c r="A1101">
        <v>6430541</v>
      </c>
      <c r="B1101" t="s">
        <v>3916</v>
      </c>
      <c r="C1101" t="s">
        <v>138</v>
      </c>
      <c r="D1101" t="s">
        <v>139</v>
      </c>
      <c r="E1101">
        <v>45285</v>
      </c>
      <c r="F1101" t="s">
        <v>83</v>
      </c>
      <c r="G1101" s="21">
        <v>100</v>
      </c>
      <c r="H1101" s="21">
        <v>2721600</v>
      </c>
      <c r="I1101" s="21">
        <v>27216000</v>
      </c>
      <c r="K1101" s="35" t="str">
        <f t="shared" si="16"/>
        <v>Спир</v>
      </c>
    </row>
    <row r="1102" spans="1:11">
      <c r="A1102">
        <v>6430601</v>
      </c>
      <c r="B1102" t="s">
        <v>3916</v>
      </c>
      <c r="C1102" t="s">
        <v>1469</v>
      </c>
      <c r="D1102" t="s">
        <v>1470</v>
      </c>
      <c r="E1102">
        <v>45433</v>
      </c>
      <c r="F1102" t="s">
        <v>84</v>
      </c>
      <c r="G1102" s="21">
        <v>150</v>
      </c>
      <c r="H1102" s="21">
        <v>3220555</v>
      </c>
      <c r="I1102" s="21">
        <v>48308325</v>
      </c>
      <c r="K1102" s="35" t="str">
        <f t="shared" si="16"/>
        <v>Спир</v>
      </c>
    </row>
    <row r="1103" spans="1:11">
      <c r="A1103">
        <v>6431099</v>
      </c>
      <c r="B1103" t="s">
        <v>3916</v>
      </c>
      <c r="C1103" t="s">
        <v>387</v>
      </c>
      <c r="D1103" t="s">
        <v>388</v>
      </c>
      <c r="E1103">
        <v>18521</v>
      </c>
      <c r="F1103" t="s">
        <v>58</v>
      </c>
      <c r="G1103" s="21">
        <v>100</v>
      </c>
      <c r="H1103" s="21">
        <v>6326000</v>
      </c>
      <c r="I1103" s="21">
        <v>6326000</v>
      </c>
      <c r="K1103" s="35" t="str">
        <f t="shared" si="16"/>
        <v>Бард</v>
      </c>
    </row>
    <row r="1104" spans="1:11">
      <c r="A1104">
        <v>6431100</v>
      </c>
      <c r="B1104" t="s">
        <v>3916</v>
      </c>
      <c r="C1104" t="s">
        <v>59</v>
      </c>
      <c r="D1104" t="s">
        <v>60</v>
      </c>
      <c r="E1104">
        <v>18521</v>
      </c>
      <c r="F1104" t="s">
        <v>58</v>
      </c>
      <c r="G1104" s="21">
        <v>500</v>
      </c>
      <c r="H1104" s="21">
        <v>6325000</v>
      </c>
      <c r="I1104" s="21">
        <v>31625000</v>
      </c>
      <c r="K1104" s="35" t="str">
        <f t="shared" si="16"/>
        <v>Бард</v>
      </c>
    </row>
    <row r="1105" spans="1:11">
      <c r="A1105">
        <v>6431615</v>
      </c>
      <c r="B1105" t="s">
        <v>3916</v>
      </c>
      <c r="C1105" t="s">
        <v>102</v>
      </c>
      <c r="D1105" t="s">
        <v>103</v>
      </c>
      <c r="E1105">
        <v>45285</v>
      </c>
      <c r="F1105" t="s">
        <v>83</v>
      </c>
      <c r="G1105" s="21">
        <v>580</v>
      </c>
      <c r="H1105" s="21">
        <v>2721788</v>
      </c>
      <c r="I1105" s="21">
        <v>157863704</v>
      </c>
      <c r="K1105" s="35" t="str">
        <f t="shared" si="16"/>
        <v>Спир</v>
      </c>
    </row>
    <row r="1106" spans="1:11">
      <c r="A1106">
        <v>6432289</v>
      </c>
      <c r="B1106" t="s">
        <v>2828</v>
      </c>
      <c r="C1106" t="s">
        <v>222</v>
      </c>
      <c r="D1106" t="s">
        <v>223</v>
      </c>
      <c r="E1106">
        <v>9945285</v>
      </c>
      <c r="F1106" t="s">
        <v>1508</v>
      </c>
      <c r="G1106" s="21">
        <v>100</v>
      </c>
      <c r="H1106" s="21">
        <v>2721601</v>
      </c>
      <c r="I1106" s="21">
        <v>27216010</v>
      </c>
      <c r="K1106" s="35" t="str">
        <f t="shared" si="16"/>
        <v>Спир</v>
      </c>
    </row>
    <row r="1107" spans="1:11">
      <c r="A1107">
        <v>6432290</v>
      </c>
      <c r="B1107" t="s">
        <v>2828</v>
      </c>
      <c r="C1107" t="s">
        <v>88</v>
      </c>
      <c r="D1107" t="s">
        <v>89</v>
      </c>
      <c r="E1107">
        <v>45285</v>
      </c>
      <c r="F1107" t="s">
        <v>83</v>
      </c>
      <c r="G1107" s="21">
        <v>500</v>
      </c>
      <c r="H1107" s="21">
        <v>2721789</v>
      </c>
      <c r="I1107" s="21">
        <v>136089450</v>
      </c>
      <c r="K1107" s="35" t="str">
        <f t="shared" si="16"/>
        <v>Спир</v>
      </c>
    </row>
    <row r="1108" spans="1:11">
      <c r="A1108">
        <v>6432291</v>
      </c>
      <c r="B1108" t="s">
        <v>2828</v>
      </c>
      <c r="C1108" t="s">
        <v>165</v>
      </c>
      <c r="D1108" t="s">
        <v>166</v>
      </c>
      <c r="E1108">
        <v>45285</v>
      </c>
      <c r="F1108" t="s">
        <v>83</v>
      </c>
      <c r="G1108" s="21">
        <v>90</v>
      </c>
      <c r="H1108" s="21">
        <v>2721788</v>
      </c>
      <c r="I1108" s="21">
        <v>24496092</v>
      </c>
      <c r="K1108" s="35" t="str">
        <f t="shared" si="16"/>
        <v>Спир</v>
      </c>
    </row>
    <row r="1109" spans="1:11">
      <c r="A1109">
        <v>6432292</v>
      </c>
      <c r="B1109" t="s">
        <v>2828</v>
      </c>
      <c r="C1109" t="s">
        <v>92</v>
      </c>
      <c r="D1109" t="s">
        <v>93</v>
      </c>
      <c r="E1109">
        <v>45285</v>
      </c>
      <c r="F1109" t="s">
        <v>83</v>
      </c>
      <c r="G1109" s="21">
        <v>400</v>
      </c>
      <c r="H1109" s="21">
        <v>2721700</v>
      </c>
      <c r="I1109" s="21">
        <v>108868000</v>
      </c>
      <c r="K1109" s="35" t="str">
        <f t="shared" si="16"/>
        <v>Спир</v>
      </c>
    </row>
    <row r="1110" spans="1:11">
      <c r="A1110">
        <v>6432293</v>
      </c>
      <c r="B1110" t="s">
        <v>2828</v>
      </c>
      <c r="C1110" t="s">
        <v>353</v>
      </c>
      <c r="D1110" t="s">
        <v>354</v>
      </c>
      <c r="E1110">
        <v>45285</v>
      </c>
      <c r="F1110" t="s">
        <v>83</v>
      </c>
      <c r="G1110" s="21">
        <v>5800</v>
      </c>
      <c r="H1110" s="21">
        <v>2721600</v>
      </c>
      <c r="I1110" s="21">
        <v>1578528000</v>
      </c>
      <c r="K1110" s="35" t="str">
        <f t="shared" si="16"/>
        <v>Спир</v>
      </c>
    </row>
    <row r="1111" spans="1:11">
      <c r="A1111">
        <v>6432294</v>
      </c>
      <c r="B1111" t="s">
        <v>2828</v>
      </c>
      <c r="C1111" t="s">
        <v>1473</v>
      </c>
      <c r="D1111" t="s">
        <v>1474</v>
      </c>
      <c r="E1111">
        <v>45285</v>
      </c>
      <c r="F1111" t="s">
        <v>83</v>
      </c>
      <c r="G1111" s="21">
        <v>200</v>
      </c>
      <c r="H1111" s="21">
        <v>2721600</v>
      </c>
      <c r="I1111" s="21">
        <v>54432000</v>
      </c>
      <c r="K1111" s="35" t="str">
        <f t="shared" si="16"/>
        <v>Спир</v>
      </c>
    </row>
    <row r="1112" spans="1:11">
      <c r="A1112">
        <v>6432348</v>
      </c>
      <c r="B1112" t="s">
        <v>2828</v>
      </c>
      <c r="C1112" t="s">
        <v>361</v>
      </c>
      <c r="D1112" t="s">
        <v>362</v>
      </c>
      <c r="E1112">
        <v>9945433</v>
      </c>
      <c r="F1112" t="s">
        <v>1557</v>
      </c>
      <c r="G1112" s="21">
        <v>40</v>
      </c>
      <c r="H1112" s="21">
        <v>3220001</v>
      </c>
      <c r="I1112" s="21">
        <v>12880004</v>
      </c>
      <c r="K1112" s="35" t="str">
        <f t="shared" si="16"/>
        <v>Спир</v>
      </c>
    </row>
    <row r="1113" spans="1:11">
      <c r="A1113">
        <v>6432882</v>
      </c>
      <c r="B1113" t="s">
        <v>2828</v>
      </c>
      <c r="C1113" t="s">
        <v>387</v>
      </c>
      <c r="D1113" t="s">
        <v>388</v>
      </c>
      <c r="E1113">
        <v>18521</v>
      </c>
      <c r="F1113" t="s">
        <v>58</v>
      </c>
      <c r="G1113" s="21">
        <v>100</v>
      </c>
      <c r="H1113" s="21">
        <v>6327000</v>
      </c>
      <c r="I1113" s="21">
        <v>6327000</v>
      </c>
      <c r="K1113" s="35" t="str">
        <f t="shared" si="16"/>
        <v>Бард</v>
      </c>
    </row>
    <row r="1114" spans="1:11">
      <c r="A1114">
        <v>6432883</v>
      </c>
      <c r="B1114" t="s">
        <v>2828</v>
      </c>
      <c r="C1114" t="s">
        <v>59</v>
      </c>
      <c r="D1114" t="s">
        <v>60</v>
      </c>
      <c r="E1114">
        <v>18521</v>
      </c>
      <c r="F1114" t="s">
        <v>58</v>
      </c>
      <c r="G1114" s="21">
        <v>500</v>
      </c>
      <c r="H1114" s="21">
        <v>6325000</v>
      </c>
      <c r="I1114" s="21">
        <v>31625000</v>
      </c>
      <c r="K1114" s="35" t="str">
        <f t="shared" si="16"/>
        <v>Бард</v>
      </c>
    </row>
    <row r="1115" spans="1:11">
      <c r="A1115">
        <v>6433477</v>
      </c>
      <c r="B1115" t="s">
        <v>2828</v>
      </c>
      <c r="C1115" t="s">
        <v>1497</v>
      </c>
      <c r="D1115" t="s">
        <v>1498</v>
      </c>
      <c r="E1115">
        <v>9945285</v>
      </c>
      <c r="F1115" t="s">
        <v>1508</v>
      </c>
      <c r="G1115" s="21">
        <v>150</v>
      </c>
      <c r="H1115" s="21">
        <v>2721788</v>
      </c>
      <c r="I1115" s="21">
        <v>40826820</v>
      </c>
      <c r="K1115" s="35" t="str">
        <f t="shared" si="16"/>
        <v>Спир</v>
      </c>
    </row>
    <row r="1116" spans="1:11">
      <c r="A1116">
        <v>6434192</v>
      </c>
      <c r="B1116" t="s">
        <v>3917</v>
      </c>
      <c r="C1116" t="s">
        <v>357</v>
      </c>
      <c r="D1116" t="s">
        <v>358</v>
      </c>
      <c r="E1116">
        <v>45285</v>
      </c>
      <c r="F1116" t="s">
        <v>83</v>
      </c>
      <c r="G1116" s="21">
        <v>50</v>
      </c>
      <c r="H1116" s="21">
        <v>2721600</v>
      </c>
      <c r="I1116" s="21">
        <v>13608000</v>
      </c>
      <c r="K1116" s="35" t="str">
        <f t="shared" si="16"/>
        <v>Спир</v>
      </c>
    </row>
    <row r="1117" spans="1:11">
      <c r="A1117">
        <v>6434193</v>
      </c>
      <c r="B1117" t="s">
        <v>3917</v>
      </c>
      <c r="C1117" t="s">
        <v>421</v>
      </c>
      <c r="D1117" t="s">
        <v>422</v>
      </c>
      <c r="E1117">
        <v>45285</v>
      </c>
      <c r="F1117" t="s">
        <v>83</v>
      </c>
      <c r="G1117" s="21">
        <v>200</v>
      </c>
      <c r="H1117" s="21">
        <v>2721600</v>
      </c>
      <c r="I1117" s="21">
        <v>54432000</v>
      </c>
      <c r="K1117" s="35" t="str">
        <f t="shared" si="16"/>
        <v>Спир</v>
      </c>
    </row>
    <row r="1118" spans="1:11">
      <c r="A1118">
        <v>6434194</v>
      </c>
      <c r="B1118" t="s">
        <v>3917</v>
      </c>
      <c r="C1118" t="s">
        <v>134</v>
      </c>
      <c r="D1118" t="s">
        <v>135</v>
      </c>
      <c r="E1118">
        <v>9945285</v>
      </c>
      <c r="F1118" t="s">
        <v>1508</v>
      </c>
      <c r="G1118" s="21">
        <v>60</v>
      </c>
      <c r="H1118" s="21">
        <v>2721601</v>
      </c>
      <c r="I1118" s="21">
        <v>16329606</v>
      </c>
      <c r="K1118" s="35" t="str">
        <f t="shared" si="16"/>
        <v>Спир</v>
      </c>
    </row>
    <row r="1119" spans="1:11">
      <c r="A1119">
        <v>6434249</v>
      </c>
      <c r="B1119" t="s">
        <v>3917</v>
      </c>
      <c r="C1119" t="s">
        <v>3947</v>
      </c>
      <c r="D1119" t="s">
        <v>3971</v>
      </c>
      <c r="E1119">
        <v>45433</v>
      </c>
      <c r="F1119" t="s">
        <v>84</v>
      </c>
      <c r="G1119" s="21">
        <v>20</v>
      </c>
      <c r="H1119" s="21">
        <v>3222000</v>
      </c>
      <c r="I1119" s="21">
        <v>6444000</v>
      </c>
      <c r="K1119" s="35" t="str">
        <f t="shared" si="16"/>
        <v>Спир</v>
      </c>
    </row>
    <row r="1120" spans="1:11">
      <c r="A1120">
        <v>6434775</v>
      </c>
      <c r="B1120" t="s">
        <v>3917</v>
      </c>
      <c r="C1120" t="s">
        <v>56</v>
      </c>
      <c r="D1120" t="s">
        <v>57</v>
      </c>
      <c r="E1120">
        <v>18521</v>
      </c>
      <c r="F1120" t="s">
        <v>58</v>
      </c>
      <c r="G1120" s="21">
        <v>300</v>
      </c>
      <c r="H1120" s="21">
        <v>6325205</v>
      </c>
      <c r="I1120" s="21">
        <v>18975615</v>
      </c>
      <c r="K1120" s="35" t="str">
        <f t="shared" si="16"/>
        <v>Бард</v>
      </c>
    </row>
    <row r="1121" spans="1:11">
      <c r="A1121">
        <v>6434776</v>
      </c>
      <c r="B1121" t="s">
        <v>3917</v>
      </c>
      <c r="C1121" t="s">
        <v>59</v>
      </c>
      <c r="D1121" t="s">
        <v>60</v>
      </c>
      <c r="E1121">
        <v>18521</v>
      </c>
      <c r="F1121" t="s">
        <v>58</v>
      </c>
      <c r="G1121" s="21">
        <v>300</v>
      </c>
      <c r="H1121" s="21">
        <v>6325000</v>
      </c>
      <c r="I1121" s="21">
        <v>18975000</v>
      </c>
      <c r="K1121" s="35" t="str">
        <f t="shared" si="16"/>
        <v>Бард</v>
      </c>
    </row>
    <row r="1122" spans="1:11">
      <c r="A1122">
        <v>6435313</v>
      </c>
      <c r="B1122" t="s">
        <v>3917</v>
      </c>
      <c r="C1122" t="s">
        <v>107</v>
      </c>
      <c r="D1122" t="s">
        <v>108</v>
      </c>
      <c r="E1122">
        <v>45285</v>
      </c>
      <c r="F1122" t="s">
        <v>83</v>
      </c>
      <c r="G1122" s="21">
        <v>100</v>
      </c>
      <c r="H1122" s="21">
        <v>2721650</v>
      </c>
      <c r="I1122" s="21">
        <v>27216500</v>
      </c>
      <c r="K1122" s="35" t="str">
        <f t="shared" si="16"/>
        <v>Спир</v>
      </c>
    </row>
    <row r="1123" spans="1:11">
      <c r="A1123">
        <v>6435315</v>
      </c>
      <c r="B1123" t="s">
        <v>3917</v>
      </c>
      <c r="C1123" t="s">
        <v>150</v>
      </c>
      <c r="D1123" t="s">
        <v>151</v>
      </c>
      <c r="E1123">
        <v>45284</v>
      </c>
      <c r="F1123" t="s">
        <v>82</v>
      </c>
      <c r="G1123" s="21">
        <v>3200</v>
      </c>
      <c r="H1123" s="21">
        <v>2754788</v>
      </c>
      <c r="I1123" s="21">
        <v>881532160</v>
      </c>
      <c r="K1123" s="35" t="str">
        <f t="shared" si="16"/>
        <v>Спир</v>
      </c>
    </row>
    <row r="1124" spans="1:11">
      <c r="A1124">
        <v>6435326</v>
      </c>
      <c r="B1124" t="s">
        <v>3917</v>
      </c>
      <c r="C1124" t="s">
        <v>211</v>
      </c>
      <c r="D1124" t="s">
        <v>87</v>
      </c>
      <c r="E1124">
        <v>45433</v>
      </c>
      <c r="F1124" t="s">
        <v>84</v>
      </c>
      <c r="G1124" s="21">
        <v>30</v>
      </c>
      <c r="H1124" s="21">
        <v>3220000</v>
      </c>
      <c r="I1124" s="21">
        <v>9660000</v>
      </c>
      <c r="K1124" s="35" t="str">
        <f t="shared" si="16"/>
        <v>Спир</v>
      </c>
    </row>
    <row r="1125" spans="1:11">
      <c r="A1125">
        <v>6436173</v>
      </c>
      <c r="B1125" t="s">
        <v>2724</v>
      </c>
      <c r="C1125" t="s">
        <v>102</v>
      </c>
      <c r="D1125" t="s">
        <v>103</v>
      </c>
      <c r="E1125">
        <v>45285</v>
      </c>
      <c r="F1125" t="s">
        <v>83</v>
      </c>
      <c r="G1125" s="21">
        <v>580</v>
      </c>
      <c r="H1125" s="21">
        <v>2721666</v>
      </c>
      <c r="I1125" s="21">
        <v>157856628</v>
      </c>
      <c r="K1125" s="35" t="str">
        <f t="shared" si="16"/>
        <v>Спир</v>
      </c>
    </row>
    <row r="1126" spans="1:11">
      <c r="A1126">
        <v>6436774</v>
      </c>
      <c r="B1126" t="s">
        <v>2724</v>
      </c>
      <c r="C1126" t="s">
        <v>1177</v>
      </c>
      <c r="D1126" t="s">
        <v>1178</v>
      </c>
      <c r="E1126">
        <v>18521</v>
      </c>
      <c r="F1126" t="s">
        <v>58</v>
      </c>
      <c r="G1126" s="21">
        <v>100</v>
      </c>
      <c r="H1126" s="21">
        <v>6330000</v>
      </c>
      <c r="I1126" s="21">
        <v>6330000</v>
      </c>
      <c r="K1126" s="35" t="str">
        <f t="shared" si="16"/>
        <v>Бард</v>
      </c>
    </row>
    <row r="1127" spans="1:11">
      <c r="A1127">
        <v>6436775</v>
      </c>
      <c r="B1127" t="s">
        <v>2724</v>
      </c>
      <c r="C1127" t="s">
        <v>59</v>
      </c>
      <c r="D1127" t="s">
        <v>60</v>
      </c>
      <c r="E1127">
        <v>18521</v>
      </c>
      <c r="F1127" t="s">
        <v>58</v>
      </c>
      <c r="G1127" s="21">
        <v>500</v>
      </c>
      <c r="H1127" s="21">
        <v>6325000</v>
      </c>
      <c r="I1127" s="21">
        <v>31625000</v>
      </c>
      <c r="K1127" s="35" t="str">
        <f t="shared" si="16"/>
        <v>Бард</v>
      </c>
    </row>
    <row r="1128" spans="1:11">
      <c r="A1128">
        <v>6437446</v>
      </c>
      <c r="B1128" t="s">
        <v>2724</v>
      </c>
      <c r="C1128" t="s">
        <v>136</v>
      </c>
      <c r="D1128" t="s">
        <v>137</v>
      </c>
      <c r="E1128">
        <v>45285</v>
      </c>
      <c r="F1128" t="s">
        <v>83</v>
      </c>
      <c r="G1128" s="21">
        <v>500</v>
      </c>
      <c r="H1128" s="21">
        <v>2721666</v>
      </c>
      <c r="I1128" s="21">
        <v>136083300</v>
      </c>
      <c r="K1128" s="35" t="str">
        <f t="shared" si="16"/>
        <v>Спир</v>
      </c>
    </row>
    <row r="1129" spans="1:11">
      <c r="A1129">
        <v>6437447</v>
      </c>
      <c r="B1129" t="s">
        <v>2724</v>
      </c>
      <c r="C1129" t="s">
        <v>1473</v>
      </c>
      <c r="D1129" t="s">
        <v>1474</v>
      </c>
      <c r="E1129">
        <v>45285</v>
      </c>
      <c r="F1129" t="s">
        <v>83</v>
      </c>
      <c r="G1129" s="21">
        <v>150</v>
      </c>
      <c r="H1129" s="21">
        <v>2721601</v>
      </c>
      <c r="I1129" s="21">
        <v>40824015</v>
      </c>
      <c r="K1129" s="35" t="str">
        <f t="shared" si="16"/>
        <v>Спир</v>
      </c>
    </row>
    <row r="1130" spans="1:11">
      <c r="A1130">
        <v>6437448</v>
      </c>
      <c r="B1130" t="s">
        <v>2724</v>
      </c>
      <c r="C1130" t="s">
        <v>92</v>
      </c>
      <c r="D1130" t="s">
        <v>93</v>
      </c>
      <c r="E1130">
        <v>45285</v>
      </c>
      <c r="F1130" t="s">
        <v>83</v>
      </c>
      <c r="G1130" s="21">
        <v>400</v>
      </c>
      <c r="H1130" s="21">
        <v>2721600</v>
      </c>
      <c r="I1130" s="21">
        <v>108864000</v>
      </c>
      <c r="K1130" s="35" t="str">
        <f t="shared" si="16"/>
        <v>Спир</v>
      </c>
    </row>
    <row r="1131" spans="1:11">
      <c r="A1131">
        <v>6437449</v>
      </c>
      <c r="B1131" t="s">
        <v>2724</v>
      </c>
      <c r="C1131" t="s">
        <v>353</v>
      </c>
      <c r="D1131" t="s">
        <v>354</v>
      </c>
      <c r="E1131">
        <v>45285</v>
      </c>
      <c r="F1131" t="s">
        <v>83</v>
      </c>
      <c r="G1131" s="21">
        <v>5950</v>
      </c>
      <c r="H1131" s="21">
        <v>2721600</v>
      </c>
      <c r="I1131" s="21">
        <v>1619352000</v>
      </c>
      <c r="K1131" s="35" t="str">
        <f t="shared" si="16"/>
        <v>Спир</v>
      </c>
    </row>
    <row r="1132" spans="1:11">
      <c r="A1132">
        <v>6438251</v>
      </c>
      <c r="B1132" t="s">
        <v>3918</v>
      </c>
      <c r="C1132" t="s">
        <v>113</v>
      </c>
      <c r="D1132" t="s">
        <v>114</v>
      </c>
      <c r="E1132">
        <v>45285</v>
      </c>
      <c r="F1132" t="s">
        <v>83</v>
      </c>
      <c r="G1132" s="21">
        <v>500</v>
      </c>
      <c r="H1132" s="21">
        <v>2721606</v>
      </c>
      <c r="I1132" s="21">
        <v>136080300</v>
      </c>
      <c r="K1132" s="35" t="str">
        <f t="shared" si="16"/>
        <v>Спир</v>
      </c>
    </row>
    <row r="1133" spans="1:11">
      <c r="A1133">
        <v>6438252</v>
      </c>
      <c r="B1133" t="s">
        <v>3918</v>
      </c>
      <c r="C1133" t="s">
        <v>367</v>
      </c>
      <c r="D1133" t="s">
        <v>368</v>
      </c>
      <c r="E1133">
        <v>45285</v>
      </c>
      <c r="F1133" t="s">
        <v>83</v>
      </c>
      <c r="G1133" s="21">
        <v>200</v>
      </c>
      <c r="H1133" s="21">
        <v>2721600</v>
      </c>
      <c r="I1133" s="21">
        <v>54432000</v>
      </c>
      <c r="K1133" s="35" t="str">
        <f t="shared" si="16"/>
        <v>Спир</v>
      </c>
    </row>
    <row r="1134" spans="1:11">
      <c r="A1134">
        <v>6438253</v>
      </c>
      <c r="B1134" t="s">
        <v>3918</v>
      </c>
      <c r="C1134" t="s">
        <v>214</v>
      </c>
      <c r="D1134" t="s">
        <v>215</v>
      </c>
      <c r="E1134">
        <v>45285</v>
      </c>
      <c r="F1134" t="s">
        <v>83</v>
      </c>
      <c r="G1134" s="21">
        <v>200</v>
      </c>
      <c r="H1134" s="21">
        <v>2721600</v>
      </c>
      <c r="I1134" s="21">
        <v>54432000</v>
      </c>
      <c r="K1134" s="35" t="str">
        <f t="shared" si="16"/>
        <v>Спир</v>
      </c>
    </row>
    <row r="1135" spans="1:11">
      <c r="A1135">
        <v>6438811</v>
      </c>
      <c r="B1135" t="s">
        <v>3918</v>
      </c>
      <c r="C1135" t="s">
        <v>1177</v>
      </c>
      <c r="D1135" t="s">
        <v>1178</v>
      </c>
      <c r="E1135">
        <v>18521</v>
      </c>
      <c r="F1135" t="s">
        <v>58</v>
      </c>
      <c r="G1135" s="21">
        <v>100</v>
      </c>
      <c r="H1135" s="21">
        <v>6330000</v>
      </c>
      <c r="I1135" s="21">
        <v>6330000</v>
      </c>
      <c r="K1135" s="35" t="str">
        <f t="shared" si="16"/>
        <v>Бард</v>
      </c>
    </row>
    <row r="1136" spans="1:11">
      <c r="A1136">
        <v>6438812</v>
      </c>
      <c r="B1136" t="s">
        <v>3918</v>
      </c>
      <c r="C1136" t="s">
        <v>1177</v>
      </c>
      <c r="D1136" t="s">
        <v>1178</v>
      </c>
      <c r="E1136">
        <v>18521</v>
      </c>
      <c r="F1136" t="s">
        <v>58</v>
      </c>
      <c r="G1136" s="21">
        <v>100</v>
      </c>
      <c r="H1136" s="21">
        <v>6330000</v>
      </c>
      <c r="I1136" s="21">
        <v>6330000</v>
      </c>
      <c r="K1136" s="35" t="str">
        <f t="shared" si="16"/>
        <v>Бард</v>
      </c>
    </row>
    <row r="1137" spans="1:11">
      <c r="A1137">
        <v>6438813</v>
      </c>
      <c r="B1137" t="s">
        <v>3918</v>
      </c>
      <c r="C1137" t="s">
        <v>1177</v>
      </c>
      <c r="D1137" t="s">
        <v>1178</v>
      </c>
      <c r="E1137">
        <v>18521</v>
      </c>
      <c r="F1137" t="s">
        <v>58</v>
      </c>
      <c r="G1137" s="21">
        <v>100</v>
      </c>
      <c r="H1137" s="21">
        <v>6330000</v>
      </c>
      <c r="I1137" s="21">
        <v>6330000</v>
      </c>
      <c r="K1137" s="35" t="str">
        <f t="shared" si="16"/>
        <v>Бард</v>
      </c>
    </row>
    <row r="1138" spans="1:11">
      <c r="A1138">
        <v>6438814</v>
      </c>
      <c r="B1138" t="s">
        <v>3918</v>
      </c>
      <c r="C1138" t="s">
        <v>218</v>
      </c>
      <c r="D1138" t="s">
        <v>219</v>
      </c>
      <c r="E1138">
        <v>18521</v>
      </c>
      <c r="F1138" t="s">
        <v>58</v>
      </c>
      <c r="G1138" s="21">
        <v>100</v>
      </c>
      <c r="H1138" s="21">
        <v>6325500</v>
      </c>
      <c r="I1138" s="21">
        <v>6325500</v>
      </c>
      <c r="K1138" s="35" t="str">
        <f t="shared" si="16"/>
        <v>Бард</v>
      </c>
    </row>
    <row r="1139" spans="1:11">
      <c r="A1139">
        <v>6438815</v>
      </c>
      <c r="B1139" t="s">
        <v>3918</v>
      </c>
      <c r="C1139" t="s">
        <v>59</v>
      </c>
      <c r="D1139" t="s">
        <v>60</v>
      </c>
      <c r="E1139">
        <v>18521</v>
      </c>
      <c r="F1139" t="s">
        <v>58</v>
      </c>
      <c r="G1139" s="21">
        <v>200</v>
      </c>
      <c r="H1139" s="21">
        <v>6325000</v>
      </c>
      <c r="I1139" s="21">
        <v>12650000</v>
      </c>
      <c r="K1139" s="35" t="str">
        <f t="shared" si="16"/>
        <v>Бард</v>
      </c>
    </row>
    <row r="1140" spans="1:11">
      <c r="A1140">
        <v>6439401</v>
      </c>
      <c r="B1140" t="s">
        <v>3918</v>
      </c>
      <c r="C1140" t="s">
        <v>190</v>
      </c>
      <c r="D1140" t="s">
        <v>191</v>
      </c>
      <c r="E1140">
        <v>45433</v>
      </c>
      <c r="F1140" t="s">
        <v>84</v>
      </c>
      <c r="G1140" s="21">
        <v>40</v>
      </c>
      <c r="H1140" s="21">
        <v>3220050</v>
      </c>
      <c r="I1140" s="21">
        <v>12880200</v>
      </c>
      <c r="K1140" s="35" t="str">
        <f t="shared" si="16"/>
        <v>Спир</v>
      </c>
    </row>
    <row r="1141" spans="1:11">
      <c r="A1141">
        <v>6439402</v>
      </c>
      <c r="B1141" t="s">
        <v>3918</v>
      </c>
      <c r="C1141" t="s">
        <v>190</v>
      </c>
      <c r="D1141" t="s">
        <v>191</v>
      </c>
      <c r="E1141">
        <v>45433</v>
      </c>
      <c r="F1141" t="s">
        <v>84</v>
      </c>
      <c r="G1141" s="21">
        <v>40</v>
      </c>
      <c r="H1141" s="21">
        <v>3220050</v>
      </c>
      <c r="I1141" s="21">
        <v>12880200</v>
      </c>
      <c r="K1141" s="35" t="str">
        <f t="shared" si="16"/>
        <v>Спир</v>
      </c>
    </row>
    <row r="1142" spans="1:11">
      <c r="A1142">
        <v>6439657</v>
      </c>
      <c r="B1142" t="s">
        <v>3918</v>
      </c>
      <c r="C1142" t="s">
        <v>184</v>
      </c>
      <c r="D1142" t="s">
        <v>185</v>
      </c>
      <c r="E1142">
        <v>78261</v>
      </c>
      <c r="F1142" t="s">
        <v>1461</v>
      </c>
      <c r="G1142" s="21">
        <v>1200</v>
      </c>
      <c r="H1142" s="21">
        <v>27216000</v>
      </c>
      <c r="I1142" s="21">
        <v>32659200</v>
      </c>
      <c r="K1142" s="35" t="str">
        <f t="shared" si="16"/>
        <v>Спир</v>
      </c>
    </row>
    <row r="1143" spans="1:11">
      <c r="A1143">
        <v>6440105</v>
      </c>
      <c r="B1143" t="s">
        <v>3919</v>
      </c>
      <c r="C1143" t="s">
        <v>5367</v>
      </c>
      <c r="D1143" t="s">
        <v>1571</v>
      </c>
      <c r="E1143">
        <v>45433</v>
      </c>
      <c r="F1143" t="s">
        <v>84</v>
      </c>
      <c r="G1143" s="21">
        <v>20</v>
      </c>
      <c r="H1143" s="21">
        <v>2702561</v>
      </c>
      <c r="I1143" s="21">
        <v>5405122</v>
      </c>
      <c r="K1143" s="35" t="str">
        <f t="shared" si="16"/>
        <v>Спир</v>
      </c>
    </row>
    <row r="1144" spans="1:11">
      <c r="A1144">
        <v>6440107</v>
      </c>
      <c r="B1144" t="s">
        <v>3919</v>
      </c>
      <c r="C1144" t="s">
        <v>1191</v>
      </c>
      <c r="D1144" t="s">
        <v>1192</v>
      </c>
      <c r="E1144">
        <v>45285</v>
      </c>
      <c r="F1144" t="s">
        <v>83</v>
      </c>
      <c r="G1144" s="21">
        <v>200</v>
      </c>
      <c r="H1144" s="21">
        <v>2721601</v>
      </c>
      <c r="I1144" s="21">
        <v>54432020</v>
      </c>
      <c r="K1144" s="35" t="str">
        <f t="shared" si="16"/>
        <v>Спир</v>
      </c>
    </row>
    <row r="1145" spans="1:11">
      <c r="A1145">
        <v>6440108</v>
      </c>
      <c r="B1145" t="s">
        <v>3919</v>
      </c>
      <c r="C1145" t="s">
        <v>367</v>
      </c>
      <c r="D1145" t="s">
        <v>368</v>
      </c>
      <c r="E1145">
        <v>45285</v>
      </c>
      <c r="F1145" t="s">
        <v>83</v>
      </c>
      <c r="G1145" s="21">
        <v>200</v>
      </c>
      <c r="H1145" s="21">
        <v>2721600</v>
      </c>
      <c r="I1145" s="21">
        <v>54432000</v>
      </c>
      <c r="K1145" s="35" t="str">
        <f t="shared" si="16"/>
        <v>Спир</v>
      </c>
    </row>
    <row r="1146" spans="1:11">
      <c r="A1146">
        <v>6440838</v>
      </c>
      <c r="B1146" t="s">
        <v>3919</v>
      </c>
      <c r="C1146" t="s">
        <v>3948</v>
      </c>
      <c r="D1146" t="s">
        <v>3972</v>
      </c>
      <c r="E1146">
        <v>18521</v>
      </c>
      <c r="F1146" t="s">
        <v>58</v>
      </c>
      <c r="G1146" s="21">
        <v>100</v>
      </c>
      <c r="H1146" s="21">
        <v>6326500</v>
      </c>
      <c r="I1146" s="21">
        <v>6326500</v>
      </c>
      <c r="K1146" s="35" t="str">
        <f t="shared" si="16"/>
        <v>Бард</v>
      </c>
    </row>
    <row r="1147" spans="1:11">
      <c r="A1147">
        <v>6440839</v>
      </c>
      <c r="B1147" t="s">
        <v>3919</v>
      </c>
      <c r="C1147" t="s">
        <v>59</v>
      </c>
      <c r="D1147" t="s">
        <v>60</v>
      </c>
      <c r="E1147">
        <v>18521</v>
      </c>
      <c r="F1147" t="s">
        <v>58</v>
      </c>
      <c r="G1147" s="21">
        <v>500</v>
      </c>
      <c r="H1147" s="21">
        <v>6325000</v>
      </c>
      <c r="I1147" s="21">
        <v>31625000</v>
      </c>
      <c r="K1147" s="35" t="str">
        <f t="shared" si="16"/>
        <v>Бард</v>
      </c>
    </row>
    <row r="1148" spans="1:11">
      <c r="A1148">
        <v>6441352</v>
      </c>
      <c r="B1148" t="s">
        <v>3919</v>
      </c>
      <c r="C1148" t="s">
        <v>3938</v>
      </c>
      <c r="D1148" t="s">
        <v>3962</v>
      </c>
      <c r="E1148">
        <v>45433</v>
      </c>
      <c r="F1148" t="s">
        <v>84</v>
      </c>
      <c r="G1148" s="21">
        <v>10</v>
      </c>
      <c r="H1148" s="21">
        <v>2703000</v>
      </c>
      <c r="I1148" s="21">
        <v>2703000</v>
      </c>
      <c r="K1148" s="35" t="str">
        <f t="shared" si="16"/>
        <v>Спир</v>
      </c>
    </row>
    <row r="1149" spans="1:11">
      <c r="A1149">
        <v>6441354</v>
      </c>
      <c r="B1149" t="s">
        <v>3919</v>
      </c>
      <c r="C1149" t="s">
        <v>216</v>
      </c>
      <c r="D1149" t="s">
        <v>217</v>
      </c>
      <c r="E1149">
        <v>45284</v>
      </c>
      <c r="F1149" t="s">
        <v>82</v>
      </c>
      <c r="G1149" s="21">
        <v>400</v>
      </c>
      <c r="H1149" s="21">
        <v>2756999</v>
      </c>
      <c r="I1149" s="21">
        <v>110279960</v>
      </c>
      <c r="K1149" s="35" t="str">
        <f t="shared" si="16"/>
        <v>Спир</v>
      </c>
    </row>
    <row r="1150" spans="1:11">
      <c r="A1150">
        <v>6441355</v>
      </c>
      <c r="B1150" t="s">
        <v>3919</v>
      </c>
      <c r="C1150" t="s">
        <v>150</v>
      </c>
      <c r="D1150" t="s">
        <v>151</v>
      </c>
      <c r="E1150">
        <v>45284</v>
      </c>
      <c r="F1150" t="s">
        <v>82</v>
      </c>
      <c r="G1150" s="21">
        <v>2800</v>
      </c>
      <c r="H1150" s="21">
        <v>2754788</v>
      </c>
      <c r="I1150" s="21">
        <v>771340640</v>
      </c>
      <c r="K1150" s="35" t="str">
        <f t="shared" si="16"/>
        <v>Спир</v>
      </c>
    </row>
    <row r="1151" spans="1:11">
      <c r="A1151">
        <v>6442014</v>
      </c>
      <c r="B1151" t="s">
        <v>3920</v>
      </c>
      <c r="C1151" t="s">
        <v>3949</v>
      </c>
      <c r="D1151" t="s">
        <v>2726</v>
      </c>
      <c r="E1151">
        <v>45433</v>
      </c>
      <c r="F1151" t="s">
        <v>84</v>
      </c>
      <c r="G1151" s="21">
        <v>40</v>
      </c>
      <c r="H1151" s="21">
        <v>2800000</v>
      </c>
      <c r="I1151" s="21">
        <v>11200000</v>
      </c>
      <c r="K1151" s="35" t="str">
        <f t="shared" si="16"/>
        <v>Спир</v>
      </c>
    </row>
    <row r="1152" spans="1:11">
      <c r="A1152">
        <v>6442016</v>
      </c>
      <c r="B1152" t="s">
        <v>3920</v>
      </c>
      <c r="C1152" t="s">
        <v>85</v>
      </c>
      <c r="D1152" t="s">
        <v>86</v>
      </c>
      <c r="E1152">
        <v>45285</v>
      </c>
      <c r="F1152" t="s">
        <v>83</v>
      </c>
      <c r="G1152" s="21">
        <v>1200</v>
      </c>
      <c r="H1152" s="21">
        <v>2721800</v>
      </c>
      <c r="I1152" s="21">
        <v>326616000</v>
      </c>
      <c r="K1152" s="35" t="str">
        <f t="shared" si="16"/>
        <v>Спир</v>
      </c>
    </row>
    <row r="1153" spans="1:11">
      <c r="A1153">
        <v>6442017</v>
      </c>
      <c r="B1153" t="s">
        <v>3920</v>
      </c>
      <c r="C1153" t="s">
        <v>359</v>
      </c>
      <c r="D1153" t="s">
        <v>360</v>
      </c>
      <c r="E1153">
        <v>45285</v>
      </c>
      <c r="F1153" t="s">
        <v>83</v>
      </c>
      <c r="G1153" s="21">
        <v>200</v>
      </c>
      <c r="H1153" s="21">
        <v>2721688</v>
      </c>
      <c r="I1153" s="21">
        <v>54433760</v>
      </c>
      <c r="K1153" s="35" t="str">
        <f t="shared" si="16"/>
        <v>Спир</v>
      </c>
    </row>
    <row r="1154" spans="1:11">
      <c r="A1154">
        <v>6442021</v>
      </c>
      <c r="B1154" t="s">
        <v>3920</v>
      </c>
      <c r="C1154" t="s">
        <v>150</v>
      </c>
      <c r="D1154" t="s">
        <v>151</v>
      </c>
      <c r="E1154">
        <v>45284</v>
      </c>
      <c r="F1154" t="s">
        <v>82</v>
      </c>
      <c r="G1154" s="21">
        <v>400</v>
      </c>
      <c r="H1154" s="21">
        <v>2754800</v>
      </c>
      <c r="I1154" s="21">
        <v>110192000</v>
      </c>
      <c r="K1154" s="35" t="str">
        <f t="shared" si="16"/>
        <v>Спир</v>
      </c>
    </row>
    <row r="1155" spans="1:11">
      <c r="A1155">
        <v>6442773</v>
      </c>
      <c r="B1155" t="s">
        <v>3920</v>
      </c>
      <c r="C1155" t="s">
        <v>59</v>
      </c>
      <c r="D1155" t="s">
        <v>60</v>
      </c>
      <c r="E1155">
        <v>18521</v>
      </c>
      <c r="F1155" t="s">
        <v>58</v>
      </c>
      <c r="G1155" s="21">
        <v>600</v>
      </c>
      <c r="H1155" s="21">
        <v>6325000</v>
      </c>
      <c r="I1155" s="21">
        <v>37950000</v>
      </c>
      <c r="K1155" s="35" t="str">
        <f t="shared" si="16"/>
        <v>Бард</v>
      </c>
    </row>
    <row r="1156" spans="1:11">
      <c r="A1156">
        <v>6443263</v>
      </c>
      <c r="B1156" t="s">
        <v>3920</v>
      </c>
      <c r="C1156" t="s">
        <v>205</v>
      </c>
      <c r="D1156" t="s">
        <v>206</v>
      </c>
      <c r="E1156">
        <v>45285</v>
      </c>
      <c r="F1156" t="s">
        <v>83</v>
      </c>
      <c r="G1156" s="21">
        <v>150</v>
      </c>
      <c r="H1156" s="21">
        <v>2722999</v>
      </c>
      <c r="I1156" s="21">
        <v>40844985</v>
      </c>
      <c r="K1156" s="35" t="str">
        <f t="shared" si="16"/>
        <v>Спир</v>
      </c>
    </row>
    <row r="1157" spans="1:11">
      <c r="A1157">
        <v>6443264</v>
      </c>
      <c r="B1157" t="s">
        <v>3920</v>
      </c>
      <c r="C1157" t="s">
        <v>98</v>
      </c>
      <c r="D1157" t="s">
        <v>99</v>
      </c>
      <c r="E1157">
        <v>45285</v>
      </c>
      <c r="F1157" t="s">
        <v>83</v>
      </c>
      <c r="G1157" s="21">
        <v>300</v>
      </c>
      <c r="H1157" s="21">
        <v>2722000</v>
      </c>
      <c r="I1157" s="21">
        <v>81660000</v>
      </c>
      <c r="K1157" s="35" t="str">
        <f t="shared" si="16"/>
        <v>Спир</v>
      </c>
    </row>
    <row r="1158" spans="1:11">
      <c r="A1158">
        <v>6443265</v>
      </c>
      <c r="B1158" t="s">
        <v>3920</v>
      </c>
      <c r="C1158" t="s">
        <v>1473</v>
      </c>
      <c r="D1158" t="s">
        <v>1474</v>
      </c>
      <c r="E1158">
        <v>45285</v>
      </c>
      <c r="F1158" t="s">
        <v>83</v>
      </c>
      <c r="G1158" s="21">
        <v>200</v>
      </c>
      <c r="H1158" s="21">
        <v>2721602</v>
      </c>
      <c r="I1158" s="21">
        <v>54432040</v>
      </c>
      <c r="K1158" s="35" t="str">
        <f t="shared" si="16"/>
        <v>Спир</v>
      </c>
    </row>
    <row r="1159" spans="1:11">
      <c r="A1159">
        <v>6443266</v>
      </c>
      <c r="B1159" t="s">
        <v>3920</v>
      </c>
      <c r="C1159" t="s">
        <v>1175</v>
      </c>
      <c r="D1159" t="s">
        <v>1176</v>
      </c>
      <c r="E1159">
        <v>45285</v>
      </c>
      <c r="F1159" t="s">
        <v>83</v>
      </c>
      <c r="G1159" s="21">
        <v>400</v>
      </c>
      <c r="H1159" s="21">
        <v>2721601</v>
      </c>
      <c r="I1159" s="21">
        <v>108864040</v>
      </c>
      <c r="K1159" s="35" t="str">
        <f t="shared" ref="K1159:K1222" si="17">LEFT(F1159,4)</f>
        <v>Спир</v>
      </c>
    </row>
    <row r="1160" spans="1:11">
      <c r="A1160">
        <v>6444074</v>
      </c>
      <c r="B1160" t="s">
        <v>2738</v>
      </c>
      <c r="C1160" t="s">
        <v>1169</v>
      </c>
      <c r="D1160" t="s">
        <v>1170</v>
      </c>
      <c r="E1160">
        <v>45285</v>
      </c>
      <c r="F1160" t="s">
        <v>83</v>
      </c>
      <c r="G1160" s="21">
        <v>680</v>
      </c>
      <c r="H1160" s="21">
        <v>2721606</v>
      </c>
      <c r="I1160" s="21">
        <v>185069208</v>
      </c>
      <c r="K1160" s="35" t="str">
        <f t="shared" si="17"/>
        <v>Спир</v>
      </c>
    </row>
    <row r="1161" spans="1:11">
      <c r="A1161">
        <v>6444075</v>
      </c>
      <c r="B1161" t="s">
        <v>2738</v>
      </c>
      <c r="C1161" t="s">
        <v>92</v>
      </c>
      <c r="D1161" t="s">
        <v>93</v>
      </c>
      <c r="E1161">
        <v>45285</v>
      </c>
      <c r="F1161" t="s">
        <v>83</v>
      </c>
      <c r="G1161" s="21">
        <v>450</v>
      </c>
      <c r="H1161" s="21">
        <v>2721600</v>
      </c>
      <c r="I1161" s="21">
        <v>122472000</v>
      </c>
      <c r="K1161" s="35" t="str">
        <f t="shared" si="17"/>
        <v>Спир</v>
      </c>
    </row>
    <row r="1162" spans="1:11">
      <c r="A1162">
        <v>6444076</v>
      </c>
      <c r="B1162" t="s">
        <v>2738</v>
      </c>
      <c r="C1162" t="s">
        <v>5349</v>
      </c>
      <c r="D1162" t="s">
        <v>1475</v>
      </c>
      <c r="E1162">
        <v>45285</v>
      </c>
      <c r="F1162" t="s">
        <v>83</v>
      </c>
      <c r="G1162" s="21">
        <v>50</v>
      </c>
      <c r="H1162" s="21">
        <v>2721600</v>
      </c>
      <c r="I1162" s="21">
        <v>13608000</v>
      </c>
      <c r="K1162" s="35" t="str">
        <f t="shared" si="17"/>
        <v>Спир</v>
      </c>
    </row>
    <row r="1163" spans="1:11">
      <c r="A1163">
        <v>6444077</v>
      </c>
      <c r="B1163" t="s">
        <v>2738</v>
      </c>
      <c r="C1163" t="s">
        <v>353</v>
      </c>
      <c r="D1163" t="s">
        <v>354</v>
      </c>
      <c r="E1163">
        <v>45285</v>
      </c>
      <c r="F1163" t="s">
        <v>83</v>
      </c>
      <c r="G1163" s="21">
        <v>6100</v>
      </c>
      <c r="H1163" s="21">
        <v>2721600</v>
      </c>
      <c r="I1163" s="21">
        <v>1660176000</v>
      </c>
      <c r="K1163" s="35" t="str">
        <f t="shared" si="17"/>
        <v>Спир</v>
      </c>
    </row>
    <row r="1164" spans="1:11">
      <c r="A1164">
        <v>6444858</v>
      </c>
      <c r="B1164" t="s">
        <v>2738</v>
      </c>
      <c r="C1164" t="s">
        <v>63</v>
      </c>
      <c r="D1164" t="s">
        <v>64</v>
      </c>
      <c r="E1164">
        <v>18521</v>
      </c>
      <c r="F1164" t="s">
        <v>58</v>
      </c>
      <c r="G1164" s="21">
        <v>300</v>
      </c>
      <c r="H1164" s="21">
        <v>6326000</v>
      </c>
      <c r="I1164" s="21">
        <v>18978000</v>
      </c>
      <c r="K1164" s="35" t="str">
        <f t="shared" si="17"/>
        <v>Бард</v>
      </c>
    </row>
    <row r="1165" spans="1:11">
      <c r="A1165">
        <v>6444859</v>
      </c>
      <c r="B1165" t="s">
        <v>2738</v>
      </c>
      <c r="C1165" t="s">
        <v>56</v>
      </c>
      <c r="D1165" t="s">
        <v>57</v>
      </c>
      <c r="E1165">
        <v>18521</v>
      </c>
      <c r="F1165" t="s">
        <v>58</v>
      </c>
      <c r="G1165" s="21">
        <v>300</v>
      </c>
      <c r="H1165" s="21">
        <v>6325205</v>
      </c>
      <c r="I1165" s="21">
        <v>18975615</v>
      </c>
      <c r="K1165" s="35" t="str">
        <f t="shared" si="17"/>
        <v>Бард</v>
      </c>
    </row>
    <row r="1166" spans="1:11">
      <c r="A1166">
        <v>6445437</v>
      </c>
      <c r="B1166" t="s">
        <v>2738</v>
      </c>
      <c r="C1166" t="s">
        <v>138</v>
      </c>
      <c r="D1166" t="s">
        <v>139</v>
      </c>
      <c r="E1166">
        <v>45285</v>
      </c>
      <c r="F1166" t="s">
        <v>83</v>
      </c>
      <c r="G1166" s="21">
        <v>100</v>
      </c>
      <c r="H1166" s="21">
        <v>2722000</v>
      </c>
      <c r="I1166" s="21">
        <v>27220000</v>
      </c>
      <c r="K1166" s="35" t="str">
        <f t="shared" si="17"/>
        <v>Спир</v>
      </c>
    </row>
    <row r="1167" spans="1:11">
      <c r="A1167">
        <v>6445438</v>
      </c>
      <c r="B1167" t="s">
        <v>2738</v>
      </c>
      <c r="C1167" t="s">
        <v>181</v>
      </c>
      <c r="D1167" t="s">
        <v>182</v>
      </c>
      <c r="E1167">
        <v>45285</v>
      </c>
      <c r="F1167" t="s">
        <v>83</v>
      </c>
      <c r="G1167" s="21">
        <v>400</v>
      </c>
      <c r="H1167" s="21">
        <v>2721788</v>
      </c>
      <c r="I1167" s="21">
        <v>108871520</v>
      </c>
      <c r="K1167" s="35" t="str">
        <f t="shared" si="17"/>
        <v>Спир</v>
      </c>
    </row>
    <row r="1168" spans="1:11">
      <c r="A1168">
        <v>6446172</v>
      </c>
      <c r="B1168" t="s">
        <v>2743</v>
      </c>
      <c r="C1168" t="s">
        <v>381</v>
      </c>
      <c r="D1168" t="s">
        <v>382</v>
      </c>
      <c r="E1168">
        <v>45433</v>
      </c>
      <c r="F1168" t="s">
        <v>84</v>
      </c>
      <c r="G1168" s="21">
        <v>450</v>
      </c>
      <c r="H1168" s="21">
        <v>2702588</v>
      </c>
      <c r="I1168" s="21">
        <v>121616460</v>
      </c>
      <c r="K1168" s="35" t="str">
        <f t="shared" si="17"/>
        <v>Спир</v>
      </c>
    </row>
    <row r="1169" spans="1:11">
      <c r="A1169">
        <v>6446173</v>
      </c>
      <c r="B1169" t="s">
        <v>2743</v>
      </c>
      <c r="C1169" t="s">
        <v>1528</v>
      </c>
      <c r="D1169" t="s">
        <v>1529</v>
      </c>
      <c r="E1169">
        <v>45285</v>
      </c>
      <c r="F1169" t="s">
        <v>83</v>
      </c>
      <c r="G1169" s="21">
        <v>100</v>
      </c>
      <c r="H1169" s="21">
        <v>2722000</v>
      </c>
      <c r="I1169" s="21">
        <v>27220000</v>
      </c>
      <c r="K1169" s="35" t="str">
        <f t="shared" si="17"/>
        <v>Спир</v>
      </c>
    </row>
    <row r="1170" spans="1:11">
      <c r="A1170">
        <v>6446174</v>
      </c>
      <c r="B1170" t="s">
        <v>2743</v>
      </c>
      <c r="C1170" t="s">
        <v>102</v>
      </c>
      <c r="D1170" t="s">
        <v>103</v>
      </c>
      <c r="E1170">
        <v>45285</v>
      </c>
      <c r="F1170" t="s">
        <v>83</v>
      </c>
      <c r="G1170" s="21">
        <v>580</v>
      </c>
      <c r="H1170" s="21">
        <v>2721999</v>
      </c>
      <c r="I1170" s="21">
        <v>157875942</v>
      </c>
      <c r="K1170" s="35" t="str">
        <f t="shared" si="17"/>
        <v>Спир</v>
      </c>
    </row>
    <row r="1171" spans="1:11">
      <c r="A1171">
        <v>6446175</v>
      </c>
      <c r="B1171" t="s">
        <v>2743</v>
      </c>
      <c r="C1171" t="s">
        <v>102</v>
      </c>
      <c r="D1171" t="s">
        <v>103</v>
      </c>
      <c r="E1171">
        <v>45285</v>
      </c>
      <c r="F1171" t="s">
        <v>83</v>
      </c>
      <c r="G1171" s="21">
        <v>580</v>
      </c>
      <c r="H1171" s="21">
        <v>2721888</v>
      </c>
      <c r="I1171" s="21">
        <v>157869504</v>
      </c>
      <c r="K1171" s="35" t="str">
        <f t="shared" si="17"/>
        <v>Спир</v>
      </c>
    </row>
    <row r="1172" spans="1:11">
      <c r="A1172">
        <v>6446176</v>
      </c>
      <c r="B1172" t="s">
        <v>2743</v>
      </c>
      <c r="C1172" t="s">
        <v>102</v>
      </c>
      <c r="D1172" t="s">
        <v>103</v>
      </c>
      <c r="E1172">
        <v>45285</v>
      </c>
      <c r="F1172" t="s">
        <v>83</v>
      </c>
      <c r="G1172" s="21">
        <v>580</v>
      </c>
      <c r="H1172" s="21">
        <v>2721777</v>
      </c>
      <c r="I1172" s="21">
        <v>157863066</v>
      </c>
      <c r="K1172" s="35" t="str">
        <f t="shared" si="17"/>
        <v>Спир</v>
      </c>
    </row>
    <row r="1173" spans="1:11">
      <c r="A1173">
        <v>6446177</v>
      </c>
      <c r="B1173" t="s">
        <v>2743</v>
      </c>
      <c r="C1173" t="s">
        <v>92</v>
      </c>
      <c r="D1173" t="s">
        <v>93</v>
      </c>
      <c r="E1173">
        <v>45285</v>
      </c>
      <c r="F1173" t="s">
        <v>83</v>
      </c>
      <c r="G1173" s="21">
        <v>450</v>
      </c>
      <c r="H1173" s="21">
        <v>2721600</v>
      </c>
      <c r="I1173" s="21">
        <v>122472000</v>
      </c>
      <c r="K1173" s="35" t="str">
        <f t="shared" si="17"/>
        <v>Спир</v>
      </c>
    </row>
    <row r="1174" spans="1:11">
      <c r="A1174">
        <v>6446178</v>
      </c>
      <c r="B1174" t="s">
        <v>2743</v>
      </c>
      <c r="C1174" t="s">
        <v>353</v>
      </c>
      <c r="D1174" t="s">
        <v>354</v>
      </c>
      <c r="E1174">
        <v>45285</v>
      </c>
      <c r="F1174" t="s">
        <v>83</v>
      </c>
      <c r="G1174" s="21">
        <v>1710</v>
      </c>
      <c r="H1174" s="21">
        <v>2721600</v>
      </c>
      <c r="I1174" s="21">
        <v>465393600</v>
      </c>
      <c r="K1174" s="35" t="str">
        <f t="shared" si="17"/>
        <v>Спир</v>
      </c>
    </row>
    <row r="1175" spans="1:11">
      <c r="A1175">
        <v>6446974</v>
      </c>
      <c r="B1175" t="s">
        <v>2743</v>
      </c>
      <c r="C1175" t="s">
        <v>387</v>
      </c>
      <c r="D1175" t="s">
        <v>388</v>
      </c>
      <c r="E1175">
        <v>18521</v>
      </c>
      <c r="F1175" t="s">
        <v>58</v>
      </c>
      <c r="G1175" s="21">
        <v>100</v>
      </c>
      <c r="H1175" s="21">
        <v>6327000</v>
      </c>
      <c r="I1175" s="21">
        <v>6327000</v>
      </c>
      <c r="K1175" s="35" t="str">
        <f t="shared" si="17"/>
        <v>Бард</v>
      </c>
    </row>
    <row r="1176" spans="1:11">
      <c r="A1176">
        <v>6446975</v>
      </c>
      <c r="B1176" t="s">
        <v>2743</v>
      </c>
      <c r="C1176" t="s">
        <v>387</v>
      </c>
      <c r="D1176" t="s">
        <v>388</v>
      </c>
      <c r="E1176">
        <v>18521</v>
      </c>
      <c r="F1176" t="s">
        <v>58</v>
      </c>
      <c r="G1176" s="21">
        <v>100</v>
      </c>
      <c r="H1176" s="21">
        <v>6327000</v>
      </c>
      <c r="I1176" s="21">
        <v>6327000</v>
      </c>
      <c r="K1176" s="35" t="str">
        <f t="shared" si="17"/>
        <v>Бард</v>
      </c>
    </row>
    <row r="1177" spans="1:11">
      <c r="A1177">
        <v>6446976</v>
      </c>
      <c r="B1177" t="s">
        <v>2743</v>
      </c>
      <c r="C1177" t="s">
        <v>387</v>
      </c>
      <c r="D1177" t="s">
        <v>388</v>
      </c>
      <c r="E1177">
        <v>18521</v>
      </c>
      <c r="F1177" t="s">
        <v>58</v>
      </c>
      <c r="G1177" s="21">
        <v>100</v>
      </c>
      <c r="H1177" s="21">
        <v>6327000</v>
      </c>
      <c r="I1177" s="21">
        <v>6327000</v>
      </c>
      <c r="K1177" s="35" t="str">
        <f t="shared" si="17"/>
        <v>Бард</v>
      </c>
    </row>
    <row r="1178" spans="1:11">
      <c r="A1178">
        <v>6446977</v>
      </c>
      <c r="B1178" t="s">
        <v>2743</v>
      </c>
      <c r="C1178" t="s">
        <v>59</v>
      </c>
      <c r="D1178" t="s">
        <v>60</v>
      </c>
      <c r="E1178">
        <v>18521</v>
      </c>
      <c r="F1178" t="s">
        <v>58</v>
      </c>
      <c r="G1178" s="21">
        <v>300</v>
      </c>
      <c r="H1178" s="21">
        <v>6325000</v>
      </c>
      <c r="I1178" s="21">
        <v>18975000</v>
      </c>
      <c r="K1178" s="35" t="str">
        <f t="shared" si="17"/>
        <v>Бард</v>
      </c>
    </row>
    <row r="1179" spans="1:11">
      <c r="A1179">
        <v>6447565</v>
      </c>
      <c r="B1179" t="s">
        <v>2743</v>
      </c>
      <c r="C1179" t="s">
        <v>156</v>
      </c>
      <c r="D1179" t="s">
        <v>157</v>
      </c>
      <c r="E1179">
        <v>45285</v>
      </c>
      <c r="F1179" t="s">
        <v>83</v>
      </c>
      <c r="G1179" s="21">
        <v>240</v>
      </c>
      <c r="H1179" s="21">
        <v>2721607</v>
      </c>
      <c r="I1179" s="21">
        <v>65318568</v>
      </c>
      <c r="K1179" s="35" t="str">
        <f t="shared" si="17"/>
        <v>Спир</v>
      </c>
    </row>
    <row r="1180" spans="1:11">
      <c r="A1180">
        <v>6447566</v>
      </c>
      <c r="B1180" t="s">
        <v>2743</v>
      </c>
      <c r="C1180" t="s">
        <v>357</v>
      </c>
      <c r="D1180" t="s">
        <v>358</v>
      </c>
      <c r="E1180">
        <v>45285</v>
      </c>
      <c r="F1180" t="s">
        <v>83</v>
      </c>
      <c r="G1180" s="21">
        <v>50</v>
      </c>
      <c r="H1180" s="21">
        <v>2721605</v>
      </c>
      <c r="I1180" s="21">
        <v>13608025</v>
      </c>
      <c r="K1180" s="35" t="str">
        <f t="shared" si="17"/>
        <v>Спир</v>
      </c>
    </row>
    <row r="1181" spans="1:11">
      <c r="A1181">
        <v>6447567</v>
      </c>
      <c r="B1181" t="s">
        <v>2743</v>
      </c>
      <c r="C1181" t="s">
        <v>353</v>
      </c>
      <c r="D1181" t="s">
        <v>354</v>
      </c>
      <c r="E1181">
        <v>45285</v>
      </c>
      <c r="F1181" t="s">
        <v>83</v>
      </c>
      <c r="G1181" s="21">
        <v>5000</v>
      </c>
      <c r="H1181" s="21">
        <v>2721600</v>
      </c>
      <c r="I1181" s="21">
        <v>1360800000</v>
      </c>
      <c r="K1181" s="35" t="str">
        <f t="shared" si="17"/>
        <v>Спир</v>
      </c>
    </row>
    <row r="1182" spans="1:11">
      <c r="A1182">
        <v>6448191</v>
      </c>
      <c r="B1182" t="s">
        <v>2830</v>
      </c>
      <c r="C1182" t="s">
        <v>3944</v>
      </c>
      <c r="D1182" t="s">
        <v>3968</v>
      </c>
      <c r="E1182">
        <v>45285</v>
      </c>
      <c r="F1182" t="s">
        <v>83</v>
      </c>
      <c r="G1182" s="21">
        <v>100</v>
      </c>
      <c r="H1182" s="21">
        <v>2721789</v>
      </c>
      <c r="I1182" s="21">
        <v>27217890</v>
      </c>
      <c r="K1182" s="35" t="str">
        <f t="shared" si="17"/>
        <v>Спир</v>
      </c>
    </row>
    <row r="1183" spans="1:11">
      <c r="A1183">
        <v>6448192</v>
      </c>
      <c r="B1183" t="s">
        <v>2830</v>
      </c>
      <c r="C1183" t="s">
        <v>421</v>
      </c>
      <c r="D1183" t="s">
        <v>422</v>
      </c>
      <c r="E1183">
        <v>45285</v>
      </c>
      <c r="F1183" t="s">
        <v>83</v>
      </c>
      <c r="G1183" s="21">
        <v>250</v>
      </c>
      <c r="H1183" s="21">
        <v>2721610</v>
      </c>
      <c r="I1183" s="21">
        <v>68040250</v>
      </c>
      <c r="K1183" s="35" t="str">
        <f t="shared" si="17"/>
        <v>Спир</v>
      </c>
    </row>
    <row r="1184" spans="1:11">
      <c r="A1184">
        <v>6448193</v>
      </c>
      <c r="B1184" t="s">
        <v>2830</v>
      </c>
      <c r="C1184" t="s">
        <v>85</v>
      </c>
      <c r="D1184" t="s">
        <v>86</v>
      </c>
      <c r="E1184">
        <v>45285</v>
      </c>
      <c r="F1184" t="s">
        <v>83</v>
      </c>
      <c r="G1184" s="21">
        <v>1200</v>
      </c>
      <c r="H1184" s="21">
        <v>2721606</v>
      </c>
      <c r="I1184" s="21">
        <v>326592720</v>
      </c>
      <c r="K1184" s="35" t="str">
        <f t="shared" si="17"/>
        <v>Спир</v>
      </c>
    </row>
    <row r="1185" spans="1:11">
      <c r="A1185">
        <v>6448194</v>
      </c>
      <c r="B1185" t="s">
        <v>2830</v>
      </c>
      <c r="C1185" t="s">
        <v>1473</v>
      </c>
      <c r="D1185" t="s">
        <v>1474</v>
      </c>
      <c r="E1185">
        <v>45285</v>
      </c>
      <c r="F1185" t="s">
        <v>83</v>
      </c>
      <c r="G1185" s="21">
        <v>200</v>
      </c>
      <c r="H1185" s="21">
        <v>2721605</v>
      </c>
      <c r="I1185" s="21">
        <v>54432100</v>
      </c>
      <c r="K1185" s="35" t="str">
        <f t="shared" si="17"/>
        <v>Спир</v>
      </c>
    </row>
    <row r="1186" spans="1:11">
      <c r="A1186">
        <v>6448195</v>
      </c>
      <c r="B1186" t="s">
        <v>2830</v>
      </c>
      <c r="C1186" t="s">
        <v>353</v>
      </c>
      <c r="D1186" t="s">
        <v>354</v>
      </c>
      <c r="E1186">
        <v>45285</v>
      </c>
      <c r="F1186" t="s">
        <v>83</v>
      </c>
      <c r="G1186" s="21">
        <v>4250</v>
      </c>
      <c r="H1186" s="21">
        <v>2721600</v>
      </c>
      <c r="I1186" s="21">
        <v>1156680000</v>
      </c>
      <c r="K1186" s="35" t="str">
        <f t="shared" si="17"/>
        <v>Спир</v>
      </c>
    </row>
    <row r="1187" spans="1:11">
      <c r="A1187">
        <v>6448198</v>
      </c>
      <c r="B1187" t="s">
        <v>2830</v>
      </c>
      <c r="C1187" t="s">
        <v>150</v>
      </c>
      <c r="D1187" t="s">
        <v>151</v>
      </c>
      <c r="E1187">
        <v>45284</v>
      </c>
      <c r="F1187" t="s">
        <v>82</v>
      </c>
      <c r="G1187" s="21">
        <v>3200</v>
      </c>
      <c r="H1187" s="21">
        <v>2754644</v>
      </c>
      <c r="I1187" s="21">
        <v>881486080</v>
      </c>
      <c r="K1187" s="35" t="str">
        <f t="shared" si="17"/>
        <v>Спир</v>
      </c>
    </row>
    <row r="1188" spans="1:11">
      <c r="A1188">
        <v>6448971</v>
      </c>
      <c r="B1188" t="s">
        <v>2830</v>
      </c>
      <c r="C1188" t="s">
        <v>1471</v>
      </c>
      <c r="D1188" t="s">
        <v>1472</v>
      </c>
      <c r="E1188">
        <v>18521</v>
      </c>
      <c r="F1188" t="s">
        <v>58</v>
      </c>
      <c r="G1188" s="21">
        <v>100</v>
      </c>
      <c r="H1188" s="21">
        <v>6327999</v>
      </c>
      <c r="I1188" s="21">
        <v>6327999</v>
      </c>
      <c r="K1188" s="35" t="str">
        <f t="shared" si="17"/>
        <v>Бард</v>
      </c>
    </row>
    <row r="1189" spans="1:11">
      <c r="A1189">
        <v>6448972</v>
      </c>
      <c r="B1189" t="s">
        <v>2830</v>
      </c>
      <c r="C1189" t="s">
        <v>387</v>
      </c>
      <c r="D1189" t="s">
        <v>388</v>
      </c>
      <c r="E1189">
        <v>18521</v>
      </c>
      <c r="F1189" t="s">
        <v>58</v>
      </c>
      <c r="G1189" s="21">
        <v>100</v>
      </c>
      <c r="H1189" s="21">
        <v>6327000</v>
      </c>
      <c r="I1189" s="21">
        <v>6327000</v>
      </c>
      <c r="K1189" s="35" t="str">
        <f t="shared" si="17"/>
        <v>Бард</v>
      </c>
    </row>
    <row r="1190" spans="1:11">
      <c r="A1190">
        <v>6448973</v>
      </c>
      <c r="B1190" t="s">
        <v>2830</v>
      </c>
      <c r="C1190" t="s">
        <v>1487</v>
      </c>
      <c r="D1190" t="s">
        <v>1488</v>
      </c>
      <c r="E1190">
        <v>18521</v>
      </c>
      <c r="F1190" t="s">
        <v>58</v>
      </c>
      <c r="G1190" s="21">
        <v>200</v>
      </c>
      <c r="H1190" s="21">
        <v>6325500</v>
      </c>
      <c r="I1190" s="21">
        <v>12651000</v>
      </c>
      <c r="K1190" s="35" t="str">
        <f t="shared" si="17"/>
        <v>Бард</v>
      </c>
    </row>
    <row r="1191" spans="1:11">
      <c r="A1191">
        <v>6448974</v>
      </c>
      <c r="B1191" t="s">
        <v>2830</v>
      </c>
      <c r="C1191" t="s">
        <v>59</v>
      </c>
      <c r="D1191" t="s">
        <v>60</v>
      </c>
      <c r="E1191">
        <v>18521</v>
      </c>
      <c r="F1191" t="s">
        <v>58</v>
      </c>
      <c r="G1191" s="21">
        <v>400</v>
      </c>
      <c r="H1191" s="21">
        <v>6325000</v>
      </c>
      <c r="I1191" s="21">
        <v>25300000</v>
      </c>
      <c r="K1191" s="35" t="str">
        <f t="shared" si="17"/>
        <v>Бард</v>
      </c>
    </row>
    <row r="1192" spans="1:11">
      <c r="A1192">
        <v>6449998</v>
      </c>
      <c r="B1192" t="s">
        <v>2745</v>
      </c>
      <c r="C1192" t="s">
        <v>194</v>
      </c>
      <c r="D1192" t="s">
        <v>195</v>
      </c>
      <c r="E1192">
        <v>45433</v>
      </c>
      <c r="F1192" t="s">
        <v>84</v>
      </c>
      <c r="G1192" s="21">
        <v>30</v>
      </c>
      <c r="H1192" s="21">
        <v>2702788</v>
      </c>
      <c r="I1192" s="21">
        <v>8108364</v>
      </c>
      <c r="K1192" s="35" t="str">
        <f t="shared" si="17"/>
        <v>Спир</v>
      </c>
    </row>
    <row r="1193" spans="1:11">
      <c r="A1193">
        <v>6450003</v>
      </c>
      <c r="B1193" t="s">
        <v>2745</v>
      </c>
      <c r="C1193" t="s">
        <v>291</v>
      </c>
      <c r="D1193" t="s">
        <v>292</v>
      </c>
      <c r="E1193">
        <v>45285</v>
      </c>
      <c r="F1193" t="s">
        <v>83</v>
      </c>
      <c r="G1193" s="21">
        <v>200</v>
      </c>
      <c r="H1193" s="21">
        <v>2721788</v>
      </c>
      <c r="I1193" s="21">
        <v>54435760</v>
      </c>
      <c r="K1193" s="35" t="str">
        <f t="shared" si="17"/>
        <v>Спир</v>
      </c>
    </row>
    <row r="1194" spans="1:11">
      <c r="A1194">
        <v>6450004</v>
      </c>
      <c r="B1194" t="s">
        <v>2745</v>
      </c>
      <c r="C1194" t="s">
        <v>3950</v>
      </c>
      <c r="D1194" t="s">
        <v>3973</v>
      </c>
      <c r="E1194">
        <v>45285</v>
      </c>
      <c r="F1194" t="s">
        <v>83</v>
      </c>
      <c r="G1194" s="21">
        <v>30</v>
      </c>
      <c r="H1194" s="21">
        <v>2721677</v>
      </c>
      <c r="I1194" s="21">
        <v>8165031</v>
      </c>
      <c r="K1194" s="35" t="str">
        <f t="shared" si="17"/>
        <v>Спир</v>
      </c>
    </row>
    <row r="1195" spans="1:11">
      <c r="A1195">
        <v>6450005</v>
      </c>
      <c r="B1195" t="s">
        <v>2745</v>
      </c>
      <c r="C1195" t="s">
        <v>353</v>
      </c>
      <c r="D1195" t="s">
        <v>354</v>
      </c>
      <c r="E1195">
        <v>45285</v>
      </c>
      <c r="F1195" t="s">
        <v>83</v>
      </c>
      <c r="G1195" s="21">
        <v>5770</v>
      </c>
      <c r="H1195" s="21">
        <v>2721600</v>
      </c>
      <c r="I1195" s="21">
        <v>1570363200</v>
      </c>
      <c r="K1195" s="35" t="str">
        <f t="shared" si="17"/>
        <v>Спир</v>
      </c>
    </row>
    <row r="1196" spans="1:11">
      <c r="A1196">
        <v>6450777</v>
      </c>
      <c r="B1196" t="s">
        <v>2745</v>
      </c>
      <c r="C1196" t="s">
        <v>59</v>
      </c>
      <c r="D1196" t="s">
        <v>60</v>
      </c>
      <c r="E1196">
        <v>18521</v>
      </c>
      <c r="F1196" t="s">
        <v>58</v>
      </c>
      <c r="G1196" s="21">
        <v>600</v>
      </c>
      <c r="H1196" s="21">
        <v>6325000</v>
      </c>
      <c r="I1196" s="21">
        <v>37950000</v>
      </c>
      <c r="K1196" s="35" t="str">
        <f t="shared" si="17"/>
        <v>Бард</v>
      </c>
    </row>
    <row r="1197" spans="1:11">
      <c r="A1197">
        <v>6451847</v>
      </c>
      <c r="B1197" t="s">
        <v>2749</v>
      </c>
      <c r="C1197" t="s">
        <v>1558</v>
      </c>
      <c r="D1197" t="s">
        <v>1559</v>
      </c>
      <c r="E1197">
        <v>45433</v>
      </c>
      <c r="F1197" t="s">
        <v>84</v>
      </c>
      <c r="G1197" s="21">
        <v>500</v>
      </c>
      <c r="H1197" s="21">
        <v>2703000</v>
      </c>
      <c r="I1197" s="21">
        <v>135150000</v>
      </c>
      <c r="K1197" s="35" t="str">
        <f t="shared" si="17"/>
        <v>Спир</v>
      </c>
    </row>
    <row r="1198" spans="1:11">
      <c r="A1198">
        <v>6451851</v>
      </c>
      <c r="B1198" t="s">
        <v>2749</v>
      </c>
      <c r="C1198" t="s">
        <v>1473</v>
      </c>
      <c r="D1198" t="s">
        <v>1474</v>
      </c>
      <c r="E1198">
        <v>45285</v>
      </c>
      <c r="F1198" t="s">
        <v>83</v>
      </c>
      <c r="G1198" s="21">
        <v>150</v>
      </c>
      <c r="H1198" s="21">
        <v>2722600</v>
      </c>
      <c r="I1198" s="21">
        <v>40839000</v>
      </c>
      <c r="K1198" s="35" t="str">
        <f t="shared" si="17"/>
        <v>Спир</v>
      </c>
    </row>
    <row r="1199" spans="1:11">
      <c r="A1199">
        <v>6451852</v>
      </c>
      <c r="B1199" t="s">
        <v>2749</v>
      </c>
      <c r="C1199" t="s">
        <v>1169</v>
      </c>
      <c r="D1199" t="s">
        <v>1170</v>
      </c>
      <c r="E1199">
        <v>45285</v>
      </c>
      <c r="F1199" t="s">
        <v>83</v>
      </c>
      <c r="G1199" s="21">
        <v>680</v>
      </c>
      <c r="H1199" s="21">
        <v>2721607</v>
      </c>
      <c r="I1199" s="21">
        <v>185069276</v>
      </c>
      <c r="K1199" s="35" t="str">
        <f t="shared" si="17"/>
        <v>Спир</v>
      </c>
    </row>
    <row r="1200" spans="1:11">
      <c r="A1200">
        <v>6451853</v>
      </c>
      <c r="B1200" t="s">
        <v>2749</v>
      </c>
      <c r="C1200" t="s">
        <v>113</v>
      </c>
      <c r="D1200" t="s">
        <v>114</v>
      </c>
      <c r="E1200">
        <v>45285</v>
      </c>
      <c r="F1200" t="s">
        <v>83</v>
      </c>
      <c r="G1200" s="21">
        <v>700</v>
      </c>
      <c r="H1200" s="21">
        <v>2721606</v>
      </c>
      <c r="I1200" s="21">
        <v>190512420</v>
      </c>
      <c r="K1200" s="35" t="str">
        <f t="shared" si="17"/>
        <v>Спир</v>
      </c>
    </row>
    <row r="1201" spans="1:11">
      <c r="A1201">
        <v>6452680</v>
      </c>
      <c r="B1201" t="s">
        <v>2749</v>
      </c>
      <c r="C1201" t="s">
        <v>387</v>
      </c>
      <c r="D1201" t="s">
        <v>388</v>
      </c>
      <c r="E1201">
        <v>18521</v>
      </c>
      <c r="F1201" t="s">
        <v>58</v>
      </c>
      <c r="G1201" s="21">
        <v>100</v>
      </c>
      <c r="H1201" s="21">
        <v>6330999</v>
      </c>
      <c r="I1201" s="21">
        <v>6330999</v>
      </c>
      <c r="K1201" s="35" t="str">
        <f t="shared" si="17"/>
        <v>Бард</v>
      </c>
    </row>
    <row r="1202" spans="1:11">
      <c r="A1202">
        <v>6452681</v>
      </c>
      <c r="B1202" t="s">
        <v>2749</v>
      </c>
      <c r="C1202" t="s">
        <v>3948</v>
      </c>
      <c r="D1202" t="s">
        <v>3972</v>
      </c>
      <c r="E1202">
        <v>18521</v>
      </c>
      <c r="F1202" t="s">
        <v>58</v>
      </c>
      <c r="G1202" s="21">
        <v>100</v>
      </c>
      <c r="H1202" s="21">
        <v>6325100</v>
      </c>
      <c r="I1202" s="21">
        <v>6325100</v>
      </c>
      <c r="K1202" s="35" t="str">
        <f t="shared" si="17"/>
        <v>Бард</v>
      </c>
    </row>
    <row r="1203" spans="1:11">
      <c r="A1203">
        <v>6452682</v>
      </c>
      <c r="B1203" t="s">
        <v>2749</v>
      </c>
      <c r="C1203" t="s">
        <v>59</v>
      </c>
      <c r="D1203" t="s">
        <v>60</v>
      </c>
      <c r="E1203">
        <v>18521</v>
      </c>
      <c r="F1203" t="s">
        <v>58</v>
      </c>
      <c r="G1203" s="21">
        <v>400</v>
      </c>
      <c r="H1203" s="21">
        <v>6325000</v>
      </c>
      <c r="I1203" s="21">
        <v>25300000</v>
      </c>
      <c r="K1203" s="35" t="str">
        <f t="shared" si="17"/>
        <v>Бард</v>
      </c>
    </row>
    <row r="1204" spans="1:11">
      <c r="A1204">
        <v>6452817</v>
      </c>
      <c r="B1204" t="s">
        <v>2749</v>
      </c>
      <c r="C1204" t="s">
        <v>1489</v>
      </c>
      <c r="D1204" t="s">
        <v>1490</v>
      </c>
      <c r="E1204">
        <v>78261</v>
      </c>
      <c r="F1204" t="s">
        <v>1461</v>
      </c>
      <c r="G1204" s="21">
        <v>3200</v>
      </c>
      <c r="H1204" s="21">
        <v>27216000</v>
      </c>
      <c r="I1204" s="21">
        <v>87091200</v>
      </c>
      <c r="K1204" s="35" t="str">
        <f t="shared" si="17"/>
        <v>Спир</v>
      </c>
    </row>
    <row r="1205" spans="1:11">
      <c r="A1205">
        <v>6453159</v>
      </c>
      <c r="B1205" t="s">
        <v>2749</v>
      </c>
      <c r="C1205" t="s">
        <v>92</v>
      </c>
      <c r="D1205" t="s">
        <v>93</v>
      </c>
      <c r="E1205">
        <v>45285</v>
      </c>
      <c r="F1205" t="s">
        <v>83</v>
      </c>
      <c r="G1205" s="21">
        <v>450</v>
      </c>
      <c r="H1205" s="21">
        <v>2721600</v>
      </c>
      <c r="I1205" s="21">
        <v>122472000</v>
      </c>
      <c r="K1205" s="35" t="str">
        <f t="shared" si="17"/>
        <v>Спир</v>
      </c>
    </row>
    <row r="1206" spans="1:11">
      <c r="A1206">
        <v>6453828</v>
      </c>
      <c r="B1206" t="s">
        <v>2756</v>
      </c>
      <c r="C1206" t="s">
        <v>3952</v>
      </c>
      <c r="D1206" t="s">
        <v>3975</v>
      </c>
      <c r="E1206">
        <v>45285</v>
      </c>
      <c r="F1206" t="s">
        <v>83</v>
      </c>
      <c r="G1206" s="21">
        <v>1200</v>
      </c>
      <c r="H1206" s="21">
        <v>2721606</v>
      </c>
      <c r="I1206" s="21">
        <v>326592720</v>
      </c>
      <c r="K1206" s="35" t="str">
        <f t="shared" si="17"/>
        <v>Спир</v>
      </c>
    </row>
    <row r="1207" spans="1:11">
      <c r="A1207">
        <v>6453829</v>
      </c>
      <c r="B1207" t="s">
        <v>2756</v>
      </c>
      <c r="C1207" t="s">
        <v>96</v>
      </c>
      <c r="D1207" t="s">
        <v>97</v>
      </c>
      <c r="E1207">
        <v>45285</v>
      </c>
      <c r="F1207" t="s">
        <v>83</v>
      </c>
      <c r="G1207" s="21">
        <v>300</v>
      </c>
      <c r="H1207" s="21">
        <v>2721600</v>
      </c>
      <c r="I1207" s="21">
        <v>81648000</v>
      </c>
      <c r="K1207" s="35" t="str">
        <f t="shared" si="17"/>
        <v>Спир</v>
      </c>
    </row>
    <row r="1208" spans="1:11">
      <c r="A1208">
        <v>6454603</v>
      </c>
      <c r="B1208" t="s">
        <v>2756</v>
      </c>
      <c r="C1208" t="s">
        <v>387</v>
      </c>
      <c r="D1208" t="s">
        <v>388</v>
      </c>
      <c r="E1208">
        <v>18521</v>
      </c>
      <c r="F1208" t="s">
        <v>58</v>
      </c>
      <c r="G1208" s="21">
        <v>100</v>
      </c>
      <c r="H1208" s="21">
        <v>6327000</v>
      </c>
      <c r="I1208" s="21">
        <v>6327000</v>
      </c>
      <c r="K1208" s="35" t="str">
        <f t="shared" si="17"/>
        <v>Бард</v>
      </c>
    </row>
    <row r="1209" spans="1:11">
      <c r="A1209">
        <v>6454604</v>
      </c>
      <c r="B1209" t="s">
        <v>2756</v>
      </c>
      <c r="C1209" t="s">
        <v>56</v>
      </c>
      <c r="D1209" t="s">
        <v>57</v>
      </c>
      <c r="E1209">
        <v>18521</v>
      </c>
      <c r="F1209" t="s">
        <v>58</v>
      </c>
      <c r="G1209" s="21">
        <v>300</v>
      </c>
      <c r="H1209" s="21">
        <v>6326205</v>
      </c>
      <c r="I1209" s="21">
        <v>18978615</v>
      </c>
      <c r="K1209" s="35" t="str">
        <f t="shared" si="17"/>
        <v>Бард</v>
      </c>
    </row>
    <row r="1210" spans="1:11">
      <c r="A1210">
        <v>6454605</v>
      </c>
      <c r="B1210" t="s">
        <v>2756</v>
      </c>
      <c r="C1210" t="s">
        <v>59</v>
      </c>
      <c r="D1210" t="s">
        <v>60</v>
      </c>
      <c r="E1210">
        <v>18521</v>
      </c>
      <c r="F1210" t="s">
        <v>58</v>
      </c>
      <c r="G1210" s="21">
        <v>200</v>
      </c>
      <c r="H1210" s="21">
        <v>6325000</v>
      </c>
      <c r="I1210" s="21">
        <v>12650000</v>
      </c>
      <c r="K1210" s="35" t="str">
        <f t="shared" si="17"/>
        <v>Бард</v>
      </c>
    </row>
    <row r="1211" spans="1:11">
      <c r="A1211">
        <v>6455074</v>
      </c>
      <c r="B1211" t="s">
        <v>2756</v>
      </c>
      <c r="C1211" t="s">
        <v>3951</v>
      </c>
      <c r="D1211" t="s">
        <v>3974</v>
      </c>
      <c r="E1211">
        <v>45433</v>
      </c>
      <c r="F1211" t="s">
        <v>84</v>
      </c>
      <c r="G1211" s="21">
        <v>10</v>
      </c>
      <c r="H1211" s="21">
        <v>2702560</v>
      </c>
      <c r="I1211" s="21">
        <v>2702560</v>
      </c>
      <c r="K1211" s="35" t="str">
        <f t="shared" si="17"/>
        <v>Спир</v>
      </c>
    </row>
    <row r="1212" spans="1:11">
      <c r="A1212">
        <v>6455076</v>
      </c>
      <c r="B1212" t="s">
        <v>2756</v>
      </c>
      <c r="C1212" t="s">
        <v>353</v>
      </c>
      <c r="D1212" t="s">
        <v>354</v>
      </c>
      <c r="E1212">
        <v>45285</v>
      </c>
      <c r="F1212" t="s">
        <v>83</v>
      </c>
      <c r="G1212" s="21">
        <v>1250</v>
      </c>
      <c r="H1212" s="21">
        <v>2721600</v>
      </c>
      <c r="I1212" s="21">
        <v>340200000</v>
      </c>
      <c r="K1212" s="35" t="str">
        <f t="shared" si="17"/>
        <v>Спир</v>
      </c>
    </row>
    <row r="1213" spans="1:11">
      <c r="A1213">
        <v>6455763</v>
      </c>
      <c r="B1213" t="s">
        <v>2834</v>
      </c>
      <c r="C1213" t="s">
        <v>144</v>
      </c>
      <c r="D1213" t="s">
        <v>145</v>
      </c>
      <c r="E1213">
        <v>45433</v>
      </c>
      <c r="F1213" t="s">
        <v>84</v>
      </c>
      <c r="G1213" s="21">
        <v>80</v>
      </c>
      <c r="H1213" s="21">
        <v>2702560</v>
      </c>
      <c r="I1213" s="21">
        <v>21620480</v>
      </c>
      <c r="K1213" s="35" t="str">
        <f t="shared" si="17"/>
        <v>Спир</v>
      </c>
    </row>
    <row r="1214" spans="1:11">
      <c r="A1214">
        <v>6455766</v>
      </c>
      <c r="B1214" t="s">
        <v>2834</v>
      </c>
      <c r="C1214" t="s">
        <v>102</v>
      </c>
      <c r="D1214" t="s">
        <v>103</v>
      </c>
      <c r="E1214">
        <v>45285</v>
      </c>
      <c r="F1214" t="s">
        <v>83</v>
      </c>
      <c r="G1214" s="21">
        <v>580</v>
      </c>
      <c r="H1214" s="21">
        <v>2721611</v>
      </c>
      <c r="I1214" s="21">
        <v>157853438</v>
      </c>
      <c r="K1214" s="35" t="str">
        <f t="shared" si="17"/>
        <v>Спир</v>
      </c>
    </row>
    <row r="1215" spans="1:11">
      <c r="A1215">
        <v>6455767</v>
      </c>
      <c r="B1215" t="s">
        <v>2834</v>
      </c>
      <c r="C1215" t="s">
        <v>102</v>
      </c>
      <c r="D1215" t="s">
        <v>103</v>
      </c>
      <c r="E1215">
        <v>45285</v>
      </c>
      <c r="F1215" t="s">
        <v>83</v>
      </c>
      <c r="G1215" s="21">
        <v>580</v>
      </c>
      <c r="H1215" s="21">
        <v>2721608</v>
      </c>
      <c r="I1215" s="21">
        <v>157853264</v>
      </c>
      <c r="K1215" s="35" t="str">
        <f t="shared" si="17"/>
        <v>Спир</v>
      </c>
    </row>
    <row r="1216" spans="1:11">
      <c r="A1216">
        <v>6455768</v>
      </c>
      <c r="B1216" t="s">
        <v>2834</v>
      </c>
      <c r="C1216" t="s">
        <v>102</v>
      </c>
      <c r="D1216" t="s">
        <v>103</v>
      </c>
      <c r="E1216">
        <v>45285</v>
      </c>
      <c r="F1216" t="s">
        <v>83</v>
      </c>
      <c r="G1216" s="21">
        <v>580</v>
      </c>
      <c r="H1216" s="21">
        <v>2721606</v>
      </c>
      <c r="I1216" s="21">
        <v>157853148</v>
      </c>
      <c r="K1216" s="35" t="str">
        <f t="shared" si="17"/>
        <v>Спир</v>
      </c>
    </row>
    <row r="1217" spans="1:11">
      <c r="A1217">
        <v>6456587</v>
      </c>
      <c r="B1217" t="s">
        <v>2834</v>
      </c>
      <c r="C1217" t="s">
        <v>430</v>
      </c>
      <c r="D1217" t="s">
        <v>431</v>
      </c>
      <c r="E1217">
        <v>18521</v>
      </c>
      <c r="F1217" t="s">
        <v>58</v>
      </c>
      <c r="G1217" s="21">
        <v>200</v>
      </c>
      <c r="H1217" s="21">
        <v>6335000</v>
      </c>
      <c r="I1217" s="21">
        <v>12670000</v>
      </c>
      <c r="K1217" s="35" t="str">
        <f t="shared" si="17"/>
        <v>Бард</v>
      </c>
    </row>
    <row r="1218" spans="1:11">
      <c r="A1218">
        <v>6456588</v>
      </c>
      <c r="B1218" t="s">
        <v>2834</v>
      </c>
      <c r="C1218" t="s">
        <v>59</v>
      </c>
      <c r="D1218" t="s">
        <v>60</v>
      </c>
      <c r="E1218">
        <v>18521</v>
      </c>
      <c r="F1218" t="s">
        <v>58</v>
      </c>
      <c r="G1218" s="21">
        <v>400</v>
      </c>
      <c r="H1218" s="21">
        <v>6325000</v>
      </c>
      <c r="I1218" s="21">
        <v>25300000</v>
      </c>
      <c r="K1218" s="35" t="str">
        <f t="shared" si="17"/>
        <v>Бард</v>
      </c>
    </row>
    <row r="1219" spans="1:11">
      <c r="A1219">
        <v>6457230</v>
      </c>
      <c r="B1219" t="s">
        <v>2834</v>
      </c>
      <c r="C1219" t="s">
        <v>1464</v>
      </c>
      <c r="D1219" t="s">
        <v>1465</v>
      </c>
      <c r="E1219">
        <v>45285</v>
      </c>
      <c r="F1219" t="s">
        <v>83</v>
      </c>
      <c r="G1219" s="21">
        <v>80</v>
      </c>
      <c r="H1219" s="21">
        <v>2721600</v>
      </c>
      <c r="I1219" s="21">
        <v>21772800</v>
      </c>
      <c r="K1219" s="35" t="str">
        <f t="shared" si="17"/>
        <v>Спир</v>
      </c>
    </row>
    <row r="1220" spans="1:11">
      <c r="A1220">
        <v>6457287</v>
      </c>
      <c r="B1220" t="s">
        <v>2834</v>
      </c>
      <c r="C1220" t="s">
        <v>387</v>
      </c>
      <c r="D1220" t="s">
        <v>388</v>
      </c>
      <c r="E1220">
        <v>18521</v>
      </c>
      <c r="F1220" t="s">
        <v>58</v>
      </c>
      <c r="G1220" s="21">
        <v>100</v>
      </c>
      <c r="H1220" s="21">
        <v>6331000</v>
      </c>
      <c r="I1220" s="21">
        <v>6331000</v>
      </c>
      <c r="K1220" s="35" t="str">
        <f t="shared" si="17"/>
        <v>Бард</v>
      </c>
    </row>
    <row r="1221" spans="1:11">
      <c r="A1221">
        <v>6457288</v>
      </c>
      <c r="B1221" t="s">
        <v>2834</v>
      </c>
      <c r="C1221" t="s">
        <v>387</v>
      </c>
      <c r="D1221" t="s">
        <v>388</v>
      </c>
      <c r="E1221">
        <v>18521</v>
      </c>
      <c r="F1221" t="s">
        <v>58</v>
      </c>
      <c r="G1221" s="21">
        <v>100</v>
      </c>
      <c r="H1221" s="21">
        <v>6331000</v>
      </c>
      <c r="I1221" s="21">
        <v>6331000</v>
      </c>
      <c r="K1221" s="35" t="str">
        <f t="shared" si="17"/>
        <v>Бард</v>
      </c>
    </row>
    <row r="1222" spans="1:11">
      <c r="A1222">
        <v>6458033</v>
      </c>
      <c r="B1222" t="s">
        <v>3921</v>
      </c>
      <c r="C1222" t="s">
        <v>123</v>
      </c>
      <c r="D1222" t="s">
        <v>124</v>
      </c>
      <c r="E1222">
        <v>45433</v>
      </c>
      <c r="F1222" t="s">
        <v>84</v>
      </c>
      <c r="G1222" s="21">
        <v>50</v>
      </c>
      <c r="H1222" s="21">
        <v>2702561</v>
      </c>
      <c r="I1222" s="21">
        <v>13512805</v>
      </c>
      <c r="K1222" s="35" t="str">
        <f t="shared" si="17"/>
        <v>Спир</v>
      </c>
    </row>
    <row r="1223" spans="1:11">
      <c r="A1223">
        <v>6458035</v>
      </c>
      <c r="B1223" t="s">
        <v>3921</v>
      </c>
      <c r="C1223" t="s">
        <v>173</v>
      </c>
      <c r="D1223" t="s">
        <v>174</v>
      </c>
      <c r="E1223">
        <v>45285</v>
      </c>
      <c r="F1223" t="s">
        <v>83</v>
      </c>
      <c r="G1223" s="21">
        <v>400</v>
      </c>
      <c r="H1223" s="21">
        <v>2721666</v>
      </c>
      <c r="I1223" s="21">
        <v>108866640</v>
      </c>
      <c r="K1223" s="35" t="str">
        <f t="shared" ref="K1223:K1286" si="18">LEFT(F1223,4)</f>
        <v>Спир</v>
      </c>
    </row>
    <row r="1224" spans="1:11">
      <c r="A1224">
        <v>6458036</v>
      </c>
      <c r="B1224" t="s">
        <v>3921</v>
      </c>
      <c r="C1224" t="s">
        <v>224</v>
      </c>
      <c r="D1224" t="s">
        <v>225</v>
      </c>
      <c r="E1224">
        <v>45285</v>
      </c>
      <c r="F1224" t="s">
        <v>83</v>
      </c>
      <c r="G1224" s="21">
        <v>3200</v>
      </c>
      <c r="H1224" s="21">
        <v>2721666</v>
      </c>
      <c r="I1224" s="21">
        <v>870933120</v>
      </c>
      <c r="K1224" s="35" t="str">
        <f t="shared" si="18"/>
        <v>Спир</v>
      </c>
    </row>
    <row r="1225" spans="1:11">
      <c r="A1225">
        <v>6458037</v>
      </c>
      <c r="B1225" t="s">
        <v>3921</v>
      </c>
      <c r="C1225" t="s">
        <v>367</v>
      </c>
      <c r="D1225" t="s">
        <v>368</v>
      </c>
      <c r="E1225">
        <v>45285</v>
      </c>
      <c r="F1225" t="s">
        <v>83</v>
      </c>
      <c r="G1225" s="21">
        <v>200</v>
      </c>
      <c r="H1225" s="21">
        <v>2721600</v>
      </c>
      <c r="I1225" s="21">
        <v>54432000</v>
      </c>
      <c r="K1225" s="35" t="str">
        <f t="shared" si="18"/>
        <v>Спир</v>
      </c>
    </row>
    <row r="1226" spans="1:11">
      <c r="A1226">
        <v>6458038</v>
      </c>
      <c r="B1226" t="s">
        <v>3921</v>
      </c>
      <c r="C1226" t="s">
        <v>357</v>
      </c>
      <c r="D1226" t="s">
        <v>358</v>
      </c>
      <c r="E1226">
        <v>45285</v>
      </c>
      <c r="F1226" t="s">
        <v>83</v>
      </c>
      <c r="G1226" s="21">
        <v>50</v>
      </c>
      <c r="H1226" s="21">
        <v>2721600</v>
      </c>
      <c r="I1226" s="21">
        <v>13608000</v>
      </c>
      <c r="K1226" s="35" t="str">
        <f t="shared" si="18"/>
        <v>Спир</v>
      </c>
    </row>
    <row r="1227" spans="1:11">
      <c r="A1227">
        <v>6458041</v>
      </c>
      <c r="B1227" t="s">
        <v>3921</v>
      </c>
      <c r="C1227" t="s">
        <v>150</v>
      </c>
      <c r="D1227" t="s">
        <v>151</v>
      </c>
      <c r="E1227">
        <v>45284</v>
      </c>
      <c r="F1227" t="s">
        <v>82</v>
      </c>
      <c r="G1227" s="21">
        <v>3200</v>
      </c>
      <c r="H1227" s="21">
        <v>2754788</v>
      </c>
      <c r="I1227" s="21">
        <v>881532160</v>
      </c>
      <c r="K1227" s="35" t="str">
        <f t="shared" si="18"/>
        <v>Спир</v>
      </c>
    </row>
    <row r="1228" spans="1:11">
      <c r="A1228">
        <v>6458829</v>
      </c>
      <c r="B1228" t="s">
        <v>3921</v>
      </c>
      <c r="C1228" t="s">
        <v>387</v>
      </c>
      <c r="D1228" t="s">
        <v>388</v>
      </c>
      <c r="E1228">
        <v>18521</v>
      </c>
      <c r="F1228" t="s">
        <v>58</v>
      </c>
      <c r="G1228" s="21">
        <v>100</v>
      </c>
      <c r="H1228" s="21">
        <v>6327000</v>
      </c>
      <c r="I1228" s="21">
        <v>6327000</v>
      </c>
      <c r="K1228" s="35" t="str">
        <f t="shared" si="18"/>
        <v>Бард</v>
      </c>
    </row>
    <row r="1229" spans="1:11">
      <c r="A1229">
        <v>6458830</v>
      </c>
      <c r="B1229" t="s">
        <v>3921</v>
      </c>
      <c r="C1229" t="s">
        <v>387</v>
      </c>
      <c r="D1229" t="s">
        <v>388</v>
      </c>
      <c r="E1229">
        <v>18521</v>
      </c>
      <c r="F1229" t="s">
        <v>58</v>
      </c>
      <c r="G1229" s="21">
        <v>100</v>
      </c>
      <c r="H1229" s="21">
        <v>6327000</v>
      </c>
      <c r="I1229" s="21">
        <v>6327000</v>
      </c>
      <c r="K1229" s="35" t="str">
        <f t="shared" si="18"/>
        <v>Бард</v>
      </c>
    </row>
    <row r="1230" spans="1:11">
      <c r="A1230">
        <v>6458831</v>
      </c>
      <c r="B1230" t="s">
        <v>3921</v>
      </c>
      <c r="C1230" t="s">
        <v>387</v>
      </c>
      <c r="D1230" t="s">
        <v>388</v>
      </c>
      <c r="E1230">
        <v>18521</v>
      </c>
      <c r="F1230" t="s">
        <v>58</v>
      </c>
      <c r="G1230" s="21">
        <v>100</v>
      </c>
      <c r="H1230" s="21">
        <v>6327000</v>
      </c>
      <c r="I1230" s="21">
        <v>6327000</v>
      </c>
      <c r="K1230" s="35" t="str">
        <f t="shared" si="18"/>
        <v>Бард</v>
      </c>
    </row>
    <row r="1231" spans="1:11">
      <c r="A1231">
        <v>6458832</v>
      </c>
      <c r="B1231" t="s">
        <v>3921</v>
      </c>
      <c r="C1231" t="s">
        <v>59</v>
      </c>
      <c r="D1231" t="s">
        <v>60</v>
      </c>
      <c r="E1231">
        <v>18521</v>
      </c>
      <c r="F1231" t="s">
        <v>58</v>
      </c>
      <c r="G1231" s="21">
        <v>700</v>
      </c>
      <c r="H1231" s="21">
        <v>6325000</v>
      </c>
      <c r="I1231" s="21">
        <v>44275000</v>
      </c>
      <c r="K1231" s="35" t="str">
        <f t="shared" si="18"/>
        <v>Бард</v>
      </c>
    </row>
    <row r="1232" spans="1:11">
      <c r="A1232">
        <v>6459431</v>
      </c>
      <c r="B1232" t="s">
        <v>3921</v>
      </c>
      <c r="C1232" t="s">
        <v>192</v>
      </c>
      <c r="D1232" t="s">
        <v>193</v>
      </c>
      <c r="E1232">
        <v>45433</v>
      </c>
      <c r="F1232" t="s">
        <v>84</v>
      </c>
      <c r="G1232" s="21">
        <v>100</v>
      </c>
      <c r="H1232" s="21">
        <v>2702560</v>
      </c>
      <c r="I1232" s="21">
        <v>27025600</v>
      </c>
      <c r="K1232" s="35" t="str">
        <f t="shared" si="18"/>
        <v>Спир</v>
      </c>
    </row>
    <row r="1233" spans="1:11">
      <c r="A1233">
        <v>6459807</v>
      </c>
      <c r="B1233" t="s">
        <v>3921</v>
      </c>
      <c r="C1233" t="s">
        <v>59</v>
      </c>
      <c r="D1233" t="s">
        <v>60</v>
      </c>
      <c r="E1233">
        <v>18521</v>
      </c>
      <c r="F1233" t="s">
        <v>58</v>
      </c>
      <c r="G1233" s="21">
        <v>500</v>
      </c>
      <c r="H1233" s="21">
        <v>6325000</v>
      </c>
      <c r="I1233" s="21">
        <v>31625000</v>
      </c>
      <c r="K1233" s="35" t="str">
        <f t="shared" si="18"/>
        <v>Бард</v>
      </c>
    </row>
    <row r="1234" spans="1:11">
      <c r="A1234">
        <v>6460026</v>
      </c>
      <c r="B1234" t="s">
        <v>3921</v>
      </c>
      <c r="C1234" t="s">
        <v>128</v>
      </c>
      <c r="D1234" t="s">
        <v>129</v>
      </c>
      <c r="E1234">
        <v>54511</v>
      </c>
      <c r="F1234" t="s">
        <v>286</v>
      </c>
      <c r="G1234" s="21">
        <v>25000</v>
      </c>
      <c r="H1234" s="21">
        <v>272160000</v>
      </c>
      <c r="I1234" s="21">
        <v>680400000</v>
      </c>
      <c r="K1234" s="35" t="str">
        <f t="shared" si="18"/>
        <v>Спир</v>
      </c>
    </row>
    <row r="1235" spans="1:11">
      <c r="A1235">
        <v>6460428</v>
      </c>
      <c r="B1235" t="s">
        <v>3922</v>
      </c>
      <c r="C1235" t="s">
        <v>173</v>
      </c>
      <c r="D1235" t="s">
        <v>174</v>
      </c>
      <c r="E1235">
        <v>45285</v>
      </c>
      <c r="F1235" t="s">
        <v>83</v>
      </c>
      <c r="G1235" s="21">
        <v>100</v>
      </c>
      <c r="H1235" s="21">
        <v>2721666</v>
      </c>
      <c r="I1235" s="21">
        <v>27216660</v>
      </c>
      <c r="K1235" s="35" t="str">
        <f t="shared" si="18"/>
        <v>Спир</v>
      </c>
    </row>
    <row r="1236" spans="1:11">
      <c r="A1236">
        <v>6460429</v>
      </c>
      <c r="B1236" t="s">
        <v>3922</v>
      </c>
      <c r="C1236" t="s">
        <v>1150</v>
      </c>
      <c r="D1236" t="s">
        <v>1151</v>
      </c>
      <c r="E1236">
        <v>45285</v>
      </c>
      <c r="F1236" t="s">
        <v>83</v>
      </c>
      <c r="G1236" s="21">
        <v>100</v>
      </c>
      <c r="H1236" s="21">
        <v>2721608</v>
      </c>
      <c r="I1236" s="21">
        <v>27216080</v>
      </c>
      <c r="K1236" s="35" t="str">
        <f t="shared" si="18"/>
        <v>Спир</v>
      </c>
    </row>
    <row r="1237" spans="1:11">
      <c r="A1237">
        <v>6460430</v>
      </c>
      <c r="B1237" t="s">
        <v>3922</v>
      </c>
      <c r="C1237" t="s">
        <v>1169</v>
      </c>
      <c r="D1237" t="s">
        <v>1170</v>
      </c>
      <c r="E1237">
        <v>45285</v>
      </c>
      <c r="F1237" t="s">
        <v>83</v>
      </c>
      <c r="G1237" s="21">
        <v>680</v>
      </c>
      <c r="H1237" s="21">
        <v>2721607</v>
      </c>
      <c r="I1237" s="21">
        <v>185069276</v>
      </c>
      <c r="K1237" s="35" t="str">
        <f t="shared" si="18"/>
        <v>Спир</v>
      </c>
    </row>
    <row r="1238" spans="1:11">
      <c r="A1238">
        <v>6460431</v>
      </c>
      <c r="B1238" t="s">
        <v>3922</v>
      </c>
      <c r="C1238" t="s">
        <v>3937</v>
      </c>
      <c r="D1238" t="s">
        <v>3961</v>
      </c>
      <c r="E1238">
        <v>45285</v>
      </c>
      <c r="F1238" t="s">
        <v>83</v>
      </c>
      <c r="G1238" s="21">
        <v>1640</v>
      </c>
      <c r="H1238" s="21">
        <v>2721606</v>
      </c>
      <c r="I1238" s="21">
        <v>446343384</v>
      </c>
      <c r="K1238" s="35" t="str">
        <f t="shared" si="18"/>
        <v>Спир</v>
      </c>
    </row>
    <row r="1239" spans="1:11">
      <c r="A1239">
        <v>6460432</v>
      </c>
      <c r="B1239" t="s">
        <v>3922</v>
      </c>
      <c r="C1239" t="s">
        <v>3944</v>
      </c>
      <c r="D1239" t="s">
        <v>3968</v>
      </c>
      <c r="E1239">
        <v>45285</v>
      </c>
      <c r="F1239" t="s">
        <v>83</v>
      </c>
      <c r="G1239" s="21">
        <v>100</v>
      </c>
      <c r="H1239" s="21">
        <v>2721600</v>
      </c>
      <c r="I1239" s="21">
        <v>27216000</v>
      </c>
      <c r="K1239" s="35" t="str">
        <f t="shared" si="18"/>
        <v>Спир</v>
      </c>
    </row>
    <row r="1240" spans="1:11">
      <c r="A1240">
        <v>6461216</v>
      </c>
      <c r="B1240" t="s">
        <v>3922</v>
      </c>
      <c r="C1240" t="s">
        <v>56</v>
      </c>
      <c r="D1240" t="s">
        <v>57</v>
      </c>
      <c r="E1240">
        <v>18521</v>
      </c>
      <c r="F1240" t="s">
        <v>58</v>
      </c>
      <c r="G1240" s="21">
        <v>300</v>
      </c>
      <c r="H1240" s="21">
        <v>6325222</v>
      </c>
      <c r="I1240" s="21">
        <v>18975666</v>
      </c>
      <c r="K1240" s="35" t="str">
        <f t="shared" si="18"/>
        <v>Бард</v>
      </c>
    </row>
    <row r="1241" spans="1:11">
      <c r="A1241">
        <v>6461217</v>
      </c>
      <c r="B1241" t="s">
        <v>3922</v>
      </c>
      <c r="C1241" t="s">
        <v>59</v>
      </c>
      <c r="D1241" t="s">
        <v>60</v>
      </c>
      <c r="E1241">
        <v>18521</v>
      </c>
      <c r="F1241" t="s">
        <v>58</v>
      </c>
      <c r="G1241" s="21">
        <v>1300</v>
      </c>
      <c r="H1241" s="21">
        <v>6325000</v>
      </c>
      <c r="I1241" s="21">
        <v>82225000</v>
      </c>
      <c r="K1241" s="35" t="str">
        <f t="shared" si="18"/>
        <v>Бард</v>
      </c>
    </row>
    <row r="1242" spans="1:11">
      <c r="A1242">
        <v>6461384</v>
      </c>
      <c r="B1242" t="s">
        <v>3922</v>
      </c>
      <c r="C1242" t="s">
        <v>1489</v>
      </c>
      <c r="D1242" t="s">
        <v>1490</v>
      </c>
      <c r="E1242">
        <v>78261</v>
      </c>
      <c r="F1242" t="s">
        <v>1461</v>
      </c>
      <c r="G1242" s="21">
        <v>3200</v>
      </c>
      <c r="H1242" s="21">
        <v>27216000</v>
      </c>
      <c r="I1242" s="21">
        <v>87091200</v>
      </c>
      <c r="K1242" s="35" t="str">
        <f t="shared" si="18"/>
        <v>Спир</v>
      </c>
    </row>
    <row r="1243" spans="1:11">
      <c r="A1243">
        <v>6461817</v>
      </c>
      <c r="B1243" t="s">
        <v>3922</v>
      </c>
      <c r="C1243" t="s">
        <v>423</v>
      </c>
      <c r="D1243" t="s">
        <v>424</v>
      </c>
      <c r="E1243">
        <v>45285</v>
      </c>
      <c r="F1243" t="s">
        <v>83</v>
      </c>
      <c r="G1243" s="21">
        <v>150</v>
      </c>
      <c r="H1243" s="21">
        <v>2721700</v>
      </c>
      <c r="I1243" s="21">
        <v>40825500</v>
      </c>
      <c r="K1243" s="35" t="str">
        <f t="shared" si="18"/>
        <v>Спир</v>
      </c>
    </row>
    <row r="1244" spans="1:11">
      <c r="A1244">
        <v>6461818</v>
      </c>
      <c r="B1244" t="s">
        <v>3922</v>
      </c>
      <c r="C1244" t="s">
        <v>92</v>
      </c>
      <c r="D1244" t="s">
        <v>93</v>
      </c>
      <c r="E1244">
        <v>45285</v>
      </c>
      <c r="F1244" t="s">
        <v>83</v>
      </c>
      <c r="G1244" s="21">
        <v>300</v>
      </c>
      <c r="H1244" s="21">
        <v>2721600</v>
      </c>
      <c r="I1244" s="21">
        <v>81648000</v>
      </c>
      <c r="K1244" s="35" t="str">
        <f t="shared" si="18"/>
        <v>Спир</v>
      </c>
    </row>
    <row r="1245" spans="1:11">
      <c r="A1245">
        <v>6461823</v>
      </c>
      <c r="B1245" t="s">
        <v>3922</v>
      </c>
      <c r="C1245" t="s">
        <v>100</v>
      </c>
      <c r="D1245" t="s">
        <v>101</v>
      </c>
      <c r="E1245">
        <v>45284</v>
      </c>
      <c r="F1245" t="s">
        <v>82</v>
      </c>
      <c r="G1245" s="21">
        <v>100</v>
      </c>
      <c r="H1245" s="21">
        <v>2754999</v>
      </c>
      <c r="I1245" s="21">
        <v>27549990</v>
      </c>
      <c r="K1245" s="35" t="str">
        <f t="shared" si="18"/>
        <v>Спир</v>
      </c>
    </row>
    <row r="1246" spans="1:11">
      <c r="A1246">
        <v>6462462</v>
      </c>
      <c r="B1246" t="s">
        <v>3922</v>
      </c>
      <c r="C1246" t="s">
        <v>1489</v>
      </c>
      <c r="D1246" t="s">
        <v>1490</v>
      </c>
      <c r="E1246">
        <v>78261</v>
      </c>
      <c r="F1246" t="s">
        <v>1461</v>
      </c>
      <c r="G1246" s="21">
        <v>3200</v>
      </c>
      <c r="H1246" s="21">
        <v>27216000</v>
      </c>
      <c r="I1246" s="21">
        <v>87091200</v>
      </c>
      <c r="K1246" s="35" t="str">
        <f t="shared" si="18"/>
        <v>Спир</v>
      </c>
    </row>
    <row r="1247" spans="1:11">
      <c r="A1247">
        <v>6462878</v>
      </c>
      <c r="B1247" t="s">
        <v>2780</v>
      </c>
      <c r="C1247" t="s">
        <v>5349</v>
      </c>
      <c r="D1247" t="s">
        <v>1475</v>
      </c>
      <c r="E1247">
        <v>45285</v>
      </c>
      <c r="F1247" t="s">
        <v>83</v>
      </c>
      <c r="G1247" s="21">
        <v>50</v>
      </c>
      <c r="H1247" s="21">
        <v>2721600</v>
      </c>
      <c r="I1247" s="21">
        <v>13608000</v>
      </c>
      <c r="K1247" s="35" t="str">
        <f t="shared" si="18"/>
        <v>Спир</v>
      </c>
    </row>
    <row r="1248" spans="1:11">
      <c r="A1248">
        <v>6464173</v>
      </c>
      <c r="B1248" t="s">
        <v>2780</v>
      </c>
      <c r="C1248" t="s">
        <v>1489</v>
      </c>
      <c r="D1248" t="s">
        <v>1490</v>
      </c>
      <c r="E1248">
        <v>78261</v>
      </c>
      <c r="F1248" t="s">
        <v>1461</v>
      </c>
      <c r="G1248" s="21">
        <v>3200</v>
      </c>
      <c r="H1248" s="21">
        <v>27216000</v>
      </c>
      <c r="I1248" s="21">
        <v>87091200</v>
      </c>
      <c r="K1248" s="35" t="str">
        <f t="shared" si="18"/>
        <v>Спир</v>
      </c>
    </row>
    <row r="1249" spans="1:11">
      <c r="A1249">
        <v>6465269</v>
      </c>
      <c r="B1249" t="s">
        <v>3923</v>
      </c>
      <c r="C1249" t="s">
        <v>159</v>
      </c>
      <c r="D1249" t="s">
        <v>160</v>
      </c>
      <c r="E1249">
        <v>45433</v>
      </c>
      <c r="F1249" t="s">
        <v>84</v>
      </c>
      <c r="G1249" s="21">
        <v>50</v>
      </c>
      <c r="H1249" s="21">
        <v>2705000</v>
      </c>
      <c r="I1249" s="21">
        <v>13525000</v>
      </c>
      <c r="K1249" s="35" t="str">
        <f t="shared" si="18"/>
        <v>Спир</v>
      </c>
    </row>
    <row r="1250" spans="1:11">
      <c r="A1250">
        <v>6465270</v>
      </c>
      <c r="B1250" t="s">
        <v>3923</v>
      </c>
      <c r="C1250" t="s">
        <v>146</v>
      </c>
      <c r="D1250" t="s">
        <v>147</v>
      </c>
      <c r="E1250">
        <v>45285</v>
      </c>
      <c r="F1250" t="s">
        <v>83</v>
      </c>
      <c r="G1250" s="21">
        <v>250</v>
      </c>
      <c r="H1250" s="21">
        <v>2721601</v>
      </c>
      <c r="I1250" s="21">
        <v>68040025</v>
      </c>
      <c r="K1250" s="35" t="str">
        <f t="shared" si="18"/>
        <v>Спир</v>
      </c>
    </row>
    <row r="1251" spans="1:11">
      <c r="A1251">
        <v>6465271</v>
      </c>
      <c r="B1251" t="s">
        <v>3923</v>
      </c>
      <c r="C1251" t="s">
        <v>92</v>
      </c>
      <c r="D1251" t="s">
        <v>93</v>
      </c>
      <c r="E1251">
        <v>45285</v>
      </c>
      <c r="F1251" t="s">
        <v>83</v>
      </c>
      <c r="G1251" s="21">
        <v>450</v>
      </c>
      <c r="H1251" s="21">
        <v>2721600</v>
      </c>
      <c r="I1251" s="21">
        <v>122472000</v>
      </c>
      <c r="K1251" s="35" t="str">
        <f t="shared" si="18"/>
        <v>Спир</v>
      </c>
    </row>
    <row r="1252" spans="1:11">
      <c r="A1252">
        <v>6465272</v>
      </c>
      <c r="B1252" t="s">
        <v>3923</v>
      </c>
      <c r="C1252" t="s">
        <v>3953</v>
      </c>
      <c r="D1252" t="s">
        <v>3976</v>
      </c>
      <c r="E1252">
        <v>45285</v>
      </c>
      <c r="F1252" t="s">
        <v>83</v>
      </c>
      <c r="G1252" s="21">
        <v>100</v>
      </c>
      <c r="H1252" s="21">
        <v>2721600</v>
      </c>
      <c r="I1252" s="21">
        <v>27216000</v>
      </c>
      <c r="K1252" s="35" t="str">
        <f t="shared" si="18"/>
        <v>Спир</v>
      </c>
    </row>
    <row r="1253" spans="1:11">
      <c r="A1253">
        <v>6466090</v>
      </c>
      <c r="B1253" t="s">
        <v>3923</v>
      </c>
      <c r="C1253" t="s">
        <v>63</v>
      </c>
      <c r="D1253" t="s">
        <v>64</v>
      </c>
      <c r="E1253">
        <v>18521</v>
      </c>
      <c r="F1253" t="s">
        <v>58</v>
      </c>
      <c r="G1253" s="21">
        <v>400</v>
      </c>
      <c r="H1253" s="21">
        <v>6327009</v>
      </c>
      <c r="I1253" s="21">
        <v>25308036</v>
      </c>
      <c r="K1253" s="35" t="str">
        <f t="shared" si="18"/>
        <v>Бард</v>
      </c>
    </row>
    <row r="1254" spans="1:11">
      <c r="A1254">
        <v>6466091</v>
      </c>
      <c r="B1254" t="s">
        <v>3923</v>
      </c>
      <c r="C1254" t="s">
        <v>387</v>
      </c>
      <c r="D1254" t="s">
        <v>388</v>
      </c>
      <c r="E1254">
        <v>18521</v>
      </c>
      <c r="F1254" t="s">
        <v>58</v>
      </c>
      <c r="G1254" s="21">
        <v>100</v>
      </c>
      <c r="H1254" s="21">
        <v>6327000</v>
      </c>
      <c r="I1254" s="21">
        <v>6327000</v>
      </c>
      <c r="K1254" s="35" t="str">
        <f t="shared" si="18"/>
        <v>Бард</v>
      </c>
    </row>
    <row r="1255" spans="1:11">
      <c r="A1255">
        <v>6466092</v>
      </c>
      <c r="B1255" t="s">
        <v>3923</v>
      </c>
      <c r="C1255" t="s">
        <v>3948</v>
      </c>
      <c r="D1255" t="s">
        <v>3972</v>
      </c>
      <c r="E1255">
        <v>18521</v>
      </c>
      <c r="F1255" t="s">
        <v>58</v>
      </c>
      <c r="G1255" s="21">
        <v>100</v>
      </c>
      <c r="H1255" s="21">
        <v>6325100</v>
      </c>
      <c r="I1255" s="21">
        <v>6325100</v>
      </c>
      <c r="K1255" s="35" t="str">
        <f t="shared" si="18"/>
        <v>Бард</v>
      </c>
    </row>
    <row r="1256" spans="1:11">
      <c r="A1256">
        <v>6466093</v>
      </c>
      <c r="B1256" t="s">
        <v>3923</v>
      </c>
      <c r="C1256" t="s">
        <v>59</v>
      </c>
      <c r="D1256" t="s">
        <v>60</v>
      </c>
      <c r="E1256">
        <v>18521</v>
      </c>
      <c r="F1256" t="s">
        <v>58</v>
      </c>
      <c r="G1256" s="21">
        <v>400</v>
      </c>
      <c r="H1256" s="21">
        <v>6325000</v>
      </c>
      <c r="I1256" s="21">
        <v>25300000</v>
      </c>
      <c r="K1256" s="35" t="str">
        <f t="shared" si="18"/>
        <v>Бард</v>
      </c>
    </row>
    <row r="1257" spans="1:11">
      <c r="A1257">
        <v>6466816</v>
      </c>
      <c r="B1257" t="s">
        <v>3923</v>
      </c>
      <c r="C1257" t="s">
        <v>389</v>
      </c>
      <c r="D1257" t="s">
        <v>390</v>
      </c>
      <c r="E1257">
        <v>45433</v>
      </c>
      <c r="F1257" t="s">
        <v>84</v>
      </c>
      <c r="G1257" s="21">
        <v>300</v>
      </c>
      <c r="H1257" s="21">
        <v>2703000</v>
      </c>
      <c r="I1257" s="21">
        <v>81090000</v>
      </c>
      <c r="K1257" s="35" t="str">
        <f t="shared" si="18"/>
        <v>Спир</v>
      </c>
    </row>
    <row r="1258" spans="1:11">
      <c r="A1258">
        <v>6466817</v>
      </c>
      <c r="B1258" t="s">
        <v>3923</v>
      </c>
      <c r="C1258" t="s">
        <v>85</v>
      </c>
      <c r="D1258" t="s">
        <v>86</v>
      </c>
      <c r="E1258">
        <v>45285</v>
      </c>
      <c r="F1258" t="s">
        <v>83</v>
      </c>
      <c r="G1258" s="21">
        <v>1200</v>
      </c>
      <c r="H1258" s="21">
        <v>2721611</v>
      </c>
      <c r="I1258" s="21">
        <v>326593320</v>
      </c>
      <c r="K1258" s="35" t="str">
        <f t="shared" si="18"/>
        <v>Спир</v>
      </c>
    </row>
    <row r="1259" spans="1:11">
      <c r="A1259">
        <v>6466818</v>
      </c>
      <c r="B1259" t="s">
        <v>3923</v>
      </c>
      <c r="C1259" t="s">
        <v>421</v>
      </c>
      <c r="D1259" t="s">
        <v>422</v>
      </c>
      <c r="E1259">
        <v>45285</v>
      </c>
      <c r="F1259" t="s">
        <v>83</v>
      </c>
      <c r="G1259" s="21">
        <v>250</v>
      </c>
      <c r="H1259" s="21">
        <v>2721600</v>
      </c>
      <c r="I1259" s="21">
        <v>68040000</v>
      </c>
      <c r="K1259" s="35" t="str">
        <f t="shared" si="18"/>
        <v>Спир</v>
      </c>
    </row>
    <row r="1260" spans="1:11">
      <c r="A1260">
        <v>6467728</v>
      </c>
      <c r="B1260" t="s">
        <v>3924</v>
      </c>
      <c r="C1260" t="s">
        <v>357</v>
      </c>
      <c r="D1260" t="s">
        <v>358</v>
      </c>
      <c r="E1260">
        <v>45285</v>
      </c>
      <c r="F1260" t="s">
        <v>83</v>
      </c>
      <c r="G1260" s="21">
        <v>50</v>
      </c>
      <c r="H1260" s="21">
        <v>2721600</v>
      </c>
      <c r="I1260" s="21">
        <v>13608000</v>
      </c>
      <c r="K1260" s="35" t="str">
        <f t="shared" si="18"/>
        <v>Спир</v>
      </c>
    </row>
    <row r="1261" spans="1:11">
      <c r="A1261">
        <v>6467733</v>
      </c>
      <c r="B1261" t="s">
        <v>3924</v>
      </c>
      <c r="C1261" t="s">
        <v>150</v>
      </c>
      <c r="D1261" t="s">
        <v>151</v>
      </c>
      <c r="E1261">
        <v>45284</v>
      </c>
      <c r="F1261" t="s">
        <v>82</v>
      </c>
      <c r="G1261" s="21">
        <v>3200</v>
      </c>
      <c r="H1261" s="21">
        <v>2754677</v>
      </c>
      <c r="I1261" s="21">
        <v>881496640</v>
      </c>
      <c r="K1261" s="35" t="str">
        <f t="shared" si="18"/>
        <v>Спир</v>
      </c>
    </row>
    <row r="1262" spans="1:11">
      <c r="A1262">
        <v>6468499</v>
      </c>
      <c r="B1262" t="s">
        <v>3924</v>
      </c>
      <c r="C1262" t="s">
        <v>387</v>
      </c>
      <c r="D1262" t="s">
        <v>388</v>
      </c>
      <c r="E1262">
        <v>18521</v>
      </c>
      <c r="F1262" t="s">
        <v>58</v>
      </c>
      <c r="G1262" s="21">
        <v>100</v>
      </c>
      <c r="H1262" s="21">
        <v>6327000</v>
      </c>
      <c r="I1262" s="21">
        <v>6327000</v>
      </c>
      <c r="K1262" s="35" t="str">
        <f t="shared" si="18"/>
        <v>Бард</v>
      </c>
    </row>
    <row r="1263" spans="1:11">
      <c r="A1263">
        <v>6468500</v>
      </c>
      <c r="B1263" t="s">
        <v>3924</v>
      </c>
      <c r="C1263" t="s">
        <v>218</v>
      </c>
      <c r="D1263" t="s">
        <v>219</v>
      </c>
      <c r="E1263">
        <v>18521</v>
      </c>
      <c r="F1263" t="s">
        <v>58</v>
      </c>
      <c r="G1263" s="21">
        <v>100</v>
      </c>
      <c r="H1263" s="21">
        <v>6325550</v>
      </c>
      <c r="I1263" s="21">
        <v>6325550</v>
      </c>
      <c r="K1263" s="35" t="str">
        <f t="shared" si="18"/>
        <v>Бард</v>
      </c>
    </row>
    <row r="1264" spans="1:11">
      <c r="A1264">
        <v>6468501</v>
      </c>
      <c r="B1264" t="s">
        <v>3924</v>
      </c>
      <c r="C1264" t="s">
        <v>1487</v>
      </c>
      <c r="D1264" t="s">
        <v>1488</v>
      </c>
      <c r="E1264">
        <v>18521</v>
      </c>
      <c r="F1264" t="s">
        <v>58</v>
      </c>
      <c r="G1264" s="21">
        <v>200</v>
      </c>
      <c r="H1264" s="21">
        <v>6325500</v>
      </c>
      <c r="I1264" s="21">
        <v>12651000</v>
      </c>
      <c r="K1264" s="35" t="str">
        <f t="shared" si="18"/>
        <v>Бард</v>
      </c>
    </row>
    <row r="1265" spans="1:11">
      <c r="A1265">
        <v>6468502</v>
      </c>
      <c r="B1265" t="s">
        <v>3924</v>
      </c>
      <c r="C1265" t="s">
        <v>59</v>
      </c>
      <c r="D1265" t="s">
        <v>60</v>
      </c>
      <c r="E1265">
        <v>18521</v>
      </c>
      <c r="F1265" t="s">
        <v>58</v>
      </c>
      <c r="G1265" s="21">
        <v>600</v>
      </c>
      <c r="H1265" s="21">
        <v>6325000</v>
      </c>
      <c r="I1265" s="21">
        <v>37950000</v>
      </c>
      <c r="K1265" s="35" t="str">
        <f t="shared" si="18"/>
        <v>Бард</v>
      </c>
    </row>
    <row r="1266" spans="1:11">
      <c r="A1266">
        <v>6469092</v>
      </c>
      <c r="B1266" t="s">
        <v>3924</v>
      </c>
      <c r="C1266" t="s">
        <v>367</v>
      </c>
      <c r="D1266" t="s">
        <v>368</v>
      </c>
      <c r="E1266">
        <v>45285</v>
      </c>
      <c r="F1266" t="s">
        <v>83</v>
      </c>
      <c r="G1266" s="21">
        <v>200</v>
      </c>
      <c r="H1266" s="21">
        <v>2721600</v>
      </c>
      <c r="I1266" s="21">
        <v>54432000</v>
      </c>
      <c r="K1266" s="35" t="str">
        <f t="shared" si="18"/>
        <v>Спир</v>
      </c>
    </row>
    <row r="1267" spans="1:11">
      <c r="A1267">
        <v>6469093</v>
      </c>
      <c r="B1267" t="s">
        <v>3924</v>
      </c>
      <c r="C1267" t="s">
        <v>214</v>
      </c>
      <c r="D1267" t="s">
        <v>215</v>
      </c>
      <c r="E1267">
        <v>45285</v>
      </c>
      <c r="F1267" t="s">
        <v>83</v>
      </c>
      <c r="G1267" s="21">
        <v>200</v>
      </c>
      <c r="H1267" s="21">
        <v>2721600</v>
      </c>
      <c r="I1267" s="21">
        <v>54432000</v>
      </c>
      <c r="K1267" s="35" t="str">
        <f t="shared" si="18"/>
        <v>Спир</v>
      </c>
    </row>
    <row r="1268" spans="1:11">
      <c r="A1268">
        <v>6469812</v>
      </c>
      <c r="B1268" t="s">
        <v>2788</v>
      </c>
      <c r="C1268" t="s">
        <v>381</v>
      </c>
      <c r="D1268" t="s">
        <v>382</v>
      </c>
      <c r="E1268">
        <v>45433</v>
      </c>
      <c r="F1268" t="s">
        <v>84</v>
      </c>
      <c r="G1268" s="21">
        <v>450</v>
      </c>
      <c r="H1268" s="21">
        <v>2702701</v>
      </c>
      <c r="I1268" s="21">
        <v>121621545</v>
      </c>
      <c r="K1268" s="35" t="str">
        <f t="shared" si="18"/>
        <v>Спир</v>
      </c>
    </row>
    <row r="1269" spans="1:11">
      <c r="A1269">
        <v>6469813</v>
      </c>
      <c r="B1269" t="s">
        <v>2788</v>
      </c>
      <c r="C1269" t="s">
        <v>3954</v>
      </c>
      <c r="D1269" t="s">
        <v>3977</v>
      </c>
      <c r="E1269">
        <v>45433</v>
      </c>
      <c r="F1269" t="s">
        <v>84</v>
      </c>
      <c r="G1269" s="21">
        <v>50</v>
      </c>
      <c r="H1269" s="21">
        <v>2702561</v>
      </c>
      <c r="I1269" s="21">
        <v>13512805</v>
      </c>
      <c r="K1269" s="35" t="str">
        <f t="shared" si="18"/>
        <v>Спир</v>
      </c>
    </row>
    <row r="1270" spans="1:11">
      <c r="A1270">
        <v>6469816</v>
      </c>
      <c r="B1270" t="s">
        <v>2788</v>
      </c>
      <c r="C1270" t="s">
        <v>359</v>
      </c>
      <c r="D1270" t="s">
        <v>360</v>
      </c>
      <c r="E1270">
        <v>45285</v>
      </c>
      <c r="F1270" t="s">
        <v>83</v>
      </c>
      <c r="G1270" s="21">
        <v>150</v>
      </c>
      <c r="H1270" s="21">
        <v>2721688</v>
      </c>
      <c r="I1270" s="21">
        <v>40825320</v>
      </c>
      <c r="K1270" s="35" t="str">
        <f t="shared" si="18"/>
        <v>Спир</v>
      </c>
    </row>
    <row r="1271" spans="1:11">
      <c r="A1271">
        <v>6469817</v>
      </c>
      <c r="B1271" t="s">
        <v>2788</v>
      </c>
      <c r="C1271" t="s">
        <v>92</v>
      </c>
      <c r="D1271" t="s">
        <v>93</v>
      </c>
      <c r="E1271">
        <v>45285</v>
      </c>
      <c r="F1271" t="s">
        <v>83</v>
      </c>
      <c r="G1271" s="21">
        <v>450</v>
      </c>
      <c r="H1271" s="21">
        <v>2721600</v>
      </c>
      <c r="I1271" s="21">
        <v>122472000</v>
      </c>
      <c r="K1271" s="35" t="str">
        <f t="shared" si="18"/>
        <v>Спир</v>
      </c>
    </row>
    <row r="1272" spans="1:11">
      <c r="A1272">
        <v>6470572</v>
      </c>
      <c r="B1272" t="s">
        <v>2788</v>
      </c>
      <c r="C1272" t="s">
        <v>1462</v>
      </c>
      <c r="D1272" t="s">
        <v>1463</v>
      </c>
      <c r="E1272">
        <v>18521</v>
      </c>
      <c r="F1272" t="s">
        <v>58</v>
      </c>
      <c r="G1272" s="21">
        <v>200</v>
      </c>
      <c r="H1272" s="21">
        <v>6328888</v>
      </c>
      <c r="I1272" s="21">
        <v>12657776</v>
      </c>
      <c r="K1272" s="35" t="str">
        <f t="shared" si="18"/>
        <v>Бард</v>
      </c>
    </row>
    <row r="1273" spans="1:11">
      <c r="A1273">
        <v>6470573</v>
      </c>
      <c r="B1273" t="s">
        <v>2788</v>
      </c>
      <c r="C1273" t="s">
        <v>387</v>
      </c>
      <c r="D1273" t="s">
        <v>388</v>
      </c>
      <c r="E1273">
        <v>18521</v>
      </c>
      <c r="F1273" t="s">
        <v>58</v>
      </c>
      <c r="G1273" s="21">
        <v>100</v>
      </c>
      <c r="H1273" s="21">
        <v>6327000</v>
      </c>
      <c r="I1273" s="21">
        <v>6327000</v>
      </c>
      <c r="K1273" s="35" t="str">
        <f t="shared" si="18"/>
        <v>Бард</v>
      </c>
    </row>
    <row r="1274" spans="1:11">
      <c r="A1274">
        <v>6470574</v>
      </c>
      <c r="B1274" t="s">
        <v>2788</v>
      </c>
      <c r="C1274" t="s">
        <v>59</v>
      </c>
      <c r="D1274" t="s">
        <v>60</v>
      </c>
      <c r="E1274">
        <v>18521</v>
      </c>
      <c r="F1274" t="s">
        <v>58</v>
      </c>
      <c r="G1274" s="21">
        <v>300</v>
      </c>
      <c r="H1274" s="21">
        <v>6325000</v>
      </c>
      <c r="I1274" s="21">
        <v>18975000</v>
      </c>
      <c r="K1274" s="35" t="str">
        <f t="shared" si="18"/>
        <v>Бард</v>
      </c>
    </row>
    <row r="1275" spans="1:11">
      <c r="A1275">
        <v>6471189</v>
      </c>
      <c r="B1275" t="s">
        <v>2788</v>
      </c>
      <c r="C1275" t="s">
        <v>3954</v>
      </c>
      <c r="D1275" t="s">
        <v>3977</v>
      </c>
      <c r="E1275">
        <v>45433</v>
      </c>
      <c r="F1275" t="s">
        <v>84</v>
      </c>
      <c r="G1275" s="21">
        <v>70</v>
      </c>
      <c r="H1275" s="21">
        <v>2705999</v>
      </c>
      <c r="I1275" s="21">
        <v>18941993</v>
      </c>
      <c r="K1275" s="35" t="str">
        <f t="shared" si="18"/>
        <v>Спир</v>
      </c>
    </row>
    <row r="1276" spans="1:11">
      <c r="A1276">
        <v>6471190</v>
      </c>
      <c r="B1276" t="s">
        <v>2788</v>
      </c>
      <c r="C1276" t="s">
        <v>165</v>
      </c>
      <c r="D1276" t="s">
        <v>166</v>
      </c>
      <c r="E1276">
        <v>9945285</v>
      </c>
      <c r="F1276" t="s">
        <v>1508</v>
      </c>
      <c r="G1276" s="21">
        <v>400</v>
      </c>
      <c r="H1276" s="21">
        <v>2721601</v>
      </c>
      <c r="I1276" s="21">
        <v>108864040</v>
      </c>
      <c r="K1276" s="35" t="str">
        <f t="shared" si="18"/>
        <v>Спир</v>
      </c>
    </row>
    <row r="1277" spans="1:11">
      <c r="A1277">
        <v>6471914</v>
      </c>
      <c r="B1277" t="s">
        <v>3925</v>
      </c>
      <c r="C1277" t="s">
        <v>173</v>
      </c>
      <c r="D1277" t="s">
        <v>174</v>
      </c>
      <c r="E1277">
        <v>9945285</v>
      </c>
      <c r="F1277" t="s">
        <v>1508</v>
      </c>
      <c r="G1277" s="21">
        <v>500</v>
      </c>
      <c r="H1277" s="21">
        <v>2721606</v>
      </c>
      <c r="I1277" s="21">
        <v>136080300</v>
      </c>
      <c r="K1277" s="35" t="str">
        <f t="shared" si="18"/>
        <v>Спир</v>
      </c>
    </row>
    <row r="1278" spans="1:11">
      <c r="A1278">
        <v>6471915</v>
      </c>
      <c r="B1278" t="s">
        <v>3925</v>
      </c>
      <c r="C1278" t="s">
        <v>3945</v>
      </c>
      <c r="D1278" t="s">
        <v>3969</v>
      </c>
      <c r="E1278">
        <v>45285</v>
      </c>
      <c r="F1278" t="s">
        <v>83</v>
      </c>
      <c r="G1278" s="21">
        <v>300</v>
      </c>
      <c r="H1278" s="21">
        <v>2721600</v>
      </c>
      <c r="I1278" s="21">
        <v>81648000</v>
      </c>
      <c r="K1278" s="35" t="str">
        <f t="shared" si="18"/>
        <v>Спир</v>
      </c>
    </row>
    <row r="1279" spans="1:11">
      <c r="A1279">
        <v>6472661</v>
      </c>
      <c r="B1279" t="s">
        <v>3925</v>
      </c>
      <c r="C1279" t="s">
        <v>56</v>
      </c>
      <c r="D1279" t="s">
        <v>57</v>
      </c>
      <c r="E1279">
        <v>18521</v>
      </c>
      <c r="F1279" t="s">
        <v>58</v>
      </c>
      <c r="G1279" s="21">
        <v>300</v>
      </c>
      <c r="H1279" s="21">
        <v>6325777</v>
      </c>
      <c r="I1279" s="21">
        <v>18977331</v>
      </c>
      <c r="K1279" s="35" t="str">
        <f t="shared" si="18"/>
        <v>Бард</v>
      </c>
    </row>
    <row r="1280" spans="1:11">
      <c r="A1280">
        <v>6472662</v>
      </c>
      <c r="B1280" t="s">
        <v>3925</v>
      </c>
      <c r="C1280" t="s">
        <v>59</v>
      </c>
      <c r="D1280" t="s">
        <v>60</v>
      </c>
      <c r="E1280">
        <v>18521</v>
      </c>
      <c r="F1280" t="s">
        <v>58</v>
      </c>
      <c r="G1280" s="21">
        <v>300</v>
      </c>
      <c r="H1280" s="21">
        <v>6325000</v>
      </c>
      <c r="I1280" s="21">
        <v>18975000</v>
      </c>
      <c r="K1280" s="35" t="str">
        <f t="shared" si="18"/>
        <v>Бард</v>
      </c>
    </row>
    <row r="1281" spans="1:11">
      <c r="A1281">
        <v>6473207</v>
      </c>
      <c r="B1281" t="s">
        <v>3925</v>
      </c>
      <c r="C1281" t="s">
        <v>287</v>
      </c>
      <c r="D1281" t="s">
        <v>288</v>
      </c>
      <c r="E1281">
        <v>45285</v>
      </c>
      <c r="F1281" t="s">
        <v>83</v>
      </c>
      <c r="G1281" s="21">
        <v>600</v>
      </c>
      <c r="H1281" s="21">
        <v>2722000</v>
      </c>
      <c r="I1281" s="21">
        <v>163320000</v>
      </c>
      <c r="K1281" s="35" t="str">
        <f t="shared" si="18"/>
        <v>Спир</v>
      </c>
    </row>
    <row r="1282" spans="1:11">
      <c r="A1282">
        <v>6473408</v>
      </c>
      <c r="B1282" t="s">
        <v>3925</v>
      </c>
      <c r="C1282" t="s">
        <v>173</v>
      </c>
      <c r="D1282" t="s">
        <v>174</v>
      </c>
      <c r="E1282">
        <v>78261</v>
      </c>
      <c r="F1282" t="s">
        <v>1461</v>
      </c>
      <c r="G1282" s="21">
        <v>1200</v>
      </c>
      <c r="H1282" s="21">
        <v>27216001</v>
      </c>
      <c r="I1282" s="21">
        <v>32659201.199999999</v>
      </c>
      <c r="K1282" s="35" t="str">
        <f t="shared" si="18"/>
        <v>Спир</v>
      </c>
    </row>
    <row r="1283" spans="1:11">
      <c r="A1283">
        <v>6473912</v>
      </c>
      <c r="B1283" t="s">
        <v>2790</v>
      </c>
      <c r="C1283" t="s">
        <v>1563</v>
      </c>
      <c r="D1283" t="s">
        <v>1564</v>
      </c>
      <c r="E1283">
        <v>9945433</v>
      </c>
      <c r="F1283" t="s">
        <v>1557</v>
      </c>
      <c r="G1283" s="21">
        <v>100</v>
      </c>
      <c r="H1283" s="21">
        <v>2705500</v>
      </c>
      <c r="I1283" s="21">
        <v>27055000</v>
      </c>
      <c r="K1283" s="35" t="str">
        <f t="shared" si="18"/>
        <v>Спир</v>
      </c>
    </row>
    <row r="1284" spans="1:11">
      <c r="A1284">
        <v>6473916</v>
      </c>
      <c r="B1284" t="s">
        <v>2790</v>
      </c>
      <c r="C1284" t="s">
        <v>1464</v>
      </c>
      <c r="D1284" t="s">
        <v>1465</v>
      </c>
      <c r="E1284">
        <v>45285</v>
      </c>
      <c r="F1284" t="s">
        <v>83</v>
      </c>
      <c r="G1284" s="21">
        <v>160</v>
      </c>
      <c r="H1284" s="21">
        <v>2721606</v>
      </c>
      <c r="I1284" s="21">
        <v>43545696</v>
      </c>
      <c r="K1284" s="35" t="str">
        <f t="shared" si="18"/>
        <v>Спир</v>
      </c>
    </row>
    <row r="1285" spans="1:11">
      <c r="A1285">
        <v>6473917</v>
      </c>
      <c r="B1285" t="s">
        <v>2790</v>
      </c>
      <c r="C1285" t="s">
        <v>130</v>
      </c>
      <c r="D1285" t="s">
        <v>131</v>
      </c>
      <c r="E1285">
        <v>45285</v>
      </c>
      <c r="F1285" t="s">
        <v>83</v>
      </c>
      <c r="G1285" s="21">
        <v>100</v>
      </c>
      <c r="H1285" s="21">
        <v>2721600</v>
      </c>
      <c r="I1285" s="21">
        <v>27216000</v>
      </c>
      <c r="K1285" s="35" t="str">
        <f t="shared" si="18"/>
        <v>Спир</v>
      </c>
    </row>
    <row r="1286" spans="1:11">
      <c r="A1286">
        <v>6474643</v>
      </c>
      <c r="B1286" t="s">
        <v>2790</v>
      </c>
      <c r="C1286" t="s">
        <v>1471</v>
      </c>
      <c r="D1286" t="s">
        <v>1472</v>
      </c>
      <c r="E1286">
        <v>18521</v>
      </c>
      <c r="F1286" t="s">
        <v>58</v>
      </c>
      <c r="G1286" s="21">
        <v>100</v>
      </c>
      <c r="H1286" s="21">
        <v>6328000</v>
      </c>
      <c r="I1286" s="21">
        <v>6328000</v>
      </c>
      <c r="K1286" s="35" t="str">
        <f t="shared" si="18"/>
        <v>Бард</v>
      </c>
    </row>
    <row r="1287" spans="1:11">
      <c r="A1287">
        <v>6474644</v>
      </c>
      <c r="B1287" t="s">
        <v>2790</v>
      </c>
      <c r="C1287" t="s">
        <v>387</v>
      </c>
      <c r="D1287" t="s">
        <v>388</v>
      </c>
      <c r="E1287">
        <v>18521</v>
      </c>
      <c r="F1287" t="s">
        <v>58</v>
      </c>
      <c r="G1287" s="21">
        <v>100</v>
      </c>
      <c r="H1287" s="21">
        <v>6327000</v>
      </c>
      <c r="I1287" s="21">
        <v>6327000</v>
      </c>
      <c r="K1287" s="35" t="str">
        <f t="shared" ref="K1287:K1350" si="19">LEFT(F1287,4)</f>
        <v>Бард</v>
      </c>
    </row>
    <row r="1288" spans="1:11">
      <c r="A1288">
        <v>6474645</v>
      </c>
      <c r="B1288" t="s">
        <v>2790</v>
      </c>
      <c r="C1288" t="s">
        <v>59</v>
      </c>
      <c r="D1288" t="s">
        <v>60</v>
      </c>
      <c r="E1288">
        <v>18521</v>
      </c>
      <c r="F1288" t="s">
        <v>58</v>
      </c>
      <c r="G1288" s="21">
        <v>400</v>
      </c>
      <c r="H1288" s="21">
        <v>6325000</v>
      </c>
      <c r="I1288" s="21">
        <v>25300000</v>
      </c>
      <c r="K1288" s="35" t="str">
        <f t="shared" si="19"/>
        <v>Бард</v>
      </c>
    </row>
    <row r="1289" spans="1:11">
      <c r="A1289">
        <v>6475228</v>
      </c>
      <c r="B1289" t="s">
        <v>2790</v>
      </c>
      <c r="C1289" t="s">
        <v>295</v>
      </c>
      <c r="D1289" t="s">
        <v>296</v>
      </c>
      <c r="E1289">
        <v>45285</v>
      </c>
      <c r="F1289" t="s">
        <v>83</v>
      </c>
      <c r="G1289" s="21">
        <v>1000</v>
      </c>
      <c r="H1289" s="21">
        <v>2722600</v>
      </c>
      <c r="I1289" s="21">
        <v>272260000</v>
      </c>
      <c r="K1289" s="35" t="str">
        <f t="shared" si="19"/>
        <v>Спир</v>
      </c>
    </row>
    <row r="1290" spans="1:11">
      <c r="A1290">
        <v>6475229</v>
      </c>
      <c r="B1290" t="s">
        <v>2790</v>
      </c>
      <c r="C1290" t="s">
        <v>353</v>
      </c>
      <c r="D1290" t="s">
        <v>354</v>
      </c>
      <c r="E1290">
        <v>45285</v>
      </c>
      <c r="F1290" t="s">
        <v>83</v>
      </c>
      <c r="G1290" s="21">
        <v>6000</v>
      </c>
      <c r="H1290" s="21">
        <v>2721600</v>
      </c>
      <c r="I1290" s="21">
        <v>1632960000</v>
      </c>
      <c r="K1290" s="35" t="str">
        <f t="shared" si="19"/>
        <v>Спир</v>
      </c>
    </row>
    <row r="1291" spans="1:11">
      <c r="A1291">
        <v>6476048</v>
      </c>
      <c r="B1291" t="s">
        <v>3926</v>
      </c>
      <c r="C1291" t="s">
        <v>132</v>
      </c>
      <c r="D1291" t="s">
        <v>133</v>
      </c>
      <c r="E1291">
        <v>45285</v>
      </c>
      <c r="F1291" t="s">
        <v>83</v>
      </c>
      <c r="G1291" s="21">
        <v>250</v>
      </c>
      <c r="H1291" s="21">
        <v>2721650</v>
      </c>
      <c r="I1291" s="21">
        <v>68041250</v>
      </c>
      <c r="K1291" s="35" t="str">
        <f t="shared" si="19"/>
        <v>Спир</v>
      </c>
    </row>
    <row r="1292" spans="1:11">
      <c r="A1292">
        <v>6476049</v>
      </c>
      <c r="B1292" t="s">
        <v>3926</v>
      </c>
      <c r="C1292" t="s">
        <v>96</v>
      </c>
      <c r="D1292" t="s">
        <v>97</v>
      </c>
      <c r="E1292">
        <v>45285</v>
      </c>
      <c r="F1292" t="s">
        <v>83</v>
      </c>
      <c r="G1292" s="21">
        <v>500</v>
      </c>
      <c r="H1292" s="21">
        <v>2721601</v>
      </c>
      <c r="I1292" s="21">
        <v>136080050</v>
      </c>
      <c r="K1292" s="35" t="str">
        <f t="shared" si="19"/>
        <v>Спир</v>
      </c>
    </row>
    <row r="1293" spans="1:11">
      <c r="A1293">
        <v>6476050</v>
      </c>
      <c r="B1293" t="s">
        <v>3926</v>
      </c>
      <c r="C1293" t="s">
        <v>353</v>
      </c>
      <c r="D1293" t="s">
        <v>354</v>
      </c>
      <c r="E1293">
        <v>45285</v>
      </c>
      <c r="F1293" t="s">
        <v>83</v>
      </c>
      <c r="G1293" s="21">
        <v>100</v>
      </c>
      <c r="H1293" s="21">
        <v>2721600</v>
      </c>
      <c r="I1293" s="21">
        <v>27216000</v>
      </c>
      <c r="K1293" s="35" t="str">
        <f t="shared" si="19"/>
        <v>Спир</v>
      </c>
    </row>
    <row r="1294" spans="1:11">
      <c r="A1294">
        <v>6476833</v>
      </c>
      <c r="B1294" t="s">
        <v>3926</v>
      </c>
      <c r="C1294" t="s">
        <v>387</v>
      </c>
      <c r="D1294" t="s">
        <v>388</v>
      </c>
      <c r="E1294">
        <v>18521</v>
      </c>
      <c r="F1294" t="s">
        <v>58</v>
      </c>
      <c r="G1294" s="21">
        <v>100</v>
      </c>
      <c r="H1294" s="21">
        <v>6328000</v>
      </c>
      <c r="I1294" s="21">
        <v>6328000</v>
      </c>
      <c r="K1294" s="35" t="str">
        <f t="shared" si="19"/>
        <v>Бард</v>
      </c>
    </row>
    <row r="1295" spans="1:11">
      <c r="A1295">
        <v>6476834</v>
      </c>
      <c r="B1295" t="s">
        <v>3926</v>
      </c>
      <c r="C1295" t="s">
        <v>3948</v>
      </c>
      <c r="D1295" t="s">
        <v>3972</v>
      </c>
      <c r="E1295">
        <v>18521</v>
      </c>
      <c r="F1295" t="s">
        <v>58</v>
      </c>
      <c r="G1295" s="21">
        <v>200</v>
      </c>
      <c r="H1295" s="21">
        <v>6325200</v>
      </c>
      <c r="I1295" s="21">
        <v>12650400</v>
      </c>
      <c r="K1295" s="35" t="str">
        <f t="shared" si="19"/>
        <v>Бард</v>
      </c>
    </row>
    <row r="1296" spans="1:11">
      <c r="A1296">
        <v>6476835</v>
      </c>
      <c r="B1296" t="s">
        <v>3926</v>
      </c>
      <c r="C1296" t="s">
        <v>59</v>
      </c>
      <c r="D1296" t="s">
        <v>60</v>
      </c>
      <c r="E1296">
        <v>18521</v>
      </c>
      <c r="F1296" t="s">
        <v>58</v>
      </c>
      <c r="G1296" s="21">
        <v>300</v>
      </c>
      <c r="H1296" s="21">
        <v>6325000</v>
      </c>
      <c r="I1296" s="21">
        <v>18975000</v>
      </c>
      <c r="K1296" s="35" t="str">
        <f t="shared" si="19"/>
        <v>Бард</v>
      </c>
    </row>
    <row r="1297" spans="1:11">
      <c r="A1297">
        <v>6478833</v>
      </c>
      <c r="B1297" t="s">
        <v>3927</v>
      </c>
      <c r="C1297" t="s">
        <v>3955</v>
      </c>
      <c r="D1297" t="s">
        <v>3978</v>
      </c>
      <c r="E1297">
        <v>45285</v>
      </c>
      <c r="F1297" t="s">
        <v>83</v>
      </c>
      <c r="G1297" s="21">
        <v>1000</v>
      </c>
      <c r="H1297" s="21">
        <v>2721611</v>
      </c>
      <c r="I1297" s="21">
        <v>272161100</v>
      </c>
      <c r="K1297" s="35" t="str">
        <f t="shared" si="19"/>
        <v>Спир</v>
      </c>
    </row>
    <row r="1298" spans="1:11">
      <c r="A1298">
        <v>6478834</v>
      </c>
      <c r="B1298" t="s">
        <v>3927</v>
      </c>
      <c r="C1298" t="s">
        <v>92</v>
      </c>
      <c r="D1298" t="s">
        <v>93</v>
      </c>
      <c r="E1298">
        <v>45285</v>
      </c>
      <c r="F1298" t="s">
        <v>83</v>
      </c>
      <c r="G1298" s="21">
        <v>450</v>
      </c>
      <c r="H1298" s="21">
        <v>2721600</v>
      </c>
      <c r="I1298" s="21">
        <v>122472000</v>
      </c>
      <c r="K1298" s="35" t="str">
        <f t="shared" si="19"/>
        <v>Спир</v>
      </c>
    </row>
    <row r="1299" spans="1:11">
      <c r="A1299">
        <v>6478835</v>
      </c>
      <c r="B1299" t="s">
        <v>3927</v>
      </c>
      <c r="C1299" t="s">
        <v>92</v>
      </c>
      <c r="D1299" t="s">
        <v>93</v>
      </c>
      <c r="E1299">
        <v>45285</v>
      </c>
      <c r="F1299" t="s">
        <v>83</v>
      </c>
      <c r="G1299" s="21">
        <v>450</v>
      </c>
      <c r="H1299" s="21">
        <v>2721600</v>
      </c>
      <c r="I1299" s="21">
        <v>122472000</v>
      </c>
      <c r="K1299" s="35" t="str">
        <f t="shared" si="19"/>
        <v>Спир</v>
      </c>
    </row>
    <row r="1300" spans="1:11">
      <c r="A1300">
        <v>6479599</v>
      </c>
      <c r="B1300" t="s">
        <v>3927</v>
      </c>
      <c r="C1300" t="s">
        <v>387</v>
      </c>
      <c r="D1300" t="s">
        <v>388</v>
      </c>
      <c r="E1300">
        <v>18521</v>
      </c>
      <c r="F1300" t="s">
        <v>58</v>
      </c>
      <c r="G1300" s="21">
        <v>100</v>
      </c>
      <c r="H1300" s="21">
        <v>6327000</v>
      </c>
      <c r="I1300" s="21">
        <v>6327000</v>
      </c>
      <c r="K1300" s="35" t="str">
        <f t="shared" si="19"/>
        <v>Бард</v>
      </c>
    </row>
    <row r="1301" spans="1:11">
      <c r="A1301">
        <v>6479600</v>
      </c>
      <c r="B1301" t="s">
        <v>3927</v>
      </c>
      <c r="C1301" t="s">
        <v>387</v>
      </c>
      <c r="D1301" t="s">
        <v>388</v>
      </c>
      <c r="E1301">
        <v>18521</v>
      </c>
      <c r="F1301" t="s">
        <v>58</v>
      </c>
      <c r="G1301" s="21">
        <v>100</v>
      </c>
      <c r="H1301" s="21">
        <v>6327000</v>
      </c>
      <c r="I1301" s="21">
        <v>6327000</v>
      </c>
      <c r="K1301" s="35" t="str">
        <f t="shared" si="19"/>
        <v>Бард</v>
      </c>
    </row>
    <row r="1302" spans="1:11">
      <c r="A1302">
        <v>6480310</v>
      </c>
      <c r="B1302" t="s">
        <v>3927</v>
      </c>
      <c r="C1302" t="s">
        <v>150</v>
      </c>
      <c r="D1302" t="s">
        <v>151</v>
      </c>
      <c r="E1302">
        <v>45284</v>
      </c>
      <c r="F1302" t="s">
        <v>82</v>
      </c>
      <c r="G1302" s="21">
        <v>3200</v>
      </c>
      <c r="H1302" s="21">
        <v>2756222</v>
      </c>
      <c r="I1302" s="21">
        <v>881991040</v>
      </c>
      <c r="K1302" s="35" t="str">
        <f t="shared" si="19"/>
        <v>Спир</v>
      </c>
    </row>
    <row r="1303" spans="1:11">
      <c r="A1303">
        <v>6481102</v>
      </c>
      <c r="B1303" t="s">
        <v>2808</v>
      </c>
      <c r="C1303" t="s">
        <v>186</v>
      </c>
      <c r="D1303" t="s">
        <v>187</v>
      </c>
      <c r="E1303">
        <v>45285</v>
      </c>
      <c r="F1303" t="s">
        <v>83</v>
      </c>
      <c r="G1303" s="21">
        <v>100</v>
      </c>
      <c r="H1303" s="21">
        <v>2730999</v>
      </c>
      <c r="I1303" s="21">
        <v>27309990</v>
      </c>
      <c r="K1303" s="35" t="str">
        <f t="shared" si="19"/>
        <v>Спир</v>
      </c>
    </row>
    <row r="1304" spans="1:11">
      <c r="A1304">
        <v>6481103</v>
      </c>
      <c r="B1304" t="s">
        <v>2808</v>
      </c>
      <c r="C1304" t="s">
        <v>1473</v>
      </c>
      <c r="D1304" t="s">
        <v>1474</v>
      </c>
      <c r="E1304">
        <v>45285</v>
      </c>
      <c r="F1304" t="s">
        <v>83</v>
      </c>
      <c r="G1304" s="21">
        <v>150</v>
      </c>
      <c r="H1304" s="21">
        <v>2721605</v>
      </c>
      <c r="I1304" s="21">
        <v>40824075</v>
      </c>
      <c r="K1304" s="35" t="str">
        <f t="shared" si="19"/>
        <v>Спир</v>
      </c>
    </row>
    <row r="1305" spans="1:11">
      <c r="A1305">
        <v>6481104</v>
      </c>
      <c r="B1305" t="s">
        <v>2808</v>
      </c>
      <c r="C1305" t="s">
        <v>3945</v>
      </c>
      <c r="D1305" t="s">
        <v>3969</v>
      </c>
      <c r="E1305">
        <v>45285</v>
      </c>
      <c r="F1305" t="s">
        <v>83</v>
      </c>
      <c r="G1305" s="21">
        <v>200</v>
      </c>
      <c r="H1305" s="21">
        <v>2721600</v>
      </c>
      <c r="I1305" s="21">
        <v>54432000</v>
      </c>
      <c r="K1305" s="35" t="str">
        <f t="shared" si="19"/>
        <v>Спир</v>
      </c>
    </row>
    <row r="1306" spans="1:11">
      <c r="A1306">
        <v>6481896</v>
      </c>
      <c r="B1306" t="s">
        <v>2808</v>
      </c>
      <c r="C1306" t="s">
        <v>59</v>
      </c>
      <c r="D1306" t="s">
        <v>60</v>
      </c>
      <c r="E1306">
        <v>18521</v>
      </c>
      <c r="F1306" t="s">
        <v>58</v>
      </c>
      <c r="G1306" s="21">
        <v>1000</v>
      </c>
      <c r="H1306" s="21">
        <v>6325000</v>
      </c>
      <c r="I1306" s="21">
        <v>63250000</v>
      </c>
      <c r="K1306" s="35" t="str">
        <f t="shared" si="19"/>
        <v>Бард</v>
      </c>
    </row>
    <row r="1307" spans="1:11">
      <c r="A1307">
        <v>6482571</v>
      </c>
      <c r="B1307" t="s">
        <v>2808</v>
      </c>
      <c r="C1307" t="s">
        <v>417</v>
      </c>
      <c r="D1307" t="s">
        <v>418</v>
      </c>
      <c r="E1307">
        <v>45433</v>
      </c>
      <c r="F1307" t="s">
        <v>84</v>
      </c>
      <c r="G1307" s="21">
        <v>200</v>
      </c>
      <c r="H1307" s="21">
        <v>2708000</v>
      </c>
      <c r="I1307" s="21">
        <v>54160000</v>
      </c>
      <c r="K1307" s="35" t="str">
        <f t="shared" si="19"/>
        <v>Спир</v>
      </c>
    </row>
    <row r="1308" spans="1:11">
      <c r="A1308">
        <v>6482572</v>
      </c>
      <c r="B1308" t="s">
        <v>2808</v>
      </c>
      <c r="C1308" t="s">
        <v>291</v>
      </c>
      <c r="D1308" t="s">
        <v>292</v>
      </c>
      <c r="E1308">
        <v>45285</v>
      </c>
      <c r="F1308" t="s">
        <v>83</v>
      </c>
      <c r="G1308" s="21">
        <v>200</v>
      </c>
      <c r="H1308" s="21">
        <v>2721699</v>
      </c>
      <c r="I1308" s="21">
        <v>54433980</v>
      </c>
      <c r="K1308" s="35" t="str">
        <f t="shared" si="19"/>
        <v>Спир</v>
      </c>
    </row>
    <row r="1309" spans="1:11">
      <c r="A1309">
        <v>6482573</v>
      </c>
      <c r="B1309" t="s">
        <v>2808</v>
      </c>
      <c r="C1309" t="s">
        <v>85</v>
      </c>
      <c r="D1309" t="s">
        <v>86</v>
      </c>
      <c r="E1309">
        <v>45285</v>
      </c>
      <c r="F1309" t="s">
        <v>83</v>
      </c>
      <c r="G1309" s="21">
        <v>1200</v>
      </c>
      <c r="H1309" s="21">
        <v>2721678</v>
      </c>
      <c r="I1309" s="21">
        <v>326601360</v>
      </c>
      <c r="K1309" s="35" t="str">
        <f t="shared" si="19"/>
        <v>Спир</v>
      </c>
    </row>
    <row r="1310" spans="1:11">
      <c r="A1310">
        <v>6482852</v>
      </c>
      <c r="B1310" t="s">
        <v>2808</v>
      </c>
      <c r="C1310" t="s">
        <v>1489</v>
      </c>
      <c r="D1310" t="s">
        <v>1490</v>
      </c>
      <c r="E1310">
        <v>78261</v>
      </c>
      <c r="F1310" t="s">
        <v>1461</v>
      </c>
      <c r="G1310" s="21">
        <v>3200</v>
      </c>
      <c r="H1310" s="21">
        <v>27216000</v>
      </c>
      <c r="I1310" s="21">
        <v>87091200</v>
      </c>
      <c r="K1310" s="35" t="str">
        <f t="shared" si="19"/>
        <v>Спир</v>
      </c>
    </row>
    <row r="1311" spans="1:11">
      <c r="A1311">
        <v>6483371</v>
      </c>
      <c r="B1311" t="s">
        <v>3928</v>
      </c>
      <c r="C1311" t="s">
        <v>361</v>
      </c>
      <c r="D1311" t="s">
        <v>362</v>
      </c>
      <c r="E1311">
        <v>45433</v>
      </c>
      <c r="F1311" t="s">
        <v>84</v>
      </c>
      <c r="G1311" s="21">
        <v>40</v>
      </c>
      <c r="H1311" s="21">
        <v>2702560</v>
      </c>
      <c r="I1311" s="21">
        <v>10810240</v>
      </c>
      <c r="K1311" s="35" t="str">
        <f t="shared" si="19"/>
        <v>Спир</v>
      </c>
    </row>
    <row r="1312" spans="1:11">
      <c r="A1312">
        <v>6483377</v>
      </c>
      <c r="B1312" t="s">
        <v>3928</v>
      </c>
      <c r="C1312" t="s">
        <v>359</v>
      </c>
      <c r="D1312" t="s">
        <v>360</v>
      </c>
      <c r="E1312">
        <v>45285</v>
      </c>
      <c r="F1312" t="s">
        <v>83</v>
      </c>
      <c r="G1312" s="21">
        <v>150</v>
      </c>
      <c r="H1312" s="21">
        <v>2721688</v>
      </c>
      <c r="I1312" s="21">
        <v>40825320</v>
      </c>
      <c r="K1312" s="35" t="str">
        <f t="shared" si="19"/>
        <v>Спир</v>
      </c>
    </row>
    <row r="1313" spans="1:11">
      <c r="A1313">
        <v>6483378</v>
      </c>
      <c r="B1313" t="s">
        <v>3928</v>
      </c>
      <c r="C1313" t="s">
        <v>367</v>
      </c>
      <c r="D1313" t="s">
        <v>368</v>
      </c>
      <c r="E1313">
        <v>45285</v>
      </c>
      <c r="F1313" t="s">
        <v>83</v>
      </c>
      <c r="G1313" s="21">
        <v>200</v>
      </c>
      <c r="H1313" s="21">
        <v>2721601</v>
      </c>
      <c r="I1313" s="21">
        <v>54432020</v>
      </c>
      <c r="K1313" s="35" t="str">
        <f t="shared" si="19"/>
        <v>Спир</v>
      </c>
    </row>
    <row r="1314" spans="1:11">
      <c r="A1314">
        <v>6483379</v>
      </c>
      <c r="B1314" t="s">
        <v>3928</v>
      </c>
      <c r="C1314" t="s">
        <v>128</v>
      </c>
      <c r="D1314" t="s">
        <v>129</v>
      </c>
      <c r="E1314">
        <v>45285</v>
      </c>
      <c r="F1314" t="s">
        <v>83</v>
      </c>
      <c r="G1314" s="21">
        <v>120</v>
      </c>
      <c r="H1314" s="21">
        <v>2721600</v>
      </c>
      <c r="I1314" s="21">
        <v>32659200</v>
      </c>
      <c r="K1314" s="35" t="str">
        <f t="shared" si="19"/>
        <v>Спир</v>
      </c>
    </row>
    <row r="1315" spans="1:11">
      <c r="A1315">
        <v>6483380</v>
      </c>
      <c r="B1315" t="s">
        <v>3928</v>
      </c>
      <c r="C1315" t="s">
        <v>353</v>
      </c>
      <c r="D1315" t="s">
        <v>354</v>
      </c>
      <c r="E1315">
        <v>45285</v>
      </c>
      <c r="F1315" t="s">
        <v>83</v>
      </c>
      <c r="G1315" s="21">
        <v>6000</v>
      </c>
      <c r="H1315" s="21">
        <v>2721600</v>
      </c>
      <c r="I1315" s="21">
        <v>1632960000</v>
      </c>
      <c r="K1315" s="35" t="str">
        <f t="shared" si="19"/>
        <v>Спир</v>
      </c>
    </row>
    <row r="1316" spans="1:11">
      <c r="A1316">
        <v>6484141</v>
      </c>
      <c r="B1316" t="s">
        <v>3928</v>
      </c>
      <c r="C1316" t="s">
        <v>387</v>
      </c>
      <c r="D1316" t="s">
        <v>388</v>
      </c>
      <c r="E1316">
        <v>18521</v>
      </c>
      <c r="F1316" t="s">
        <v>58</v>
      </c>
      <c r="G1316" s="21">
        <v>100</v>
      </c>
      <c r="H1316" s="21">
        <v>6326000</v>
      </c>
      <c r="I1316" s="21">
        <v>6326000</v>
      </c>
      <c r="K1316" s="35" t="str">
        <f t="shared" si="19"/>
        <v>Бард</v>
      </c>
    </row>
    <row r="1317" spans="1:11">
      <c r="A1317">
        <v>6484142</v>
      </c>
      <c r="B1317" t="s">
        <v>3928</v>
      </c>
      <c r="C1317" t="s">
        <v>56</v>
      </c>
      <c r="D1317" t="s">
        <v>57</v>
      </c>
      <c r="E1317">
        <v>18521</v>
      </c>
      <c r="F1317" t="s">
        <v>58</v>
      </c>
      <c r="G1317" s="21">
        <v>300</v>
      </c>
      <c r="H1317" s="21">
        <v>6325205</v>
      </c>
      <c r="I1317" s="21">
        <v>18975615</v>
      </c>
      <c r="K1317" s="35" t="str">
        <f t="shared" si="19"/>
        <v>Бард</v>
      </c>
    </row>
    <row r="1318" spans="1:11">
      <c r="A1318">
        <v>6484143</v>
      </c>
      <c r="B1318" t="s">
        <v>3928</v>
      </c>
      <c r="C1318" t="s">
        <v>204</v>
      </c>
      <c r="D1318" t="s">
        <v>73</v>
      </c>
      <c r="E1318">
        <v>18521</v>
      </c>
      <c r="F1318" t="s">
        <v>58</v>
      </c>
      <c r="G1318" s="21">
        <v>100</v>
      </c>
      <c r="H1318" s="21">
        <v>6325001</v>
      </c>
      <c r="I1318" s="21">
        <v>6325001</v>
      </c>
      <c r="K1318" s="35" t="str">
        <f t="shared" si="19"/>
        <v>Бард</v>
      </c>
    </row>
    <row r="1319" spans="1:11">
      <c r="A1319">
        <v>6484144</v>
      </c>
      <c r="B1319" t="s">
        <v>3928</v>
      </c>
      <c r="C1319" t="s">
        <v>59</v>
      </c>
      <c r="D1319" t="s">
        <v>60</v>
      </c>
      <c r="E1319">
        <v>18521</v>
      </c>
      <c r="F1319" t="s">
        <v>58</v>
      </c>
      <c r="G1319" s="21">
        <v>100</v>
      </c>
      <c r="H1319" s="21">
        <v>6325000</v>
      </c>
      <c r="I1319" s="21">
        <v>6325000</v>
      </c>
      <c r="K1319" s="35" t="str">
        <f t="shared" si="19"/>
        <v>Бард</v>
      </c>
    </row>
    <row r="1320" spans="1:11">
      <c r="A1320">
        <v>6484819</v>
      </c>
      <c r="B1320" t="s">
        <v>3928</v>
      </c>
      <c r="C1320" t="s">
        <v>3956</v>
      </c>
      <c r="D1320" t="s">
        <v>3979</v>
      </c>
      <c r="E1320">
        <v>45433</v>
      </c>
      <c r="F1320" t="s">
        <v>84</v>
      </c>
      <c r="G1320" s="21">
        <v>200</v>
      </c>
      <c r="H1320" s="21">
        <v>2703000</v>
      </c>
      <c r="I1320" s="21">
        <v>54060000</v>
      </c>
      <c r="K1320" s="35" t="str">
        <f t="shared" si="19"/>
        <v>Спир</v>
      </c>
    </row>
    <row r="1321" spans="1:11">
      <c r="A1321">
        <v>6485576</v>
      </c>
      <c r="B1321" t="s">
        <v>3929</v>
      </c>
      <c r="C1321" t="s">
        <v>163</v>
      </c>
      <c r="D1321" t="s">
        <v>164</v>
      </c>
      <c r="E1321">
        <v>45285</v>
      </c>
      <c r="F1321" t="s">
        <v>83</v>
      </c>
      <c r="G1321" s="21">
        <v>200</v>
      </c>
      <c r="H1321" s="21">
        <v>2722010</v>
      </c>
      <c r="I1321" s="21">
        <v>54440200</v>
      </c>
      <c r="K1321" s="35" t="str">
        <f t="shared" si="19"/>
        <v>Спир</v>
      </c>
    </row>
    <row r="1322" spans="1:11">
      <c r="A1322">
        <v>6485577</v>
      </c>
      <c r="B1322" t="s">
        <v>3929</v>
      </c>
      <c r="C1322" t="s">
        <v>102</v>
      </c>
      <c r="D1322" t="s">
        <v>103</v>
      </c>
      <c r="E1322">
        <v>45285</v>
      </c>
      <c r="F1322" t="s">
        <v>83</v>
      </c>
      <c r="G1322" s="21">
        <v>580</v>
      </c>
      <c r="H1322" s="21">
        <v>2721789</v>
      </c>
      <c r="I1322" s="21">
        <v>157863762</v>
      </c>
      <c r="K1322" s="35" t="str">
        <f t="shared" si="19"/>
        <v>Спир</v>
      </c>
    </row>
    <row r="1323" spans="1:11">
      <c r="A1323">
        <v>6485578</v>
      </c>
      <c r="B1323" t="s">
        <v>3929</v>
      </c>
      <c r="C1323" t="s">
        <v>102</v>
      </c>
      <c r="D1323" t="s">
        <v>103</v>
      </c>
      <c r="E1323">
        <v>45285</v>
      </c>
      <c r="F1323" t="s">
        <v>83</v>
      </c>
      <c r="G1323" s="21">
        <v>580</v>
      </c>
      <c r="H1323" s="21">
        <v>2721788</v>
      </c>
      <c r="I1323" s="21">
        <v>157863704</v>
      </c>
      <c r="K1323" s="35" t="str">
        <f t="shared" si="19"/>
        <v>Спир</v>
      </c>
    </row>
    <row r="1324" spans="1:11">
      <c r="A1324">
        <v>6485579</v>
      </c>
      <c r="B1324" t="s">
        <v>3929</v>
      </c>
      <c r="C1324" t="s">
        <v>421</v>
      </c>
      <c r="D1324" t="s">
        <v>422</v>
      </c>
      <c r="E1324">
        <v>45285</v>
      </c>
      <c r="F1324" t="s">
        <v>83</v>
      </c>
      <c r="G1324" s="21">
        <v>1640</v>
      </c>
      <c r="H1324" s="21">
        <v>2721700</v>
      </c>
      <c r="I1324" s="21">
        <v>446358800</v>
      </c>
      <c r="K1324" s="35" t="str">
        <f t="shared" si="19"/>
        <v>Спир</v>
      </c>
    </row>
    <row r="1325" spans="1:11">
      <c r="A1325">
        <v>6486290</v>
      </c>
      <c r="B1325" t="s">
        <v>3929</v>
      </c>
      <c r="C1325" t="s">
        <v>59</v>
      </c>
      <c r="D1325" t="s">
        <v>60</v>
      </c>
      <c r="E1325">
        <v>18521</v>
      </c>
      <c r="F1325" t="s">
        <v>58</v>
      </c>
      <c r="G1325" s="21">
        <v>600</v>
      </c>
      <c r="H1325" s="21">
        <v>6325000</v>
      </c>
      <c r="I1325" s="21">
        <v>37950000</v>
      </c>
      <c r="K1325" s="35" t="str">
        <f t="shared" si="19"/>
        <v>Бард</v>
      </c>
    </row>
    <row r="1326" spans="1:11">
      <c r="A1326">
        <v>6486988</v>
      </c>
      <c r="B1326" t="s">
        <v>3929</v>
      </c>
      <c r="C1326" t="s">
        <v>421</v>
      </c>
      <c r="D1326" t="s">
        <v>422</v>
      </c>
      <c r="E1326">
        <v>45285</v>
      </c>
      <c r="F1326" t="s">
        <v>83</v>
      </c>
      <c r="G1326" s="21">
        <v>250</v>
      </c>
      <c r="H1326" s="21">
        <v>2721600</v>
      </c>
      <c r="I1326" s="21">
        <v>68040000</v>
      </c>
      <c r="K1326" s="35" t="str">
        <f t="shared" si="19"/>
        <v>Спир</v>
      </c>
    </row>
    <row r="1327" spans="1:11">
      <c r="A1327">
        <v>6486989</v>
      </c>
      <c r="B1327" t="s">
        <v>3929</v>
      </c>
      <c r="C1327" t="s">
        <v>150</v>
      </c>
      <c r="D1327" t="s">
        <v>151</v>
      </c>
      <c r="E1327">
        <v>45284</v>
      </c>
      <c r="F1327" t="s">
        <v>82</v>
      </c>
      <c r="G1327" s="21">
        <v>3200</v>
      </c>
      <c r="H1327" s="21">
        <v>2754699</v>
      </c>
      <c r="I1327" s="21">
        <v>881503680</v>
      </c>
      <c r="K1327" s="35" t="str">
        <f t="shared" si="19"/>
        <v>Спир</v>
      </c>
    </row>
    <row r="1328" spans="1:11">
      <c r="A1328">
        <v>6487851</v>
      </c>
      <c r="B1328" t="s">
        <v>2812</v>
      </c>
      <c r="C1328" t="s">
        <v>127</v>
      </c>
      <c r="D1328" t="s">
        <v>106</v>
      </c>
      <c r="E1328">
        <v>45433</v>
      </c>
      <c r="F1328" t="s">
        <v>84</v>
      </c>
      <c r="G1328" s="21">
        <v>100</v>
      </c>
      <c r="H1328" s="21">
        <v>2703800</v>
      </c>
      <c r="I1328" s="21">
        <v>27038000</v>
      </c>
      <c r="K1328" s="35" t="str">
        <f t="shared" si="19"/>
        <v>Спир</v>
      </c>
    </row>
    <row r="1329" spans="1:11">
      <c r="A1329">
        <v>6487852</v>
      </c>
      <c r="B1329" t="s">
        <v>2812</v>
      </c>
      <c r="C1329" t="s">
        <v>3957</v>
      </c>
      <c r="D1329" t="s">
        <v>3980</v>
      </c>
      <c r="E1329">
        <v>45433</v>
      </c>
      <c r="F1329" t="s">
        <v>84</v>
      </c>
      <c r="G1329" s="21">
        <v>400</v>
      </c>
      <c r="H1329" s="21">
        <v>2703560</v>
      </c>
      <c r="I1329" s="21">
        <v>108142400</v>
      </c>
      <c r="K1329" s="35" t="str">
        <f t="shared" si="19"/>
        <v>Спир</v>
      </c>
    </row>
    <row r="1330" spans="1:11">
      <c r="A1330">
        <v>6487859</v>
      </c>
      <c r="B1330" t="s">
        <v>2812</v>
      </c>
      <c r="C1330" t="s">
        <v>138</v>
      </c>
      <c r="D1330" t="s">
        <v>139</v>
      </c>
      <c r="E1330">
        <v>45285</v>
      </c>
      <c r="F1330" t="s">
        <v>83</v>
      </c>
      <c r="G1330" s="21">
        <v>100</v>
      </c>
      <c r="H1330" s="21">
        <v>2722000</v>
      </c>
      <c r="I1330" s="21">
        <v>27220000</v>
      </c>
      <c r="K1330" s="35" t="str">
        <f t="shared" si="19"/>
        <v>Спир</v>
      </c>
    </row>
    <row r="1331" spans="1:11">
      <c r="A1331">
        <v>6487860</v>
      </c>
      <c r="B1331" t="s">
        <v>2812</v>
      </c>
      <c r="C1331" t="s">
        <v>175</v>
      </c>
      <c r="D1331" t="s">
        <v>176</v>
      </c>
      <c r="E1331">
        <v>45285</v>
      </c>
      <c r="F1331" t="s">
        <v>83</v>
      </c>
      <c r="G1331" s="21">
        <v>70</v>
      </c>
      <c r="H1331" s="21">
        <v>2721888</v>
      </c>
      <c r="I1331" s="21">
        <v>19053216</v>
      </c>
      <c r="K1331" s="35" t="str">
        <f t="shared" si="19"/>
        <v>Спир</v>
      </c>
    </row>
    <row r="1332" spans="1:11">
      <c r="A1332">
        <v>6487861</v>
      </c>
      <c r="B1332" t="s">
        <v>2812</v>
      </c>
      <c r="C1332" t="s">
        <v>102</v>
      </c>
      <c r="D1332" t="s">
        <v>103</v>
      </c>
      <c r="E1332">
        <v>45285</v>
      </c>
      <c r="F1332" t="s">
        <v>83</v>
      </c>
      <c r="G1332" s="21">
        <v>580</v>
      </c>
      <c r="H1332" s="21">
        <v>2721788</v>
      </c>
      <c r="I1332" s="21">
        <v>157863704</v>
      </c>
      <c r="K1332" s="35" t="str">
        <f t="shared" si="19"/>
        <v>Спир</v>
      </c>
    </row>
    <row r="1333" spans="1:11">
      <c r="A1333">
        <v>6488594</v>
      </c>
      <c r="B1333" t="s">
        <v>2812</v>
      </c>
      <c r="C1333" t="s">
        <v>1177</v>
      </c>
      <c r="D1333" t="s">
        <v>1178</v>
      </c>
      <c r="E1333">
        <v>18521</v>
      </c>
      <c r="F1333" t="s">
        <v>58</v>
      </c>
      <c r="G1333" s="21">
        <v>100</v>
      </c>
      <c r="H1333" s="21">
        <v>6327000</v>
      </c>
      <c r="I1333" s="21">
        <v>6327000</v>
      </c>
      <c r="K1333" s="35" t="str">
        <f t="shared" si="19"/>
        <v>Бард</v>
      </c>
    </row>
    <row r="1334" spans="1:11">
      <c r="A1334">
        <v>6488595</v>
      </c>
      <c r="B1334" t="s">
        <v>2812</v>
      </c>
      <c r="C1334" t="s">
        <v>1177</v>
      </c>
      <c r="D1334" t="s">
        <v>1178</v>
      </c>
      <c r="E1334">
        <v>18521</v>
      </c>
      <c r="F1334" t="s">
        <v>58</v>
      </c>
      <c r="G1334" s="21">
        <v>100</v>
      </c>
      <c r="H1334" s="21">
        <v>6327000</v>
      </c>
      <c r="I1334" s="21">
        <v>6327000</v>
      </c>
      <c r="K1334" s="35" t="str">
        <f t="shared" si="19"/>
        <v>Бард</v>
      </c>
    </row>
    <row r="1335" spans="1:11">
      <c r="A1335">
        <v>6488596</v>
      </c>
      <c r="B1335" t="s">
        <v>2812</v>
      </c>
      <c r="C1335" t="s">
        <v>59</v>
      </c>
      <c r="D1335" t="s">
        <v>60</v>
      </c>
      <c r="E1335">
        <v>18521</v>
      </c>
      <c r="F1335" t="s">
        <v>58</v>
      </c>
      <c r="G1335" s="21">
        <v>400</v>
      </c>
      <c r="H1335" s="21">
        <v>6325000</v>
      </c>
      <c r="I1335" s="21">
        <v>25300000</v>
      </c>
      <c r="K1335" s="35" t="str">
        <f t="shared" si="19"/>
        <v>Бард</v>
      </c>
    </row>
    <row r="1336" spans="1:11">
      <c r="A1336">
        <v>6488822</v>
      </c>
      <c r="B1336" t="s">
        <v>2812</v>
      </c>
      <c r="C1336" t="s">
        <v>1489</v>
      </c>
      <c r="D1336" t="s">
        <v>1490</v>
      </c>
      <c r="E1336">
        <v>78261</v>
      </c>
      <c r="F1336" t="s">
        <v>1461</v>
      </c>
      <c r="G1336" s="21">
        <v>3200</v>
      </c>
      <c r="H1336" s="21">
        <v>27216000</v>
      </c>
      <c r="I1336" s="21">
        <v>87091200</v>
      </c>
      <c r="K1336" s="35" t="str">
        <f t="shared" si="19"/>
        <v>Спир</v>
      </c>
    </row>
    <row r="1337" spans="1:11">
      <c r="A1337">
        <v>6489305</v>
      </c>
      <c r="B1337" t="s">
        <v>2812</v>
      </c>
      <c r="C1337" t="s">
        <v>357</v>
      </c>
      <c r="D1337" t="s">
        <v>358</v>
      </c>
      <c r="E1337">
        <v>45285</v>
      </c>
      <c r="F1337" t="s">
        <v>83</v>
      </c>
      <c r="G1337" s="21">
        <v>50</v>
      </c>
      <c r="H1337" s="21">
        <v>2721700</v>
      </c>
      <c r="I1337" s="21">
        <v>13608500</v>
      </c>
      <c r="K1337" s="35" t="str">
        <f t="shared" si="19"/>
        <v>Спир</v>
      </c>
    </row>
    <row r="1338" spans="1:11">
      <c r="A1338">
        <v>6489323</v>
      </c>
      <c r="B1338" t="s">
        <v>2812</v>
      </c>
      <c r="C1338" t="s">
        <v>94</v>
      </c>
      <c r="D1338" t="s">
        <v>95</v>
      </c>
      <c r="E1338">
        <v>45284</v>
      </c>
      <c r="F1338" t="s">
        <v>82</v>
      </c>
      <c r="G1338" s="21">
        <v>20</v>
      </c>
      <c r="H1338" s="21">
        <v>2754999</v>
      </c>
      <c r="I1338" s="21">
        <v>5509998</v>
      </c>
      <c r="K1338" s="35" t="str">
        <f t="shared" si="19"/>
        <v>Спир</v>
      </c>
    </row>
    <row r="1339" spans="1:11">
      <c r="A1339">
        <v>6489324</v>
      </c>
      <c r="B1339" t="s">
        <v>2812</v>
      </c>
      <c r="C1339" t="s">
        <v>150</v>
      </c>
      <c r="D1339" t="s">
        <v>151</v>
      </c>
      <c r="E1339">
        <v>45284</v>
      </c>
      <c r="F1339" t="s">
        <v>82</v>
      </c>
      <c r="G1339" s="21">
        <v>3200</v>
      </c>
      <c r="H1339" s="21">
        <v>2754688</v>
      </c>
      <c r="I1339" s="21">
        <v>881500160</v>
      </c>
      <c r="K1339" s="35" t="str">
        <f t="shared" si="19"/>
        <v>Спир</v>
      </c>
    </row>
    <row r="1340" spans="1:11">
      <c r="A1340">
        <v>6489751</v>
      </c>
      <c r="B1340" t="s">
        <v>2812</v>
      </c>
      <c r="C1340" t="s">
        <v>128</v>
      </c>
      <c r="D1340" t="s">
        <v>129</v>
      </c>
      <c r="E1340">
        <v>54511</v>
      </c>
      <c r="F1340" t="s">
        <v>286</v>
      </c>
      <c r="G1340" s="21">
        <v>52000</v>
      </c>
      <c r="H1340" s="21">
        <v>272160000</v>
      </c>
      <c r="I1340" s="21">
        <v>1415232000</v>
      </c>
      <c r="K1340" s="35" t="str">
        <f t="shared" si="19"/>
        <v>Спир</v>
      </c>
    </row>
    <row r="1341" spans="1:11">
      <c r="A1341">
        <v>6490350</v>
      </c>
      <c r="B1341" t="s">
        <v>3930</v>
      </c>
      <c r="C1341" t="s">
        <v>1469</v>
      </c>
      <c r="D1341" t="s">
        <v>1470</v>
      </c>
      <c r="E1341">
        <v>45433</v>
      </c>
      <c r="F1341" t="s">
        <v>84</v>
      </c>
      <c r="G1341" s="21">
        <v>100</v>
      </c>
      <c r="H1341" s="21">
        <v>2704000</v>
      </c>
      <c r="I1341" s="21">
        <v>27040000</v>
      </c>
      <c r="K1341" s="35" t="str">
        <f t="shared" si="19"/>
        <v>Спир</v>
      </c>
    </row>
    <row r="1342" spans="1:11">
      <c r="A1342">
        <v>6490351</v>
      </c>
      <c r="B1342" t="s">
        <v>3930</v>
      </c>
      <c r="C1342" t="s">
        <v>381</v>
      </c>
      <c r="D1342" t="s">
        <v>382</v>
      </c>
      <c r="E1342">
        <v>45433</v>
      </c>
      <c r="F1342" t="s">
        <v>84</v>
      </c>
      <c r="G1342" s="21">
        <v>450</v>
      </c>
      <c r="H1342" s="21">
        <v>2702788</v>
      </c>
      <c r="I1342" s="21">
        <v>121625460</v>
      </c>
      <c r="K1342" s="35" t="str">
        <f t="shared" si="19"/>
        <v>Спир</v>
      </c>
    </row>
    <row r="1343" spans="1:11">
      <c r="A1343">
        <v>6490353</v>
      </c>
      <c r="B1343" t="s">
        <v>3930</v>
      </c>
      <c r="C1343" t="s">
        <v>156</v>
      </c>
      <c r="D1343" t="s">
        <v>157</v>
      </c>
      <c r="E1343">
        <v>45285</v>
      </c>
      <c r="F1343" t="s">
        <v>83</v>
      </c>
      <c r="G1343" s="21">
        <v>200</v>
      </c>
      <c r="H1343" s="21">
        <v>2721788</v>
      </c>
      <c r="I1343" s="21">
        <v>54435760</v>
      </c>
      <c r="K1343" s="35" t="str">
        <f t="shared" si="19"/>
        <v>Спир</v>
      </c>
    </row>
    <row r="1344" spans="1:11">
      <c r="A1344">
        <v>6490354</v>
      </c>
      <c r="B1344" t="s">
        <v>3930</v>
      </c>
      <c r="C1344" t="s">
        <v>3959</v>
      </c>
      <c r="D1344" t="s">
        <v>3982</v>
      </c>
      <c r="E1344">
        <v>45285</v>
      </c>
      <c r="F1344" t="s">
        <v>83</v>
      </c>
      <c r="G1344" s="21">
        <v>20</v>
      </c>
      <c r="H1344" s="21">
        <v>2721600</v>
      </c>
      <c r="I1344" s="21">
        <v>5443200</v>
      </c>
      <c r="K1344" s="35" t="str">
        <f t="shared" si="19"/>
        <v>Спир</v>
      </c>
    </row>
    <row r="1345" spans="1:11">
      <c r="A1345">
        <v>6490355</v>
      </c>
      <c r="B1345" t="s">
        <v>3930</v>
      </c>
      <c r="C1345" t="s">
        <v>98</v>
      </c>
      <c r="D1345" t="s">
        <v>99</v>
      </c>
      <c r="E1345">
        <v>45285</v>
      </c>
      <c r="F1345" t="s">
        <v>83</v>
      </c>
      <c r="G1345" s="21">
        <v>600</v>
      </c>
      <c r="H1345" s="21">
        <v>2721600</v>
      </c>
      <c r="I1345" s="21">
        <v>163296000</v>
      </c>
      <c r="K1345" s="35" t="str">
        <f t="shared" si="19"/>
        <v>Спир</v>
      </c>
    </row>
    <row r="1346" spans="1:11">
      <c r="A1346">
        <v>6491103</v>
      </c>
      <c r="B1346" t="s">
        <v>3930</v>
      </c>
      <c r="C1346" t="s">
        <v>430</v>
      </c>
      <c r="D1346" t="s">
        <v>431</v>
      </c>
      <c r="E1346">
        <v>18521</v>
      </c>
      <c r="F1346" t="s">
        <v>58</v>
      </c>
      <c r="G1346" s="21">
        <v>100</v>
      </c>
      <c r="H1346" s="21">
        <v>6327999</v>
      </c>
      <c r="I1346" s="21">
        <v>6327999</v>
      </c>
      <c r="K1346" s="35" t="str">
        <f t="shared" si="19"/>
        <v>Бард</v>
      </c>
    </row>
    <row r="1347" spans="1:11">
      <c r="A1347">
        <v>6491104</v>
      </c>
      <c r="B1347" t="s">
        <v>3930</v>
      </c>
      <c r="C1347" t="s">
        <v>59</v>
      </c>
      <c r="D1347" t="s">
        <v>60</v>
      </c>
      <c r="E1347">
        <v>18521</v>
      </c>
      <c r="F1347" t="s">
        <v>58</v>
      </c>
      <c r="G1347" s="21">
        <v>500</v>
      </c>
      <c r="H1347" s="21">
        <v>6325000</v>
      </c>
      <c r="I1347" s="21">
        <v>31625000</v>
      </c>
      <c r="K1347" s="35" t="str">
        <f t="shared" si="19"/>
        <v>Бард</v>
      </c>
    </row>
    <row r="1348" spans="1:11">
      <c r="A1348">
        <v>6491777</v>
      </c>
      <c r="B1348" t="s">
        <v>3930</v>
      </c>
      <c r="C1348" t="s">
        <v>3958</v>
      </c>
      <c r="D1348" t="s">
        <v>3981</v>
      </c>
      <c r="E1348">
        <v>45433</v>
      </c>
      <c r="F1348" t="s">
        <v>84</v>
      </c>
      <c r="G1348" s="21">
        <v>100</v>
      </c>
      <c r="H1348" s="21">
        <v>2704999</v>
      </c>
      <c r="I1348" s="21">
        <v>27049990</v>
      </c>
      <c r="K1348" s="35" t="str">
        <f t="shared" si="19"/>
        <v>Спир</v>
      </c>
    </row>
    <row r="1349" spans="1:11">
      <c r="A1349">
        <v>6492805</v>
      </c>
      <c r="B1349" t="s">
        <v>3931</v>
      </c>
      <c r="C1349" t="s">
        <v>5349</v>
      </c>
      <c r="D1349" t="s">
        <v>1475</v>
      </c>
      <c r="E1349">
        <v>45285</v>
      </c>
      <c r="F1349" t="s">
        <v>83</v>
      </c>
      <c r="G1349" s="21">
        <v>50</v>
      </c>
      <c r="H1349" s="21">
        <v>2726000</v>
      </c>
      <c r="I1349" s="21">
        <v>13630000</v>
      </c>
      <c r="K1349" s="35" t="str">
        <f t="shared" si="19"/>
        <v>Спир</v>
      </c>
    </row>
    <row r="1350" spans="1:11">
      <c r="A1350">
        <v>6492806</v>
      </c>
      <c r="B1350" t="s">
        <v>3931</v>
      </c>
      <c r="C1350" t="s">
        <v>367</v>
      </c>
      <c r="D1350" t="s">
        <v>368</v>
      </c>
      <c r="E1350">
        <v>45285</v>
      </c>
      <c r="F1350" t="s">
        <v>83</v>
      </c>
      <c r="G1350" s="21">
        <v>200</v>
      </c>
      <c r="H1350" s="21">
        <v>2726000</v>
      </c>
      <c r="I1350" s="21">
        <v>54520000</v>
      </c>
      <c r="K1350" s="35" t="str">
        <f t="shared" si="19"/>
        <v>Спир</v>
      </c>
    </row>
    <row r="1351" spans="1:11">
      <c r="A1351">
        <v>6492807</v>
      </c>
      <c r="B1351" t="s">
        <v>3931</v>
      </c>
      <c r="C1351" t="s">
        <v>1169</v>
      </c>
      <c r="D1351" t="s">
        <v>1170</v>
      </c>
      <c r="E1351">
        <v>45285</v>
      </c>
      <c r="F1351" t="s">
        <v>83</v>
      </c>
      <c r="G1351" s="21">
        <v>750</v>
      </c>
      <c r="H1351" s="21">
        <v>2722007</v>
      </c>
      <c r="I1351" s="21">
        <v>204150525</v>
      </c>
      <c r="K1351" s="35" t="str">
        <f t="shared" ref="K1351:K1414" si="20">LEFT(F1351,4)</f>
        <v>Спир</v>
      </c>
    </row>
    <row r="1352" spans="1:11">
      <c r="A1352">
        <v>6492808</v>
      </c>
      <c r="B1352" t="s">
        <v>3931</v>
      </c>
      <c r="C1352" t="s">
        <v>150</v>
      </c>
      <c r="D1352" t="s">
        <v>151</v>
      </c>
      <c r="E1352">
        <v>45284</v>
      </c>
      <c r="F1352" t="s">
        <v>82</v>
      </c>
      <c r="G1352" s="21">
        <v>3200</v>
      </c>
      <c r="H1352" s="21">
        <v>2754788</v>
      </c>
      <c r="I1352" s="21">
        <v>881532160</v>
      </c>
      <c r="K1352" s="35" t="str">
        <f t="shared" si="20"/>
        <v>Спир</v>
      </c>
    </row>
    <row r="1353" spans="1:11">
      <c r="A1353">
        <v>6493541</v>
      </c>
      <c r="B1353" t="s">
        <v>3931</v>
      </c>
      <c r="C1353" t="s">
        <v>59</v>
      </c>
      <c r="D1353" t="s">
        <v>60</v>
      </c>
      <c r="E1353">
        <v>18521</v>
      </c>
      <c r="F1353" t="s">
        <v>58</v>
      </c>
      <c r="G1353" s="21">
        <v>1000</v>
      </c>
      <c r="H1353" s="21">
        <v>6325000</v>
      </c>
      <c r="I1353" s="21">
        <v>63250000</v>
      </c>
      <c r="K1353" s="35" t="str">
        <f t="shared" si="20"/>
        <v>Бард</v>
      </c>
    </row>
    <row r="1354" spans="1:11">
      <c r="A1354">
        <v>6494183</v>
      </c>
      <c r="B1354" t="s">
        <v>3931</v>
      </c>
      <c r="C1354" t="s">
        <v>192</v>
      </c>
      <c r="D1354" t="s">
        <v>193</v>
      </c>
      <c r="E1354">
        <v>45433</v>
      </c>
      <c r="F1354" t="s">
        <v>84</v>
      </c>
      <c r="G1354" s="21">
        <v>200</v>
      </c>
      <c r="H1354" s="21">
        <v>2702788</v>
      </c>
      <c r="I1354" s="21">
        <v>54055760</v>
      </c>
      <c r="K1354" s="35" t="str">
        <f t="shared" si="20"/>
        <v>Спир</v>
      </c>
    </row>
    <row r="1355" spans="1:11">
      <c r="A1355">
        <v>6494186</v>
      </c>
      <c r="B1355" t="s">
        <v>3931</v>
      </c>
      <c r="C1355" t="s">
        <v>3960</v>
      </c>
      <c r="D1355" t="s">
        <v>3983</v>
      </c>
      <c r="E1355">
        <v>45285</v>
      </c>
      <c r="F1355" t="s">
        <v>83</v>
      </c>
      <c r="G1355" s="21">
        <v>50</v>
      </c>
      <c r="H1355" s="21">
        <v>2727000</v>
      </c>
      <c r="I1355" s="21">
        <v>13635000</v>
      </c>
      <c r="K1355" s="35" t="str">
        <f t="shared" si="20"/>
        <v>Спир</v>
      </c>
    </row>
    <row r="1356" spans="1:11">
      <c r="A1356">
        <v>6494187</v>
      </c>
      <c r="B1356" t="s">
        <v>3931</v>
      </c>
      <c r="C1356" t="s">
        <v>113</v>
      </c>
      <c r="D1356" t="s">
        <v>114</v>
      </c>
      <c r="E1356">
        <v>45285</v>
      </c>
      <c r="F1356" t="s">
        <v>83</v>
      </c>
      <c r="G1356" s="21">
        <v>600</v>
      </c>
      <c r="H1356" s="21">
        <v>2722007</v>
      </c>
      <c r="I1356" s="21">
        <v>163320420</v>
      </c>
      <c r="K1356" s="35" t="str">
        <f t="shared" si="20"/>
        <v>Спир</v>
      </c>
    </row>
    <row r="1357" spans="1:11">
      <c r="A1357">
        <v>6494188</v>
      </c>
      <c r="B1357" t="s">
        <v>3931</v>
      </c>
      <c r="C1357" t="s">
        <v>92</v>
      </c>
      <c r="D1357" t="s">
        <v>93</v>
      </c>
      <c r="E1357">
        <v>45285</v>
      </c>
      <c r="F1357" t="s">
        <v>83</v>
      </c>
      <c r="G1357" s="21">
        <v>450</v>
      </c>
      <c r="H1357" s="21">
        <v>2721800</v>
      </c>
      <c r="I1357" s="21">
        <v>122481000</v>
      </c>
      <c r="K1357" s="35" t="str">
        <f t="shared" si="20"/>
        <v>Спир</v>
      </c>
    </row>
    <row r="1358" spans="1:11">
      <c r="A1358">
        <v>6494189</v>
      </c>
      <c r="B1358" t="s">
        <v>3931</v>
      </c>
      <c r="C1358" t="s">
        <v>92</v>
      </c>
      <c r="D1358" t="s">
        <v>93</v>
      </c>
      <c r="E1358">
        <v>45285</v>
      </c>
      <c r="F1358" t="s">
        <v>83</v>
      </c>
      <c r="G1358" s="21">
        <v>400</v>
      </c>
      <c r="H1358" s="21">
        <v>2721800</v>
      </c>
      <c r="I1358" s="21">
        <v>108872000</v>
      </c>
      <c r="K1358" s="35" t="str">
        <f t="shared" si="20"/>
        <v>Спир</v>
      </c>
    </row>
    <row r="1359" spans="1:11">
      <c r="A1359">
        <v>6494496</v>
      </c>
      <c r="B1359" t="s">
        <v>3931</v>
      </c>
      <c r="C1359" t="s">
        <v>1489</v>
      </c>
      <c r="D1359" t="s">
        <v>1490</v>
      </c>
      <c r="E1359">
        <v>78261</v>
      </c>
      <c r="F1359" t="s">
        <v>1461</v>
      </c>
      <c r="G1359" s="21">
        <v>3200</v>
      </c>
      <c r="H1359" s="21">
        <v>27216000</v>
      </c>
      <c r="I1359" s="21">
        <v>87091200</v>
      </c>
      <c r="K1359" s="35" t="str">
        <f t="shared" si="20"/>
        <v>Спир</v>
      </c>
    </row>
    <row r="1360" spans="1:11">
      <c r="A1360">
        <v>6494497</v>
      </c>
      <c r="B1360" t="s">
        <v>3931</v>
      </c>
      <c r="C1360" t="s">
        <v>1489</v>
      </c>
      <c r="D1360" t="s">
        <v>1490</v>
      </c>
      <c r="E1360">
        <v>78261</v>
      </c>
      <c r="F1360" t="s">
        <v>1461</v>
      </c>
      <c r="G1360" s="21">
        <v>3200</v>
      </c>
      <c r="H1360" s="21">
        <v>27216000</v>
      </c>
      <c r="I1360" s="21">
        <v>87091200</v>
      </c>
      <c r="K1360" s="35" t="str">
        <f t="shared" si="20"/>
        <v>Спир</v>
      </c>
    </row>
    <row r="1361" spans="1:11">
      <c r="A1361">
        <v>6495001</v>
      </c>
      <c r="B1361" t="s">
        <v>3932</v>
      </c>
      <c r="C1361" t="s">
        <v>355</v>
      </c>
      <c r="D1361" t="s">
        <v>356</v>
      </c>
      <c r="E1361">
        <v>45433</v>
      </c>
      <c r="F1361" t="s">
        <v>84</v>
      </c>
      <c r="G1361" s="21">
        <v>1500</v>
      </c>
      <c r="H1361" s="21">
        <v>2702560</v>
      </c>
      <c r="I1361" s="21">
        <v>405384000</v>
      </c>
      <c r="K1361" s="35" t="str">
        <f t="shared" si="20"/>
        <v>Спир</v>
      </c>
    </row>
    <row r="1362" spans="1:11">
      <c r="A1362">
        <v>6495002</v>
      </c>
      <c r="B1362" t="s">
        <v>3932</v>
      </c>
      <c r="C1362" t="s">
        <v>3942</v>
      </c>
      <c r="D1362" t="s">
        <v>3966</v>
      </c>
      <c r="E1362">
        <v>45433</v>
      </c>
      <c r="F1362" t="s">
        <v>84</v>
      </c>
      <c r="G1362" s="21">
        <v>10</v>
      </c>
      <c r="H1362" s="21">
        <v>2702560</v>
      </c>
      <c r="I1362" s="21">
        <v>2702560</v>
      </c>
      <c r="K1362" s="35" t="str">
        <f t="shared" si="20"/>
        <v>Спир</v>
      </c>
    </row>
    <row r="1363" spans="1:11">
      <c r="A1363">
        <v>6495003</v>
      </c>
      <c r="B1363" t="s">
        <v>3932</v>
      </c>
      <c r="C1363" t="s">
        <v>423</v>
      </c>
      <c r="D1363" t="s">
        <v>424</v>
      </c>
      <c r="E1363">
        <v>45285</v>
      </c>
      <c r="F1363" t="s">
        <v>83</v>
      </c>
      <c r="G1363" s="21">
        <v>160</v>
      </c>
      <c r="H1363" s="21">
        <v>2721900</v>
      </c>
      <c r="I1363" s="21">
        <v>43550400</v>
      </c>
      <c r="K1363" s="35" t="str">
        <f t="shared" si="20"/>
        <v>Спир</v>
      </c>
    </row>
    <row r="1364" spans="1:11">
      <c r="A1364">
        <v>6495698</v>
      </c>
      <c r="B1364" t="s">
        <v>3932</v>
      </c>
      <c r="C1364" t="s">
        <v>63</v>
      </c>
      <c r="D1364" t="s">
        <v>64</v>
      </c>
      <c r="E1364">
        <v>18521</v>
      </c>
      <c r="F1364" t="s">
        <v>58</v>
      </c>
      <c r="G1364" s="21">
        <v>400</v>
      </c>
      <c r="H1364" s="21">
        <v>6326000</v>
      </c>
      <c r="I1364" s="21">
        <v>25304000</v>
      </c>
      <c r="K1364" s="35" t="str">
        <f t="shared" si="20"/>
        <v>Бард</v>
      </c>
    </row>
    <row r="1365" spans="1:11">
      <c r="A1365">
        <v>6495699</v>
      </c>
      <c r="B1365" t="s">
        <v>3932</v>
      </c>
      <c r="C1365" t="s">
        <v>59</v>
      </c>
      <c r="D1365" t="s">
        <v>60</v>
      </c>
      <c r="E1365">
        <v>18521</v>
      </c>
      <c r="F1365" t="s">
        <v>58</v>
      </c>
      <c r="G1365" s="21">
        <v>200</v>
      </c>
      <c r="H1365" s="21">
        <v>6325000</v>
      </c>
      <c r="I1365" s="21">
        <v>12650000</v>
      </c>
      <c r="K1365" s="35" t="str">
        <f t="shared" si="20"/>
        <v>Бард</v>
      </c>
    </row>
    <row r="1366" spans="1:11">
      <c r="A1366">
        <v>6496357</v>
      </c>
      <c r="B1366" t="s">
        <v>3932</v>
      </c>
      <c r="C1366" t="s">
        <v>3944</v>
      </c>
      <c r="D1366" t="s">
        <v>3968</v>
      </c>
      <c r="E1366">
        <v>45285</v>
      </c>
      <c r="F1366" t="s">
        <v>83</v>
      </c>
      <c r="G1366" s="21">
        <v>100</v>
      </c>
      <c r="H1366" s="21">
        <v>2722002</v>
      </c>
      <c r="I1366" s="21">
        <v>27220020</v>
      </c>
      <c r="K1366" s="35" t="str">
        <f t="shared" si="20"/>
        <v>Спир</v>
      </c>
    </row>
    <row r="1367" spans="1:11">
      <c r="A1367">
        <v>6496358</v>
      </c>
      <c r="B1367" t="s">
        <v>3932</v>
      </c>
      <c r="C1367" t="s">
        <v>353</v>
      </c>
      <c r="D1367" t="s">
        <v>354</v>
      </c>
      <c r="E1367">
        <v>45285</v>
      </c>
      <c r="F1367" t="s">
        <v>83</v>
      </c>
      <c r="G1367" s="21">
        <v>6100</v>
      </c>
      <c r="H1367" s="21">
        <v>2721600</v>
      </c>
      <c r="I1367" s="21">
        <v>1660176000</v>
      </c>
      <c r="K1367" s="35" t="str">
        <f t="shared" si="20"/>
        <v>Спир</v>
      </c>
    </row>
    <row r="1368" spans="1:11">
      <c r="A1368">
        <v>6496360</v>
      </c>
      <c r="B1368" t="s">
        <v>3932</v>
      </c>
      <c r="C1368" t="s">
        <v>413</v>
      </c>
      <c r="D1368" t="s">
        <v>414</v>
      </c>
      <c r="E1368">
        <v>45284</v>
      </c>
      <c r="F1368" t="s">
        <v>82</v>
      </c>
      <c r="G1368" s="21">
        <v>200</v>
      </c>
      <c r="H1368" s="21">
        <v>2754777</v>
      </c>
      <c r="I1368" s="21">
        <v>55095540</v>
      </c>
      <c r="K1368" s="35" t="str">
        <f t="shared" si="20"/>
        <v>Спир</v>
      </c>
    </row>
    <row r="1369" spans="1:11">
      <c r="A1369">
        <v>6497184</v>
      </c>
      <c r="B1369" t="s">
        <v>3933</v>
      </c>
      <c r="C1369" t="s">
        <v>127</v>
      </c>
      <c r="D1369" t="s">
        <v>106</v>
      </c>
      <c r="E1369">
        <v>45433</v>
      </c>
      <c r="F1369" t="s">
        <v>84</v>
      </c>
      <c r="G1369" s="21">
        <v>100</v>
      </c>
      <c r="H1369" s="21">
        <v>2703800</v>
      </c>
      <c r="I1369" s="21">
        <v>27038000</v>
      </c>
      <c r="K1369" s="35" t="str">
        <f t="shared" si="20"/>
        <v>Спир</v>
      </c>
    </row>
    <row r="1370" spans="1:11">
      <c r="A1370">
        <v>6497188</v>
      </c>
      <c r="B1370" t="s">
        <v>3933</v>
      </c>
      <c r="C1370" t="s">
        <v>3955</v>
      </c>
      <c r="D1370" t="s">
        <v>3978</v>
      </c>
      <c r="E1370">
        <v>45285</v>
      </c>
      <c r="F1370" t="s">
        <v>83</v>
      </c>
      <c r="G1370" s="21">
        <v>1000</v>
      </c>
      <c r="H1370" s="21">
        <v>2721777</v>
      </c>
      <c r="I1370" s="21">
        <v>272177700</v>
      </c>
      <c r="K1370" s="35" t="str">
        <f t="shared" si="20"/>
        <v>Спир</v>
      </c>
    </row>
    <row r="1371" spans="1:11">
      <c r="A1371">
        <v>6497189</v>
      </c>
      <c r="B1371" t="s">
        <v>3933</v>
      </c>
      <c r="C1371" t="s">
        <v>1473</v>
      </c>
      <c r="D1371" t="s">
        <v>1474</v>
      </c>
      <c r="E1371">
        <v>45285</v>
      </c>
      <c r="F1371" t="s">
        <v>83</v>
      </c>
      <c r="G1371" s="21">
        <v>70</v>
      </c>
      <c r="H1371" s="21">
        <v>2721605</v>
      </c>
      <c r="I1371" s="21">
        <v>19051235</v>
      </c>
      <c r="K1371" s="35" t="str">
        <f t="shared" si="20"/>
        <v>Спир</v>
      </c>
    </row>
    <row r="1372" spans="1:11">
      <c r="A1372">
        <v>6497190</v>
      </c>
      <c r="B1372" t="s">
        <v>3933</v>
      </c>
      <c r="C1372" t="s">
        <v>92</v>
      </c>
      <c r="D1372" t="s">
        <v>93</v>
      </c>
      <c r="E1372">
        <v>45285</v>
      </c>
      <c r="F1372" t="s">
        <v>83</v>
      </c>
      <c r="G1372" s="21">
        <v>50</v>
      </c>
      <c r="H1372" s="21">
        <v>2721600</v>
      </c>
      <c r="I1372" s="21">
        <v>13608000</v>
      </c>
      <c r="K1372" s="35" t="str">
        <f t="shared" si="20"/>
        <v>Спир</v>
      </c>
    </row>
    <row r="1373" spans="1:11">
      <c r="A1373">
        <v>6497942</v>
      </c>
      <c r="B1373" t="s">
        <v>3933</v>
      </c>
      <c r="C1373" t="s">
        <v>56</v>
      </c>
      <c r="D1373" t="s">
        <v>57</v>
      </c>
      <c r="E1373">
        <v>18521</v>
      </c>
      <c r="F1373" t="s">
        <v>58</v>
      </c>
      <c r="G1373" s="21">
        <v>300</v>
      </c>
      <c r="H1373" s="21">
        <v>6325205</v>
      </c>
      <c r="I1373" s="21">
        <v>18975615</v>
      </c>
      <c r="K1373" s="35" t="str">
        <f t="shared" si="20"/>
        <v>Бард</v>
      </c>
    </row>
    <row r="1374" spans="1:11">
      <c r="A1374">
        <v>6497943</v>
      </c>
      <c r="B1374" t="s">
        <v>3933</v>
      </c>
      <c r="C1374" t="s">
        <v>59</v>
      </c>
      <c r="D1374" t="s">
        <v>60</v>
      </c>
      <c r="E1374">
        <v>18521</v>
      </c>
      <c r="F1374" t="s">
        <v>58</v>
      </c>
      <c r="G1374" s="21">
        <v>300</v>
      </c>
      <c r="H1374" s="21">
        <v>6325000</v>
      </c>
      <c r="I1374" s="21">
        <v>18975000</v>
      </c>
      <c r="K1374" s="35" t="str">
        <f t="shared" si="20"/>
        <v>Бард</v>
      </c>
    </row>
    <row r="1375" spans="1:11">
      <c r="A1375">
        <v>6498598</v>
      </c>
      <c r="B1375" t="s">
        <v>3933</v>
      </c>
      <c r="C1375" t="s">
        <v>1150</v>
      </c>
      <c r="D1375" t="s">
        <v>1151</v>
      </c>
      <c r="E1375">
        <v>45285</v>
      </c>
      <c r="F1375" t="s">
        <v>83</v>
      </c>
      <c r="G1375" s="21">
        <v>150</v>
      </c>
      <c r="H1375" s="21">
        <v>2722207</v>
      </c>
      <c r="I1375" s="21">
        <v>40833105</v>
      </c>
      <c r="K1375" s="35" t="str">
        <f t="shared" si="20"/>
        <v>Спир</v>
      </c>
    </row>
    <row r="1376" spans="1:11">
      <c r="A1376">
        <v>6498599</v>
      </c>
      <c r="B1376" t="s">
        <v>3933</v>
      </c>
      <c r="C1376" t="s">
        <v>130</v>
      </c>
      <c r="D1376" t="s">
        <v>131</v>
      </c>
      <c r="E1376">
        <v>45285</v>
      </c>
      <c r="F1376" t="s">
        <v>83</v>
      </c>
      <c r="G1376" s="21">
        <v>200</v>
      </c>
      <c r="H1376" s="21">
        <v>2722000</v>
      </c>
      <c r="I1376" s="21">
        <v>54440000</v>
      </c>
      <c r="K1376" s="35" t="str">
        <f t="shared" si="20"/>
        <v>Спир</v>
      </c>
    </row>
    <row r="1377" spans="1:11">
      <c r="A1377">
        <v>6498600</v>
      </c>
      <c r="B1377" t="s">
        <v>3933</v>
      </c>
      <c r="C1377" t="s">
        <v>3953</v>
      </c>
      <c r="D1377" t="s">
        <v>3976</v>
      </c>
      <c r="E1377">
        <v>45285</v>
      </c>
      <c r="F1377" t="s">
        <v>83</v>
      </c>
      <c r="G1377" s="21">
        <v>100</v>
      </c>
      <c r="H1377" s="21">
        <v>2721800</v>
      </c>
      <c r="I1377" s="21">
        <v>27218000</v>
      </c>
      <c r="K1377" s="35" t="str">
        <f t="shared" si="20"/>
        <v>Спир</v>
      </c>
    </row>
    <row r="1378" spans="1:11">
      <c r="A1378">
        <v>6498604</v>
      </c>
      <c r="B1378" t="s">
        <v>3933</v>
      </c>
      <c r="C1378" t="s">
        <v>150</v>
      </c>
      <c r="D1378" t="s">
        <v>151</v>
      </c>
      <c r="E1378">
        <v>45284</v>
      </c>
      <c r="F1378" t="s">
        <v>82</v>
      </c>
      <c r="G1378" s="21">
        <v>3200</v>
      </c>
      <c r="H1378" s="21">
        <v>2755007</v>
      </c>
      <c r="I1378" s="21">
        <v>881602240</v>
      </c>
      <c r="K1378" s="35" t="str">
        <f t="shared" si="20"/>
        <v>Спир</v>
      </c>
    </row>
    <row r="1379" spans="1:11">
      <c r="A1379">
        <v>6499421</v>
      </c>
      <c r="B1379" t="s">
        <v>3934</v>
      </c>
      <c r="C1379" t="s">
        <v>150</v>
      </c>
      <c r="D1379" t="s">
        <v>151</v>
      </c>
      <c r="E1379">
        <v>45284</v>
      </c>
      <c r="F1379" t="s">
        <v>82</v>
      </c>
      <c r="G1379" s="21">
        <v>3200</v>
      </c>
      <c r="H1379" s="21">
        <v>2756788</v>
      </c>
      <c r="I1379" s="21">
        <v>882172160</v>
      </c>
      <c r="K1379" s="35" t="str">
        <f t="shared" si="20"/>
        <v>Спир</v>
      </c>
    </row>
    <row r="1380" spans="1:11">
      <c r="A1380">
        <v>6499422</v>
      </c>
      <c r="B1380" t="s">
        <v>3934</v>
      </c>
      <c r="C1380" t="s">
        <v>1473</v>
      </c>
      <c r="D1380" t="s">
        <v>1474</v>
      </c>
      <c r="E1380">
        <v>45284</v>
      </c>
      <c r="F1380" t="s">
        <v>82</v>
      </c>
      <c r="G1380" s="21">
        <v>100</v>
      </c>
      <c r="H1380" s="21">
        <v>2755640</v>
      </c>
      <c r="I1380" s="21">
        <v>27556400</v>
      </c>
      <c r="K1380" s="35" t="str">
        <f t="shared" si="20"/>
        <v>Спир</v>
      </c>
    </row>
    <row r="1381" spans="1:11">
      <c r="A1381">
        <v>6500119</v>
      </c>
      <c r="B1381" t="s">
        <v>3934</v>
      </c>
      <c r="C1381" t="s">
        <v>1471</v>
      </c>
      <c r="D1381" t="s">
        <v>1472</v>
      </c>
      <c r="E1381">
        <v>18521</v>
      </c>
      <c r="F1381" t="s">
        <v>58</v>
      </c>
      <c r="G1381" s="21">
        <v>100</v>
      </c>
      <c r="H1381" s="21">
        <v>6327111</v>
      </c>
      <c r="I1381" s="21">
        <v>6327111</v>
      </c>
      <c r="K1381" s="35" t="str">
        <f t="shared" si="20"/>
        <v>Бард</v>
      </c>
    </row>
    <row r="1382" spans="1:11">
      <c r="A1382">
        <v>6500120</v>
      </c>
      <c r="B1382" t="s">
        <v>3934</v>
      </c>
      <c r="C1382" t="s">
        <v>387</v>
      </c>
      <c r="D1382" t="s">
        <v>388</v>
      </c>
      <c r="E1382">
        <v>18521</v>
      </c>
      <c r="F1382" t="s">
        <v>58</v>
      </c>
      <c r="G1382" s="21">
        <v>100</v>
      </c>
      <c r="H1382" s="21">
        <v>6327000</v>
      </c>
      <c r="I1382" s="21">
        <v>6327000</v>
      </c>
      <c r="K1382" s="35" t="str">
        <f t="shared" si="20"/>
        <v>Бард</v>
      </c>
    </row>
    <row r="1383" spans="1:11">
      <c r="A1383">
        <v>6500121</v>
      </c>
      <c r="B1383" t="s">
        <v>3934</v>
      </c>
      <c r="C1383" t="s">
        <v>1177</v>
      </c>
      <c r="D1383" t="s">
        <v>1178</v>
      </c>
      <c r="E1383">
        <v>18521</v>
      </c>
      <c r="F1383" t="s">
        <v>58</v>
      </c>
      <c r="G1383" s="21">
        <v>100</v>
      </c>
      <c r="H1383" s="21">
        <v>6327000</v>
      </c>
      <c r="I1383" s="21">
        <v>6327000</v>
      </c>
      <c r="K1383" s="35" t="str">
        <f t="shared" si="20"/>
        <v>Бард</v>
      </c>
    </row>
    <row r="1384" spans="1:11">
      <c r="A1384">
        <v>6500122</v>
      </c>
      <c r="B1384" t="s">
        <v>3934</v>
      </c>
      <c r="C1384" t="s">
        <v>59</v>
      </c>
      <c r="D1384" t="s">
        <v>60</v>
      </c>
      <c r="E1384">
        <v>18521</v>
      </c>
      <c r="F1384" t="s">
        <v>58</v>
      </c>
      <c r="G1384" s="21">
        <v>300</v>
      </c>
      <c r="H1384" s="21">
        <v>6325000</v>
      </c>
      <c r="I1384" s="21">
        <v>18975000</v>
      </c>
      <c r="K1384" s="35" t="str">
        <f t="shared" si="20"/>
        <v>Бард</v>
      </c>
    </row>
    <row r="1385" spans="1:11">
      <c r="A1385">
        <v>6500924</v>
      </c>
      <c r="B1385" t="s">
        <v>3934</v>
      </c>
      <c r="C1385" t="s">
        <v>102</v>
      </c>
      <c r="D1385" t="s">
        <v>103</v>
      </c>
      <c r="E1385">
        <v>45285</v>
      </c>
      <c r="F1385" t="s">
        <v>83</v>
      </c>
      <c r="G1385" s="21">
        <v>580</v>
      </c>
      <c r="H1385" s="21">
        <v>2721666</v>
      </c>
      <c r="I1385" s="21">
        <v>157856628</v>
      </c>
      <c r="K1385" s="35" t="str">
        <f t="shared" si="20"/>
        <v>Спир</v>
      </c>
    </row>
    <row r="1386" spans="1:11">
      <c r="A1386">
        <v>6500925</v>
      </c>
      <c r="B1386" t="s">
        <v>3934</v>
      </c>
      <c r="C1386" t="s">
        <v>353</v>
      </c>
      <c r="D1386" t="s">
        <v>354</v>
      </c>
      <c r="E1386">
        <v>45285</v>
      </c>
      <c r="F1386" t="s">
        <v>83</v>
      </c>
      <c r="G1386" s="21">
        <v>6000</v>
      </c>
      <c r="H1386" s="21">
        <v>2721600</v>
      </c>
      <c r="I1386" s="21">
        <v>1632960000</v>
      </c>
      <c r="K1386" s="35" t="str">
        <f t="shared" si="20"/>
        <v>Спир</v>
      </c>
    </row>
    <row r="1387" spans="1:11">
      <c r="A1387">
        <v>6501036</v>
      </c>
      <c r="B1387" t="s">
        <v>3934</v>
      </c>
      <c r="C1387" t="s">
        <v>204</v>
      </c>
      <c r="D1387" t="s">
        <v>73</v>
      </c>
      <c r="E1387">
        <v>18521</v>
      </c>
      <c r="F1387" t="s">
        <v>58</v>
      </c>
      <c r="G1387" s="21">
        <v>100</v>
      </c>
      <c r="H1387" s="21">
        <v>6325001</v>
      </c>
      <c r="I1387" s="21">
        <v>6325001</v>
      </c>
      <c r="K1387" s="35" t="str">
        <f t="shared" si="20"/>
        <v>Бард</v>
      </c>
    </row>
    <row r="1388" spans="1:11">
      <c r="A1388">
        <v>6501037</v>
      </c>
      <c r="B1388" t="s">
        <v>3934</v>
      </c>
      <c r="C1388" t="s">
        <v>59</v>
      </c>
      <c r="D1388" t="s">
        <v>60</v>
      </c>
      <c r="E1388">
        <v>18521</v>
      </c>
      <c r="F1388" t="s">
        <v>58</v>
      </c>
      <c r="G1388" s="21">
        <v>300</v>
      </c>
      <c r="H1388" s="21">
        <v>6325000</v>
      </c>
      <c r="I1388" s="21">
        <v>18975000</v>
      </c>
      <c r="K1388" s="35" t="str">
        <f t="shared" si="20"/>
        <v>Бард</v>
      </c>
    </row>
    <row r="1389" spans="1:11">
      <c r="A1389">
        <v>6501834</v>
      </c>
      <c r="B1389" t="s">
        <v>3935</v>
      </c>
      <c r="C1389" t="s">
        <v>1169</v>
      </c>
      <c r="D1389" t="s">
        <v>1170</v>
      </c>
      <c r="E1389">
        <v>45285</v>
      </c>
      <c r="F1389" t="s">
        <v>83</v>
      </c>
      <c r="G1389" s="21">
        <v>780</v>
      </c>
      <c r="H1389" s="21">
        <v>2722388</v>
      </c>
      <c r="I1389" s="21">
        <v>212346264</v>
      </c>
      <c r="K1389" s="35" t="str">
        <f t="shared" si="20"/>
        <v>Спир</v>
      </c>
    </row>
    <row r="1390" spans="1:11">
      <c r="A1390">
        <v>6501835</v>
      </c>
      <c r="B1390" t="s">
        <v>3935</v>
      </c>
      <c r="C1390" t="s">
        <v>359</v>
      </c>
      <c r="D1390" t="s">
        <v>360</v>
      </c>
      <c r="E1390">
        <v>45285</v>
      </c>
      <c r="F1390" t="s">
        <v>83</v>
      </c>
      <c r="G1390" s="21">
        <v>150</v>
      </c>
      <c r="H1390" s="21">
        <v>2721688</v>
      </c>
      <c r="I1390" s="21">
        <v>40825320</v>
      </c>
      <c r="K1390" s="35" t="str">
        <f t="shared" si="20"/>
        <v>Спир</v>
      </c>
    </row>
    <row r="1391" spans="1:11">
      <c r="A1391">
        <v>6501836</v>
      </c>
      <c r="B1391" t="s">
        <v>3935</v>
      </c>
      <c r="C1391" t="s">
        <v>96</v>
      </c>
      <c r="D1391" t="s">
        <v>97</v>
      </c>
      <c r="E1391">
        <v>45285</v>
      </c>
      <c r="F1391" t="s">
        <v>83</v>
      </c>
      <c r="G1391" s="21">
        <v>500</v>
      </c>
      <c r="H1391" s="21">
        <v>2721600</v>
      </c>
      <c r="I1391" s="21">
        <v>136080000</v>
      </c>
      <c r="K1391" s="35" t="str">
        <f t="shared" si="20"/>
        <v>Спир</v>
      </c>
    </row>
    <row r="1392" spans="1:11">
      <c r="A1392">
        <v>6502494</v>
      </c>
      <c r="B1392" t="s">
        <v>3935</v>
      </c>
      <c r="C1392" t="s">
        <v>387</v>
      </c>
      <c r="D1392" t="s">
        <v>388</v>
      </c>
      <c r="E1392">
        <v>18521</v>
      </c>
      <c r="F1392" t="s">
        <v>58</v>
      </c>
      <c r="G1392" s="21">
        <v>100</v>
      </c>
      <c r="H1392" s="21">
        <v>6327000</v>
      </c>
      <c r="I1392" s="21">
        <v>6327000</v>
      </c>
      <c r="K1392" s="35" t="str">
        <f t="shared" si="20"/>
        <v>Бард</v>
      </c>
    </row>
    <row r="1393" spans="1:11">
      <c r="A1393">
        <v>6502495</v>
      </c>
      <c r="B1393" t="s">
        <v>3935</v>
      </c>
      <c r="C1393" t="s">
        <v>387</v>
      </c>
      <c r="D1393" t="s">
        <v>388</v>
      </c>
      <c r="E1393">
        <v>18521</v>
      </c>
      <c r="F1393" t="s">
        <v>58</v>
      </c>
      <c r="G1393" s="21">
        <v>100</v>
      </c>
      <c r="H1393" s="21">
        <v>6327000</v>
      </c>
      <c r="I1393" s="21">
        <v>6327000</v>
      </c>
      <c r="K1393" s="35" t="str">
        <f t="shared" si="20"/>
        <v>Бард</v>
      </c>
    </row>
    <row r="1394" spans="1:11">
      <c r="A1394">
        <v>6502496</v>
      </c>
      <c r="B1394" t="s">
        <v>3935</v>
      </c>
      <c r="C1394" t="s">
        <v>218</v>
      </c>
      <c r="D1394" t="s">
        <v>219</v>
      </c>
      <c r="E1394">
        <v>18521</v>
      </c>
      <c r="F1394" t="s">
        <v>58</v>
      </c>
      <c r="G1394" s="21">
        <v>100</v>
      </c>
      <c r="H1394" s="21">
        <v>6325500</v>
      </c>
      <c r="I1394" s="21">
        <v>6325500</v>
      </c>
      <c r="K1394" s="35" t="str">
        <f t="shared" si="20"/>
        <v>Бард</v>
      </c>
    </row>
    <row r="1395" spans="1:11">
      <c r="A1395">
        <v>6502497</v>
      </c>
      <c r="B1395" t="s">
        <v>3935</v>
      </c>
      <c r="C1395" t="s">
        <v>3948</v>
      </c>
      <c r="D1395" t="s">
        <v>3972</v>
      </c>
      <c r="E1395">
        <v>18521</v>
      </c>
      <c r="F1395" t="s">
        <v>58</v>
      </c>
      <c r="G1395" s="21">
        <v>100</v>
      </c>
      <c r="H1395" s="21">
        <v>6325100</v>
      </c>
      <c r="I1395" s="21">
        <v>6325100</v>
      </c>
      <c r="K1395" s="35" t="str">
        <f t="shared" si="20"/>
        <v>Бард</v>
      </c>
    </row>
    <row r="1396" spans="1:11">
      <c r="A1396">
        <v>6502498</v>
      </c>
      <c r="B1396" t="s">
        <v>3935</v>
      </c>
      <c r="C1396" t="s">
        <v>59</v>
      </c>
      <c r="D1396" t="s">
        <v>60</v>
      </c>
      <c r="E1396">
        <v>18521</v>
      </c>
      <c r="F1396" t="s">
        <v>58</v>
      </c>
      <c r="G1396" s="21">
        <v>400</v>
      </c>
      <c r="H1396" s="21">
        <v>6325000</v>
      </c>
      <c r="I1396" s="21">
        <v>25300000</v>
      </c>
      <c r="K1396" s="35" t="str">
        <f t="shared" si="20"/>
        <v>Бард</v>
      </c>
    </row>
    <row r="1397" spans="1:11">
      <c r="A1397">
        <v>6502680</v>
      </c>
      <c r="B1397" t="s">
        <v>3935</v>
      </c>
      <c r="C1397" t="s">
        <v>1489</v>
      </c>
      <c r="D1397" t="s">
        <v>1490</v>
      </c>
      <c r="E1397">
        <v>78261</v>
      </c>
      <c r="F1397" t="s">
        <v>1461</v>
      </c>
      <c r="G1397" s="21">
        <v>3200</v>
      </c>
      <c r="H1397" s="21">
        <v>27216000</v>
      </c>
      <c r="I1397" s="21">
        <v>87091200</v>
      </c>
      <c r="K1397" s="35" t="str">
        <f t="shared" si="20"/>
        <v>Спир</v>
      </c>
    </row>
    <row r="1398" spans="1:11">
      <c r="A1398">
        <v>6503179</v>
      </c>
      <c r="B1398" t="s">
        <v>3935</v>
      </c>
      <c r="C1398" t="s">
        <v>1175</v>
      </c>
      <c r="D1398" t="s">
        <v>1176</v>
      </c>
      <c r="E1398">
        <v>45285</v>
      </c>
      <c r="F1398" t="s">
        <v>83</v>
      </c>
      <c r="G1398" s="21">
        <v>400</v>
      </c>
      <c r="H1398" s="21">
        <v>2722288</v>
      </c>
      <c r="I1398" s="21">
        <v>108891520</v>
      </c>
      <c r="K1398" s="35" t="str">
        <f t="shared" si="20"/>
        <v>Спир</v>
      </c>
    </row>
    <row r="1399" spans="1:11">
      <c r="A1399">
        <v>6503180</v>
      </c>
      <c r="B1399" t="s">
        <v>3935</v>
      </c>
      <c r="C1399" t="s">
        <v>181</v>
      </c>
      <c r="D1399" t="s">
        <v>182</v>
      </c>
      <c r="E1399">
        <v>45285</v>
      </c>
      <c r="F1399" t="s">
        <v>83</v>
      </c>
      <c r="G1399" s="21">
        <v>300</v>
      </c>
      <c r="H1399" s="21">
        <v>2722277</v>
      </c>
      <c r="I1399" s="21">
        <v>81668310</v>
      </c>
      <c r="K1399" s="35" t="str">
        <f t="shared" si="20"/>
        <v>Спир</v>
      </c>
    </row>
    <row r="1400" spans="1:11">
      <c r="A1400">
        <v>6503181</v>
      </c>
      <c r="B1400" t="s">
        <v>3935</v>
      </c>
      <c r="C1400" t="s">
        <v>102</v>
      </c>
      <c r="D1400" t="s">
        <v>103</v>
      </c>
      <c r="E1400">
        <v>45285</v>
      </c>
      <c r="F1400" t="s">
        <v>83</v>
      </c>
      <c r="G1400" s="21">
        <v>580</v>
      </c>
      <c r="H1400" s="21">
        <v>2722177</v>
      </c>
      <c r="I1400" s="21">
        <v>157886266</v>
      </c>
      <c r="K1400" s="35" t="str">
        <f t="shared" si="20"/>
        <v>Спир</v>
      </c>
    </row>
    <row r="1401" spans="1:11">
      <c r="A1401">
        <v>6503182</v>
      </c>
      <c r="B1401" t="s">
        <v>3935</v>
      </c>
      <c r="C1401" t="s">
        <v>173</v>
      </c>
      <c r="D1401" t="s">
        <v>174</v>
      </c>
      <c r="E1401">
        <v>45285</v>
      </c>
      <c r="F1401" t="s">
        <v>83</v>
      </c>
      <c r="G1401" s="21">
        <v>400</v>
      </c>
      <c r="H1401" s="21">
        <v>2722166</v>
      </c>
      <c r="I1401" s="21">
        <v>108886640</v>
      </c>
      <c r="K1401" s="35" t="str">
        <f t="shared" si="20"/>
        <v>Спир</v>
      </c>
    </row>
    <row r="1402" spans="1:11">
      <c r="A1402">
        <v>6503183</v>
      </c>
      <c r="B1402" t="s">
        <v>3935</v>
      </c>
      <c r="C1402" t="s">
        <v>102</v>
      </c>
      <c r="D1402" t="s">
        <v>103</v>
      </c>
      <c r="E1402">
        <v>45285</v>
      </c>
      <c r="F1402" t="s">
        <v>83</v>
      </c>
      <c r="G1402" s="21">
        <v>580</v>
      </c>
      <c r="H1402" s="21">
        <v>2722077</v>
      </c>
      <c r="I1402" s="21">
        <v>157880466</v>
      </c>
      <c r="K1402" s="35" t="str">
        <f t="shared" si="20"/>
        <v>Спир</v>
      </c>
    </row>
    <row r="1403" spans="1:11">
      <c r="A1403">
        <v>6503184</v>
      </c>
      <c r="B1403" t="s">
        <v>3935</v>
      </c>
      <c r="C1403" t="s">
        <v>287</v>
      </c>
      <c r="D1403" t="s">
        <v>288</v>
      </c>
      <c r="E1403">
        <v>45285</v>
      </c>
      <c r="F1403" t="s">
        <v>83</v>
      </c>
      <c r="G1403" s="21">
        <v>340</v>
      </c>
      <c r="H1403" s="21">
        <v>2722000</v>
      </c>
      <c r="I1403" s="21">
        <v>92548000</v>
      </c>
      <c r="K1403" s="35" t="str">
        <f t="shared" si="20"/>
        <v>Спир</v>
      </c>
    </row>
    <row r="1404" spans="1:11">
      <c r="A1404">
        <v>6503540</v>
      </c>
      <c r="B1404" t="s">
        <v>3935</v>
      </c>
      <c r="C1404" t="s">
        <v>85</v>
      </c>
      <c r="D1404" t="s">
        <v>86</v>
      </c>
      <c r="E1404">
        <v>78261</v>
      </c>
      <c r="F1404" t="s">
        <v>1461</v>
      </c>
      <c r="G1404" s="21">
        <v>1200</v>
      </c>
      <c r="H1404" s="21">
        <v>27216001</v>
      </c>
      <c r="I1404" s="21">
        <v>32659201.199999999</v>
      </c>
      <c r="K1404" s="35" t="str">
        <f t="shared" si="20"/>
        <v>Спир</v>
      </c>
    </row>
    <row r="1405" spans="1:11">
      <c r="A1405">
        <v>6503984</v>
      </c>
      <c r="B1405" t="s">
        <v>2819</v>
      </c>
      <c r="C1405" t="s">
        <v>190</v>
      </c>
      <c r="D1405" t="s">
        <v>191</v>
      </c>
      <c r="E1405">
        <v>45433</v>
      </c>
      <c r="F1405" t="s">
        <v>84</v>
      </c>
      <c r="G1405" s="21">
        <v>80</v>
      </c>
      <c r="H1405" s="21">
        <v>2705900</v>
      </c>
      <c r="I1405" s="21">
        <v>21647200</v>
      </c>
      <c r="K1405" s="35" t="str">
        <f t="shared" si="20"/>
        <v>Спир</v>
      </c>
    </row>
    <row r="1406" spans="1:11">
      <c r="A1406">
        <v>6503985</v>
      </c>
      <c r="B1406" t="s">
        <v>2819</v>
      </c>
      <c r="C1406" t="s">
        <v>365</v>
      </c>
      <c r="D1406" t="s">
        <v>366</v>
      </c>
      <c r="E1406">
        <v>45433</v>
      </c>
      <c r="F1406" t="s">
        <v>84</v>
      </c>
      <c r="G1406" s="21">
        <v>100</v>
      </c>
      <c r="H1406" s="21">
        <v>2702561</v>
      </c>
      <c r="I1406" s="21">
        <v>27025610</v>
      </c>
      <c r="K1406" s="35" t="str">
        <f t="shared" si="20"/>
        <v>Спир</v>
      </c>
    </row>
    <row r="1407" spans="1:11">
      <c r="A1407">
        <v>6503991</v>
      </c>
      <c r="B1407" t="s">
        <v>2819</v>
      </c>
      <c r="C1407" t="s">
        <v>150</v>
      </c>
      <c r="D1407" t="s">
        <v>151</v>
      </c>
      <c r="E1407">
        <v>45284</v>
      </c>
      <c r="F1407" t="s">
        <v>82</v>
      </c>
      <c r="G1407" s="21">
        <v>3200</v>
      </c>
      <c r="H1407" s="21">
        <v>2756788</v>
      </c>
      <c r="I1407" s="21">
        <v>882172160</v>
      </c>
      <c r="K1407" s="35" t="str">
        <f t="shared" si="20"/>
        <v>Спир</v>
      </c>
    </row>
    <row r="1408" spans="1:11">
      <c r="A1408">
        <v>6503992</v>
      </c>
      <c r="B1408" t="s">
        <v>2819</v>
      </c>
      <c r="C1408" t="s">
        <v>150</v>
      </c>
      <c r="D1408" t="s">
        <v>151</v>
      </c>
      <c r="E1408">
        <v>45284</v>
      </c>
      <c r="F1408" t="s">
        <v>82</v>
      </c>
      <c r="G1408" s="21">
        <v>800</v>
      </c>
      <c r="H1408" s="21">
        <v>2755588</v>
      </c>
      <c r="I1408" s="21">
        <v>220447040</v>
      </c>
      <c r="K1408" s="35" t="str">
        <f t="shared" si="20"/>
        <v>Спир</v>
      </c>
    </row>
    <row r="1409" spans="1:11">
      <c r="A1409">
        <v>6504173</v>
      </c>
      <c r="B1409" t="s">
        <v>2819</v>
      </c>
      <c r="C1409" t="s">
        <v>59</v>
      </c>
      <c r="D1409" t="s">
        <v>60</v>
      </c>
      <c r="E1409">
        <v>18521</v>
      </c>
      <c r="F1409" t="s">
        <v>58</v>
      </c>
      <c r="G1409" s="21">
        <v>800</v>
      </c>
      <c r="H1409" s="21">
        <v>6325000</v>
      </c>
      <c r="I1409" s="21">
        <v>50600000</v>
      </c>
      <c r="K1409" s="35" t="str">
        <f t="shared" si="20"/>
        <v>Бард</v>
      </c>
    </row>
    <row r="1410" spans="1:11">
      <c r="A1410">
        <v>6505334</v>
      </c>
      <c r="B1410" t="s">
        <v>2819</v>
      </c>
      <c r="C1410" t="s">
        <v>224</v>
      </c>
      <c r="D1410" t="s">
        <v>225</v>
      </c>
      <c r="E1410">
        <v>45284</v>
      </c>
      <c r="F1410" t="s">
        <v>82</v>
      </c>
      <c r="G1410" s="21">
        <v>3200</v>
      </c>
      <c r="H1410" s="21">
        <v>2762788</v>
      </c>
      <c r="I1410" s="21">
        <v>884092160</v>
      </c>
      <c r="K1410" s="35" t="str">
        <f t="shared" si="20"/>
        <v>Спир</v>
      </c>
    </row>
    <row r="1411" spans="1:11">
      <c r="A1411">
        <v>6506225</v>
      </c>
      <c r="B1411" t="s">
        <v>3936</v>
      </c>
      <c r="C1411" t="s">
        <v>295</v>
      </c>
      <c r="D1411" t="s">
        <v>296</v>
      </c>
      <c r="E1411">
        <v>45285</v>
      </c>
      <c r="F1411" t="s">
        <v>83</v>
      </c>
      <c r="G1411" s="21">
        <v>1000</v>
      </c>
      <c r="H1411" s="21">
        <v>2763000</v>
      </c>
      <c r="I1411" s="21">
        <v>276300000</v>
      </c>
      <c r="K1411" s="35" t="str">
        <f t="shared" si="20"/>
        <v>Спир</v>
      </c>
    </row>
    <row r="1412" spans="1:11">
      <c r="A1412">
        <v>6506226</v>
      </c>
      <c r="B1412" t="s">
        <v>3936</v>
      </c>
      <c r="C1412" t="s">
        <v>1545</v>
      </c>
      <c r="D1412" t="s">
        <v>1546</v>
      </c>
      <c r="E1412">
        <v>45285</v>
      </c>
      <c r="F1412" t="s">
        <v>83</v>
      </c>
      <c r="G1412" s="21">
        <v>20</v>
      </c>
      <c r="H1412" s="21">
        <v>2758900</v>
      </c>
      <c r="I1412" s="21">
        <v>5517800</v>
      </c>
      <c r="K1412" s="35" t="str">
        <f t="shared" si="20"/>
        <v>Спир</v>
      </c>
    </row>
    <row r="1413" spans="1:11">
      <c r="A1413">
        <v>6506227</v>
      </c>
      <c r="B1413" t="s">
        <v>3936</v>
      </c>
      <c r="C1413" t="s">
        <v>1150</v>
      </c>
      <c r="D1413" t="s">
        <v>1151</v>
      </c>
      <c r="E1413">
        <v>45285</v>
      </c>
      <c r="F1413" t="s">
        <v>83</v>
      </c>
      <c r="G1413" s="21">
        <v>100</v>
      </c>
      <c r="H1413" s="21">
        <v>2747999</v>
      </c>
      <c r="I1413" s="21">
        <v>27479990</v>
      </c>
      <c r="K1413" s="35" t="str">
        <f t="shared" si="20"/>
        <v>Спир</v>
      </c>
    </row>
    <row r="1414" spans="1:11">
      <c r="A1414">
        <v>6506228</v>
      </c>
      <c r="B1414" t="s">
        <v>3936</v>
      </c>
      <c r="C1414" t="s">
        <v>287</v>
      </c>
      <c r="D1414" t="s">
        <v>288</v>
      </c>
      <c r="E1414">
        <v>45285</v>
      </c>
      <c r="F1414" t="s">
        <v>83</v>
      </c>
      <c r="G1414" s="21">
        <v>660</v>
      </c>
      <c r="H1414" s="21">
        <v>2740999</v>
      </c>
      <c r="I1414" s="21">
        <v>180905934</v>
      </c>
      <c r="K1414" s="35" t="str">
        <f t="shared" si="20"/>
        <v>Спир</v>
      </c>
    </row>
    <row r="1415" spans="1:11">
      <c r="A1415">
        <v>6506229</v>
      </c>
      <c r="B1415" t="s">
        <v>3936</v>
      </c>
      <c r="C1415" t="s">
        <v>3944</v>
      </c>
      <c r="D1415" t="s">
        <v>3968</v>
      </c>
      <c r="E1415">
        <v>45285</v>
      </c>
      <c r="F1415" t="s">
        <v>83</v>
      </c>
      <c r="G1415" s="21">
        <v>50</v>
      </c>
      <c r="H1415" s="21">
        <v>2738999</v>
      </c>
      <c r="I1415" s="21">
        <v>13694995</v>
      </c>
      <c r="K1415" s="35" t="str">
        <f t="shared" ref="K1415:K1478" si="21">LEFT(F1415,4)</f>
        <v>Спир</v>
      </c>
    </row>
    <row r="1416" spans="1:11">
      <c r="A1416">
        <v>6506230</v>
      </c>
      <c r="B1416" t="s">
        <v>3936</v>
      </c>
      <c r="C1416" t="s">
        <v>102</v>
      </c>
      <c r="D1416" t="s">
        <v>103</v>
      </c>
      <c r="E1416">
        <v>45285</v>
      </c>
      <c r="F1416" t="s">
        <v>83</v>
      </c>
      <c r="G1416" s="21">
        <v>580</v>
      </c>
      <c r="H1416" s="21">
        <v>2725788</v>
      </c>
      <c r="I1416" s="21">
        <v>158095704</v>
      </c>
      <c r="K1416" s="35" t="str">
        <f t="shared" si="21"/>
        <v>Спир</v>
      </c>
    </row>
    <row r="1417" spans="1:11">
      <c r="A1417">
        <v>6506231</v>
      </c>
      <c r="B1417" t="s">
        <v>3936</v>
      </c>
      <c r="C1417" t="s">
        <v>102</v>
      </c>
      <c r="D1417" t="s">
        <v>103</v>
      </c>
      <c r="E1417">
        <v>45285</v>
      </c>
      <c r="F1417" t="s">
        <v>83</v>
      </c>
      <c r="G1417" s="21">
        <v>580</v>
      </c>
      <c r="H1417" s="21">
        <v>2725755</v>
      </c>
      <c r="I1417" s="21">
        <v>158093790</v>
      </c>
      <c r="K1417" s="35" t="str">
        <f t="shared" si="21"/>
        <v>Спир</v>
      </c>
    </row>
    <row r="1418" spans="1:11">
      <c r="A1418">
        <v>6506232</v>
      </c>
      <c r="B1418" t="s">
        <v>3936</v>
      </c>
      <c r="C1418" t="s">
        <v>1169</v>
      </c>
      <c r="D1418" t="s">
        <v>1170</v>
      </c>
      <c r="E1418">
        <v>45285</v>
      </c>
      <c r="F1418" t="s">
        <v>83</v>
      </c>
      <c r="G1418" s="21">
        <v>780</v>
      </c>
      <c r="H1418" s="21">
        <v>2725588</v>
      </c>
      <c r="I1418" s="21">
        <v>212595864</v>
      </c>
      <c r="K1418" s="35" t="str">
        <f t="shared" si="21"/>
        <v>Спир</v>
      </c>
    </row>
    <row r="1419" spans="1:11">
      <c r="A1419">
        <v>6506233</v>
      </c>
      <c r="B1419" t="s">
        <v>3936</v>
      </c>
      <c r="C1419" t="s">
        <v>367</v>
      </c>
      <c r="D1419" t="s">
        <v>368</v>
      </c>
      <c r="E1419">
        <v>45285</v>
      </c>
      <c r="F1419" t="s">
        <v>83</v>
      </c>
      <c r="G1419" s="21">
        <v>200</v>
      </c>
      <c r="H1419" s="21">
        <v>2725099</v>
      </c>
      <c r="I1419" s="21">
        <v>54501980</v>
      </c>
      <c r="K1419" s="35" t="str">
        <f t="shared" si="21"/>
        <v>Спир</v>
      </c>
    </row>
    <row r="1420" spans="1:11">
      <c r="A1420">
        <v>6506234</v>
      </c>
      <c r="B1420" t="s">
        <v>3936</v>
      </c>
      <c r="C1420" t="s">
        <v>291</v>
      </c>
      <c r="D1420" t="s">
        <v>292</v>
      </c>
      <c r="E1420">
        <v>45285</v>
      </c>
      <c r="F1420" t="s">
        <v>83</v>
      </c>
      <c r="G1420" s="21">
        <v>30</v>
      </c>
      <c r="H1420" s="21">
        <v>2724888</v>
      </c>
      <c r="I1420" s="21">
        <v>8174664</v>
      </c>
      <c r="K1420" s="35" t="str">
        <f t="shared" si="21"/>
        <v>Спир</v>
      </c>
    </row>
    <row r="1421" spans="1:11">
      <c r="A1421">
        <v>6506391</v>
      </c>
      <c r="B1421" t="s">
        <v>3936</v>
      </c>
      <c r="C1421" t="s">
        <v>387</v>
      </c>
      <c r="D1421" t="s">
        <v>388</v>
      </c>
      <c r="E1421">
        <v>18521</v>
      </c>
      <c r="F1421" t="s">
        <v>58</v>
      </c>
      <c r="G1421" s="21">
        <v>100</v>
      </c>
      <c r="H1421" s="21">
        <v>6327000</v>
      </c>
      <c r="I1421" s="21">
        <v>6327000</v>
      </c>
      <c r="K1421" s="35" t="str">
        <f t="shared" si="21"/>
        <v>Бард</v>
      </c>
    </row>
    <row r="1422" spans="1:11">
      <c r="A1422">
        <v>6506392</v>
      </c>
      <c r="B1422" t="s">
        <v>3936</v>
      </c>
      <c r="C1422" t="s">
        <v>387</v>
      </c>
      <c r="D1422" t="s">
        <v>388</v>
      </c>
      <c r="E1422">
        <v>18521</v>
      </c>
      <c r="F1422" t="s">
        <v>58</v>
      </c>
      <c r="G1422" s="21">
        <v>100</v>
      </c>
      <c r="H1422" s="21">
        <v>6327000</v>
      </c>
      <c r="I1422" s="21">
        <v>6327000</v>
      </c>
      <c r="K1422" s="35" t="str">
        <f t="shared" si="21"/>
        <v>Бард</v>
      </c>
    </row>
    <row r="1423" spans="1:11">
      <c r="A1423">
        <v>6506393</v>
      </c>
      <c r="B1423" t="s">
        <v>3936</v>
      </c>
      <c r="C1423" t="s">
        <v>59</v>
      </c>
      <c r="D1423" t="s">
        <v>60</v>
      </c>
      <c r="E1423">
        <v>18521</v>
      </c>
      <c r="F1423" t="s">
        <v>58</v>
      </c>
      <c r="G1423" s="21">
        <v>600</v>
      </c>
      <c r="H1423" s="21">
        <v>6325000</v>
      </c>
      <c r="I1423" s="21">
        <v>37950000</v>
      </c>
      <c r="K1423" s="35" t="str">
        <f t="shared" si="21"/>
        <v>Бард</v>
      </c>
    </row>
    <row r="1424" spans="1:11">
      <c r="A1424">
        <v>6507131</v>
      </c>
      <c r="B1424" t="s">
        <v>3936</v>
      </c>
      <c r="C1424" t="s">
        <v>111</v>
      </c>
      <c r="D1424" t="s">
        <v>112</v>
      </c>
      <c r="E1424">
        <v>78261</v>
      </c>
      <c r="F1424" t="s">
        <v>1461</v>
      </c>
      <c r="G1424" s="21">
        <v>1500</v>
      </c>
      <c r="H1424" s="21">
        <v>27216007</v>
      </c>
      <c r="I1424" s="21">
        <v>40824010.5</v>
      </c>
      <c r="K1424" s="35" t="str">
        <f t="shared" si="21"/>
        <v>Спир</v>
      </c>
    </row>
    <row r="1425" spans="1:11">
      <c r="A1425">
        <v>6507602</v>
      </c>
      <c r="B1425" t="s">
        <v>3936</v>
      </c>
      <c r="C1425" t="s">
        <v>353</v>
      </c>
      <c r="D1425" t="s">
        <v>354</v>
      </c>
      <c r="E1425">
        <v>45285</v>
      </c>
      <c r="F1425" t="s">
        <v>83</v>
      </c>
      <c r="G1425" s="21">
        <v>6100</v>
      </c>
      <c r="H1425" s="21">
        <v>2746777</v>
      </c>
      <c r="I1425" s="21">
        <v>1675533970</v>
      </c>
      <c r="K1425" s="35" t="str">
        <f t="shared" si="21"/>
        <v>Спир</v>
      </c>
    </row>
    <row r="1426" spans="1:11">
      <c r="A1426">
        <v>6507603</v>
      </c>
      <c r="B1426" t="s">
        <v>3936</v>
      </c>
      <c r="C1426" t="s">
        <v>212</v>
      </c>
      <c r="D1426" t="s">
        <v>213</v>
      </c>
      <c r="E1426">
        <v>9945285</v>
      </c>
      <c r="F1426" t="s">
        <v>1508</v>
      </c>
      <c r="G1426" s="21">
        <v>100</v>
      </c>
      <c r="H1426" s="21">
        <v>2725899</v>
      </c>
      <c r="I1426" s="21">
        <v>27258990</v>
      </c>
      <c r="K1426" s="35" t="str">
        <f t="shared" si="21"/>
        <v>Спир</v>
      </c>
    </row>
    <row r="1427" spans="1:11">
      <c r="A1427">
        <v>6507604</v>
      </c>
      <c r="B1427" t="s">
        <v>3936</v>
      </c>
      <c r="C1427" t="s">
        <v>102</v>
      </c>
      <c r="D1427" t="s">
        <v>103</v>
      </c>
      <c r="E1427">
        <v>9945285</v>
      </c>
      <c r="F1427" t="s">
        <v>1508</v>
      </c>
      <c r="G1427" s="21">
        <v>580</v>
      </c>
      <c r="H1427" s="21">
        <v>2725888</v>
      </c>
      <c r="I1427" s="21">
        <v>158101504</v>
      </c>
      <c r="K1427" s="35" t="str">
        <f t="shared" si="21"/>
        <v>Спир</v>
      </c>
    </row>
    <row r="1428" spans="1:11">
      <c r="A1428">
        <v>6507605</v>
      </c>
      <c r="B1428" t="s">
        <v>3936</v>
      </c>
      <c r="C1428" t="s">
        <v>291</v>
      </c>
      <c r="D1428" t="s">
        <v>292</v>
      </c>
      <c r="E1428">
        <v>9945285</v>
      </c>
      <c r="F1428" t="s">
        <v>1508</v>
      </c>
      <c r="G1428" s="21">
        <v>170</v>
      </c>
      <c r="H1428" s="21">
        <v>2725601</v>
      </c>
      <c r="I1428" s="21">
        <v>46335217</v>
      </c>
      <c r="K1428" s="35" t="str">
        <f t="shared" si="21"/>
        <v>Спир</v>
      </c>
    </row>
    <row r="1429" spans="1:11">
      <c r="A1429">
        <v>6507606</v>
      </c>
      <c r="B1429" t="s">
        <v>3936</v>
      </c>
      <c r="C1429" t="s">
        <v>102</v>
      </c>
      <c r="D1429" t="s">
        <v>103</v>
      </c>
      <c r="E1429">
        <v>9945285</v>
      </c>
      <c r="F1429" t="s">
        <v>1508</v>
      </c>
      <c r="G1429" s="21">
        <v>580</v>
      </c>
      <c r="H1429" s="21">
        <v>2724788</v>
      </c>
      <c r="I1429" s="21">
        <v>158037704</v>
      </c>
      <c r="K1429" s="35" t="str">
        <f t="shared" si="21"/>
        <v>Спир</v>
      </c>
    </row>
    <row r="1430" spans="1:11">
      <c r="A1430">
        <v>6508563</v>
      </c>
      <c r="B1430" t="s">
        <v>2604</v>
      </c>
      <c r="C1430" t="s">
        <v>154</v>
      </c>
      <c r="D1430" t="s">
        <v>155</v>
      </c>
      <c r="E1430">
        <v>45285</v>
      </c>
      <c r="F1430" t="s">
        <v>83</v>
      </c>
      <c r="G1430" s="21">
        <v>1000</v>
      </c>
      <c r="H1430" s="21">
        <v>2770999</v>
      </c>
      <c r="I1430" s="21">
        <v>277099900</v>
      </c>
      <c r="K1430" s="35" t="str">
        <f t="shared" si="21"/>
        <v>Спир</v>
      </c>
    </row>
    <row r="1431" spans="1:11">
      <c r="A1431">
        <v>6508564</v>
      </c>
      <c r="B1431" t="s">
        <v>2604</v>
      </c>
      <c r="C1431" t="s">
        <v>92</v>
      </c>
      <c r="D1431" t="s">
        <v>93</v>
      </c>
      <c r="E1431">
        <v>45285</v>
      </c>
      <c r="F1431" t="s">
        <v>83</v>
      </c>
      <c r="G1431" s="21">
        <v>450</v>
      </c>
      <c r="H1431" s="21">
        <v>2752999</v>
      </c>
      <c r="I1431" s="21">
        <v>123884955</v>
      </c>
      <c r="K1431" s="35" t="str">
        <f t="shared" si="21"/>
        <v>Спир</v>
      </c>
    </row>
    <row r="1432" spans="1:11">
      <c r="A1432">
        <v>6508565</v>
      </c>
      <c r="B1432" t="s">
        <v>2604</v>
      </c>
      <c r="C1432" t="s">
        <v>92</v>
      </c>
      <c r="D1432" t="s">
        <v>93</v>
      </c>
      <c r="E1432">
        <v>45285</v>
      </c>
      <c r="F1432" t="s">
        <v>83</v>
      </c>
      <c r="G1432" s="21">
        <v>450</v>
      </c>
      <c r="H1432" s="21">
        <v>2752999</v>
      </c>
      <c r="I1432" s="21">
        <v>123884955</v>
      </c>
      <c r="K1432" s="35" t="str">
        <f t="shared" si="21"/>
        <v>Спир</v>
      </c>
    </row>
    <row r="1433" spans="1:11">
      <c r="A1433">
        <v>6508566</v>
      </c>
      <c r="B1433" t="s">
        <v>2604</v>
      </c>
      <c r="C1433" t="s">
        <v>102</v>
      </c>
      <c r="D1433" t="s">
        <v>103</v>
      </c>
      <c r="E1433">
        <v>45285</v>
      </c>
      <c r="F1433" t="s">
        <v>83</v>
      </c>
      <c r="G1433" s="21">
        <v>580</v>
      </c>
      <c r="H1433" s="21">
        <v>2722788</v>
      </c>
      <c r="I1433" s="21">
        <v>157921704</v>
      </c>
      <c r="K1433" s="35" t="str">
        <f t="shared" si="21"/>
        <v>Спир</v>
      </c>
    </row>
    <row r="1434" spans="1:11">
      <c r="A1434">
        <v>6509597</v>
      </c>
      <c r="B1434" t="s">
        <v>2604</v>
      </c>
      <c r="C1434" t="s">
        <v>59</v>
      </c>
      <c r="D1434" t="s">
        <v>60</v>
      </c>
      <c r="E1434">
        <v>18521</v>
      </c>
      <c r="F1434" t="s">
        <v>58</v>
      </c>
      <c r="G1434" s="21">
        <v>800</v>
      </c>
      <c r="H1434" s="21">
        <v>6325000</v>
      </c>
      <c r="I1434" s="21">
        <v>50600000</v>
      </c>
      <c r="K1434" s="35" t="str">
        <f t="shared" si="21"/>
        <v>Бард</v>
      </c>
    </row>
    <row r="1435" spans="1:11">
      <c r="A1435">
        <v>6509598</v>
      </c>
      <c r="B1435" t="s">
        <v>2604</v>
      </c>
      <c r="C1435" t="s">
        <v>59</v>
      </c>
      <c r="D1435" t="s">
        <v>60</v>
      </c>
      <c r="E1435">
        <v>18521</v>
      </c>
      <c r="F1435" t="s">
        <v>58</v>
      </c>
      <c r="G1435" s="21">
        <v>200</v>
      </c>
      <c r="H1435" s="21">
        <v>6325000</v>
      </c>
      <c r="I1435" s="21">
        <v>12650000</v>
      </c>
      <c r="K1435" s="35" t="str">
        <f t="shared" si="21"/>
        <v>Бард</v>
      </c>
    </row>
    <row r="1436" spans="1:11">
      <c r="A1436">
        <v>6510428</v>
      </c>
      <c r="B1436" t="s">
        <v>2604</v>
      </c>
      <c r="C1436" t="s">
        <v>102</v>
      </c>
      <c r="D1436" t="s">
        <v>103</v>
      </c>
      <c r="E1436">
        <v>9945285</v>
      </c>
      <c r="F1436" t="s">
        <v>1508</v>
      </c>
      <c r="G1436" s="21">
        <v>210</v>
      </c>
      <c r="H1436" s="21">
        <v>2721888</v>
      </c>
      <c r="I1436" s="21">
        <v>57159648</v>
      </c>
      <c r="K1436" s="35" t="str">
        <f t="shared" si="21"/>
        <v>Спир</v>
      </c>
    </row>
    <row r="1437" spans="1:11">
      <c r="A1437">
        <v>6510436</v>
      </c>
      <c r="B1437" t="s">
        <v>2604</v>
      </c>
      <c r="C1437" t="s">
        <v>150</v>
      </c>
      <c r="D1437" t="s">
        <v>151</v>
      </c>
      <c r="E1437">
        <v>45284</v>
      </c>
      <c r="F1437" t="s">
        <v>82</v>
      </c>
      <c r="G1437" s="21">
        <v>1520</v>
      </c>
      <c r="H1437" s="21">
        <v>2755788</v>
      </c>
      <c r="I1437" s="21">
        <v>418879776</v>
      </c>
      <c r="K1437" s="35" t="str">
        <f t="shared" si="21"/>
        <v>Спир</v>
      </c>
    </row>
    <row r="1438" spans="1:11">
      <c r="A1438">
        <v>6511523</v>
      </c>
      <c r="B1438" t="s">
        <v>5366</v>
      </c>
      <c r="C1438" t="s">
        <v>3939</v>
      </c>
      <c r="D1438" t="s">
        <v>3963</v>
      </c>
      <c r="E1438">
        <v>45433</v>
      </c>
      <c r="F1438" t="s">
        <v>84</v>
      </c>
      <c r="G1438" s="21">
        <v>30</v>
      </c>
      <c r="H1438" s="21">
        <v>2702788</v>
      </c>
      <c r="I1438" s="21">
        <v>8108364</v>
      </c>
      <c r="K1438" s="35" t="str">
        <f t="shared" si="21"/>
        <v>Спир</v>
      </c>
    </row>
    <row r="1439" spans="1:11">
      <c r="A1439">
        <v>6511524</v>
      </c>
      <c r="B1439" t="s">
        <v>5366</v>
      </c>
      <c r="C1439" t="s">
        <v>1147</v>
      </c>
      <c r="D1439" t="s">
        <v>1148</v>
      </c>
      <c r="E1439">
        <v>45433</v>
      </c>
      <c r="F1439" t="s">
        <v>84</v>
      </c>
      <c r="G1439" s="21">
        <v>470</v>
      </c>
      <c r="H1439" s="21">
        <v>2702600</v>
      </c>
      <c r="I1439" s="21">
        <v>127022200</v>
      </c>
      <c r="K1439" s="35" t="str">
        <f t="shared" si="21"/>
        <v>Спир</v>
      </c>
    </row>
    <row r="1440" spans="1:11">
      <c r="A1440">
        <v>6511527</v>
      </c>
      <c r="B1440" t="s">
        <v>5366</v>
      </c>
      <c r="C1440" t="s">
        <v>295</v>
      </c>
      <c r="D1440" t="s">
        <v>296</v>
      </c>
      <c r="E1440">
        <v>45285</v>
      </c>
      <c r="F1440" t="s">
        <v>83</v>
      </c>
      <c r="G1440" s="21">
        <v>500</v>
      </c>
      <c r="H1440" s="21">
        <v>2737999</v>
      </c>
      <c r="I1440" s="21">
        <v>136899950</v>
      </c>
      <c r="K1440" s="35" t="str">
        <f t="shared" si="21"/>
        <v>Спир</v>
      </c>
    </row>
    <row r="1441" spans="1:11">
      <c r="A1441">
        <v>6511528</v>
      </c>
      <c r="B1441" t="s">
        <v>5366</v>
      </c>
      <c r="C1441" t="s">
        <v>173</v>
      </c>
      <c r="D1441" t="s">
        <v>174</v>
      </c>
      <c r="E1441">
        <v>45285</v>
      </c>
      <c r="F1441" t="s">
        <v>83</v>
      </c>
      <c r="G1441" s="21">
        <v>1200</v>
      </c>
      <c r="H1441" s="21">
        <v>2722788</v>
      </c>
      <c r="I1441" s="21">
        <v>326734560</v>
      </c>
      <c r="K1441" s="35" t="str">
        <f t="shared" si="21"/>
        <v>Спир</v>
      </c>
    </row>
    <row r="1442" spans="1:11">
      <c r="A1442">
        <v>6511529</v>
      </c>
      <c r="B1442" t="s">
        <v>5366</v>
      </c>
      <c r="C1442" t="s">
        <v>154</v>
      </c>
      <c r="D1442" t="s">
        <v>155</v>
      </c>
      <c r="E1442">
        <v>45285</v>
      </c>
      <c r="F1442" t="s">
        <v>83</v>
      </c>
      <c r="G1442" s="21">
        <v>1000</v>
      </c>
      <c r="H1442" s="21">
        <v>2721900</v>
      </c>
      <c r="I1442" s="21">
        <v>272190000</v>
      </c>
      <c r="K1442" s="35" t="str">
        <f t="shared" si="21"/>
        <v>Спир</v>
      </c>
    </row>
    <row r="1443" spans="1:11">
      <c r="A1443">
        <v>6511530</v>
      </c>
      <c r="B1443" t="s">
        <v>5366</v>
      </c>
      <c r="C1443" t="s">
        <v>367</v>
      </c>
      <c r="D1443" t="s">
        <v>368</v>
      </c>
      <c r="E1443">
        <v>45285</v>
      </c>
      <c r="F1443" t="s">
        <v>83</v>
      </c>
      <c r="G1443" s="21">
        <v>200</v>
      </c>
      <c r="H1443" s="21">
        <v>2721800</v>
      </c>
      <c r="I1443" s="21">
        <v>54436000</v>
      </c>
      <c r="K1443" s="35" t="str">
        <f t="shared" si="21"/>
        <v>Спир</v>
      </c>
    </row>
    <row r="1444" spans="1:11">
      <c r="A1444">
        <v>6511531</v>
      </c>
      <c r="B1444" t="s">
        <v>5366</v>
      </c>
      <c r="C1444" t="s">
        <v>353</v>
      </c>
      <c r="D1444" t="s">
        <v>354</v>
      </c>
      <c r="E1444">
        <v>45285</v>
      </c>
      <c r="F1444" t="s">
        <v>83</v>
      </c>
      <c r="G1444" s="21">
        <v>5100</v>
      </c>
      <c r="H1444" s="21">
        <v>2721800</v>
      </c>
      <c r="I1444" s="21">
        <v>1388118000</v>
      </c>
      <c r="K1444" s="35" t="str">
        <f t="shared" si="21"/>
        <v>Спир</v>
      </c>
    </row>
    <row r="1445" spans="1:11">
      <c r="A1445">
        <v>6512421</v>
      </c>
      <c r="B1445" t="s">
        <v>5366</v>
      </c>
      <c r="C1445" t="s">
        <v>1487</v>
      </c>
      <c r="D1445" t="s">
        <v>1488</v>
      </c>
      <c r="E1445">
        <v>18521</v>
      </c>
      <c r="F1445" t="s">
        <v>58</v>
      </c>
      <c r="G1445" s="21">
        <v>200</v>
      </c>
      <c r="H1445" s="21">
        <v>6325007</v>
      </c>
      <c r="I1445" s="21">
        <v>12650014</v>
      </c>
      <c r="K1445" s="35" t="str">
        <f t="shared" si="21"/>
        <v>Бард</v>
      </c>
    </row>
    <row r="1446" spans="1:11">
      <c r="A1446">
        <v>6513111</v>
      </c>
      <c r="B1446" t="s">
        <v>5366</v>
      </c>
      <c r="C1446" t="s">
        <v>295</v>
      </c>
      <c r="D1446" t="s">
        <v>296</v>
      </c>
      <c r="E1446">
        <v>45285</v>
      </c>
      <c r="F1446" t="s">
        <v>83</v>
      </c>
      <c r="G1446" s="21">
        <v>500</v>
      </c>
      <c r="H1446" s="21">
        <v>2761600</v>
      </c>
      <c r="I1446" s="21">
        <v>138080000</v>
      </c>
      <c r="K1446" s="35" t="str">
        <f t="shared" si="21"/>
        <v>Спир</v>
      </c>
    </row>
    <row r="1447" spans="1:11">
      <c r="A1447">
        <v>6513112</v>
      </c>
      <c r="B1447" t="s">
        <v>5366</v>
      </c>
      <c r="C1447" t="s">
        <v>353</v>
      </c>
      <c r="D1447" t="s">
        <v>354</v>
      </c>
      <c r="E1447">
        <v>45285</v>
      </c>
      <c r="F1447" t="s">
        <v>83</v>
      </c>
      <c r="G1447" s="21">
        <v>1500</v>
      </c>
      <c r="H1447" s="21">
        <v>2721600</v>
      </c>
      <c r="I1447" s="21">
        <v>408240000</v>
      </c>
      <c r="K1447" s="35" t="str">
        <f t="shared" si="21"/>
        <v>Спир</v>
      </c>
    </row>
    <row r="1448" spans="1:11">
      <c r="A1448">
        <v>6513224</v>
      </c>
      <c r="B1448" t="s">
        <v>5366</v>
      </c>
      <c r="C1448" t="s">
        <v>1177</v>
      </c>
      <c r="D1448" t="s">
        <v>1178</v>
      </c>
      <c r="E1448">
        <v>18521</v>
      </c>
      <c r="F1448" t="s">
        <v>58</v>
      </c>
      <c r="G1448" s="21">
        <v>100</v>
      </c>
      <c r="H1448" s="21">
        <v>6965000</v>
      </c>
      <c r="I1448" s="21">
        <v>6965000</v>
      </c>
      <c r="K1448" s="35" t="str">
        <f t="shared" si="21"/>
        <v>Бард</v>
      </c>
    </row>
    <row r="1449" spans="1:11">
      <c r="A1449">
        <v>6513225</v>
      </c>
      <c r="B1449" t="s">
        <v>5366</v>
      </c>
      <c r="C1449" t="s">
        <v>1177</v>
      </c>
      <c r="D1449" t="s">
        <v>1178</v>
      </c>
      <c r="E1449">
        <v>18521</v>
      </c>
      <c r="F1449" t="s">
        <v>58</v>
      </c>
      <c r="G1449" s="21">
        <v>100</v>
      </c>
      <c r="H1449" s="21">
        <v>6965000</v>
      </c>
      <c r="I1449" s="21">
        <v>6965000</v>
      </c>
      <c r="K1449" s="35" t="str">
        <f t="shared" si="21"/>
        <v>Бард</v>
      </c>
    </row>
    <row r="1450" spans="1:11">
      <c r="A1450">
        <v>6513226</v>
      </c>
      <c r="B1450" t="s">
        <v>5366</v>
      </c>
      <c r="C1450" t="s">
        <v>387</v>
      </c>
      <c r="D1450" t="s">
        <v>388</v>
      </c>
      <c r="E1450">
        <v>18521</v>
      </c>
      <c r="F1450" t="s">
        <v>58</v>
      </c>
      <c r="G1450" s="21">
        <v>100</v>
      </c>
      <c r="H1450" s="21">
        <v>6965000</v>
      </c>
      <c r="I1450" s="21">
        <v>6965000</v>
      </c>
      <c r="K1450" s="35" t="str">
        <f t="shared" si="21"/>
        <v>Бард</v>
      </c>
    </row>
    <row r="1451" spans="1:11">
      <c r="A1451">
        <v>6513227</v>
      </c>
      <c r="B1451" t="s">
        <v>5366</v>
      </c>
      <c r="C1451" t="s">
        <v>56</v>
      </c>
      <c r="D1451" t="s">
        <v>57</v>
      </c>
      <c r="E1451">
        <v>18521</v>
      </c>
      <c r="F1451" t="s">
        <v>58</v>
      </c>
      <c r="G1451" s="21">
        <v>300</v>
      </c>
      <c r="H1451" s="21">
        <v>6957002</v>
      </c>
      <c r="I1451" s="21">
        <v>20871006</v>
      </c>
      <c r="K1451" s="35" t="str">
        <f t="shared" si="21"/>
        <v>Бард</v>
      </c>
    </row>
    <row r="1452" spans="1:11">
      <c r="A1452">
        <v>6513228</v>
      </c>
      <c r="B1452" t="s">
        <v>5366</v>
      </c>
      <c r="C1452" t="s">
        <v>1487</v>
      </c>
      <c r="D1452" t="s">
        <v>1488</v>
      </c>
      <c r="E1452">
        <v>18521</v>
      </c>
      <c r="F1452" t="s">
        <v>58</v>
      </c>
      <c r="G1452" s="21">
        <v>100</v>
      </c>
      <c r="H1452" s="21">
        <v>6957001</v>
      </c>
      <c r="I1452" s="21">
        <v>6957001</v>
      </c>
      <c r="K1452" s="35" t="str">
        <f t="shared" si="21"/>
        <v>Бард</v>
      </c>
    </row>
    <row r="1453" spans="1:11">
      <c r="A1453">
        <v>6514056</v>
      </c>
      <c r="B1453" t="s">
        <v>4538</v>
      </c>
      <c r="C1453" t="s">
        <v>1147</v>
      </c>
      <c r="D1453" t="s">
        <v>1148</v>
      </c>
      <c r="E1453">
        <v>45433</v>
      </c>
      <c r="F1453" t="s">
        <v>84</v>
      </c>
      <c r="G1453" s="21">
        <v>330</v>
      </c>
      <c r="H1453" s="21">
        <v>2702600</v>
      </c>
      <c r="I1453" s="21">
        <v>89185800</v>
      </c>
      <c r="K1453" s="35" t="str">
        <f t="shared" si="21"/>
        <v>Спир</v>
      </c>
    </row>
    <row r="1454" spans="1:11">
      <c r="A1454">
        <v>6514058</v>
      </c>
      <c r="B1454" t="s">
        <v>4538</v>
      </c>
      <c r="C1454" t="s">
        <v>134</v>
      </c>
      <c r="D1454" t="s">
        <v>135</v>
      </c>
      <c r="E1454">
        <v>45285</v>
      </c>
      <c r="F1454" t="s">
        <v>83</v>
      </c>
      <c r="G1454" s="21">
        <v>50</v>
      </c>
      <c r="H1454" s="21">
        <v>2722999</v>
      </c>
      <c r="I1454" s="21">
        <v>13614995</v>
      </c>
      <c r="K1454" s="35" t="str">
        <f t="shared" si="21"/>
        <v>Спир</v>
      </c>
    </row>
    <row r="1455" spans="1:11">
      <c r="A1455">
        <v>6514059</v>
      </c>
      <c r="B1455" t="s">
        <v>4538</v>
      </c>
      <c r="C1455" t="s">
        <v>1169</v>
      </c>
      <c r="D1455" t="s">
        <v>1170</v>
      </c>
      <c r="E1455">
        <v>45285</v>
      </c>
      <c r="F1455" t="s">
        <v>83</v>
      </c>
      <c r="G1455" s="21">
        <v>780</v>
      </c>
      <c r="H1455" s="21">
        <v>2722788</v>
      </c>
      <c r="I1455" s="21">
        <v>212377464</v>
      </c>
      <c r="K1455" s="35" t="str">
        <f t="shared" si="21"/>
        <v>Спир</v>
      </c>
    </row>
    <row r="1456" spans="1:11">
      <c r="A1456">
        <v>6514060</v>
      </c>
      <c r="B1456" t="s">
        <v>4538</v>
      </c>
      <c r="C1456" t="s">
        <v>423</v>
      </c>
      <c r="D1456" t="s">
        <v>424</v>
      </c>
      <c r="E1456">
        <v>45285</v>
      </c>
      <c r="F1456" t="s">
        <v>83</v>
      </c>
      <c r="G1456" s="21">
        <v>250</v>
      </c>
      <c r="H1456" s="21">
        <v>2721900</v>
      </c>
      <c r="I1456" s="21">
        <v>68047500</v>
      </c>
      <c r="K1456" s="35" t="str">
        <f t="shared" si="21"/>
        <v>Спир</v>
      </c>
    </row>
    <row r="1457" spans="1:11">
      <c r="A1457">
        <v>6514061</v>
      </c>
      <c r="B1457" t="s">
        <v>4538</v>
      </c>
      <c r="C1457" t="s">
        <v>173</v>
      </c>
      <c r="D1457" t="s">
        <v>174</v>
      </c>
      <c r="E1457">
        <v>45285</v>
      </c>
      <c r="F1457" t="s">
        <v>83</v>
      </c>
      <c r="G1457" s="21">
        <v>400</v>
      </c>
      <c r="H1457" s="21">
        <v>2721788</v>
      </c>
      <c r="I1457" s="21">
        <v>108871520</v>
      </c>
      <c r="K1457" s="35" t="str">
        <f t="shared" si="21"/>
        <v>Спир</v>
      </c>
    </row>
    <row r="1458" spans="1:11">
      <c r="A1458">
        <v>6515001</v>
      </c>
      <c r="B1458" t="s">
        <v>4538</v>
      </c>
      <c r="C1458" t="s">
        <v>1487</v>
      </c>
      <c r="D1458" t="s">
        <v>1488</v>
      </c>
      <c r="E1458">
        <v>18521</v>
      </c>
      <c r="F1458" t="s">
        <v>58</v>
      </c>
      <c r="G1458" s="21">
        <v>100</v>
      </c>
      <c r="H1458" s="21">
        <v>6958000</v>
      </c>
      <c r="I1458" s="21">
        <v>6958000</v>
      </c>
      <c r="K1458" s="35" t="str">
        <f t="shared" si="21"/>
        <v>Бард</v>
      </c>
    </row>
    <row r="1459" spans="1:11">
      <c r="A1459">
        <v>6515002</v>
      </c>
      <c r="B1459" t="s">
        <v>4538</v>
      </c>
      <c r="C1459" t="s">
        <v>59</v>
      </c>
      <c r="D1459" t="s">
        <v>60</v>
      </c>
      <c r="E1459">
        <v>18521</v>
      </c>
      <c r="F1459" t="s">
        <v>58</v>
      </c>
      <c r="G1459" s="21">
        <v>400</v>
      </c>
      <c r="H1459" s="21">
        <v>6957000</v>
      </c>
      <c r="I1459" s="21">
        <v>27828000</v>
      </c>
      <c r="K1459" s="35" t="str">
        <f t="shared" si="21"/>
        <v>Бард</v>
      </c>
    </row>
    <row r="1460" spans="1:11">
      <c r="A1460">
        <v>6515522</v>
      </c>
      <c r="B1460" t="s">
        <v>4538</v>
      </c>
      <c r="C1460" t="s">
        <v>150</v>
      </c>
      <c r="D1460" t="s">
        <v>151</v>
      </c>
      <c r="E1460">
        <v>45284</v>
      </c>
      <c r="F1460" t="s">
        <v>82</v>
      </c>
      <c r="G1460" s="21">
        <v>880</v>
      </c>
      <c r="H1460" s="21">
        <v>2757788</v>
      </c>
      <c r="I1460" s="21">
        <v>242685344</v>
      </c>
      <c r="K1460" s="35" t="str">
        <f t="shared" si="21"/>
        <v>Спир</v>
      </c>
    </row>
    <row r="1461" spans="1:11">
      <c r="A1461">
        <v>6515523</v>
      </c>
      <c r="B1461" t="s">
        <v>4538</v>
      </c>
      <c r="C1461" t="s">
        <v>150</v>
      </c>
      <c r="D1461" t="s">
        <v>151</v>
      </c>
      <c r="E1461">
        <v>45284</v>
      </c>
      <c r="F1461" t="s">
        <v>82</v>
      </c>
      <c r="G1461" s="21">
        <v>1640</v>
      </c>
      <c r="H1461" s="21">
        <v>2756999</v>
      </c>
      <c r="I1461" s="21">
        <v>452147836</v>
      </c>
      <c r="K1461" s="35" t="str">
        <f t="shared" si="21"/>
        <v>Спир</v>
      </c>
    </row>
    <row r="1462" spans="1:11">
      <c r="A1462">
        <v>6515619</v>
      </c>
      <c r="B1462" t="s">
        <v>4538</v>
      </c>
      <c r="C1462" t="s">
        <v>59</v>
      </c>
      <c r="D1462" t="s">
        <v>60</v>
      </c>
      <c r="E1462">
        <v>9918521</v>
      </c>
      <c r="F1462" t="s">
        <v>1517</v>
      </c>
      <c r="G1462" s="21">
        <v>200</v>
      </c>
      <c r="H1462" s="21">
        <v>6957000</v>
      </c>
      <c r="I1462" s="21">
        <v>13914000</v>
      </c>
      <c r="K1462" s="35" t="str">
        <f t="shared" si="21"/>
        <v>Бард</v>
      </c>
    </row>
    <row r="1463" spans="1:11">
      <c r="A1463">
        <v>6516465</v>
      </c>
      <c r="B1463" t="s">
        <v>5365</v>
      </c>
      <c r="C1463" t="s">
        <v>5328</v>
      </c>
      <c r="D1463" t="s">
        <v>5329</v>
      </c>
      <c r="E1463">
        <v>45433</v>
      </c>
      <c r="F1463" t="s">
        <v>84</v>
      </c>
      <c r="G1463" s="21">
        <v>10</v>
      </c>
      <c r="H1463" s="21">
        <v>2703000</v>
      </c>
      <c r="I1463" s="21">
        <v>2703000</v>
      </c>
      <c r="K1463" s="35" t="str">
        <f t="shared" si="21"/>
        <v>Спир</v>
      </c>
    </row>
    <row r="1464" spans="1:11">
      <c r="A1464">
        <v>6516466</v>
      </c>
      <c r="B1464" t="s">
        <v>5365</v>
      </c>
      <c r="C1464" t="s">
        <v>278</v>
      </c>
      <c r="D1464" t="s">
        <v>279</v>
      </c>
      <c r="E1464">
        <v>45433</v>
      </c>
      <c r="F1464" t="s">
        <v>84</v>
      </c>
      <c r="G1464" s="21">
        <v>30</v>
      </c>
      <c r="H1464" s="21">
        <v>2702600</v>
      </c>
      <c r="I1464" s="21">
        <v>8107800</v>
      </c>
      <c r="K1464" s="35" t="str">
        <f t="shared" si="21"/>
        <v>Спир</v>
      </c>
    </row>
    <row r="1465" spans="1:11">
      <c r="A1465">
        <v>6516472</v>
      </c>
      <c r="B1465" t="s">
        <v>5365</v>
      </c>
      <c r="C1465" t="s">
        <v>92</v>
      </c>
      <c r="D1465" t="s">
        <v>93</v>
      </c>
      <c r="E1465">
        <v>45284</v>
      </c>
      <c r="F1465" t="s">
        <v>82</v>
      </c>
      <c r="G1465" s="21">
        <v>450</v>
      </c>
      <c r="H1465" s="21">
        <v>2755000</v>
      </c>
      <c r="I1465" s="21">
        <v>123975000</v>
      </c>
      <c r="K1465" s="35" t="str">
        <f t="shared" si="21"/>
        <v>Спир</v>
      </c>
    </row>
    <row r="1466" spans="1:11">
      <c r="A1466">
        <v>6516473</v>
      </c>
      <c r="B1466" t="s">
        <v>5365</v>
      </c>
      <c r="C1466" t="s">
        <v>357</v>
      </c>
      <c r="D1466" t="s">
        <v>358</v>
      </c>
      <c r="E1466">
        <v>45284</v>
      </c>
      <c r="F1466" t="s">
        <v>82</v>
      </c>
      <c r="G1466" s="21">
        <v>50</v>
      </c>
      <c r="H1466" s="21">
        <v>2755000</v>
      </c>
      <c r="I1466" s="21">
        <v>13775000</v>
      </c>
      <c r="K1466" s="35" t="str">
        <f t="shared" si="21"/>
        <v>Спир</v>
      </c>
    </row>
    <row r="1467" spans="1:11">
      <c r="A1467">
        <v>6516474</v>
      </c>
      <c r="B1467" t="s">
        <v>5365</v>
      </c>
      <c r="C1467" t="s">
        <v>90</v>
      </c>
      <c r="D1467" t="s">
        <v>91</v>
      </c>
      <c r="E1467">
        <v>45284</v>
      </c>
      <c r="F1467" t="s">
        <v>82</v>
      </c>
      <c r="G1467" s="21">
        <v>3200</v>
      </c>
      <c r="H1467" s="21">
        <v>2754888</v>
      </c>
      <c r="I1467" s="21">
        <v>881564160</v>
      </c>
      <c r="K1467" s="35" t="str">
        <f t="shared" si="21"/>
        <v>Спир</v>
      </c>
    </row>
    <row r="1468" spans="1:11">
      <c r="A1468">
        <v>6516475</v>
      </c>
      <c r="B1468" t="s">
        <v>5365</v>
      </c>
      <c r="C1468" t="s">
        <v>150</v>
      </c>
      <c r="D1468" t="s">
        <v>151</v>
      </c>
      <c r="E1468">
        <v>45284</v>
      </c>
      <c r="F1468" t="s">
        <v>82</v>
      </c>
      <c r="G1468" s="21">
        <v>300</v>
      </c>
      <c r="H1468" s="21">
        <v>2754788</v>
      </c>
      <c r="I1468" s="21">
        <v>82643640</v>
      </c>
      <c r="K1468" s="35" t="str">
        <f t="shared" si="21"/>
        <v>Спир</v>
      </c>
    </row>
    <row r="1469" spans="1:11">
      <c r="A1469">
        <v>6517281</v>
      </c>
      <c r="B1469" t="s">
        <v>5365</v>
      </c>
      <c r="C1469" t="s">
        <v>63</v>
      </c>
      <c r="D1469" t="s">
        <v>64</v>
      </c>
      <c r="E1469">
        <v>18521</v>
      </c>
      <c r="F1469" t="s">
        <v>58</v>
      </c>
      <c r="G1469" s="21">
        <v>300</v>
      </c>
      <c r="H1469" s="21">
        <v>6958000</v>
      </c>
      <c r="I1469" s="21">
        <v>20874000</v>
      </c>
      <c r="K1469" s="35" t="str">
        <f t="shared" si="21"/>
        <v>Бард</v>
      </c>
    </row>
    <row r="1470" spans="1:11">
      <c r="A1470">
        <v>6517282</v>
      </c>
      <c r="B1470" t="s">
        <v>5365</v>
      </c>
      <c r="C1470" t="s">
        <v>59</v>
      </c>
      <c r="D1470" t="s">
        <v>60</v>
      </c>
      <c r="E1470">
        <v>18521</v>
      </c>
      <c r="F1470" t="s">
        <v>58</v>
      </c>
      <c r="G1470" s="21">
        <v>400</v>
      </c>
      <c r="H1470" s="21">
        <v>6957000</v>
      </c>
      <c r="I1470" s="21">
        <v>27828000</v>
      </c>
      <c r="K1470" s="35" t="str">
        <f t="shared" si="21"/>
        <v>Бард</v>
      </c>
    </row>
    <row r="1471" spans="1:11">
      <c r="A1471">
        <v>6518687</v>
      </c>
      <c r="B1471" t="s">
        <v>4247</v>
      </c>
      <c r="C1471" t="s">
        <v>282</v>
      </c>
      <c r="D1471" t="s">
        <v>283</v>
      </c>
      <c r="E1471">
        <v>45285</v>
      </c>
      <c r="F1471" t="s">
        <v>83</v>
      </c>
      <c r="G1471" s="21">
        <v>100</v>
      </c>
      <c r="H1471" s="21">
        <v>2721601</v>
      </c>
      <c r="I1471" s="21">
        <v>27216010</v>
      </c>
      <c r="K1471" s="35" t="str">
        <f t="shared" si="21"/>
        <v>Спир</v>
      </c>
    </row>
    <row r="1472" spans="1:11">
      <c r="A1472">
        <v>6518688</v>
      </c>
      <c r="B1472" t="s">
        <v>4247</v>
      </c>
      <c r="C1472" t="s">
        <v>353</v>
      </c>
      <c r="D1472" t="s">
        <v>354</v>
      </c>
      <c r="E1472">
        <v>45285</v>
      </c>
      <c r="F1472" t="s">
        <v>83</v>
      </c>
      <c r="G1472" s="21">
        <v>3900</v>
      </c>
      <c r="H1472" s="21">
        <v>2721600</v>
      </c>
      <c r="I1472" s="21">
        <v>1061424000</v>
      </c>
      <c r="K1472" s="35" t="str">
        <f t="shared" si="21"/>
        <v>Спир</v>
      </c>
    </row>
    <row r="1473" spans="1:11">
      <c r="A1473">
        <v>6519500</v>
      </c>
      <c r="B1473" t="s">
        <v>4247</v>
      </c>
      <c r="C1473" t="s">
        <v>59</v>
      </c>
      <c r="D1473" t="s">
        <v>60</v>
      </c>
      <c r="E1473">
        <v>18521</v>
      </c>
      <c r="F1473" t="s">
        <v>58</v>
      </c>
      <c r="G1473" s="21">
        <v>700</v>
      </c>
      <c r="H1473" s="21">
        <v>6957000</v>
      </c>
      <c r="I1473" s="21">
        <v>48699000</v>
      </c>
      <c r="K1473" s="35" t="str">
        <f t="shared" si="21"/>
        <v>Бард</v>
      </c>
    </row>
    <row r="1474" spans="1:11">
      <c r="A1474">
        <v>6520074</v>
      </c>
      <c r="B1474" t="s">
        <v>4247</v>
      </c>
      <c r="C1474" t="s">
        <v>353</v>
      </c>
      <c r="D1474" t="s">
        <v>354</v>
      </c>
      <c r="E1474">
        <v>45285</v>
      </c>
      <c r="F1474" t="s">
        <v>83</v>
      </c>
      <c r="G1474" s="21">
        <v>1600</v>
      </c>
      <c r="H1474" s="21">
        <v>2721600</v>
      </c>
      <c r="I1474" s="21">
        <v>435456000</v>
      </c>
      <c r="K1474" s="35" t="str">
        <f t="shared" si="21"/>
        <v>Спир</v>
      </c>
    </row>
    <row r="1475" spans="1:11">
      <c r="A1475">
        <v>6520944</v>
      </c>
      <c r="B1475" t="s">
        <v>4259</v>
      </c>
      <c r="C1475" t="s">
        <v>136</v>
      </c>
      <c r="D1475" t="s">
        <v>137</v>
      </c>
      <c r="E1475">
        <v>45285</v>
      </c>
      <c r="F1475" t="s">
        <v>83</v>
      </c>
      <c r="G1475" s="21">
        <v>300</v>
      </c>
      <c r="H1475" s="21">
        <v>2725788</v>
      </c>
      <c r="I1475" s="21">
        <v>81773640</v>
      </c>
      <c r="K1475" s="35" t="str">
        <f t="shared" si="21"/>
        <v>Спир</v>
      </c>
    </row>
    <row r="1476" spans="1:11">
      <c r="A1476">
        <v>6520945</v>
      </c>
      <c r="B1476" t="s">
        <v>4259</v>
      </c>
      <c r="C1476" t="s">
        <v>104</v>
      </c>
      <c r="D1476" t="s">
        <v>105</v>
      </c>
      <c r="E1476">
        <v>45285</v>
      </c>
      <c r="F1476" t="s">
        <v>83</v>
      </c>
      <c r="G1476" s="21">
        <v>100</v>
      </c>
      <c r="H1476" s="21">
        <v>2724588</v>
      </c>
      <c r="I1476" s="21">
        <v>27245880</v>
      </c>
      <c r="K1476" s="35" t="str">
        <f t="shared" si="21"/>
        <v>Спир</v>
      </c>
    </row>
    <row r="1477" spans="1:11">
      <c r="A1477">
        <v>6520946</v>
      </c>
      <c r="B1477" t="s">
        <v>4259</v>
      </c>
      <c r="C1477" t="s">
        <v>222</v>
      </c>
      <c r="D1477" t="s">
        <v>223</v>
      </c>
      <c r="E1477">
        <v>45285</v>
      </c>
      <c r="F1477" t="s">
        <v>83</v>
      </c>
      <c r="G1477" s="21">
        <v>100</v>
      </c>
      <c r="H1477" s="21">
        <v>2724444</v>
      </c>
      <c r="I1477" s="21">
        <v>27244440</v>
      </c>
      <c r="K1477" s="35" t="str">
        <f t="shared" si="21"/>
        <v>Спир</v>
      </c>
    </row>
    <row r="1478" spans="1:11">
      <c r="A1478">
        <v>6520947</v>
      </c>
      <c r="B1478" t="s">
        <v>4259</v>
      </c>
      <c r="C1478" t="s">
        <v>173</v>
      </c>
      <c r="D1478" t="s">
        <v>174</v>
      </c>
      <c r="E1478">
        <v>45285</v>
      </c>
      <c r="F1478" t="s">
        <v>83</v>
      </c>
      <c r="G1478" s="21">
        <v>1180</v>
      </c>
      <c r="H1478" s="21">
        <v>2723288</v>
      </c>
      <c r="I1478" s="21">
        <v>321347984</v>
      </c>
      <c r="K1478" s="35" t="str">
        <f t="shared" si="21"/>
        <v>Спир</v>
      </c>
    </row>
    <row r="1479" spans="1:11">
      <c r="A1479">
        <v>6520948</v>
      </c>
      <c r="B1479" t="s">
        <v>4259</v>
      </c>
      <c r="C1479" t="s">
        <v>367</v>
      </c>
      <c r="D1479" t="s">
        <v>368</v>
      </c>
      <c r="E1479">
        <v>45285</v>
      </c>
      <c r="F1479" t="s">
        <v>83</v>
      </c>
      <c r="G1479" s="21">
        <v>200</v>
      </c>
      <c r="H1479" s="21">
        <v>2721800</v>
      </c>
      <c r="I1479" s="21">
        <v>54436000</v>
      </c>
      <c r="K1479" s="35" t="str">
        <f t="shared" ref="K1479:K1542" si="22">LEFT(F1479,4)</f>
        <v>Спир</v>
      </c>
    </row>
    <row r="1480" spans="1:11">
      <c r="A1480">
        <v>6520949</v>
      </c>
      <c r="B1480" t="s">
        <v>4259</v>
      </c>
      <c r="C1480" t="s">
        <v>92</v>
      </c>
      <c r="D1480" t="s">
        <v>93</v>
      </c>
      <c r="E1480">
        <v>45285</v>
      </c>
      <c r="F1480" t="s">
        <v>83</v>
      </c>
      <c r="G1480" s="21">
        <v>450</v>
      </c>
      <c r="H1480" s="21">
        <v>2721800</v>
      </c>
      <c r="I1480" s="21">
        <v>122481000</v>
      </c>
      <c r="K1480" s="35" t="str">
        <f t="shared" si="22"/>
        <v>Спир</v>
      </c>
    </row>
    <row r="1481" spans="1:11">
      <c r="A1481">
        <v>6520950</v>
      </c>
      <c r="B1481" t="s">
        <v>4259</v>
      </c>
      <c r="C1481" t="s">
        <v>359</v>
      </c>
      <c r="D1481" t="s">
        <v>360</v>
      </c>
      <c r="E1481">
        <v>45285</v>
      </c>
      <c r="F1481" t="s">
        <v>83</v>
      </c>
      <c r="G1481" s="21">
        <v>390</v>
      </c>
      <c r="H1481" s="21">
        <v>2721688</v>
      </c>
      <c r="I1481" s="21">
        <v>106145832</v>
      </c>
      <c r="K1481" s="35" t="str">
        <f t="shared" si="22"/>
        <v>Спир</v>
      </c>
    </row>
    <row r="1482" spans="1:11">
      <c r="A1482">
        <v>6521786</v>
      </c>
      <c r="B1482" t="s">
        <v>4259</v>
      </c>
      <c r="C1482" t="s">
        <v>387</v>
      </c>
      <c r="D1482" t="s">
        <v>388</v>
      </c>
      <c r="E1482">
        <v>18521</v>
      </c>
      <c r="F1482" t="s">
        <v>58</v>
      </c>
      <c r="G1482" s="21">
        <v>100</v>
      </c>
      <c r="H1482" s="21">
        <v>6960777</v>
      </c>
      <c r="I1482" s="21">
        <v>6960777</v>
      </c>
      <c r="K1482" s="35" t="str">
        <f t="shared" si="22"/>
        <v>Бард</v>
      </c>
    </row>
    <row r="1483" spans="1:11">
      <c r="A1483">
        <v>6521787</v>
      </c>
      <c r="B1483" t="s">
        <v>4259</v>
      </c>
      <c r="C1483" t="s">
        <v>387</v>
      </c>
      <c r="D1483" t="s">
        <v>388</v>
      </c>
      <c r="E1483">
        <v>18521</v>
      </c>
      <c r="F1483" t="s">
        <v>58</v>
      </c>
      <c r="G1483" s="21">
        <v>100</v>
      </c>
      <c r="H1483" s="21">
        <v>6960777</v>
      </c>
      <c r="I1483" s="21">
        <v>6960777</v>
      </c>
      <c r="K1483" s="35" t="str">
        <f t="shared" si="22"/>
        <v>Бард</v>
      </c>
    </row>
    <row r="1484" spans="1:11">
      <c r="A1484">
        <v>6521788</v>
      </c>
      <c r="B1484" t="s">
        <v>4259</v>
      </c>
      <c r="C1484" t="s">
        <v>204</v>
      </c>
      <c r="D1484" t="s">
        <v>73</v>
      </c>
      <c r="E1484">
        <v>18521</v>
      </c>
      <c r="F1484" t="s">
        <v>58</v>
      </c>
      <c r="G1484" s="21">
        <v>100</v>
      </c>
      <c r="H1484" s="21">
        <v>6957001</v>
      </c>
      <c r="I1484" s="21">
        <v>6957001</v>
      </c>
      <c r="K1484" s="35" t="str">
        <f t="shared" si="22"/>
        <v>Бард</v>
      </c>
    </row>
    <row r="1485" spans="1:11">
      <c r="A1485">
        <v>6521789</v>
      </c>
      <c r="B1485" t="s">
        <v>4259</v>
      </c>
      <c r="C1485" t="s">
        <v>59</v>
      </c>
      <c r="D1485" t="s">
        <v>60</v>
      </c>
      <c r="E1485">
        <v>18521</v>
      </c>
      <c r="F1485" t="s">
        <v>58</v>
      </c>
      <c r="G1485" s="21">
        <v>400</v>
      </c>
      <c r="H1485" s="21">
        <v>6957000</v>
      </c>
      <c r="I1485" s="21">
        <v>27828000</v>
      </c>
      <c r="K1485" s="35" t="str">
        <f t="shared" si="22"/>
        <v>Бард</v>
      </c>
    </row>
    <row r="1486" spans="1:11">
      <c r="A1486">
        <v>6522546</v>
      </c>
      <c r="B1486" t="s">
        <v>4259</v>
      </c>
      <c r="C1486" t="s">
        <v>1130</v>
      </c>
      <c r="D1486" t="s">
        <v>1131</v>
      </c>
      <c r="E1486">
        <v>45433</v>
      </c>
      <c r="F1486" t="s">
        <v>84</v>
      </c>
      <c r="G1486" s="21">
        <v>200</v>
      </c>
      <c r="H1486" s="21">
        <v>2703000</v>
      </c>
      <c r="I1486" s="21">
        <v>54060000</v>
      </c>
      <c r="K1486" s="35" t="str">
        <f t="shared" si="22"/>
        <v>Спир</v>
      </c>
    </row>
    <row r="1487" spans="1:11">
      <c r="A1487">
        <v>6522548</v>
      </c>
      <c r="B1487" t="s">
        <v>4259</v>
      </c>
      <c r="C1487" t="s">
        <v>173</v>
      </c>
      <c r="D1487" t="s">
        <v>174</v>
      </c>
      <c r="E1487">
        <v>45285</v>
      </c>
      <c r="F1487" t="s">
        <v>83</v>
      </c>
      <c r="G1487" s="21">
        <v>100</v>
      </c>
      <c r="H1487" s="21">
        <v>2723007</v>
      </c>
      <c r="I1487" s="21">
        <v>27230070</v>
      </c>
      <c r="K1487" s="35" t="str">
        <f t="shared" si="22"/>
        <v>Спир</v>
      </c>
    </row>
    <row r="1488" spans="1:11">
      <c r="A1488">
        <v>6522549</v>
      </c>
      <c r="B1488" t="s">
        <v>4259</v>
      </c>
      <c r="C1488" t="s">
        <v>146</v>
      </c>
      <c r="D1488" t="s">
        <v>147</v>
      </c>
      <c r="E1488">
        <v>45285</v>
      </c>
      <c r="F1488" t="s">
        <v>83</v>
      </c>
      <c r="G1488" s="21">
        <v>350</v>
      </c>
      <c r="H1488" s="21">
        <v>2722888</v>
      </c>
      <c r="I1488" s="21">
        <v>95301080</v>
      </c>
      <c r="K1488" s="35" t="str">
        <f t="shared" si="22"/>
        <v>Спир</v>
      </c>
    </row>
    <row r="1489" spans="1:11">
      <c r="A1489">
        <v>6522550</v>
      </c>
      <c r="B1489" t="s">
        <v>4259</v>
      </c>
      <c r="C1489" t="s">
        <v>1175</v>
      </c>
      <c r="D1489" t="s">
        <v>1176</v>
      </c>
      <c r="E1489">
        <v>45285</v>
      </c>
      <c r="F1489" t="s">
        <v>83</v>
      </c>
      <c r="G1489" s="21">
        <v>400</v>
      </c>
      <c r="H1489" s="21">
        <v>2722789</v>
      </c>
      <c r="I1489" s="21">
        <v>108911560</v>
      </c>
      <c r="K1489" s="35" t="str">
        <f t="shared" si="22"/>
        <v>Спир</v>
      </c>
    </row>
    <row r="1490" spans="1:11">
      <c r="A1490">
        <v>6522551</v>
      </c>
      <c r="B1490" t="s">
        <v>4259</v>
      </c>
      <c r="C1490" t="s">
        <v>165</v>
      </c>
      <c r="D1490" t="s">
        <v>166</v>
      </c>
      <c r="E1490">
        <v>45285</v>
      </c>
      <c r="F1490" t="s">
        <v>83</v>
      </c>
      <c r="G1490" s="21">
        <v>200</v>
      </c>
      <c r="H1490" s="21">
        <v>2722788</v>
      </c>
      <c r="I1490" s="21">
        <v>54455760</v>
      </c>
      <c r="K1490" s="35" t="str">
        <f t="shared" si="22"/>
        <v>Спир</v>
      </c>
    </row>
    <row r="1491" spans="1:11">
      <c r="A1491">
        <v>6522552</v>
      </c>
      <c r="B1491" t="s">
        <v>4259</v>
      </c>
      <c r="C1491" t="s">
        <v>138</v>
      </c>
      <c r="D1491" t="s">
        <v>139</v>
      </c>
      <c r="E1491">
        <v>45285</v>
      </c>
      <c r="F1491" t="s">
        <v>83</v>
      </c>
      <c r="G1491" s="21">
        <v>100</v>
      </c>
      <c r="H1491" s="21">
        <v>2721600</v>
      </c>
      <c r="I1491" s="21">
        <v>27216000</v>
      </c>
      <c r="K1491" s="35" t="str">
        <f t="shared" si="22"/>
        <v>Спир</v>
      </c>
    </row>
    <row r="1492" spans="1:11">
      <c r="A1492">
        <v>6522553</v>
      </c>
      <c r="B1492" t="s">
        <v>4259</v>
      </c>
      <c r="C1492" t="s">
        <v>353</v>
      </c>
      <c r="D1492" t="s">
        <v>354</v>
      </c>
      <c r="E1492">
        <v>45285</v>
      </c>
      <c r="F1492" t="s">
        <v>83</v>
      </c>
      <c r="G1492" s="21">
        <v>130</v>
      </c>
      <c r="H1492" s="21">
        <v>2721600</v>
      </c>
      <c r="I1492" s="21">
        <v>35380800</v>
      </c>
      <c r="K1492" s="35" t="str">
        <f t="shared" si="22"/>
        <v>Спир</v>
      </c>
    </row>
    <row r="1493" spans="1:11">
      <c r="A1493">
        <v>6523438</v>
      </c>
      <c r="B1493" t="s">
        <v>5364</v>
      </c>
      <c r="C1493" t="s">
        <v>381</v>
      </c>
      <c r="D1493" t="s">
        <v>382</v>
      </c>
      <c r="E1493">
        <v>45433</v>
      </c>
      <c r="F1493" t="s">
        <v>84</v>
      </c>
      <c r="G1493" s="21">
        <v>450</v>
      </c>
      <c r="H1493" s="21">
        <v>2702577</v>
      </c>
      <c r="I1493" s="21">
        <v>121615965</v>
      </c>
      <c r="K1493" s="35" t="str">
        <f t="shared" si="22"/>
        <v>Спир</v>
      </c>
    </row>
    <row r="1494" spans="1:11">
      <c r="A1494">
        <v>6523439</v>
      </c>
      <c r="B1494" t="s">
        <v>5364</v>
      </c>
      <c r="C1494" t="s">
        <v>389</v>
      </c>
      <c r="D1494" t="s">
        <v>390</v>
      </c>
      <c r="E1494">
        <v>45433</v>
      </c>
      <c r="F1494" t="s">
        <v>84</v>
      </c>
      <c r="G1494" s="21">
        <v>300</v>
      </c>
      <c r="H1494" s="21">
        <v>2702560</v>
      </c>
      <c r="I1494" s="21">
        <v>81076800</v>
      </c>
      <c r="K1494" s="35" t="str">
        <f t="shared" si="22"/>
        <v>Спир</v>
      </c>
    </row>
    <row r="1495" spans="1:11">
      <c r="A1495">
        <v>6523444</v>
      </c>
      <c r="B1495" t="s">
        <v>5364</v>
      </c>
      <c r="C1495" t="s">
        <v>90</v>
      </c>
      <c r="D1495" t="s">
        <v>91</v>
      </c>
      <c r="E1495">
        <v>45284</v>
      </c>
      <c r="F1495" t="s">
        <v>82</v>
      </c>
      <c r="G1495" s="21">
        <v>3200</v>
      </c>
      <c r="H1495" s="21">
        <v>2757888</v>
      </c>
      <c r="I1495" s="21">
        <v>882524160</v>
      </c>
      <c r="K1495" s="35" t="str">
        <f t="shared" si="22"/>
        <v>Спир</v>
      </c>
    </row>
    <row r="1496" spans="1:11">
      <c r="A1496">
        <v>6523445</v>
      </c>
      <c r="B1496" t="s">
        <v>5364</v>
      </c>
      <c r="C1496" t="s">
        <v>150</v>
      </c>
      <c r="D1496" t="s">
        <v>151</v>
      </c>
      <c r="E1496">
        <v>45284</v>
      </c>
      <c r="F1496" t="s">
        <v>82</v>
      </c>
      <c r="G1496" s="21">
        <v>800</v>
      </c>
      <c r="H1496" s="21">
        <v>2756788</v>
      </c>
      <c r="I1496" s="21">
        <v>220543040</v>
      </c>
      <c r="K1496" s="35" t="str">
        <f t="shared" si="22"/>
        <v>Спир</v>
      </c>
    </row>
    <row r="1497" spans="1:11">
      <c r="A1497">
        <v>6524132</v>
      </c>
      <c r="B1497" t="s">
        <v>5364</v>
      </c>
      <c r="C1497" t="s">
        <v>59</v>
      </c>
      <c r="D1497" t="s">
        <v>60</v>
      </c>
      <c r="E1497">
        <v>18521</v>
      </c>
      <c r="F1497" t="s">
        <v>58</v>
      </c>
      <c r="G1497" s="21">
        <v>700</v>
      </c>
      <c r="H1497" s="21">
        <v>6957000</v>
      </c>
      <c r="I1497" s="21">
        <v>48699000</v>
      </c>
      <c r="K1497" s="35" t="str">
        <f t="shared" si="22"/>
        <v>Бард</v>
      </c>
    </row>
    <row r="1498" spans="1:11">
      <c r="A1498">
        <v>6525562</v>
      </c>
      <c r="B1498" t="s">
        <v>4264</v>
      </c>
      <c r="C1498" t="s">
        <v>159</v>
      </c>
      <c r="D1498" t="s">
        <v>160</v>
      </c>
      <c r="E1498">
        <v>45433</v>
      </c>
      <c r="F1498" t="s">
        <v>84</v>
      </c>
      <c r="G1498" s="21">
        <v>50</v>
      </c>
      <c r="H1498" s="21">
        <v>2704000</v>
      </c>
      <c r="I1498" s="21">
        <v>13520000</v>
      </c>
      <c r="K1498" s="35" t="str">
        <f t="shared" si="22"/>
        <v>Спир</v>
      </c>
    </row>
    <row r="1499" spans="1:11">
      <c r="A1499">
        <v>6525563</v>
      </c>
      <c r="B1499" t="s">
        <v>4264</v>
      </c>
      <c r="C1499" t="s">
        <v>5362</v>
      </c>
      <c r="D1499" t="s">
        <v>5363</v>
      </c>
      <c r="E1499">
        <v>45433</v>
      </c>
      <c r="F1499" t="s">
        <v>84</v>
      </c>
      <c r="G1499" s="21">
        <v>100</v>
      </c>
      <c r="H1499" s="21">
        <v>2702566</v>
      </c>
      <c r="I1499" s="21">
        <v>27025660</v>
      </c>
      <c r="K1499" s="35" t="str">
        <f t="shared" si="22"/>
        <v>Спир</v>
      </c>
    </row>
    <row r="1500" spans="1:11">
      <c r="A1500">
        <v>6525564</v>
      </c>
      <c r="B1500" t="s">
        <v>4264</v>
      </c>
      <c r="C1500" t="s">
        <v>1497</v>
      </c>
      <c r="D1500" t="s">
        <v>1498</v>
      </c>
      <c r="E1500">
        <v>45285</v>
      </c>
      <c r="F1500" t="s">
        <v>83</v>
      </c>
      <c r="G1500" s="21">
        <v>150</v>
      </c>
      <c r="H1500" s="21">
        <v>2722788</v>
      </c>
      <c r="I1500" s="21">
        <v>40841820</v>
      </c>
      <c r="K1500" s="35" t="str">
        <f t="shared" si="22"/>
        <v>Спир</v>
      </c>
    </row>
    <row r="1501" spans="1:11">
      <c r="A1501">
        <v>6525565</v>
      </c>
      <c r="B1501" t="s">
        <v>4264</v>
      </c>
      <c r="C1501" t="s">
        <v>421</v>
      </c>
      <c r="D1501" t="s">
        <v>422</v>
      </c>
      <c r="E1501">
        <v>45285</v>
      </c>
      <c r="F1501" t="s">
        <v>83</v>
      </c>
      <c r="G1501" s="21">
        <v>250</v>
      </c>
      <c r="H1501" s="21">
        <v>2721700</v>
      </c>
      <c r="I1501" s="21">
        <v>68042500</v>
      </c>
      <c r="K1501" s="35" t="str">
        <f t="shared" si="22"/>
        <v>Спир</v>
      </c>
    </row>
    <row r="1502" spans="1:11">
      <c r="A1502">
        <v>6525566</v>
      </c>
      <c r="B1502" t="s">
        <v>4264</v>
      </c>
      <c r="C1502" t="s">
        <v>353</v>
      </c>
      <c r="D1502" t="s">
        <v>354</v>
      </c>
      <c r="E1502">
        <v>45285</v>
      </c>
      <c r="F1502" t="s">
        <v>83</v>
      </c>
      <c r="G1502" s="21">
        <v>3600</v>
      </c>
      <c r="H1502" s="21">
        <v>2721600</v>
      </c>
      <c r="I1502" s="21">
        <v>979776000</v>
      </c>
      <c r="K1502" s="35" t="str">
        <f t="shared" si="22"/>
        <v>Спир</v>
      </c>
    </row>
    <row r="1503" spans="1:11">
      <c r="A1503">
        <v>6526214</v>
      </c>
      <c r="B1503" t="s">
        <v>4264</v>
      </c>
      <c r="C1503" t="s">
        <v>56</v>
      </c>
      <c r="D1503" t="s">
        <v>57</v>
      </c>
      <c r="E1503">
        <v>18521</v>
      </c>
      <c r="F1503" t="s">
        <v>58</v>
      </c>
      <c r="G1503" s="21">
        <v>300</v>
      </c>
      <c r="H1503" s="21">
        <v>6957055</v>
      </c>
      <c r="I1503" s="21">
        <v>20871165</v>
      </c>
      <c r="K1503" s="35" t="str">
        <f t="shared" si="22"/>
        <v>Бард</v>
      </c>
    </row>
    <row r="1504" spans="1:11">
      <c r="A1504">
        <v>6526215</v>
      </c>
      <c r="B1504" t="s">
        <v>4264</v>
      </c>
      <c r="C1504" t="s">
        <v>59</v>
      </c>
      <c r="D1504" t="s">
        <v>60</v>
      </c>
      <c r="E1504">
        <v>18521</v>
      </c>
      <c r="F1504" t="s">
        <v>58</v>
      </c>
      <c r="G1504" s="21">
        <v>400</v>
      </c>
      <c r="H1504" s="21">
        <v>6957000</v>
      </c>
      <c r="I1504" s="21">
        <v>27828000</v>
      </c>
      <c r="K1504" s="35" t="str">
        <f t="shared" si="22"/>
        <v>Бард</v>
      </c>
    </row>
    <row r="1505" spans="1:11">
      <c r="A1505">
        <v>6526908</v>
      </c>
      <c r="B1505" t="s">
        <v>4264</v>
      </c>
      <c r="C1505" t="s">
        <v>132</v>
      </c>
      <c r="D1505" t="s">
        <v>133</v>
      </c>
      <c r="E1505">
        <v>45285</v>
      </c>
      <c r="F1505" t="s">
        <v>83</v>
      </c>
      <c r="G1505" s="21">
        <v>250</v>
      </c>
      <c r="H1505" s="21">
        <v>2726510</v>
      </c>
      <c r="I1505" s="21">
        <v>68162750</v>
      </c>
      <c r="K1505" s="35" t="str">
        <f t="shared" si="22"/>
        <v>Спир</v>
      </c>
    </row>
    <row r="1506" spans="1:11">
      <c r="A1506">
        <v>6526909</v>
      </c>
      <c r="B1506" t="s">
        <v>4264</v>
      </c>
      <c r="C1506" t="s">
        <v>353</v>
      </c>
      <c r="D1506" t="s">
        <v>354</v>
      </c>
      <c r="E1506">
        <v>45285</v>
      </c>
      <c r="F1506" t="s">
        <v>83</v>
      </c>
      <c r="G1506" s="21">
        <v>2250</v>
      </c>
      <c r="H1506" s="21">
        <v>2721600</v>
      </c>
      <c r="I1506" s="21">
        <v>612360000</v>
      </c>
      <c r="K1506" s="35" t="str">
        <f t="shared" si="22"/>
        <v>Спир</v>
      </c>
    </row>
    <row r="1507" spans="1:11">
      <c r="A1507">
        <v>6527613</v>
      </c>
      <c r="B1507" t="s">
        <v>4269</v>
      </c>
      <c r="C1507" t="s">
        <v>192</v>
      </c>
      <c r="D1507" t="s">
        <v>193</v>
      </c>
      <c r="E1507">
        <v>45433</v>
      </c>
      <c r="F1507" t="s">
        <v>84</v>
      </c>
      <c r="G1507" s="21">
        <v>200</v>
      </c>
      <c r="H1507" s="21">
        <v>2702577</v>
      </c>
      <c r="I1507" s="21">
        <v>54051540</v>
      </c>
      <c r="K1507" s="35" t="str">
        <f t="shared" si="22"/>
        <v>Спир</v>
      </c>
    </row>
    <row r="1508" spans="1:11">
      <c r="A1508">
        <v>6527615</v>
      </c>
      <c r="B1508" t="s">
        <v>4269</v>
      </c>
      <c r="C1508" t="s">
        <v>156</v>
      </c>
      <c r="D1508" t="s">
        <v>157</v>
      </c>
      <c r="E1508">
        <v>9945285</v>
      </c>
      <c r="F1508" t="s">
        <v>1508</v>
      </c>
      <c r="G1508" s="21">
        <v>160</v>
      </c>
      <c r="H1508" s="21">
        <v>2722788</v>
      </c>
      <c r="I1508" s="21">
        <v>43564608</v>
      </c>
      <c r="K1508" s="35" t="str">
        <f t="shared" si="22"/>
        <v>Спир</v>
      </c>
    </row>
    <row r="1509" spans="1:11">
      <c r="A1509">
        <v>6527617</v>
      </c>
      <c r="B1509" t="s">
        <v>4269</v>
      </c>
      <c r="C1509" t="s">
        <v>374</v>
      </c>
      <c r="D1509" t="s">
        <v>158</v>
      </c>
      <c r="E1509">
        <v>45284</v>
      </c>
      <c r="F1509" t="s">
        <v>82</v>
      </c>
      <c r="G1509" s="21">
        <v>1600</v>
      </c>
      <c r="H1509" s="21">
        <v>2756899</v>
      </c>
      <c r="I1509" s="21">
        <v>441103840</v>
      </c>
      <c r="K1509" s="35" t="str">
        <f t="shared" si="22"/>
        <v>Спир</v>
      </c>
    </row>
    <row r="1510" spans="1:11">
      <c r="A1510">
        <v>6527618</v>
      </c>
      <c r="B1510" t="s">
        <v>4269</v>
      </c>
      <c r="C1510" t="s">
        <v>150</v>
      </c>
      <c r="D1510" t="s">
        <v>151</v>
      </c>
      <c r="E1510">
        <v>45284</v>
      </c>
      <c r="F1510" t="s">
        <v>82</v>
      </c>
      <c r="G1510" s="21">
        <v>2400</v>
      </c>
      <c r="H1510" s="21">
        <v>2756788</v>
      </c>
      <c r="I1510" s="21">
        <v>661629120</v>
      </c>
      <c r="K1510" s="35" t="str">
        <f t="shared" si="22"/>
        <v>Спир</v>
      </c>
    </row>
    <row r="1511" spans="1:11">
      <c r="A1511">
        <v>6528245</v>
      </c>
      <c r="B1511" t="s">
        <v>4269</v>
      </c>
      <c r="C1511" t="s">
        <v>3948</v>
      </c>
      <c r="D1511" t="s">
        <v>3972</v>
      </c>
      <c r="E1511">
        <v>18521</v>
      </c>
      <c r="F1511" t="s">
        <v>58</v>
      </c>
      <c r="G1511" s="21">
        <v>100</v>
      </c>
      <c r="H1511" s="21">
        <v>6957100</v>
      </c>
      <c r="I1511" s="21">
        <v>6957100</v>
      </c>
      <c r="K1511" s="35" t="str">
        <f t="shared" si="22"/>
        <v>Бард</v>
      </c>
    </row>
    <row r="1512" spans="1:11">
      <c r="A1512">
        <v>6528246</v>
      </c>
      <c r="B1512" t="s">
        <v>4269</v>
      </c>
      <c r="C1512" t="s">
        <v>59</v>
      </c>
      <c r="D1512" t="s">
        <v>60</v>
      </c>
      <c r="E1512">
        <v>18521</v>
      </c>
      <c r="F1512" t="s">
        <v>58</v>
      </c>
      <c r="G1512" s="21">
        <v>600</v>
      </c>
      <c r="H1512" s="21">
        <v>6957000</v>
      </c>
      <c r="I1512" s="21">
        <v>41742000</v>
      </c>
      <c r="K1512" s="35" t="str">
        <f t="shared" si="22"/>
        <v>Бард</v>
      </c>
    </row>
    <row r="1513" spans="1:11">
      <c r="A1513">
        <v>6528980</v>
      </c>
      <c r="B1513" t="s">
        <v>4269</v>
      </c>
      <c r="C1513" t="s">
        <v>1114</v>
      </c>
      <c r="D1513" t="s">
        <v>1115</v>
      </c>
      <c r="E1513">
        <v>45433</v>
      </c>
      <c r="F1513" t="s">
        <v>84</v>
      </c>
      <c r="G1513" s="21">
        <v>300</v>
      </c>
      <c r="H1513" s="21">
        <v>2702777</v>
      </c>
      <c r="I1513" s="21">
        <v>81083310</v>
      </c>
      <c r="K1513" s="35" t="str">
        <f t="shared" si="22"/>
        <v>Спир</v>
      </c>
    </row>
    <row r="1514" spans="1:11">
      <c r="A1514">
        <v>6529591</v>
      </c>
      <c r="B1514" t="s">
        <v>4276</v>
      </c>
      <c r="C1514" t="s">
        <v>1114</v>
      </c>
      <c r="D1514" t="s">
        <v>1115</v>
      </c>
      <c r="E1514">
        <v>45433</v>
      </c>
      <c r="F1514" t="s">
        <v>84</v>
      </c>
      <c r="G1514" s="21">
        <v>100</v>
      </c>
      <c r="H1514" s="21">
        <v>2702777</v>
      </c>
      <c r="I1514" s="21">
        <v>27027770</v>
      </c>
      <c r="K1514" s="35" t="str">
        <f t="shared" si="22"/>
        <v>Спир</v>
      </c>
    </row>
    <row r="1515" spans="1:11">
      <c r="A1515">
        <v>6529593</v>
      </c>
      <c r="B1515" t="s">
        <v>4276</v>
      </c>
      <c r="C1515" t="s">
        <v>291</v>
      </c>
      <c r="D1515" t="s">
        <v>292</v>
      </c>
      <c r="E1515">
        <v>45285</v>
      </c>
      <c r="F1515" t="s">
        <v>83</v>
      </c>
      <c r="G1515" s="21">
        <v>200</v>
      </c>
      <c r="H1515" s="21">
        <v>2722789</v>
      </c>
      <c r="I1515" s="21">
        <v>54455780</v>
      </c>
      <c r="K1515" s="35" t="str">
        <f t="shared" si="22"/>
        <v>Спир</v>
      </c>
    </row>
    <row r="1516" spans="1:11">
      <c r="A1516">
        <v>6529594</v>
      </c>
      <c r="B1516" t="s">
        <v>4276</v>
      </c>
      <c r="C1516" t="s">
        <v>173</v>
      </c>
      <c r="D1516" t="s">
        <v>174</v>
      </c>
      <c r="E1516">
        <v>45285</v>
      </c>
      <c r="F1516" t="s">
        <v>83</v>
      </c>
      <c r="G1516" s="21">
        <v>1550</v>
      </c>
      <c r="H1516" s="21">
        <v>2722788</v>
      </c>
      <c r="I1516" s="21">
        <v>422032140</v>
      </c>
      <c r="K1516" s="35" t="str">
        <f t="shared" si="22"/>
        <v>Спир</v>
      </c>
    </row>
    <row r="1517" spans="1:11">
      <c r="A1517">
        <v>6529595</v>
      </c>
      <c r="B1517" t="s">
        <v>4276</v>
      </c>
      <c r="C1517" t="s">
        <v>5349</v>
      </c>
      <c r="D1517" t="s">
        <v>1475</v>
      </c>
      <c r="E1517">
        <v>45285</v>
      </c>
      <c r="F1517" t="s">
        <v>83</v>
      </c>
      <c r="G1517" s="21">
        <v>50</v>
      </c>
      <c r="H1517" s="21">
        <v>2721801</v>
      </c>
      <c r="I1517" s="21">
        <v>13609005</v>
      </c>
      <c r="K1517" s="35" t="str">
        <f t="shared" si="22"/>
        <v>Спир</v>
      </c>
    </row>
    <row r="1518" spans="1:11">
      <c r="A1518">
        <v>6529596</v>
      </c>
      <c r="B1518" t="s">
        <v>4276</v>
      </c>
      <c r="C1518" t="s">
        <v>92</v>
      </c>
      <c r="D1518" t="s">
        <v>93</v>
      </c>
      <c r="E1518">
        <v>45285</v>
      </c>
      <c r="F1518" t="s">
        <v>83</v>
      </c>
      <c r="G1518" s="21">
        <v>450</v>
      </c>
      <c r="H1518" s="21">
        <v>2721800</v>
      </c>
      <c r="I1518" s="21">
        <v>122481000</v>
      </c>
      <c r="K1518" s="35" t="str">
        <f t="shared" si="22"/>
        <v>Спир</v>
      </c>
    </row>
    <row r="1519" spans="1:11">
      <c r="A1519">
        <v>6529597</v>
      </c>
      <c r="B1519" t="s">
        <v>4276</v>
      </c>
      <c r="C1519" t="s">
        <v>92</v>
      </c>
      <c r="D1519" t="s">
        <v>93</v>
      </c>
      <c r="E1519">
        <v>45285</v>
      </c>
      <c r="F1519" t="s">
        <v>83</v>
      </c>
      <c r="G1519" s="21">
        <v>450</v>
      </c>
      <c r="H1519" s="21">
        <v>2721800</v>
      </c>
      <c r="I1519" s="21">
        <v>122481000</v>
      </c>
      <c r="K1519" s="35" t="str">
        <f t="shared" si="22"/>
        <v>Спир</v>
      </c>
    </row>
    <row r="1520" spans="1:11">
      <c r="A1520">
        <v>6529598</v>
      </c>
      <c r="B1520" t="s">
        <v>4276</v>
      </c>
      <c r="C1520" t="s">
        <v>359</v>
      </c>
      <c r="D1520" t="s">
        <v>360</v>
      </c>
      <c r="E1520">
        <v>45285</v>
      </c>
      <c r="F1520" t="s">
        <v>83</v>
      </c>
      <c r="G1520" s="21">
        <v>240</v>
      </c>
      <c r="H1520" s="21">
        <v>2721688</v>
      </c>
      <c r="I1520" s="21">
        <v>65320512</v>
      </c>
      <c r="K1520" s="35" t="str">
        <f t="shared" si="22"/>
        <v>Спир</v>
      </c>
    </row>
    <row r="1521" spans="1:11">
      <c r="A1521">
        <v>6530212</v>
      </c>
      <c r="B1521" t="s">
        <v>4276</v>
      </c>
      <c r="C1521" t="s">
        <v>387</v>
      </c>
      <c r="D1521" t="s">
        <v>388</v>
      </c>
      <c r="E1521">
        <v>18521</v>
      </c>
      <c r="F1521" t="s">
        <v>58</v>
      </c>
      <c r="G1521" s="21">
        <v>100</v>
      </c>
      <c r="H1521" s="21">
        <v>6958000</v>
      </c>
      <c r="I1521" s="21">
        <v>6958000</v>
      </c>
      <c r="K1521" s="35" t="str">
        <f t="shared" si="22"/>
        <v>Бард</v>
      </c>
    </row>
    <row r="1522" spans="1:11">
      <c r="A1522">
        <v>6530213</v>
      </c>
      <c r="B1522" t="s">
        <v>4276</v>
      </c>
      <c r="C1522" t="s">
        <v>59</v>
      </c>
      <c r="D1522" t="s">
        <v>60</v>
      </c>
      <c r="E1522">
        <v>18521</v>
      </c>
      <c r="F1522" t="s">
        <v>58</v>
      </c>
      <c r="G1522" s="21">
        <v>600</v>
      </c>
      <c r="H1522" s="21">
        <v>6957000</v>
      </c>
      <c r="I1522" s="21">
        <v>41742000</v>
      </c>
      <c r="K1522" s="35" t="str">
        <f t="shared" si="22"/>
        <v>Бард</v>
      </c>
    </row>
    <row r="1523" spans="1:11">
      <c r="A1523">
        <v>6530509</v>
      </c>
      <c r="B1523" t="s">
        <v>4276</v>
      </c>
      <c r="C1523" t="s">
        <v>353</v>
      </c>
      <c r="D1523" t="s">
        <v>354</v>
      </c>
      <c r="E1523">
        <v>78261</v>
      </c>
      <c r="F1523" t="s">
        <v>1461</v>
      </c>
      <c r="G1523" s="21">
        <v>6100</v>
      </c>
      <c r="H1523" s="21">
        <v>27216200</v>
      </c>
      <c r="I1523" s="21">
        <v>166018820</v>
      </c>
      <c r="K1523" s="35" t="str">
        <f t="shared" si="22"/>
        <v>Спир</v>
      </c>
    </row>
    <row r="1524" spans="1:11">
      <c r="A1524">
        <v>6530915</v>
      </c>
      <c r="B1524" t="s">
        <v>4276</v>
      </c>
      <c r="C1524" t="s">
        <v>113</v>
      </c>
      <c r="D1524" t="s">
        <v>114</v>
      </c>
      <c r="E1524">
        <v>45285</v>
      </c>
      <c r="F1524" t="s">
        <v>83</v>
      </c>
      <c r="G1524" s="21">
        <v>600</v>
      </c>
      <c r="H1524" s="21">
        <v>2721788</v>
      </c>
      <c r="I1524" s="21">
        <v>163307280</v>
      </c>
      <c r="K1524" s="35" t="str">
        <f t="shared" si="22"/>
        <v>Спир</v>
      </c>
    </row>
    <row r="1525" spans="1:11">
      <c r="A1525">
        <v>6531698</v>
      </c>
      <c r="B1525" t="s">
        <v>4279</v>
      </c>
      <c r="C1525" t="s">
        <v>1114</v>
      </c>
      <c r="D1525" t="s">
        <v>1115</v>
      </c>
      <c r="E1525">
        <v>45433</v>
      </c>
      <c r="F1525" t="s">
        <v>84</v>
      </c>
      <c r="G1525" s="21">
        <v>40</v>
      </c>
      <c r="H1525" s="21">
        <v>2702777</v>
      </c>
      <c r="I1525" s="21">
        <v>10811108</v>
      </c>
      <c r="K1525" s="35" t="str">
        <f t="shared" si="22"/>
        <v>Спир</v>
      </c>
    </row>
    <row r="1526" spans="1:11">
      <c r="A1526">
        <v>6531699</v>
      </c>
      <c r="B1526" t="s">
        <v>4279</v>
      </c>
      <c r="C1526" t="s">
        <v>367</v>
      </c>
      <c r="D1526" t="s">
        <v>368</v>
      </c>
      <c r="E1526">
        <v>45285</v>
      </c>
      <c r="F1526" t="s">
        <v>83</v>
      </c>
      <c r="G1526" s="21">
        <v>200</v>
      </c>
      <c r="H1526" s="21">
        <v>2721800</v>
      </c>
      <c r="I1526" s="21">
        <v>54436000</v>
      </c>
      <c r="K1526" s="35" t="str">
        <f t="shared" si="22"/>
        <v>Спир</v>
      </c>
    </row>
    <row r="1527" spans="1:11">
      <c r="A1527">
        <v>6532329</v>
      </c>
      <c r="B1527" t="s">
        <v>4279</v>
      </c>
      <c r="C1527" t="s">
        <v>59</v>
      </c>
      <c r="D1527" t="s">
        <v>60</v>
      </c>
      <c r="E1527">
        <v>18521</v>
      </c>
      <c r="F1527" t="s">
        <v>58</v>
      </c>
      <c r="G1527" s="21">
        <v>700</v>
      </c>
      <c r="H1527" s="21">
        <v>6957000</v>
      </c>
      <c r="I1527" s="21">
        <v>48699000</v>
      </c>
      <c r="K1527" s="35" t="str">
        <f t="shared" si="22"/>
        <v>Бард</v>
      </c>
    </row>
    <row r="1528" spans="1:11">
      <c r="A1528">
        <v>6532679</v>
      </c>
      <c r="B1528" t="s">
        <v>4279</v>
      </c>
      <c r="C1528" t="s">
        <v>411</v>
      </c>
      <c r="D1528" t="s">
        <v>412</v>
      </c>
      <c r="E1528">
        <v>78261</v>
      </c>
      <c r="F1528" t="s">
        <v>1461</v>
      </c>
      <c r="G1528" s="21">
        <v>1200</v>
      </c>
      <c r="H1528" s="21">
        <v>27216001</v>
      </c>
      <c r="I1528" s="21">
        <v>32659201.199999999</v>
      </c>
      <c r="K1528" s="35" t="str">
        <f t="shared" si="22"/>
        <v>Спир</v>
      </c>
    </row>
    <row r="1529" spans="1:11">
      <c r="A1529">
        <v>6532680</v>
      </c>
      <c r="B1529" t="s">
        <v>4279</v>
      </c>
      <c r="C1529" t="s">
        <v>1489</v>
      </c>
      <c r="D1529" t="s">
        <v>1490</v>
      </c>
      <c r="E1529">
        <v>78261</v>
      </c>
      <c r="F1529" t="s">
        <v>1461</v>
      </c>
      <c r="G1529" s="21">
        <v>3200</v>
      </c>
      <c r="H1529" s="21">
        <v>27216000</v>
      </c>
      <c r="I1529" s="21">
        <v>87091200</v>
      </c>
      <c r="K1529" s="35" t="str">
        <f t="shared" si="22"/>
        <v>Спир</v>
      </c>
    </row>
    <row r="1530" spans="1:11">
      <c r="A1530">
        <v>6533130</v>
      </c>
      <c r="B1530" t="s">
        <v>4279</v>
      </c>
      <c r="C1530" t="s">
        <v>169</v>
      </c>
      <c r="D1530" t="s">
        <v>170</v>
      </c>
      <c r="E1530">
        <v>45433</v>
      </c>
      <c r="F1530" t="s">
        <v>84</v>
      </c>
      <c r="G1530" s="21">
        <v>100</v>
      </c>
      <c r="H1530" s="21">
        <v>2703000</v>
      </c>
      <c r="I1530" s="21">
        <v>27030000</v>
      </c>
      <c r="K1530" s="35" t="str">
        <f t="shared" si="22"/>
        <v>Спир</v>
      </c>
    </row>
    <row r="1531" spans="1:11">
      <c r="A1531">
        <v>6533133</v>
      </c>
      <c r="B1531" t="s">
        <v>4279</v>
      </c>
      <c r="C1531" t="s">
        <v>150</v>
      </c>
      <c r="D1531" t="s">
        <v>151</v>
      </c>
      <c r="E1531">
        <v>45284</v>
      </c>
      <c r="F1531" t="s">
        <v>82</v>
      </c>
      <c r="G1531" s="21">
        <v>3800</v>
      </c>
      <c r="H1531" s="21">
        <v>2757788</v>
      </c>
      <c r="I1531" s="21">
        <v>1047959440</v>
      </c>
      <c r="K1531" s="35" t="str">
        <f t="shared" si="22"/>
        <v>Спир</v>
      </c>
    </row>
    <row r="1532" spans="1:11">
      <c r="A1532">
        <v>6533476</v>
      </c>
      <c r="B1532" t="s">
        <v>4279</v>
      </c>
      <c r="C1532" t="s">
        <v>111</v>
      </c>
      <c r="D1532" t="s">
        <v>112</v>
      </c>
      <c r="E1532">
        <v>78261</v>
      </c>
      <c r="F1532" t="s">
        <v>1461</v>
      </c>
      <c r="G1532" s="21">
        <v>1600</v>
      </c>
      <c r="H1532" s="21">
        <v>27216000</v>
      </c>
      <c r="I1532" s="21">
        <v>43545600</v>
      </c>
      <c r="K1532" s="35" t="str">
        <f t="shared" si="22"/>
        <v>Спир</v>
      </c>
    </row>
    <row r="1533" spans="1:11">
      <c r="A1533">
        <v>6533917</v>
      </c>
      <c r="B1533" t="s">
        <v>5359</v>
      </c>
      <c r="C1533" t="s">
        <v>171</v>
      </c>
      <c r="D1533" t="s">
        <v>172</v>
      </c>
      <c r="E1533">
        <v>45433</v>
      </c>
      <c r="F1533" t="s">
        <v>84</v>
      </c>
      <c r="G1533" s="21">
        <v>300</v>
      </c>
      <c r="H1533" s="21">
        <v>2753000</v>
      </c>
      <c r="I1533" s="21">
        <v>82590000</v>
      </c>
      <c r="K1533" s="35" t="str">
        <f t="shared" si="22"/>
        <v>Спир</v>
      </c>
    </row>
    <row r="1534" spans="1:11">
      <c r="A1534">
        <v>6533918</v>
      </c>
      <c r="B1534" t="s">
        <v>5359</v>
      </c>
      <c r="C1534" t="s">
        <v>5360</v>
      </c>
      <c r="D1534" t="s">
        <v>5361</v>
      </c>
      <c r="E1534">
        <v>45433</v>
      </c>
      <c r="F1534" t="s">
        <v>84</v>
      </c>
      <c r="G1534" s="21">
        <v>700</v>
      </c>
      <c r="H1534" s="21">
        <v>2702560</v>
      </c>
      <c r="I1534" s="21">
        <v>189179200</v>
      </c>
      <c r="K1534" s="35" t="str">
        <f t="shared" si="22"/>
        <v>Спир</v>
      </c>
    </row>
    <row r="1535" spans="1:11">
      <c r="A1535">
        <v>6533922</v>
      </c>
      <c r="B1535" t="s">
        <v>5359</v>
      </c>
      <c r="C1535" t="s">
        <v>150</v>
      </c>
      <c r="D1535" t="s">
        <v>151</v>
      </c>
      <c r="E1535">
        <v>45284</v>
      </c>
      <c r="F1535" t="s">
        <v>82</v>
      </c>
      <c r="G1535" s="21">
        <v>1260</v>
      </c>
      <c r="H1535" s="21">
        <v>2757123</v>
      </c>
      <c r="I1535" s="21">
        <v>347397498</v>
      </c>
      <c r="K1535" s="35" t="str">
        <f t="shared" si="22"/>
        <v>Спир</v>
      </c>
    </row>
    <row r="1536" spans="1:11">
      <c r="A1536">
        <v>6533923</v>
      </c>
      <c r="B1536" t="s">
        <v>5359</v>
      </c>
      <c r="C1536" t="s">
        <v>150</v>
      </c>
      <c r="D1536" t="s">
        <v>151</v>
      </c>
      <c r="E1536">
        <v>45284</v>
      </c>
      <c r="F1536" t="s">
        <v>82</v>
      </c>
      <c r="G1536" s="21">
        <v>1000</v>
      </c>
      <c r="H1536" s="21">
        <v>2756788</v>
      </c>
      <c r="I1536" s="21">
        <v>275678800</v>
      </c>
      <c r="K1536" s="35" t="str">
        <f t="shared" si="22"/>
        <v>Спир</v>
      </c>
    </row>
    <row r="1537" spans="1:11">
      <c r="A1537">
        <v>6533924</v>
      </c>
      <c r="B1537" t="s">
        <v>5359</v>
      </c>
      <c r="C1537" t="s">
        <v>1464</v>
      </c>
      <c r="D1537" t="s">
        <v>1465</v>
      </c>
      <c r="E1537">
        <v>45284</v>
      </c>
      <c r="F1537" t="s">
        <v>82</v>
      </c>
      <c r="G1537" s="21">
        <v>140</v>
      </c>
      <c r="H1537" s="21">
        <v>2756488</v>
      </c>
      <c r="I1537" s="21">
        <v>38590832</v>
      </c>
      <c r="K1537" s="35" t="str">
        <f t="shared" si="22"/>
        <v>Спир</v>
      </c>
    </row>
    <row r="1538" spans="1:11">
      <c r="A1538">
        <v>6533925</v>
      </c>
      <c r="B1538" t="s">
        <v>5359</v>
      </c>
      <c r="C1538" t="s">
        <v>163</v>
      </c>
      <c r="D1538" t="s">
        <v>164</v>
      </c>
      <c r="E1538">
        <v>45284</v>
      </c>
      <c r="F1538" t="s">
        <v>82</v>
      </c>
      <c r="G1538" s="21">
        <v>200</v>
      </c>
      <c r="H1538" s="21">
        <v>2737789</v>
      </c>
      <c r="I1538" s="21">
        <v>54755780</v>
      </c>
      <c r="K1538" s="35" t="str">
        <f t="shared" si="22"/>
        <v>Спир</v>
      </c>
    </row>
    <row r="1539" spans="1:11">
      <c r="A1539">
        <v>6533926</v>
      </c>
      <c r="B1539" t="s">
        <v>5359</v>
      </c>
      <c r="C1539" t="s">
        <v>359</v>
      </c>
      <c r="D1539" t="s">
        <v>360</v>
      </c>
      <c r="E1539">
        <v>45284</v>
      </c>
      <c r="F1539" t="s">
        <v>82</v>
      </c>
      <c r="G1539" s="21">
        <v>260</v>
      </c>
      <c r="H1539" s="21">
        <v>2721888</v>
      </c>
      <c r="I1539" s="21">
        <v>70769088</v>
      </c>
      <c r="K1539" s="35" t="str">
        <f t="shared" si="22"/>
        <v>Спир</v>
      </c>
    </row>
    <row r="1540" spans="1:11">
      <c r="A1540">
        <v>6534347</v>
      </c>
      <c r="B1540" t="s">
        <v>5359</v>
      </c>
      <c r="C1540" t="s">
        <v>387</v>
      </c>
      <c r="D1540" t="s">
        <v>388</v>
      </c>
      <c r="E1540">
        <v>18521</v>
      </c>
      <c r="F1540" t="s">
        <v>58</v>
      </c>
      <c r="G1540" s="21">
        <v>100</v>
      </c>
      <c r="H1540" s="21">
        <v>6959000</v>
      </c>
      <c r="I1540" s="21">
        <v>6959000</v>
      </c>
      <c r="K1540" s="35" t="str">
        <f t="shared" si="22"/>
        <v>Бард</v>
      </c>
    </row>
    <row r="1541" spans="1:11">
      <c r="A1541">
        <v>6534348</v>
      </c>
      <c r="B1541" t="s">
        <v>5359</v>
      </c>
      <c r="C1541" t="s">
        <v>387</v>
      </c>
      <c r="D1541" t="s">
        <v>388</v>
      </c>
      <c r="E1541">
        <v>18521</v>
      </c>
      <c r="F1541" t="s">
        <v>58</v>
      </c>
      <c r="G1541" s="21">
        <v>100</v>
      </c>
      <c r="H1541" s="21">
        <v>6959000</v>
      </c>
      <c r="I1541" s="21">
        <v>6959000</v>
      </c>
      <c r="K1541" s="35" t="str">
        <f t="shared" si="22"/>
        <v>Бард</v>
      </c>
    </row>
    <row r="1542" spans="1:11">
      <c r="A1542">
        <v>6534349</v>
      </c>
      <c r="B1542" t="s">
        <v>5359</v>
      </c>
      <c r="C1542" t="s">
        <v>1471</v>
      </c>
      <c r="D1542" t="s">
        <v>1472</v>
      </c>
      <c r="E1542">
        <v>18521</v>
      </c>
      <c r="F1542" t="s">
        <v>58</v>
      </c>
      <c r="G1542" s="21">
        <v>100</v>
      </c>
      <c r="H1542" s="21">
        <v>6958000</v>
      </c>
      <c r="I1542" s="21">
        <v>6958000</v>
      </c>
      <c r="K1542" s="35" t="str">
        <f t="shared" si="22"/>
        <v>Бард</v>
      </c>
    </row>
    <row r="1543" spans="1:11">
      <c r="A1543">
        <v>6534350</v>
      </c>
      <c r="B1543" t="s">
        <v>5359</v>
      </c>
      <c r="C1543" t="s">
        <v>59</v>
      </c>
      <c r="D1543" t="s">
        <v>60</v>
      </c>
      <c r="E1543">
        <v>18521</v>
      </c>
      <c r="F1543" t="s">
        <v>58</v>
      </c>
      <c r="G1543" s="21">
        <v>400</v>
      </c>
      <c r="H1543" s="21">
        <v>6957000</v>
      </c>
      <c r="I1543" s="21">
        <v>27828000</v>
      </c>
      <c r="K1543" s="35" t="str">
        <f t="shared" ref="K1543:K1606" si="23">LEFT(F1543,4)</f>
        <v>Бард</v>
      </c>
    </row>
    <row r="1544" spans="1:11">
      <c r="A1544">
        <v>6535074</v>
      </c>
      <c r="B1544" t="s">
        <v>5359</v>
      </c>
      <c r="C1544" t="s">
        <v>175</v>
      </c>
      <c r="D1544" t="s">
        <v>176</v>
      </c>
      <c r="E1544">
        <v>45284</v>
      </c>
      <c r="F1544" t="s">
        <v>82</v>
      </c>
      <c r="G1544" s="21">
        <v>70</v>
      </c>
      <c r="H1544" s="21">
        <v>2754788</v>
      </c>
      <c r="I1544" s="21">
        <v>19283516</v>
      </c>
      <c r="K1544" s="35" t="str">
        <f t="shared" si="23"/>
        <v>Спир</v>
      </c>
    </row>
    <row r="1545" spans="1:11">
      <c r="A1545">
        <v>6535709</v>
      </c>
      <c r="B1545" t="s">
        <v>5358</v>
      </c>
      <c r="C1545" t="s">
        <v>1563</v>
      </c>
      <c r="D1545" t="s">
        <v>1564</v>
      </c>
      <c r="E1545">
        <v>45433</v>
      </c>
      <c r="F1545" t="s">
        <v>84</v>
      </c>
      <c r="G1545" s="21">
        <v>100</v>
      </c>
      <c r="H1545" s="21">
        <v>2703000</v>
      </c>
      <c r="I1545" s="21">
        <v>27030000</v>
      </c>
      <c r="K1545" s="35" t="str">
        <f t="shared" si="23"/>
        <v>Спир</v>
      </c>
    </row>
    <row r="1546" spans="1:11">
      <c r="A1546">
        <v>6536119</v>
      </c>
      <c r="B1546" t="s">
        <v>5358</v>
      </c>
      <c r="C1546" t="s">
        <v>59</v>
      </c>
      <c r="D1546" t="s">
        <v>60</v>
      </c>
      <c r="E1546">
        <v>18521</v>
      </c>
      <c r="F1546" t="s">
        <v>58</v>
      </c>
      <c r="G1546" s="21">
        <v>700</v>
      </c>
      <c r="H1546" s="21">
        <v>6957000</v>
      </c>
      <c r="I1546" s="21">
        <v>48699000</v>
      </c>
      <c r="K1546" s="35" t="str">
        <f t="shared" si="23"/>
        <v>Бард</v>
      </c>
    </row>
    <row r="1547" spans="1:11">
      <c r="A1547">
        <v>6536763</v>
      </c>
      <c r="B1547" t="s">
        <v>5358</v>
      </c>
      <c r="C1547" t="s">
        <v>417</v>
      </c>
      <c r="D1547" t="s">
        <v>418</v>
      </c>
      <c r="E1547">
        <v>45433</v>
      </c>
      <c r="F1547" t="s">
        <v>84</v>
      </c>
      <c r="G1547" s="21">
        <v>400</v>
      </c>
      <c r="H1547" s="21">
        <v>2710000</v>
      </c>
      <c r="I1547" s="21">
        <v>108400000</v>
      </c>
      <c r="K1547" s="35" t="str">
        <f t="shared" si="23"/>
        <v>Спир</v>
      </c>
    </row>
    <row r="1548" spans="1:11">
      <c r="A1548">
        <v>6537468</v>
      </c>
      <c r="B1548" t="s">
        <v>5316</v>
      </c>
      <c r="C1548" t="s">
        <v>287</v>
      </c>
      <c r="D1548" t="s">
        <v>288</v>
      </c>
      <c r="E1548">
        <v>45285</v>
      </c>
      <c r="F1548" t="s">
        <v>83</v>
      </c>
      <c r="G1548" s="21">
        <v>1000</v>
      </c>
      <c r="H1548" s="21">
        <v>2721800</v>
      </c>
      <c r="I1548" s="21">
        <v>272180000</v>
      </c>
      <c r="K1548" s="35" t="str">
        <f t="shared" si="23"/>
        <v>Спир</v>
      </c>
    </row>
    <row r="1549" spans="1:11">
      <c r="A1549">
        <v>6537860</v>
      </c>
      <c r="B1549" t="s">
        <v>5316</v>
      </c>
      <c r="C1549" t="s">
        <v>387</v>
      </c>
      <c r="D1549" t="s">
        <v>388</v>
      </c>
      <c r="E1549">
        <v>18521</v>
      </c>
      <c r="F1549" t="s">
        <v>58</v>
      </c>
      <c r="G1549" s="21">
        <v>100</v>
      </c>
      <c r="H1549" s="21">
        <v>6958000</v>
      </c>
      <c r="I1549" s="21">
        <v>6958000</v>
      </c>
      <c r="K1549" s="35" t="str">
        <f t="shared" si="23"/>
        <v>Бард</v>
      </c>
    </row>
    <row r="1550" spans="1:11">
      <c r="A1550">
        <v>6537861</v>
      </c>
      <c r="B1550" t="s">
        <v>5316</v>
      </c>
      <c r="C1550" t="s">
        <v>1177</v>
      </c>
      <c r="D1550" t="s">
        <v>1178</v>
      </c>
      <c r="E1550">
        <v>18521</v>
      </c>
      <c r="F1550" t="s">
        <v>58</v>
      </c>
      <c r="G1550" s="21">
        <v>100</v>
      </c>
      <c r="H1550" s="21">
        <v>6958000</v>
      </c>
      <c r="I1550" s="21">
        <v>6958000</v>
      </c>
      <c r="K1550" s="35" t="str">
        <f t="shared" si="23"/>
        <v>Бард</v>
      </c>
    </row>
    <row r="1551" spans="1:11">
      <c r="A1551">
        <v>6537862</v>
      </c>
      <c r="B1551" t="s">
        <v>5316</v>
      </c>
      <c r="C1551" t="s">
        <v>59</v>
      </c>
      <c r="D1551" t="s">
        <v>60</v>
      </c>
      <c r="E1551">
        <v>18521</v>
      </c>
      <c r="F1551" t="s">
        <v>58</v>
      </c>
      <c r="G1551" s="21">
        <v>500</v>
      </c>
      <c r="H1551" s="21">
        <v>6957000</v>
      </c>
      <c r="I1551" s="21">
        <v>34785000</v>
      </c>
      <c r="K1551" s="35" t="str">
        <f t="shared" si="23"/>
        <v>Бард</v>
      </c>
    </row>
    <row r="1552" spans="1:11">
      <c r="A1552">
        <v>6538625</v>
      </c>
      <c r="B1552" t="s">
        <v>5316</v>
      </c>
      <c r="C1552" t="s">
        <v>1150</v>
      </c>
      <c r="D1552" t="s">
        <v>1151</v>
      </c>
      <c r="E1552">
        <v>45285</v>
      </c>
      <c r="F1552" t="s">
        <v>83</v>
      </c>
      <c r="G1552" s="21">
        <v>100</v>
      </c>
      <c r="H1552" s="21">
        <v>2745123</v>
      </c>
      <c r="I1552" s="21">
        <v>27451230</v>
      </c>
      <c r="K1552" s="35" t="str">
        <f t="shared" si="23"/>
        <v>Спир</v>
      </c>
    </row>
    <row r="1553" spans="1:11">
      <c r="A1553">
        <v>6538626</v>
      </c>
      <c r="B1553" t="s">
        <v>5316</v>
      </c>
      <c r="C1553" t="s">
        <v>359</v>
      </c>
      <c r="D1553" t="s">
        <v>360</v>
      </c>
      <c r="E1553">
        <v>45285</v>
      </c>
      <c r="F1553" t="s">
        <v>83</v>
      </c>
      <c r="G1553" s="21">
        <v>160</v>
      </c>
      <c r="H1553" s="21">
        <v>2721888</v>
      </c>
      <c r="I1553" s="21">
        <v>43550208</v>
      </c>
      <c r="K1553" s="35" t="str">
        <f t="shared" si="23"/>
        <v>Спир</v>
      </c>
    </row>
    <row r="1554" spans="1:11">
      <c r="A1554">
        <v>6538845</v>
      </c>
      <c r="B1554" t="s">
        <v>5316</v>
      </c>
      <c r="C1554" t="s">
        <v>1489</v>
      </c>
      <c r="D1554" t="s">
        <v>1490</v>
      </c>
      <c r="E1554">
        <v>78261</v>
      </c>
      <c r="F1554" t="s">
        <v>1461</v>
      </c>
      <c r="G1554" s="21">
        <v>3200</v>
      </c>
      <c r="H1554" s="21">
        <v>27216000</v>
      </c>
      <c r="I1554" s="21">
        <v>87091200</v>
      </c>
      <c r="K1554" s="35" t="str">
        <f t="shared" si="23"/>
        <v>Спир</v>
      </c>
    </row>
    <row r="1555" spans="1:11">
      <c r="A1555">
        <v>6538846</v>
      </c>
      <c r="B1555" t="s">
        <v>5316</v>
      </c>
      <c r="C1555" t="s">
        <v>173</v>
      </c>
      <c r="D1555" t="s">
        <v>174</v>
      </c>
      <c r="E1555">
        <v>78261</v>
      </c>
      <c r="F1555" t="s">
        <v>1461</v>
      </c>
      <c r="G1555" s="21">
        <v>1600</v>
      </c>
      <c r="H1555" s="21">
        <v>27216000</v>
      </c>
      <c r="I1555" s="21">
        <v>43545600</v>
      </c>
      <c r="K1555" s="35" t="str">
        <f t="shared" si="23"/>
        <v>Спир</v>
      </c>
    </row>
    <row r="1556" spans="1:11">
      <c r="A1556">
        <v>6539287</v>
      </c>
      <c r="B1556" t="s">
        <v>5315</v>
      </c>
      <c r="C1556" t="s">
        <v>163</v>
      </c>
      <c r="D1556" t="s">
        <v>164</v>
      </c>
      <c r="E1556">
        <v>45285</v>
      </c>
      <c r="F1556" t="s">
        <v>83</v>
      </c>
      <c r="G1556" s="21">
        <v>200</v>
      </c>
      <c r="H1556" s="21">
        <v>2737373</v>
      </c>
      <c r="I1556" s="21">
        <v>54747460</v>
      </c>
      <c r="K1556" s="35" t="str">
        <f t="shared" si="23"/>
        <v>Спир</v>
      </c>
    </row>
    <row r="1557" spans="1:11">
      <c r="A1557">
        <v>6539288</v>
      </c>
      <c r="B1557" t="s">
        <v>5315</v>
      </c>
      <c r="C1557" t="s">
        <v>359</v>
      </c>
      <c r="D1557" t="s">
        <v>360</v>
      </c>
      <c r="E1557">
        <v>45285</v>
      </c>
      <c r="F1557" t="s">
        <v>83</v>
      </c>
      <c r="G1557" s="21">
        <v>250</v>
      </c>
      <c r="H1557" s="21">
        <v>2721888</v>
      </c>
      <c r="I1557" s="21">
        <v>68047200</v>
      </c>
      <c r="K1557" s="35" t="str">
        <f t="shared" si="23"/>
        <v>Спир</v>
      </c>
    </row>
    <row r="1558" spans="1:11">
      <c r="A1558">
        <v>6539289</v>
      </c>
      <c r="B1558" t="s">
        <v>5315</v>
      </c>
      <c r="C1558" t="s">
        <v>367</v>
      </c>
      <c r="D1558" t="s">
        <v>368</v>
      </c>
      <c r="E1558">
        <v>45285</v>
      </c>
      <c r="F1558" t="s">
        <v>83</v>
      </c>
      <c r="G1558" s="21">
        <v>200</v>
      </c>
      <c r="H1558" s="21">
        <v>2721800</v>
      </c>
      <c r="I1558" s="21">
        <v>54436000</v>
      </c>
      <c r="K1558" s="35" t="str">
        <f t="shared" si="23"/>
        <v>Спир</v>
      </c>
    </row>
    <row r="1559" spans="1:11">
      <c r="A1559">
        <v>6539734</v>
      </c>
      <c r="B1559" t="s">
        <v>5315</v>
      </c>
      <c r="C1559" t="s">
        <v>74</v>
      </c>
      <c r="D1559" t="s">
        <v>75</v>
      </c>
      <c r="E1559">
        <v>18521</v>
      </c>
      <c r="F1559" t="s">
        <v>58</v>
      </c>
      <c r="G1559" s="21">
        <v>100</v>
      </c>
      <c r="H1559" s="21">
        <v>6980999</v>
      </c>
      <c r="I1559" s="21">
        <v>6980999</v>
      </c>
      <c r="K1559" s="35" t="str">
        <f t="shared" si="23"/>
        <v>Бард</v>
      </c>
    </row>
    <row r="1560" spans="1:11">
      <c r="A1560">
        <v>6539735</v>
      </c>
      <c r="B1560" t="s">
        <v>5315</v>
      </c>
      <c r="C1560" t="s">
        <v>63</v>
      </c>
      <c r="D1560" t="s">
        <v>64</v>
      </c>
      <c r="E1560">
        <v>18521</v>
      </c>
      <c r="F1560" t="s">
        <v>58</v>
      </c>
      <c r="G1560" s="21">
        <v>300</v>
      </c>
      <c r="H1560" s="21">
        <v>6959000</v>
      </c>
      <c r="I1560" s="21">
        <v>20877000</v>
      </c>
      <c r="K1560" s="35" t="str">
        <f t="shared" si="23"/>
        <v>Бард</v>
      </c>
    </row>
    <row r="1561" spans="1:11">
      <c r="A1561">
        <v>6539736</v>
      </c>
      <c r="B1561" t="s">
        <v>5315</v>
      </c>
      <c r="C1561" t="s">
        <v>56</v>
      </c>
      <c r="D1561" t="s">
        <v>57</v>
      </c>
      <c r="E1561">
        <v>18521</v>
      </c>
      <c r="F1561" t="s">
        <v>58</v>
      </c>
      <c r="G1561" s="21">
        <v>300</v>
      </c>
      <c r="H1561" s="21">
        <v>6957205</v>
      </c>
      <c r="I1561" s="21">
        <v>20871615</v>
      </c>
      <c r="K1561" s="35" t="str">
        <f t="shared" si="23"/>
        <v>Бард</v>
      </c>
    </row>
    <row r="1562" spans="1:11">
      <c r="A1562">
        <v>6540405</v>
      </c>
      <c r="B1562" t="s">
        <v>5315</v>
      </c>
      <c r="C1562" t="s">
        <v>5356</v>
      </c>
      <c r="D1562" t="s">
        <v>5357</v>
      </c>
      <c r="E1562">
        <v>45433</v>
      </c>
      <c r="F1562" t="s">
        <v>84</v>
      </c>
      <c r="G1562" s="21">
        <v>20</v>
      </c>
      <c r="H1562" s="21">
        <v>2702560</v>
      </c>
      <c r="I1562" s="21">
        <v>5405120</v>
      </c>
      <c r="K1562" s="35" t="str">
        <f t="shared" si="23"/>
        <v>Спир</v>
      </c>
    </row>
    <row r="1563" spans="1:11">
      <c r="A1563">
        <v>6540408</v>
      </c>
      <c r="B1563" t="s">
        <v>5315</v>
      </c>
      <c r="C1563" t="s">
        <v>1150</v>
      </c>
      <c r="D1563" t="s">
        <v>1151</v>
      </c>
      <c r="E1563">
        <v>45285</v>
      </c>
      <c r="F1563" t="s">
        <v>83</v>
      </c>
      <c r="G1563" s="21">
        <v>100</v>
      </c>
      <c r="H1563" s="21">
        <v>2727999</v>
      </c>
      <c r="I1563" s="21">
        <v>27279990</v>
      </c>
      <c r="K1563" s="35" t="str">
        <f t="shared" si="23"/>
        <v>Спир</v>
      </c>
    </row>
    <row r="1564" spans="1:11">
      <c r="A1564">
        <v>6540750</v>
      </c>
      <c r="B1564" t="s">
        <v>5315</v>
      </c>
      <c r="C1564" t="s">
        <v>111</v>
      </c>
      <c r="D1564" t="s">
        <v>112</v>
      </c>
      <c r="E1564">
        <v>78261</v>
      </c>
      <c r="F1564" t="s">
        <v>1461</v>
      </c>
      <c r="G1564" s="21">
        <v>1500</v>
      </c>
      <c r="H1564" s="21">
        <v>27216000</v>
      </c>
      <c r="I1564" s="21">
        <v>40824000</v>
      </c>
      <c r="K1564" s="35" t="str">
        <f t="shared" si="23"/>
        <v>Спир</v>
      </c>
    </row>
    <row r="1565" spans="1:11">
      <c r="A1565">
        <v>6541190</v>
      </c>
      <c r="B1565" t="s">
        <v>4284</v>
      </c>
      <c r="C1565" t="s">
        <v>381</v>
      </c>
      <c r="D1565" t="s">
        <v>382</v>
      </c>
      <c r="E1565">
        <v>45433</v>
      </c>
      <c r="F1565" t="s">
        <v>84</v>
      </c>
      <c r="G1565" s="21">
        <v>450</v>
      </c>
      <c r="H1565" s="21">
        <v>2702788</v>
      </c>
      <c r="I1565" s="21">
        <v>121625460</v>
      </c>
      <c r="K1565" s="35" t="str">
        <f t="shared" si="23"/>
        <v>Спир</v>
      </c>
    </row>
    <row r="1566" spans="1:11">
      <c r="A1566">
        <v>6541195</v>
      </c>
      <c r="B1566" t="s">
        <v>4284</v>
      </c>
      <c r="C1566" t="s">
        <v>100</v>
      </c>
      <c r="D1566" t="s">
        <v>101</v>
      </c>
      <c r="E1566">
        <v>45284</v>
      </c>
      <c r="F1566" t="s">
        <v>82</v>
      </c>
      <c r="G1566" s="21">
        <v>100</v>
      </c>
      <c r="H1566" s="21">
        <v>2758888</v>
      </c>
      <c r="I1566" s="21">
        <v>27588880</v>
      </c>
      <c r="K1566" s="35" t="str">
        <f t="shared" si="23"/>
        <v>Спир</v>
      </c>
    </row>
    <row r="1567" spans="1:11">
      <c r="A1567">
        <v>6541196</v>
      </c>
      <c r="B1567" t="s">
        <v>4284</v>
      </c>
      <c r="C1567" t="s">
        <v>150</v>
      </c>
      <c r="D1567" t="s">
        <v>151</v>
      </c>
      <c r="E1567">
        <v>45284</v>
      </c>
      <c r="F1567" t="s">
        <v>82</v>
      </c>
      <c r="G1567" s="21">
        <v>1600</v>
      </c>
      <c r="H1567" s="21">
        <v>2757788</v>
      </c>
      <c r="I1567" s="21">
        <v>441246080</v>
      </c>
      <c r="K1567" s="35" t="str">
        <f t="shared" si="23"/>
        <v>Спир</v>
      </c>
    </row>
    <row r="1568" spans="1:11">
      <c r="A1568">
        <v>6541197</v>
      </c>
      <c r="B1568" t="s">
        <v>4284</v>
      </c>
      <c r="C1568" t="s">
        <v>150</v>
      </c>
      <c r="D1568" t="s">
        <v>151</v>
      </c>
      <c r="E1568">
        <v>45284</v>
      </c>
      <c r="F1568" t="s">
        <v>82</v>
      </c>
      <c r="G1568" s="21">
        <v>2300</v>
      </c>
      <c r="H1568" s="21">
        <v>2757588</v>
      </c>
      <c r="I1568" s="21">
        <v>634245240</v>
      </c>
      <c r="K1568" s="35" t="str">
        <f t="shared" si="23"/>
        <v>Спир</v>
      </c>
    </row>
    <row r="1569" spans="1:11">
      <c r="A1569">
        <v>6541649</v>
      </c>
      <c r="B1569" t="s">
        <v>4284</v>
      </c>
      <c r="C1569" t="s">
        <v>1177</v>
      </c>
      <c r="D1569" t="s">
        <v>1178</v>
      </c>
      <c r="E1569">
        <v>18521</v>
      </c>
      <c r="F1569" t="s">
        <v>58</v>
      </c>
      <c r="G1569" s="21">
        <v>100</v>
      </c>
      <c r="H1569" s="21">
        <v>6958000</v>
      </c>
      <c r="I1569" s="21">
        <v>6958000</v>
      </c>
      <c r="K1569" s="35" t="str">
        <f t="shared" si="23"/>
        <v>Бард</v>
      </c>
    </row>
    <row r="1570" spans="1:11">
      <c r="A1570">
        <v>6541650</v>
      </c>
      <c r="B1570" t="s">
        <v>4284</v>
      </c>
      <c r="C1570" t="s">
        <v>3948</v>
      </c>
      <c r="D1570" t="s">
        <v>3972</v>
      </c>
      <c r="E1570">
        <v>18521</v>
      </c>
      <c r="F1570" t="s">
        <v>58</v>
      </c>
      <c r="G1570" s="21">
        <v>100</v>
      </c>
      <c r="H1570" s="21">
        <v>6957500</v>
      </c>
      <c r="I1570" s="21">
        <v>6957500</v>
      </c>
      <c r="K1570" s="35" t="str">
        <f t="shared" si="23"/>
        <v>Бард</v>
      </c>
    </row>
    <row r="1571" spans="1:11">
      <c r="A1571">
        <v>6541651</v>
      </c>
      <c r="B1571" t="s">
        <v>4284</v>
      </c>
      <c r="C1571" t="s">
        <v>59</v>
      </c>
      <c r="D1571" t="s">
        <v>60</v>
      </c>
      <c r="E1571">
        <v>18521</v>
      </c>
      <c r="F1571" t="s">
        <v>58</v>
      </c>
      <c r="G1571" s="21">
        <v>500</v>
      </c>
      <c r="H1571" s="21">
        <v>6957000</v>
      </c>
      <c r="I1571" s="21">
        <v>34785000</v>
      </c>
      <c r="K1571" s="35" t="str">
        <f t="shared" si="23"/>
        <v>Бард</v>
      </c>
    </row>
    <row r="1572" spans="1:11">
      <c r="A1572">
        <v>6542360</v>
      </c>
      <c r="B1572" t="s">
        <v>4284</v>
      </c>
      <c r="C1572" t="s">
        <v>1563</v>
      </c>
      <c r="D1572" t="s">
        <v>1564</v>
      </c>
      <c r="E1572">
        <v>45433</v>
      </c>
      <c r="F1572" t="s">
        <v>84</v>
      </c>
      <c r="G1572" s="21">
        <v>40</v>
      </c>
      <c r="H1572" s="21">
        <v>2703000</v>
      </c>
      <c r="I1572" s="21">
        <v>10812000</v>
      </c>
      <c r="K1572" s="35" t="str">
        <f t="shared" si="23"/>
        <v>Спир</v>
      </c>
    </row>
    <row r="1573" spans="1:11">
      <c r="A1573">
        <v>6542361</v>
      </c>
      <c r="B1573" t="s">
        <v>4284</v>
      </c>
      <c r="C1573" t="s">
        <v>297</v>
      </c>
      <c r="D1573" t="s">
        <v>298</v>
      </c>
      <c r="E1573">
        <v>45433</v>
      </c>
      <c r="F1573" t="s">
        <v>84</v>
      </c>
      <c r="G1573" s="21">
        <v>50</v>
      </c>
      <c r="H1573" s="21">
        <v>2702788</v>
      </c>
      <c r="I1573" s="21">
        <v>13513940</v>
      </c>
      <c r="K1573" s="35" t="str">
        <f t="shared" si="23"/>
        <v>Спир</v>
      </c>
    </row>
    <row r="1574" spans="1:11">
      <c r="A1574">
        <v>6543212</v>
      </c>
      <c r="B1574" t="s">
        <v>5308</v>
      </c>
      <c r="C1574" t="s">
        <v>3944</v>
      </c>
      <c r="D1574" t="s">
        <v>3968</v>
      </c>
      <c r="E1574">
        <v>45285</v>
      </c>
      <c r="F1574" t="s">
        <v>83</v>
      </c>
      <c r="G1574" s="21">
        <v>100</v>
      </c>
      <c r="H1574" s="21">
        <v>2758999</v>
      </c>
      <c r="I1574" s="21">
        <v>27589990</v>
      </c>
      <c r="K1574" s="35" t="str">
        <f t="shared" si="23"/>
        <v>Спир</v>
      </c>
    </row>
    <row r="1575" spans="1:11">
      <c r="A1575">
        <v>6543213</v>
      </c>
      <c r="B1575" t="s">
        <v>5308</v>
      </c>
      <c r="C1575" t="s">
        <v>359</v>
      </c>
      <c r="D1575" t="s">
        <v>360</v>
      </c>
      <c r="E1575">
        <v>45285</v>
      </c>
      <c r="F1575" t="s">
        <v>83</v>
      </c>
      <c r="G1575" s="21">
        <v>160</v>
      </c>
      <c r="H1575" s="21">
        <v>2721688</v>
      </c>
      <c r="I1575" s="21">
        <v>43547008</v>
      </c>
      <c r="K1575" s="35" t="str">
        <f t="shared" si="23"/>
        <v>Спир</v>
      </c>
    </row>
    <row r="1576" spans="1:11">
      <c r="A1576">
        <v>6543214</v>
      </c>
      <c r="B1576" t="s">
        <v>5308</v>
      </c>
      <c r="C1576" t="s">
        <v>353</v>
      </c>
      <c r="D1576" t="s">
        <v>354</v>
      </c>
      <c r="E1576">
        <v>45285</v>
      </c>
      <c r="F1576" t="s">
        <v>83</v>
      </c>
      <c r="G1576" s="21">
        <v>5940</v>
      </c>
      <c r="H1576" s="21">
        <v>2721600</v>
      </c>
      <c r="I1576" s="21">
        <v>1616630400</v>
      </c>
      <c r="K1576" s="35" t="str">
        <f t="shared" si="23"/>
        <v>Спир</v>
      </c>
    </row>
    <row r="1577" spans="1:11">
      <c r="A1577">
        <v>6543901</v>
      </c>
      <c r="B1577" t="s">
        <v>5308</v>
      </c>
      <c r="C1577" t="s">
        <v>59</v>
      </c>
      <c r="D1577" t="s">
        <v>60</v>
      </c>
      <c r="E1577">
        <v>18521</v>
      </c>
      <c r="F1577" t="s">
        <v>58</v>
      </c>
      <c r="G1577" s="21">
        <v>700</v>
      </c>
      <c r="H1577" s="21">
        <v>6957000</v>
      </c>
      <c r="I1577" s="21">
        <v>48699000</v>
      </c>
      <c r="K1577" s="35" t="str">
        <f t="shared" si="23"/>
        <v>Бард</v>
      </c>
    </row>
    <row r="1578" spans="1:11">
      <c r="A1578">
        <v>6545257</v>
      </c>
      <c r="B1578" t="s">
        <v>5307</v>
      </c>
      <c r="C1578" t="s">
        <v>353</v>
      </c>
      <c r="D1578" t="s">
        <v>354</v>
      </c>
      <c r="E1578">
        <v>45285</v>
      </c>
      <c r="F1578" t="s">
        <v>83</v>
      </c>
      <c r="G1578" s="21">
        <v>160</v>
      </c>
      <c r="H1578" s="21">
        <v>2721600</v>
      </c>
      <c r="I1578" s="21">
        <v>43545600</v>
      </c>
      <c r="K1578" s="35" t="str">
        <f t="shared" si="23"/>
        <v>Спир</v>
      </c>
    </row>
    <row r="1579" spans="1:11">
      <c r="A1579">
        <v>6545260</v>
      </c>
      <c r="B1579" t="s">
        <v>5307</v>
      </c>
      <c r="C1579" t="s">
        <v>216</v>
      </c>
      <c r="D1579" t="s">
        <v>217</v>
      </c>
      <c r="E1579">
        <v>45284</v>
      </c>
      <c r="F1579" t="s">
        <v>82</v>
      </c>
      <c r="G1579" s="21">
        <v>400</v>
      </c>
      <c r="H1579" s="21">
        <v>2763000</v>
      </c>
      <c r="I1579" s="21">
        <v>110520000</v>
      </c>
      <c r="K1579" s="35" t="str">
        <f t="shared" si="23"/>
        <v>Спир</v>
      </c>
    </row>
    <row r="1580" spans="1:11">
      <c r="A1580">
        <v>6545261</v>
      </c>
      <c r="B1580" t="s">
        <v>5307</v>
      </c>
      <c r="C1580" t="s">
        <v>150</v>
      </c>
      <c r="D1580" t="s">
        <v>151</v>
      </c>
      <c r="E1580">
        <v>45284</v>
      </c>
      <c r="F1580" t="s">
        <v>82</v>
      </c>
      <c r="G1580" s="21">
        <v>3200</v>
      </c>
      <c r="H1580" s="21">
        <v>2756788</v>
      </c>
      <c r="I1580" s="21">
        <v>882172160</v>
      </c>
      <c r="K1580" s="35" t="str">
        <f t="shared" si="23"/>
        <v>Спир</v>
      </c>
    </row>
    <row r="1581" spans="1:11">
      <c r="A1581">
        <v>6545262</v>
      </c>
      <c r="B1581" t="s">
        <v>5307</v>
      </c>
      <c r="C1581" t="s">
        <v>150</v>
      </c>
      <c r="D1581" t="s">
        <v>151</v>
      </c>
      <c r="E1581">
        <v>45284</v>
      </c>
      <c r="F1581" t="s">
        <v>82</v>
      </c>
      <c r="G1581" s="21">
        <v>400</v>
      </c>
      <c r="H1581" s="21">
        <v>2755888</v>
      </c>
      <c r="I1581" s="21">
        <v>110235520</v>
      </c>
      <c r="K1581" s="35" t="str">
        <f t="shared" si="23"/>
        <v>Спир</v>
      </c>
    </row>
    <row r="1582" spans="1:11">
      <c r="A1582">
        <v>6545958</v>
      </c>
      <c r="B1582" t="s">
        <v>5307</v>
      </c>
      <c r="C1582" t="s">
        <v>59</v>
      </c>
      <c r="D1582" t="s">
        <v>60</v>
      </c>
      <c r="E1582">
        <v>18521</v>
      </c>
      <c r="F1582" t="s">
        <v>58</v>
      </c>
      <c r="G1582" s="21">
        <v>700</v>
      </c>
      <c r="H1582" s="21">
        <v>6957000</v>
      </c>
      <c r="I1582" s="21">
        <v>48699000</v>
      </c>
      <c r="K1582" s="35" t="str">
        <f t="shared" si="23"/>
        <v>Бард</v>
      </c>
    </row>
    <row r="1583" spans="1:11">
      <c r="A1583">
        <v>6547500</v>
      </c>
      <c r="B1583" t="s">
        <v>4289</v>
      </c>
      <c r="C1583" t="s">
        <v>144</v>
      </c>
      <c r="D1583" t="s">
        <v>145</v>
      </c>
      <c r="E1583">
        <v>45433</v>
      </c>
      <c r="F1583" t="s">
        <v>84</v>
      </c>
      <c r="G1583" s="21">
        <v>80</v>
      </c>
      <c r="H1583" s="21">
        <v>2702560</v>
      </c>
      <c r="I1583" s="21">
        <v>21620480</v>
      </c>
      <c r="K1583" s="35" t="str">
        <f t="shared" si="23"/>
        <v>Спир</v>
      </c>
    </row>
    <row r="1584" spans="1:11">
      <c r="A1584">
        <v>6547502</v>
      </c>
      <c r="B1584" t="s">
        <v>4289</v>
      </c>
      <c r="C1584" t="s">
        <v>186</v>
      </c>
      <c r="D1584" t="s">
        <v>187</v>
      </c>
      <c r="E1584">
        <v>45284</v>
      </c>
      <c r="F1584" t="s">
        <v>82</v>
      </c>
      <c r="G1584" s="21">
        <v>100</v>
      </c>
      <c r="H1584" s="21">
        <v>2760999</v>
      </c>
      <c r="I1584" s="21">
        <v>27609990</v>
      </c>
      <c r="K1584" s="35" t="str">
        <f t="shared" si="23"/>
        <v>Спир</v>
      </c>
    </row>
    <row r="1585" spans="1:11">
      <c r="A1585">
        <v>6547503</v>
      </c>
      <c r="B1585" t="s">
        <v>4289</v>
      </c>
      <c r="C1585" t="s">
        <v>154</v>
      </c>
      <c r="D1585" t="s">
        <v>155</v>
      </c>
      <c r="E1585">
        <v>45284</v>
      </c>
      <c r="F1585" t="s">
        <v>82</v>
      </c>
      <c r="G1585" s="21">
        <v>100</v>
      </c>
      <c r="H1585" s="21">
        <v>2760999</v>
      </c>
      <c r="I1585" s="21">
        <v>27609990</v>
      </c>
      <c r="K1585" s="35" t="str">
        <f t="shared" si="23"/>
        <v>Спир</v>
      </c>
    </row>
    <row r="1586" spans="1:11">
      <c r="A1586">
        <v>6547504</v>
      </c>
      <c r="B1586" t="s">
        <v>4289</v>
      </c>
      <c r="C1586" t="s">
        <v>214</v>
      </c>
      <c r="D1586" t="s">
        <v>215</v>
      </c>
      <c r="E1586">
        <v>45284</v>
      </c>
      <c r="F1586" t="s">
        <v>82</v>
      </c>
      <c r="G1586" s="21">
        <v>200</v>
      </c>
      <c r="H1586" s="21">
        <v>2754640</v>
      </c>
      <c r="I1586" s="21">
        <v>55092800</v>
      </c>
      <c r="K1586" s="35" t="str">
        <f t="shared" si="23"/>
        <v>Спир</v>
      </c>
    </row>
    <row r="1587" spans="1:11">
      <c r="A1587">
        <v>6547505</v>
      </c>
      <c r="B1587" t="s">
        <v>4289</v>
      </c>
      <c r="C1587" t="s">
        <v>150</v>
      </c>
      <c r="D1587" t="s">
        <v>151</v>
      </c>
      <c r="E1587">
        <v>45284</v>
      </c>
      <c r="F1587" t="s">
        <v>82</v>
      </c>
      <c r="G1587" s="21">
        <v>500</v>
      </c>
      <c r="H1587" s="21">
        <v>2754640</v>
      </c>
      <c r="I1587" s="21">
        <v>137732000</v>
      </c>
      <c r="K1587" s="35" t="str">
        <f t="shared" si="23"/>
        <v>Спир</v>
      </c>
    </row>
    <row r="1588" spans="1:11">
      <c r="A1588">
        <v>6548255</v>
      </c>
      <c r="B1588" t="s">
        <v>4289</v>
      </c>
      <c r="C1588" t="s">
        <v>56</v>
      </c>
      <c r="D1588" t="s">
        <v>57</v>
      </c>
      <c r="E1588">
        <v>18521</v>
      </c>
      <c r="F1588" t="s">
        <v>58</v>
      </c>
      <c r="G1588" s="21">
        <v>300</v>
      </c>
      <c r="H1588" s="21">
        <v>6957205</v>
      </c>
      <c r="I1588" s="21">
        <v>20871615</v>
      </c>
      <c r="K1588" s="35" t="str">
        <f t="shared" si="23"/>
        <v>Бард</v>
      </c>
    </row>
    <row r="1589" spans="1:11">
      <c r="A1589">
        <v>6548256</v>
      </c>
      <c r="B1589" t="s">
        <v>4289</v>
      </c>
      <c r="C1589" t="s">
        <v>59</v>
      </c>
      <c r="D1589" t="s">
        <v>60</v>
      </c>
      <c r="E1589">
        <v>18521</v>
      </c>
      <c r="F1589" t="s">
        <v>58</v>
      </c>
      <c r="G1589" s="21">
        <v>400</v>
      </c>
      <c r="H1589" s="21">
        <v>6957000</v>
      </c>
      <c r="I1589" s="21">
        <v>27828000</v>
      </c>
      <c r="K1589" s="35" t="str">
        <f t="shared" si="23"/>
        <v>Бард</v>
      </c>
    </row>
    <row r="1590" spans="1:11">
      <c r="A1590">
        <v>6548512</v>
      </c>
      <c r="B1590" t="s">
        <v>4289</v>
      </c>
      <c r="C1590" t="s">
        <v>161</v>
      </c>
      <c r="D1590" t="s">
        <v>162</v>
      </c>
      <c r="E1590">
        <v>78262</v>
      </c>
      <c r="F1590" t="s">
        <v>1495</v>
      </c>
      <c r="G1590" s="21">
        <v>3100</v>
      </c>
      <c r="H1590" s="21">
        <v>27546401</v>
      </c>
      <c r="I1590" s="21">
        <v>85393843.099999994</v>
      </c>
      <c r="K1590" s="35" t="str">
        <f t="shared" si="23"/>
        <v>Спир</v>
      </c>
    </row>
    <row r="1591" spans="1:11">
      <c r="A1591">
        <v>6549549</v>
      </c>
      <c r="B1591" t="s">
        <v>4311</v>
      </c>
      <c r="C1591" t="s">
        <v>154</v>
      </c>
      <c r="D1591" t="s">
        <v>155</v>
      </c>
      <c r="E1591">
        <v>45285</v>
      </c>
      <c r="F1591" t="s">
        <v>83</v>
      </c>
      <c r="G1591" s="21">
        <v>50</v>
      </c>
      <c r="H1591" s="21">
        <v>2725999</v>
      </c>
      <c r="I1591" s="21">
        <v>13629995</v>
      </c>
      <c r="K1591" s="35" t="str">
        <f t="shared" si="23"/>
        <v>Спир</v>
      </c>
    </row>
    <row r="1592" spans="1:11">
      <c r="A1592">
        <v>6549550</v>
      </c>
      <c r="B1592" t="s">
        <v>4311</v>
      </c>
      <c r="C1592" t="s">
        <v>357</v>
      </c>
      <c r="D1592" t="s">
        <v>358</v>
      </c>
      <c r="E1592">
        <v>45285</v>
      </c>
      <c r="F1592" t="s">
        <v>83</v>
      </c>
      <c r="G1592" s="21">
        <v>50</v>
      </c>
      <c r="H1592" s="21">
        <v>2721800</v>
      </c>
      <c r="I1592" s="21">
        <v>13609000</v>
      </c>
      <c r="K1592" s="35" t="str">
        <f t="shared" si="23"/>
        <v>Спир</v>
      </c>
    </row>
    <row r="1593" spans="1:11">
      <c r="A1593">
        <v>6549551</v>
      </c>
      <c r="B1593" t="s">
        <v>4311</v>
      </c>
      <c r="C1593" t="s">
        <v>359</v>
      </c>
      <c r="D1593" t="s">
        <v>360</v>
      </c>
      <c r="E1593">
        <v>45285</v>
      </c>
      <c r="F1593" t="s">
        <v>83</v>
      </c>
      <c r="G1593" s="21">
        <v>410</v>
      </c>
      <c r="H1593" s="21">
        <v>2721688</v>
      </c>
      <c r="I1593" s="21">
        <v>111589208</v>
      </c>
      <c r="K1593" s="35" t="str">
        <f t="shared" si="23"/>
        <v>Спир</v>
      </c>
    </row>
    <row r="1594" spans="1:11">
      <c r="A1594">
        <v>6549552</v>
      </c>
      <c r="B1594" t="s">
        <v>4311</v>
      </c>
      <c r="C1594" t="s">
        <v>353</v>
      </c>
      <c r="D1594" t="s">
        <v>354</v>
      </c>
      <c r="E1594">
        <v>45285</v>
      </c>
      <c r="F1594" t="s">
        <v>83</v>
      </c>
      <c r="G1594" s="21">
        <v>5590</v>
      </c>
      <c r="H1594" s="21">
        <v>2721600</v>
      </c>
      <c r="I1594" s="21">
        <v>1521374400</v>
      </c>
      <c r="K1594" s="35" t="str">
        <f t="shared" si="23"/>
        <v>Спир</v>
      </c>
    </row>
    <row r="1595" spans="1:11">
      <c r="A1595">
        <v>6550288</v>
      </c>
      <c r="B1595" t="s">
        <v>4311</v>
      </c>
      <c r="C1595" t="s">
        <v>387</v>
      </c>
      <c r="D1595" t="s">
        <v>388</v>
      </c>
      <c r="E1595">
        <v>18521</v>
      </c>
      <c r="F1595" t="s">
        <v>58</v>
      </c>
      <c r="G1595" s="21">
        <v>100</v>
      </c>
      <c r="H1595" s="21">
        <v>6958000</v>
      </c>
      <c r="I1595" s="21">
        <v>6958000</v>
      </c>
      <c r="K1595" s="35" t="str">
        <f t="shared" si="23"/>
        <v>Бард</v>
      </c>
    </row>
    <row r="1596" spans="1:11">
      <c r="A1596">
        <v>6550289</v>
      </c>
      <c r="B1596" t="s">
        <v>4311</v>
      </c>
      <c r="C1596" t="s">
        <v>204</v>
      </c>
      <c r="D1596" t="s">
        <v>73</v>
      </c>
      <c r="E1596">
        <v>18521</v>
      </c>
      <c r="F1596" t="s">
        <v>58</v>
      </c>
      <c r="G1596" s="21">
        <v>100</v>
      </c>
      <c r="H1596" s="21">
        <v>6957009</v>
      </c>
      <c r="I1596" s="21">
        <v>6957009</v>
      </c>
      <c r="K1596" s="35" t="str">
        <f t="shared" si="23"/>
        <v>Бард</v>
      </c>
    </row>
    <row r="1597" spans="1:11">
      <c r="A1597">
        <v>6550290</v>
      </c>
      <c r="B1597" t="s">
        <v>4311</v>
      </c>
      <c r="C1597" t="s">
        <v>59</v>
      </c>
      <c r="D1597" t="s">
        <v>60</v>
      </c>
      <c r="E1597">
        <v>18521</v>
      </c>
      <c r="F1597" t="s">
        <v>58</v>
      </c>
      <c r="G1597" s="21">
        <v>500</v>
      </c>
      <c r="H1597" s="21">
        <v>6957000</v>
      </c>
      <c r="I1597" s="21">
        <v>34785000</v>
      </c>
      <c r="K1597" s="35" t="str">
        <f t="shared" si="23"/>
        <v>Бард</v>
      </c>
    </row>
    <row r="1598" spans="1:11">
      <c r="A1598">
        <v>6550946</v>
      </c>
      <c r="B1598" t="s">
        <v>4311</v>
      </c>
      <c r="C1598" t="s">
        <v>353</v>
      </c>
      <c r="D1598" t="s">
        <v>354</v>
      </c>
      <c r="E1598">
        <v>9945285</v>
      </c>
      <c r="F1598" t="s">
        <v>1508</v>
      </c>
      <c r="G1598" s="21">
        <v>500</v>
      </c>
      <c r="H1598" s="21">
        <v>2721600</v>
      </c>
      <c r="I1598" s="21">
        <v>136080000</v>
      </c>
      <c r="K1598" s="35" t="str">
        <f t="shared" si="23"/>
        <v>Спир</v>
      </c>
    </row>
    <row r="1599" spans="1:11">
      <c r="A1599">
        <v>6551806</v>
      </c>
      <c r="B1599" t="s">
        <v>5355</v>
      </c>
      <c r="C1599" t="s">
        <v>173</v>
      </c>
      <c r="D1599" t="s">
        <v>174</v>
      </c>
      <c r="E1599">
        <v>9945285</v>
      </c>
      <c r="F1599" t="s">
        <v>1508</v>
      </c>
      <c r="G1599" s="21">
        <v>500</v>
      </c>
      <c r="H1599" s="21">
        <v>2723788</v>
      </c>
      <c r="I1599" s="21">
        <v>136189400</v>
      </c>
      <c r="K1599" s="35" t="str">
        <f t="shared" si="23"/>
        <v>Спир</v>
      </c>
    </row>
    <row r="1600" spans="1:11">
      <c r="A1600">
        <v>6551807</v>
      </c>
      <c r="B1600" t="s">
        <v>5355</v>
      </c>
      <c r="C1600" t="s">
        <v>291</v>
      </c>
      <c r="D1600" t="s">
        <v>292</v>
      </c>
      <c r="E1600">
        <v>9945284</v>
      </c>
      <c r="F1600" t="s">
        <v>183</v>
      </c>
      <c r="G1600" s="21">
        <v>200</v>
      </c>
      <c r="H1600" s="21">
        <v>2754648</v>
      </c>
      <c r="I1600" s="21">
        <v>55092960</v>
      </c>
      <c r="K1600" s="35" t="str">
        <f t="shared" si="23"/>
        <v>Спир</v>
      </c>
    </row>
    <row r="1601" spans="1:11">
      <c r="A1601">
        <v>6551808</v>
      </c>
      <c r="B1601" t="s">
        <v>5355</v>
      </c>
      <c r="C1601" t="s">
        <v>163</v>
      </c>
      <c r="D1601" t="s">
        <v>164</v>
      </c>
      <c r="E1601">
        <v>45284</v>
      </c>
      <c r="F1601" t="s">
        <v>82</v>
      </c>
      <c r="G1601" s="21">
        <v>300</v>
      </c>
      <c r="H1601" s="21">
        <v>2757900</v>
      </c>
      <c r="I1601" s="21">
        <v>82737000</v>
      </c>
      <c r="K1601" s="35" t="str">
        <f t="shared" si="23"/>
        <v>Спир</v>
      </c>
    </row>
    <row r="1602" spans="1:11">
      <c r="A1602">
        <v>6551809</v>
      </c>
      <c r="B1602" t="s">
        <v>5355</v>
      </c>
      <c r="C1602" t="s">
        <v>150</v>
      </c>
      <c r="D1602" t="s">
        <v>151</v>
      </c>
      <c r="E1602">
        <v>45284</v>
      </c>
      <c r="F1602" t="s">
        <v>82</v>
      </c>
      <c r="G1602" s="21">
        <v>3200</v>
      </c>
      <c r="H1602" s="21">
        <v>2755799</v>
      </c>
      <c r="I1602" s="21">
        <v>881855680</v>
      </c>
      <c r="K1602" s="35" t="str">
        <f t="shared" si="23"/>
        <v>Спир</v>
      </c>
    </row>
    <row r="1603" spans="1:11">
      <c r="A1603">
        <v>6551810</v>
      </c>
      <c r="B1603" t="s">
        <v>5355</v>
      </c>
      <c r="C1603" t="s">
        <v>150</v>
      </c>
      <c r="D1603" t="s">
        <v>151</v>
      </c>
      <c r="E1603">
        <v>45284</v>
      </c>
      <c r="F1603" t="s">
        <v>82</v>
      </c>
      <c r="G1603" s="21">
        <v>500</v>
      </c>
      <c r="H1603" s="21">
        <v>2755788</v>
      </c>
      <c r="I1603" s="21">
        <v>137789400</v>
      </c>
      <c r="K1603" s="35" t="str">
        <f t="shared" si="23"/>
        <v>Спир</v>
      </c>
    </row>
    <row r="1604" spans="1:11">
      <c r="A1604">
        <v>6553298</v>
      </c>
      <c r="B1604" t="s">
        <v>5355</v>
      </c>
      <c r="C1604" t="s">
        <v>159</v>
      </c>
      <c r="D1604" t="s">
        <v>160</v>
      </c>
      <c r="E1604">
        <v>9945433</v>
      </c>
      <c r="F1604" t="s">
        <v>1557</v>
      </c>
      <c r="G1604" s="21">
        <v>50</v>
      </c>
      <c r="H1604" s="21">
        <v>2704000</v>
      </c>
      <c r="I1604" s="21">
        <v>13520000</v>
      </c>
      <c r="K1604" s="35" t="str">
        <f t="shared" si="23"/>
        <v>Спир</v>
      </c>
    </row>
    <row r="1605" spans="1:11">
      <c r="A1605">
        <v>6553389</v>
      </c>
      <c r="B1605" t="s">
        <v>5355</v>
      </c>
      <c r="C1605" t="s">
        <v>1177</v>
      </c>
      <c r="D1605" t="s">
        <v>1178</v>
      </c>
      <c r="E1605">
        <v>18521</v>
      </c>
      <c r="F1605" t="s">
        <v>58</v>
      </c>
      <c r="G1605" s="21">
        <v>100</v>
      </c>
      <c r="H1605" s="21">
        <v>6958000</v>
      </c>
      <c r="I1605" s="21">
        <v>6958000</v>
      </c>
      <c r="K1605" s="35" t="str">
        <f t="shared" si="23"/>
        <v>Бард</v>
      </c>
    </row>
    <row r="1606" spans="1:11">
      <c r="A1606">
        <v>6553390</v>
      </c>
      <c r="B1606" t="s">
        <v>5355</v>
      </c>
      <c r="C1606" t="s">
        <v>59</v>
      </c>
      <c r="D1606" t="s">
        <v>60</v>
      </c>
      <c r="E1606">
        <v>18521</v>
      </c>
      <c r="F1606" t="s">
        <v>58</v>
      </c>
      <c r="G1606" s="21">
        <v>600</v>
      </c>
      <c r="H1606" s="21">
        <v>6957000</v>
      </c>
      <c r="I1606" s="21">
        <v>41742000</v>
      </c>
      <c r="K1606" s="35" t="str">
        <f t="shared" si="23"/>
        <v>Бард</v>
      </c>
    </row>
    <row r="1607" spans="1:11">
      <c r="A1607">
        <v>6554162</v>
      </c>
      <c r="B1607" t="s">
        <v>5352</v>
      </c>
      <c r="C1607" t="s">
        <v>1114</v>
      </c>
      <c r="D1607" t="s">
        <v>1115</v>
      </c>
      <c r="E1607">
        <v>45433</v>
      </c>
      <c r="F1607" t="s">
        <v>84</v>
      </c>
      <c r="G1607" s="21">
        <v>40</v>
      </c>
      <c r="H1607" s="21">
        <v>2702777</v>
      </c>
      <c r="I1607" s="21">
        <v>10811108</v>
      </c>
      <c r="K1607" s="35" t="str">
        <f t="shared" ref="K1607:K1670" si="24">LEFT(F1607,4)</f>
        <v>Спир</v>
      </c>
    </row>
    <row r="1608" spans="1:11">
      <c r="A1608">
        <v>6554163</v>
      </c>
      <c r="B1608" t="s">
        <v>5352</v>
      </c>
      <c r="C1608" t="s">
        <v>52</v>
      </c>
      <c r="D1608" t="s">
        <v>53</v>
      </c>
      <c r="E1608">
        <v>45433</v>
      </c>
      <c r="F1608" t="s">
        <v>84</v>
      </c>
      <c r="G1608" s="21">
        <v>100</v>
      </c>
      <c r="H1608" s="21">
        <v>2702560</v>
      </c>
      <c r="I1608" s="21">
        <v>27025600</v>
      </c>
      <c r="K1608" s="35" t="str">
        <f t="shared" si="24"/>
        <v>Спир</v>
      </c>
    </row>
    <row r="1609" spans="1:11">
      <c r="A1609">
        <v>6554167</v>
      </c>
      <c r="B1609" t="s">
        <v>5352</v>
      </c>
      <c r="C1609" t="s">
        <v>295</v>
      </c>
      <c r="D1609" t="s">
        <v>296</v>
      </c>
      <c r="E1609">
        <v>45284</v>
      </c>
      <c r="F1609" t="s">
        <v>82</v>
      </c>
      <c r="G1609" s="21">
        <v>1000</v>
      </c>
      <c r="H1609" s="21">
        <v>2759000</v>
      </c>
      <c r="I1609" s="21">
        <v>275900000</v>
      </c>
      <c r="K1609" s="35" t="str">
        <f t="shared" si="24"/>
        <v>Спир</v>
      </c>
    </row>
    <row r="1610" spans="1:11">
      <c r="A1610">
        <v>6554168</v>
      </c>
      <c r="B1610" t="s">
        <v>5352</v>
      </c>
      <c r="C1610" t="s">
        <v>212</v>
      </c>
      <c r="D1610" t="s">
        <v>213</v>
      </c>
      <c r="E1610">
        <v>45284</v>
      </c>
      <c r="F1610" t="s">
        <v>82</v>
      </c>
      <c r="G1610" s="21">
        <v>100</v>
      </c>
      <c r="H1610" s="21">
        <v>2756799</v>
      </c>
      <c r="I1610" s="21">
        <v>27567990</v>
      </c>
      <c r="K1610" s="35" t="str">
        <f t="shared" si="24"/>
        <v>Спир</v>
      </c>
    </row>
    <row r="1611" spans="1:11">
      <c r="A1611">
        <v>6554169</v>
      </c>
      <c r="B1611" t="s">
        <v>5352</v>
      </c>
      <c r="C1611" t="s">
        <v>102</v>
      </c>
      <c r="D1611" t="s">
        <v>103</v>
      </c>
      <c r="E1611">
        <v>45284</v>
      </c>
      <c r="F1611" t="s">
        <v>82</v>
      </c>
      <c r="G1611" s="21">
        <v>580</v>
      </c>
      <c r="H1611" s="21">
        <v>2755888</v>
      </c>
      <c r="I1611" s="21">
        <v>159841504</v>
      </c>
      <c r="K1611" s="35" t="str">
        <f t="shared" si="24"/>
        <v>Спир</v>
      </c>
    </row>
    <row r="1612" spans="1:11">
      <c r="A1612">
        <v>6554170</v>
      </c>
      <c r="B1612" t="s">
        <v>5352</v>
      </c>
      <c r="C1612" t="s">
        <v>5353</v>
      </c>
      <c r="D1612" t="s">
        <v>5354</v>
      </c>
      <c r="E1612">
        <v>45284</v>
      </c>
      <c r="F1612" t="s">
        <v>82</v>
      </c>
      <c r="G1612" s="21">
        <v>500</v>
      </c>
      <c r="H1612" s="21">
        <v>2755788</v>
      </c>
      <c r="I1612" s="21">
        <v>137789400</v>
      </c>
      <c r="K1612" s="35" t="str">
        <f t="shared" si="24"/>
        <v>Спир</v>
      </c>
    </row>
    <row r="1613" spans="1:11">
      <c r="A1613">
        <v>6554171</v>
      </c>
      <c r="B1613" t="s">
        <v>5352</v>
      </c>
      <c r="C1613" t="s">
        <v>150</v>
      </c>
      <c r="D1613" t="s">
        <v>151</v>
      </c>
      <c r="E1613">
        <v>45284</v>
      </c>
      <c r="F1613" t="s">
        <v>82</v>
      </c>
      <c r="G1613" s="21">
        <v>1820</v>
      </c>
      <c r="H1613" s="21">
        <v>2755288</v>
      </c>
      <c r="I1613" s="21">
        <v>501462416</v>
      </c>
      <c r="K1613" s="35" t="str">
        <f t="shared" si="24"/>
        <v>Спир</v>
      </c>
    </row>
    <row r="1614" spans="1:11">
      <c r="A1614">
        <v>6554172</v>
      </c>
      <c r="B1614" t="s">
        <v>5352</v>
      </c>
      <c r="C1614" t="s">
        <v>150</v>
      </c>
      <c r="D1614" t="s">
        <v>151</v>
      </c>
      <c r="E1614">
        <v>9945284</v>
      </c>
      <c r="F1614" t="s">
        <v>183</v>
      </c>
      <c r="G1614" s="21">
        <v>260</v>
      </c>
      <c r="H1614" s="21">
        <v>2754788</v>
      </c>
      <c r="I1614" s="21">
        <v>71624488</v>
      </c>
      <c r="K1614" s="35" t="str">
        <f t="shared" si="24"/>
        <v>Спир</v>
      </c>
    </row>
    <row r="1615" spans="1:11">
      <c r="A1615">
        <v>6554940</v>
      </c>
      <c r="B1615" t="s">
        <v>5352</v>
      </c>
      <c r="C1615" t="s">
        <v>63</v>
      </c>
      <c r="D1615" t="s">
        <v>64</v>
      </c>
      <c r="E1615">
        <v>18521</v>
      </c>
      <c r="F1615" t="s">
        <v>58</v>
      </c>
      <c r="G1615" s="21">
        <v>300</v>
      </c>
      <c r="H1615" s="21">
        <v>6958009</v>
      </c>
      <c r="I1615" s="21">
        <v>20874027</v>
      </c>
      <c r="K1615" s="35" t="str">
        <f t="shared" si="24"/>
        <v>Бард</v>
      </c>
    </row>
    <row r="1616" spans="1:11">
      <c r="A1616">
        <v>6554941</v>
      </c>
      <c r="B1616" t="s">
        <v>5352</v>
      </c>
      <c r="C1616" t="s">
        <v>1487</v>
      </c>
      <c r="D1616" t="s">
        <v>1488</v>
      </c>
      <c r="E1616">
        <v>18521</v>
      </c>
      <c r="F1616" t="s">
        <v>58</v>
      </c>
      <c r="G1616" s="21">
        <v>200</v>
      </c>
      <c r="H1616" s="21">
        <v>6958000</v>
      </c>
      <c r="I1616" s="21">
        <v>13916000</v>
      </c>
      <c r="K1616" s="35" t="str">
        <f t="shared" si="24"/>
        <v>Бард</v>
      </c>
    </row>
    <row r="1617" spans="1:11">
      <c r="A1617">
        <v>6554942</v>
      </c>
      <c r="B1617" t="s">
        <v>5352</v>
      </c>
      <c r="C1617" t="s">
        <v>59</v>
      </c>
      <c r="D1617" t="s">
        <v>60</v>
      </c>
      <c r="E1617">
        <v>18521</v>
      </c>
      <c r="F1617" t="s">
        <v>58</v>
      </c>
      <c r="G1617" s="21">
        <v>200</v>
      </c>
      <c r="H1617" s="21">
        <v>6957000</v>
      </c>
      <c r="I1617" s="21">
        <v>13914000</v>
      </c>
      <c r="K1617" s="35" t="str">
        <f t="shared" si="24"/>
        <v>Бард</v>
      </c>
    </row>
    <row r="1618" spans="1:11">
      <c r="A1618">
        <v>6554943</v>
      </c>
      <c r="B1618" t="s">
        <v>5352</v>
      </c>
      <c r="C1618" t="s">
        <v>59</v>
      </c>
      <c r="D1618" t="s">
        <v>60</v>
      </c>
      <c r="E1618">
        <v>9918521</v>
      </c>
      <c r="F1618" t="s">
        <v>1517</v>
      </c>
      <c r="G1618" s="21">
        <v>200</v>
      </c>
      <c r="H1618" s="21">
        <v>6957000</v>
      </c>
      <c r="I1618" s="21">
        <v>13914000</v>
      </c>
      <c r="K1618" s="35" t="str">
        <f t="shared" si="24"/>
        <v>Бард</v>
      </c>
    </row>
    <row r="1619" spans="1:11">
      <c r="A1619">
        <v>6555615</v>
      </c>
      <c r="B1619" t="s">
        <v>5352</v>
      </c>
      <c r="C1619" t="s">
        <v>3956</v>
      </c>
      <c r="D1619" t="s">
        <v>3979</v>
      </c>
      <c r="E1619">
        <v>45433</v>
      </c>
      <c r="F1619" t="s">
        <v>84</v>
      </c>
      <c r="G1619" s="21">
        <v>200</v>
      </c>
      <c r="H1619" s="21">
        <v>2702770</v>
      </c>
      <c r="I1619" s="21">
        <v>54055400</v>
      </c>
      <c r="K1619" s="35" t="str">
        <f t="shared" si="24"/>
        <v>Спир</v>
      </c>
    </row>
    <row r="1620" spans="1:11">
      <c r="A1620">
        <v>6555855</v>
      </c>
      <c r="B1620" t="s">
        <v>5352</v>
      </c>
      <c r="C1620" t="s">
        <v>1489</v>
      </c>
      <c r="D1620" t="s">
        <v>1490</v>
      </c>
      <c r="E1620">
        <v>78261</v>
      </c>
      <c r="F1620" t="s">
        <v>1461</v>
      </c>
      <c r="G1620" s="21">
        <v>3200</v>
      </c>
      <c r="H1620" s="21">
        <v>27216000</v>
      </c>
      <c r="I1620" s="21">
        <v>87091200</v>
      </c>
      <c r="K1620" s="35" t="str">
        <f t="shared" si="24"/>
        <v>Спир</v>
      </c>
    </row>
    <row r="1621" spans="1:11">
      <c r="A1621">
        <v>6555856</v>
      </c>
      <c r="B1621" t="s">
        <v>5352</v>
      </c>
      <c r="C1621" t="s">
        <v>1489</v>
      </c>
      <c r="D1621" t="s">
        <v>1490</v>
      </c>
      <c r="E1621">
        <v>78261</v>
      </c>
      <c r="F1621" t="s">
        <v>1461</v>
      </c>
      <c r="G1621" s="21">
        <v>3200</v>
      </c>
      <c r="H1621" s="21">
        <v>27216000</v>
      </c>
      <c r="I1621" s="21">
        <v>87091200</v>
      </c>
      <c r="K1621" s="35" t="str">
        <f t="shared" si="24"/>
        <v>Спир</v>
      </c>
    </row>
    <row r="1622" spans="1:11">
      <c r="A1622">
        <v>6556226</v>
      </c>
      <c r="B1622" t="s">
        <v>5351</v>
      </c>
      <c r="C1622" t="s">
        <v>216</v>
      </c>
      <c r="D1622" t="s">
        <v>217</v>
      </c>
      <c r="E1622">
        <v>45285</v>
      </c>
      <c r="F1622" t="s">
        <v>83</v>
      </c>
      <c r="G1622" s="21">
        <v>100</v>
      </c>
      <c r="H1622" s="21">
        <v>2741000</v>
      </c>
      <c r="I1622" s="21">
        <v>27410000</v>
      </c>
      <c r="K1622" s="35" t="str">
        <f t="shared" si="24"/>
        <v>Спир</v>
      </c>
    </row>
    <row r="1623" spans="1:11">
      <c r="A1623">
        <v>6556227</v>
      </c>
      <c r="B1623" t="s">
        <v>5351</v>
      </c>
      <c r="C1623" t="s">
        <v>423</v>
      </c>
      <c r="D1623" t="s">
        <v>424</v>
      </c>
      <c r="E1623">
        <v>45285</v>
      </c>
      <c r="F1623" t="s">
        <v>83</v>
      </c>
      <c r="G1623" s="21">
        <v>350</v>
      </c>
      <c r="H1623" s="21">
        <v>2725000</v>
      </c>
      <c r="I1623" s="21">
        <v>95375000</v>
      </c>
      <c r="K1623" s="35" t="str">
        <f t="shared" si="24"/>
        <v>Спир</v>
      </c>
    </row>
    <row r="1624" spans="1:11">
      <c r="A1624">
        <v>6556228</v>
      </c>
      <c r="B1624" t="s">
        <v>5351</v>
      </c>
      <c r="C1624" t="s">
        <v>359</v>
      </c>
      <c r="D1624" t="s">
        <v>360</v>
      </c>
      <c r="E1624">
        <v>45285</v>
      </c>
      <c r="F1624" t="s">
        <v>83</v>
      </c>
      <c r="G1624" s="21">
        <v>410</v>
      </c>
      <c r="H1624" s="21">
        <v>2722888</v>
      </c>
      <c r="I1624" s="21">
        <v>111638408</v>
      </c>
      <c r="K1624" s="35" t="str">
        <f t="shared" si="24"/>
        <v>Спир</v>
      </c>
    </row>
    <row r="1625" spans="1:11">
      <c r="A1625">
        <v>6556229</v>
      </c>
      <c r="B1625" t="s">
        <v>5351</v>
      </c>
      <c r="C1625" t="s">
        <v>353</v>
      </c>
      <c r="D1625" t="s">
        <v>354</v>
      </c>
      <c r="E1625">
        <v>45285</v>
      </c>
      <c r="F1625" t="s">
        <v>83</v>
      </c>
      <c r="G1625" s="21">
        <v>2640</v>
      </c>
      <c r="H1625" s="21">
        <v>2721801</v>
      </c>
      <c r="I1625" s="21">
        <v>718555464</v>
      </c>
      <c r="K1625" s="35" t="str">
        <f t="shared" si="24"/>
        <v>Спир</v>
      </c>
    </row>
    <row r="1626" spans="1:11">
      <c r="A1626">
        <v>6556820</v>
      </c>
      <c r="B1626" t="s">
        <v>5351</v>
      </c>
      <c r="C1626" t="s">
        <v>1177</v>
      </c>
      <c r="D1626" t="s">
        <v>1178</v>
      </c>
      <c r="E1626">
        <v>18521</v>
      </c>
      <c r="F1626" t="s">
        <v>58</v>
      </c>
      <c r="G1626" s="21">
        <v>100</v>
      </c>
      <c r="H1626" s="21">
        <v>6958000</v>
      </c>
      <c r="I1626" s="21">
        <v>6958000</v>
      </c>
      <c r="K1626" s="35" t="str">
        <f t="shared" si="24"/>
        <v>Бард</v>
      </c>
    </row>
    <row r="1627" spans="1:11">
      <c r="A1627">
        <v>6557390</v>
      </c>
      <c r="B1627" t="s">
        <v>5351</v>
      </c>
      <c r="C1627" t="s">
        <v>102</v>
      </c>
      <c r="D1627" t="s">
        <v>103</v>
      </c>
      <c r="E1627">
        <v>45285</v>
      </c>
      <c r="F1627" t="s">
        <v>83</v>
      </c>
      <c r="G1627" s="21">
        <v>580</v>
      </c>
      <c r="H1627" s="21">
        <v>2721801</v>
      </c>
      <c r="I1627" s="21">
        <v>157864458</v>
      </c>
      <c r="K1627" s="35" t="str">
        <f t="shared" si="24"/>
        <v>Спир</v>
      </c>
    </row>
    <row r="1628" spans="1:11">
      <c r="A1628">
        <v>6557391</v>
      </c>
      <c r="B1628" t="s">
        <v>5351</v>
      </c>
      <c r="C1628" t="s">
        <v>353</v>
      </c>
      <c r="D1628" t="s">
        <v>354</v>
      </c>
      <c r="E1628">
        <v>45285</v>
      </c>
      <c r="F1628" t="s">
        <v>83</v>
      </c>
      <c r="G1628" s="21">
        <v>3400</v>
      </c>
      <c r="H1628" s="21">
        <v>2721801</v>
      </c>
      <c r="I1628" s="21">
        <v>925412340</v>
      </c>
      <c r="K1628" s="35" t="str">
        <f t="shared" si="24"/>
        <v>Спир</v>
      </c>
    </row>
    <row r="1629" spans="1:11">
      <c r="A1629">
        <v>6557392</v>
      </c>
      <c r="B1629" t="s">
        <v>5351</v>
      </c>
      <c r="C1629" t="s">
        <v>3953</v>
      </c>
      <c r="D1629" t="s">
        <v>3976</v>
      </c>
      <c r="E1629">
        <v>45285</v>
      </c>
      <c r="F1629" t="s">
        <v>83</v>
      </c>
      <c r="G1629" s="21">
        <v>20</v>
      </c>
      <c r="H1629" s="21">
        <v>2721800</v>
      </c>
      <c r="I1629" s="21">
        <v>5443600</v>
      </c>
      <c r="K1629" s="35" t="str">
        <f t="shared" si="24"/>
        <v>Спир</v>
      </c>
    </row>
    <row r="1630" spans="1:11">
      <c r="A1630">
        <v>6558075</v>
      </c>
      <c r="B1630" t="s">
        <v>4323</v>
      </c>
      <c r="C1630" t="s">
        <v>3944</v>
      </c>
      <c r="D1630" t="s">
        <v>3968</v>
      </c>
      <c r="E1630">
        <v>45284</v>
      </c>
      <c r="F1630" t="s">
        <v>82</v>
      </c>
      <c r="G1630" s="21">
        <v>20</v>
      </c>
      <c r="H1630" s="21">
        <v>2758999</v>
      </c>
      <c r="I1630" s="21">
        <v>5517998</v>
      </c>
      <c r="K1630" s="35" t="str">
        <f t="shared" si="24"/>
        <v>Спир</v>
      </c>
    </row>
    <row r="1631" spans="1:11">
      <c r="A1631">
        <v>6558076</v>
      </c>
      <c r="B1631" t="s">
        <v>4323</v>
      </c>
      <c r="C1631" t="s">
        <v>165</v>
      </c>
      <c r="D1631" t="s">
        <v>166</v>
      </c>
      <c r="E1631">
        <v>45284</v>
      </c>
      <c r="F1631" t="s">
        <v>82</v>
      </c>
      <c r="G1631" s="21">
        <v>200</v>
      </c>
      <c r="H1631" s="21">
        <v>2754644</v>
      </c>
      <c r="I1631" s="21">
        <v>55092880</v>
      </c>
      <c r="K1631" s="35" t="str">
        <f t="shared" si="24"/>
        <v>Спир</v>
      </c>
    </row>
    <row r="1632" spans="1:11">
      <c r="A1632">
        <v>6558686</v>
      </c>
      <c r="B1632" t="s">
        <v>4323</v>
      </c>
      <c r="C1632" t="s">
        <v>56</v>
      </c>
      <c r="D1632" t="s">
        <v>57</v>
      </c>
      <c r="E1632">
        <v>18521</v>
      </c>
      <c r="F1632" t="s">
        <v>58</v>
      </c>
      <c r="G1632" s="21">
        <v>300</v>
      </c>
      <c r="H1632" s="21">
        <v>6957205</v>
      </c>
      <c r="I1632" s="21">
        <v>20871615</v>
      </c>
      <c r="K1632" s="35" t="str">
        <f t="shared" si="24"/>
        <v>Бард</v>
      </c>
    </row>
    <row r="1633" spans="1:11">
      <c r="A1633">
        <v>6559214</v>
      </c>
      <c r="B1633" t="s">
        <v>4323</v>
      </c>
      <c r="C1633" t="s">
        <v>134</v>
      </c>
      <c r="D1633" t="s">
        <v>135</v>
      </c>
      <c r="E1633">
        <v>45285</v>
      </c>
      <c r="F1633" t="s">
        <v>83</v>
      </c>
      <c r="G1633" s="21">
        <v>50</v>
      </c>
      <c r="H1633" s="21">
        <v>2721788</v>
      </c>
      <c r="I1633" s="21">
        <v>13608940</v>
      </c>
      <c r="K1633" s="35" t="str">
        <f t="shared" si="24"/>
        <v>Спир</v>
      </c>
    </row>
    <row r="1634" spans="1:11">
      <c r="A1634">
        <v>6559215</v>
      </c>
      <c r="B1634" t="s">
        <v>4323</v>
      </c>
      <c r="C1634" t="s">
        <v>128</v>
      </c>
      <c r="D1634" t="s">
        <v>129</v>
      </c>
      <c r="E1634">
        <v>45285</v>
      </c>
      <c r="F1634" t="s">
        <v>83</v>
      </c>
      <c r="G1634" s="21">
        <v>3800</v>
      </c>
      <c r="H1634" s="21">
        <v>2721600</v>
      </c>
      <c r="I1634" s="21">
        <v>1034208000</v>
      </c>
      <c r="K1634" s="35" t="str">
        <f t="shared" si="24"/>
        <v>Спир</v>
      </c>
    </row>
    <row r="1635" spans="1:11">
      <c r="A1635">
        <v>6559275</v>
      </c>
      <c r="B1635" t="s">
        <v>4323</v>
      </c>
      <c r="C1635" t="s">
        <v>59</v>
      </c>
      <c r="D1635" t="s">
        <v>60</v>
      </c>
      <c r="E1635">
        <v>18521</v>
      </c>
      <c r="F1635" t="s">
        <v>58</v>
      </c>
      <c r="G1635" s="21">
        <v>800</v>
      </c>
      <c r="H1635" s="21">
        <v>6957000</v>
      </c>
      <c r="I1635" s="21">
        <v>55656000</v>
      </c>
      <c r="K1635" s="35" t="str">
        <f t="shared" si="24"/>
        <v>Бард</v>
      </c>
    </row>
    <row r="1636" spans="1:11">
      <c r="A1636">
        <v>6559835</v>
      </c>
      <c r="B1636" t="s">
        <v>4326</v>
      </c>
      <c r="C1636" t="s">
        <v>361</v>
      </c>
      <c r="D1636" t="s">
        <v>362</v>
      </c>
      <c r="E1636">
        <v>9945433</v>
      </c>
      <c r="F1636" t="s">
        <v>1557</v>
      </c>
      <c r="G1636" s="21">
        <v>40</v>
      </c>
      <c r="H1636" s="21">
        <v>2702560</v>
      </c>
      <c r="I1636" s="21">
        <v>10810240</v>
      </c>
      <c r="K1636" s="35" t="str">
        <f t="shared" si="24"/>
        <v>Спир</v>
      </c>
    </row>
    <row r="1637" spans="1:11">
      <c r="A1637">
        <v>6559839</v>
      </c>
      <c r="B1637" t="s">
        <v>4326</v>
      </c>
      <c r="C1637" t="s">
        <v>5344</v>
      </c>
      <c r="D1637" t="s">
        <v>5345</v>
      </c>
      <c r="E1637">
        <v>45285</v>
      </c>
      <c r="F1637" t="s">
        <v>83</v>
      </c>
      <c r="G1637" s="21">
        <v>50</v>
      </c>
      <c r="H1637" s="21">
        <v>2730999</v>
      </c>
      <c r="I1637" s="21">
        <v>13654995</v>
      </c>
      <c r="K1637" s="35" t="str">
        <f t="shared" si="24"/>
        <v>Спир</v>
      </c>
    </row>
    <row r="1638" spans="1:11">
      <c r="A1638">
        <v>6559840</v>
      </c>
      <c r="B1638" t="s">
        <v>4326</v>
      </c>
      <c r="C1638" t="s">
        <v>3953</v>
      </c>
      <c r="D1638" t="s">
        <v>3976</v>
      </c>
      <c r="E1638">
        <v>45285</v>
      </c>
      <c r="F1638" t="s">
        <v>83</v>
      </c>
      <c r="G1638" s="21">
        <v>80</v>
      </c>
      <c r="H1638" s="21">
        <v>2721900</v>
      </c>
      <c r="I1638" s="21">
        <v>21775200</v>
      </c>
      <c r="K1638" s="35" t="str">
        <f t="shared" si="24"/>
        <v>Спир</v>
      </c>
    </row>
    <row r="1639" spans="1:11">
      <c r="A1639">
        <v>6559841</v>
      </c>
      <c r="B1639" t="s">
        <v>4326</v>
      </c>
      <c r="C1639" t="s">
        <v>353</v>
      </c>
      <c r="D1639" t="s">
        <v>354</v>
      </c>
      <c r="E1639">
        <v>45285</v>
      </c>
      <c r="F1639" t="s">
        <v>83</v>
      </c>
      <c r="G1639" s="21">
        <v>3370</v>
      </c>
      <c r="H1639" s="21">
        <v>2721600</v>
      </c>
      <c r="I1639" s="21">
        <v>917179200</v>
      </c>
      <c r="K1639" s="35" t="str">
        <f t="shared" si="24"/>
        <v>Спир</v>
      </c>
    </row>
    <row r="1640" spans="1:11">
      <c r="A1640">
        <v>6560460</v>
      </c>
      <c r="B1640" t="s">
        <v>4326</v>
      </c>
      <c r="C1640" t="s">
        <v>430</v>
      </c>
      <c r="D1640" t="s">
        <v>431</v>
      </c>
      <c r="E1640">
        <v>18521</v>
      </c>
      <c r="F1640" t="s">
        <v>58</v>
      </c>
      <c r="G1640" s="21">
        <v>100</v>
      </c>
      <c r="H1640" s="21">
        <v>6980999</v>
      </c>
      <c r="I1640" s="21">
        <v>6980999</v>
      </c>
      <c r="K1640" s="35" t="str">
        <f t="shared" si="24"/>
        <v>Бард</v>
      </c>
    </row>
    <row r="1641" spans="1:11" s="60" customFormat="1">
      <c r="A1641">
        <v>6560461</v>
      </c>
      <c r="B1641" t="s">
        <v>4326</v>
      </c>
      <c r="C1641" t="s">
        <v>59</v>
      </c>
      <c r="D1641" t="s">
        <v>60</v>
      </c>
      <c r="E1641">
        <v>18521</v>
      </c>
      <c r="F1641" t="s">
        <v>58</v>
      </c>
      <c r="G1641" s="21">
        <v>500</v>
      </c>
      <c r="H1641" s="21">
        <v>6957000</v>
      </c>
      <c r="I1641" s="21">
        <v>34785000</v>
      </c>
      <c r="K1641" s="35" t="str">
        <f t="shared" si="24"/>
        <v>Бард</v>
      </c>
    </row>
    <row r="1642" spans="1:11">
      <c r="A1642">
        <v>6561066</v>
      </c>
      <c r="B1642" t="s">
        <v>4326</v>
      </c>
      <c r="C1642" t="s">
        <v>96</v>
      </c>
      <c r="D1642" t="s">
        <v>97</v>
      </c>
      <c r="E1642">
        <v>45285</v>
      </c>
      <c r="F1642" t="s">
        <v>83</v>
      </c>
      <c r="G1642" s="21">
        <v>500</v>
      </c>
      <c r="H1642" s="21">
        <v>2721900</v>
      </c>
      <c r="I1642" s="21">
        <v>136095000</v>
      </c>
      <c r="K1642" s="35" t="str">
        <f t="shared" si="24"/>
        <v>Спир</v>
      </c>
    </row>
    <row r="1643" spans="1:11">
      <c r="A1643">
        <v>6561067</v>
      </c>
      <c r="B1643" t="s">
        <v>4326</v>
      </c>
      <c r="C1643" t="s">
        <v>1568</v>
      </c>
      <c r="D1643" t="s">
        <v>1569</v>
      </c>
      <c r="E1643">
        <v>45285</v>
      </c>
      <c r="F1643" t="s">
        <v>83</v>
      </c>
      <c r="G1643" s="21">
        <v>2500</v>
      </c>
      <c r="H1643" s="21">
        <v>2721605.01</v>
      </c>
      <c r="I1643" s="21">
        <v>680401252.5</v>
      </c>
      <c r="K1643" s="35" t="str">
        <f t="shared" si="24"/>
        <v>Спир</v>
      </c>
    </row>
    <row r="1644" spans="1:11">
      <c r="A1644">
        <v>6561896</v>
      </c>
      <c r="B1644" t="s">
        <v>4363</v>
      </c>
      <c r="C1644" t="s">
        <v>381</v>
      </c>
      <c r="D1644" t="s">
        <v>382</v>
      </c>
      <c r="E1644">
        <v>9945433</v>
      </c>
      <c r="F1644" t="s">
        <v>1557</v>
      </c>
      <c r="G1644" s="21">
        <v>450</v>
      </c>
      <c r="H1644" s="21">
        <v>2702566</v>
      </c>
      <c r="I1644" s="21">
        <v>121615470</v>
      </c>
      <c r="K1644" s="35" t="str">
        <f t="shared" si="24"/>
        <v>Спир</v>
      </c>
    </row>
    <row r="1645" spans="1:11">
      <c r="A1645">
        <v>6561901</v>
      </c>
      <c r="B1645" t="s">
        <v>4363</v>
      </c>
      <c r="C1645" t="s">
        <v>148</v>
      </c>
      <c r="D1645" t="s">
        <v>149</v>
      </c>
      <c r="E1645">
        <v>45285</v>
      </c>
      <c r="F1645" t="s">
        <v>83</v>
      </c>
      <c r="G1645" s="21">
        <v>40</v>
      </c>
      <c r="H1645" s="21">
        <v>2722888</v>
      </c>
      <c r="I1645" s="21">
        <v>10891552</v>
      </c>
      <c r="K1645" s="35" t="str">
        <f t="shared" si="24"/>
        <v>Спир</v>
      </c>
    </row>
    <row r="1646" spans="1:11">
      <c r="A1646">
        <v>6561902</v>
      </c>
      <c r="B1646" t="s">
        <v>4363</v>
      </c>
      <c r="C1646" t="s">
        <v>359</v>
      </c>
      <c r="D1646" t="s">
        <v>360</v>
      </c>
      <c r="E1646">
        <v>45285</v>
      </c>
      <c r="F1646" t="s">
        <v>83</v>
      </c>
      <c r="G1646" s="21">
        <v>410</v>
      </c>
      <c r="H1646" s="21">
        <v>2722888</v>
      </c>
      <c r="I1646" s="21">
        <v>111638408</v>
      </c>
      <c r="K1646" s="35" t="str">
        <f t="shared" si="24"/>
        <v>Спир</v>
      </c>
    </row>
    <row r="1647" spans="1:11">
      <c r="A1647">
        <v>6561903</v>
      </c>
      <c r="B1647" t="s">
        <v>4363</v>
      </c>
      <c r="C1647" t="s">
        <v>113</v>
      </c>
      <c r="D1647" t="s">
        <v>114</v>
      </c>
      <c r="E1647">
        <v>45285</v>
      </c>
      <c r="F1647" t="s">
        <v>83</v>
      </c>
      <c r="G1647" s="21">
        <v>600</v>
      </c>
      <c r="H1647" s="21">
        <v>2722788</v>
      </c>
      <c r="I1647" s="21">
        <v>163367280</v>
      </c>
      <c r="K1647" s="35" t="str">
        <f t="shared" si="24"/>
        <v>Спир</v>
      </c>
    </row>
    <row r="1648" spans="1:11">
      <c r="A1648">
        <v>6561904</v>
      </c>
      <c r="B1648" t="s">
        <v>4363</v>
      </c>
      <c r="C1648" t="s">
        <v>353</v>
      </c>
      <c r="D1648" t="s">
        <v>354</v>
      </c>
      <c r="E1648">
        <v>45285</v>
      </c>
      <c r="F1648" t="s">
        <v>83</v>
      </c>
      <c r="G1648" s="21">
        <v>2450</v>
      </c>
      <c r="H1648" s="21">
        <v>2722011</v>
      </c>
      <c r="I1648" s="21">
        <v>666892695</v>
      </c>
      <c r="K1648" s="35" t="str">
        <f t="shared" si="24"/>
        <v>Спир</v>
      </c>
    </row>
    <row r="1649" spans="1:11">
      <c r="A1649">
        <v>6562577</v>
      </c>
      <c r="B1649" t="s">
        <v>4363</v>
      </c>
      <c r="C1649" t="s">
        <v>1177</v>
      </c>
      <c r="D1649" t="s">
        <v>1178</v>
      </c>
      <c r="E1649">
        <v>18521</v>
      </c>
      <c r="F1649" t="s">
        <v>58</v>
      </c>
      <c r="G1649" s="21">
        <v>100</v>
      </c>
      <c r="H1649" s="21">
        <v>6958000</v>
      </c>
      <c r="I1649" s="21">
        <v>6958000</v>
      </c>
      <c r="K1649" s="35" t="str">
        <f t="shared" si="24"/>
        <v>Бард</v>
      </c>
    </row>
    <row r="1650" spans="1:11">
      <c r="A1650">
        <v>6562578</v>
      </c>
      <c r="B1650" t="s">
        <v>4363</v>
      </c>
      <c r="C1650" t="s">
        <v>204</v>
      </c>
      <c r="D1650" t="s">
        <v>73</v>
      </c>
      <c r="E1650">
        <v>18521</v>
      </c>
      <c r="F1650" t="s">
        <v>58</v>
      </c>
      <c r="G1650" s="21">
        <v>100</v>
      </c>
      <c r="H1650" s="21">
        <v>6957009</v>
      </c>
      <c r="I1650" s="21">
        <v>6957009</v>
      </c>
      <c r="K1650" s="35" t="str">
        <f t="shared" si="24"/>
        <v>Бард</v>
      </c>
    </row>
    <row r="1651" spans="1:11">
      <c r="A1651">
        <v>6563363</v>
      </c>
      <c r="B1651" t="s">
        <v>4363</v>
      </c>
      <c r="C1651" t="s">
        <v>59</v>
      </c>
      <c r="D1651" t="s">
        <v>60</v>
      </c>
      <c r="E1651">
        <v>18521</v>
      </c>
      <c r="F1651" t="s">
        <v>58</v>
      </c>
      <c r="G1651" s="21">
        <v>500</v>
      </c>
      <c r="H1651" s="21">
        <v>6957000</v>
      </c>
      <c r="I1651" s="21">
        <v>34785000</v>
      </c>
      <c r="K1651" s="35" t="str">
        <f t="shared" si="24"/>
        <v>Бард</v>
      </c>
    </row>
    <row r="1652" spans="1:11">
      <c r="A1652">
        <v>6564066</v>
      </c>
      <c r="B1652" t="s">
        <v>5306</v>
      </c>
      <c r="C1652" t="s">
        <v>94</v>
      </c>
      <c r="D1652" t="s">
        <v>95</v>
      </c>
      <c r="E1652">
        <v>45284</v>
      </c>
      <c r="F1652" t="s">
        <v>82</v>
      </c>
      <c r="G1652" s="21">
        <v>20</v>
      </c>
      <c r="H1652" s="21">
        <v>2754644</v>
      </c>
      <c r="I1652" s="21">
        <v>5509288</v>
      </c>
      <c r="K1652" s="35" t="str">
        <f t="shared" si="24"/>
        <v>Спир</v>
      </c>
    </row>
    <row r="1653" spans="1:11">
      <c r="A1653">
        <v>6564708</v>
      </c>
      <c r="B1653" t="s">
        <v>5306</v>
      </c>
      <c r="C1653" t="s">
        <v>59</v>
      </c>
      <c r="D1653" t="s">
        <v>60</v>
      </c>
      <c r="E1653">
        <v>18521</v>
      </c>
      <c r="F1653" t="s">
        <v>58</v>
      </c>
      <c r="G1653" s="21">
        <v>700</v>
      </c>
      <c r="H1653" s="21">
        <v>6957000</v>
      </c>
      <c r="I1653" s="21">
        <v>48699000</v>
      </c>
      <c r="K1653" s="35" t="str">
        <f t="shared" si="24"/>
        <v>Бард</v>
      </c>
    </row>
    <row r="1654" spans="1:11">
      <c r="A1654">
        <v>6565318</v>
      </c>
      <c r="B1654" t="s">
        <v>5306</v>
      </c>
      <c r="C1654" t="s">
        <v>295</v>
      </c>
      <c r="D1654" t="s">
        <v>296</v>
      </c>
      <c r="E1654">
        <v>45285</v>
      </c>
      <c r="F1654" t="s">
        <v>83</v>
      </c>
      <c r="G1654" s="21">
        <v>1000</v>
      </c>
      <c r="H1654" s="21">
        <v>2725778</v>
      </c>
      <c r="I1654" s="21">
        <v>272577800</v>
      </c>
      <c r="K1654" s="35" t="str">
        <f t="shared" si="24"/>
        <v>Спир</v>
      </c>
    </row>
    <row r="1655" spans="1:11">
      <c r="A1655">
        <v>6565319</v>
      </c>
      <c r="B1655" t="s">
        <v>5306</v>
      </c>
      <c r="C1655" t="s">
        <v>353</v>
      </c>
      <c r="D1655" t="s">
        <v>354</v>
      </c>
      <c r="E1655">
        <v>45285</v>
      </c>
      <c r="F1655" t="s">
        <v>83</v>
      </c>
      <c r="G1655" s="21">
        <v>300</v>
      </c>
      <c r="H1655" s="21">
        <v>2721600</v>
      </c>
      <c r="I1655" s="21">
        <v>81648000</v>
      </c>
      <c r="K1655" s="35" t="str">
        <f t="shared" si="24"/>
        <v>Спир</v>
      </c>
    </row>
    <row r="1656" spans="1:11">
      <c r="A1656">
        <v>6565572</v>
      </c>
      <c r="B1656" t="s">
        <v>5306</v>
      </c>
      <c r="C1656" t="s">
        <v>353</v>
      </c>
      <c r="D1656" t="s">
        <v>354</v>
      </c>
      <c r="E1656">
        <v>78261</v>
      </c>
      <c r="F1656" t="s">
        <v>1461</v>
      </c>
      <c r="G1656" s="21">
        <v>12000</v>
      </c>
      <c r="H1656" s="21">
        <v>27216000</v>
      </c>
      <c r="I1656" s="21">
        <v>326592000</v>
      </c>
      <c r="K1656" s="35" t="str">
        <f t="shared" si="24"/>
        <v>Спир</v>
      </c>
    </row>
    <row r="1657" spans="1:11">
      <c r="A1657">
        <v>6565957</v>
      </c>
      <c r="B1657" t="s">
        <v>4368</v>
      </c>
      <c r="C1657" t="s">
        <v>130</v>
      </c>
      <c r="D1657" t="s">
        <v>131</v>
      </c>
      <c r="E1657">
        <v>45285</v>
      </c>
      <c r="F1657" t="s">
        <v>83</v>
      </c>
      <c r="G1657" s="21">
        <v>100</v>
      </c>
      <c r="H1657" s="21">
        <v>2725000</v>
      </c>
      <c r="I1657" s="21">
        <v>27250000</v>
      </c>
      <c r="K1657" s="35" t="str">
        <f t="shared" si="24"/>
        <v>Спир</v>
      </c>
    </row>
    <row r="1658" spans="1:11">
      <c r="A1658">
        <v>6565958</v>
      </c>
      <c r="B1658" t="s">
        <v>4368</v>
      </c>
      <c r="C1658" t="s">
        <v>222</v>
      </c>
      <c r="D1658" t="s">
        <v>223</v>
      </c>
      <c r="E1658">
        <v>45285</v>
      </c>
      <c r="F1658" t="s">
        <v>83</v>
      </c>
      <c r="G1658" s="21">
        <v>100</v>
      </c>
      <c r="H1658" s="21">
        <v>2722599</v>
      </c>
      <c r="I1658" s="21">
        <v>27225990</v>
      </c>
      <c r="K1658" s="35" t="str">
        <f t="shared" si="24"/>
        <v>Спир</v>
      </c>
    </row>
    <row r="1659" spans="1:11">
      <c r="A1659">
        <v>6565959</v>
      </c>
      <c r="B1659" t="s">
        <v>4368</v>
      </c>
      <c r="C1659" t="s">
        <v>102</v>
      </c>
      <c r="D1659" t="s">
        <v>103</v>
      </c>
      <c r="E1659">
        <v>45285</v>
      </c>
      <c r="F1659" t="s">
        <v>83</v>
      </c>
      <c r="G1659" s="21">
        <v>370</v>
      </c>
      <c r="H1659" s="21">
        <v>2722588</v>
      </c>
      <c r="I1659" s="21">
        <v>100735756</v>
      </c>
      <c r="K1659" s="35" t="str">
        <f t="shared" si="24"/>
        <v>Спир</v>
      </c>
    </row>
    <row r="1660" spans="1:11">
      <c r="A1660">
        <v>6566603</v>
      </c>
      <c r="B1660" t="s">
        <v>4368</v>
      </c>
      <c r="C1660" t="s">
        <v>56</v>
      </c>
      <c r="D1660" t="s">
        <v>57</v>
      </c>
      <c r="E1660">
        <v>18521</v>
      </c>
      <c r="F1660" t="s">
        <v>58</v>
      </c>
      <c r="G1660" s="21">
        <v>300</v>
      </c>
      <c r="H1660" s="21">
        <v>6958007</v>
      </c>
      <c r="I1660" s="21">
        <v>20874021</v>
      </c>
      <c r="K1660" s="35" t="str">
        <f t="shared" si="24"/>
        <v>Бард</v>
      </c>
    </row>
    <row r="1661" spans="1:11">
      <c r="A1661">
        <v>6566604</v>
      </c>
      <c r="B1661" t="s">
        <v>4368</v>
      </c>
      <c r="C1661" t="s">
        <v>63</v>
      </c>
      <c r="D1661" t="s">
        <v>64</v>
      </c>
      <c r="E1661">
        <v>18521</v>
      </c>
      <c r="F1661" t="s">
        <v>58</v>
      </c>
      <c r="G1661" s="21">
        <v>300</v>
      </c>
      <c r="H1661" s="21">
        <v>6958000</v>
      </c>
      <c r="I1661" s="21">
        <v>20874000</v>
      </c>
      <c r="K1661" s="35" t="str">
        <f t="shared" si="24"/>
        <v>Бард</v>
      </c>
    </row>
    <row r="1662" spans="1:11">
      <c r="A1662">
        <v>6566605</v>
      </c>
      <c r="B1662" t="s">
        <v>4368</v>
      </c>
      <c r="C1662" t="s">
        <v>59</v>
      </c>
      <c r="D1662" t="s">
        <v>60</v>
      </c>
      <c r="E1662">
        <v>18521</v>
      </c>
      <c r="F1662" t="s">
        <v>58</v>
      </c>
      <c r="G1662" s="21">
        <v>100</v>
      </c>
      <c r="H1662" s="21">
        <v>6957000</v>
      </c>
      <c r="I1662" s="21">
        <v>6957000</v>
      </c>
      <c r="K1662" s="35" t="str">
        <f t="shared" si="24"/>
        <v>Бард</v>
      </c>
    </row>
    <row r="1663" spans="1:11">
      <c r="A1663">
        <v>6566865</v>
      </c>
      <c r="B1663" t="s">
        <v>4368</v>
      </c>
      <c r="C1663" t="s">
        <v>128</v>
      </c>
      <c r="D1663" t="s">
        <v>129</v>
      </c>
      <c r="E1663">
        <v>54511</v>
      </c>
      <c r="F1663" t="s">
        <v>286</v>
      </c>
      <c r="G1663" s="21">
        <v>52000</v>
      </c>
      <c r="H1663" s="21">
        <v>272160000</v>
      </c>
      <c r="I1663" s="21">
        <v>1415232000</v>
      </c>
      <c r="K1663" s="35" t="str">
        <f t="shared" si="24"/>
        <v>Спир</v>
      </c>
    </row>
    <row r="1664" spans="1:11">
      <c r="A1664">
        <v>6567248</v>
      </c>
      <c r="B1664" t="s">
        <v>4368</v>
      </c>
      <c r="C1664" t="s">
        <v>90</v>
      </c>
      <c r="D1664" t="s">
        <v>91</v>
      </c>
      <c r="E1664">
        <v>45284</v>
      </c>
      <c r="F1664" t="s">
        <v>82</v>
      </c>
      <c r="G1664" s="21">
        <v>2000</v>
      </c>
      <c r="H1664" s="21">
        <v>2755888</v>
      </c>
      <c r="I1664" s="21">
        <v>551177600</v>
      </c>
      <c r="K1664" s="35" t="str">
        <f t="shared" si="24"/>
        <v>Спир</v>
      </c>
    </row>
    <row r="1665" spans="1:11">
      <c r="A1665">
        <v>6567249</v>
      </c>
      <c r="B1665" t="s">
        <v>4368</v>
      </c>
      <c r="C1665" t="s">
        <v>150</v>
      </c>
      <c r="D1665" t="s">
        <v>151</v>
      </c>
      <c r="E1665">
        <v>45284</v>
      </c>
      <c r="F1665" t="s">
        <v>82</v>
      </c>
      <c r="G1665" s="21">
        <v>620</v>
      </c>
      <c r="H1665" s="21">
        <v>2755666</v>
      </c>
      <c r="I1665" s="21">
        <v>170851292</v>
      </c>
      <c r="K1665" s="35" t="str">
        <f t="shared" si="24"/>
        <v>Спир</v>
      </c>
    </row>
    <row r="1666" spans="1:11">
      <c r="A1666">
        <v>6567250</v>
      </c>
      <c r="B1666" t="s">
        <v>4368</v>
      </c>
      <c r="C1666" t="s">
        <v>150</v>
      </c>
      <c r="D1666" t="s">
        <v>151</v>
      </c>
      <c r="E1666">
        <v>45284</v>
      </c>
      <c r="F1666" t="s">
        <v>82</v>
      </c>
      <c r="G1666" s="21">
        <v>310</v>
      </c>
      <c r="H1666" s="21">
        <v>2755665</v>
      </c>
      <c r="I1666" s="21">
        <v>85425615</v>
      </c>
      <c r="K1666" s="35" t="str">
        <f t="shared" si="24"/>
        <v>Спир</v>
      </c>
    </row>
    <row r="1667" spans="1:11">
      <c r="A1667">
        <v>6567854</v>
      </c>
      <c r="B1667" t="s">
        <v>4376</v>
      </c>
      <c r="C1667" t="s">
        <v>3956</v>
      </c>
      <c r="D1667" t="s">
        <v>3979</v>
      </c>
      <c r="E1667">
        <v>45433</v>
      </c>
      <c r="F1667" t="s">
        <v>84</v>
      </c>
      <c r="G1667" s="21">
        <v>100</v>
      </c>
      <c r="H1667" s="21">
        <v>2702600</v>
      </c>
      <c r="I1667" s="21">
        <v>27026000</v>
      </c>
      <c r="K1667" s="35" t="str">
        <f t="shared" si="24"/>
        <v>Спир</v>
      </c>
    </row>
    <row r="1668" spans="1:11">
      <c r="A1668">
        <v>6567857</v>
      </c>
      <c r="B1668" t="s">
        <v>4376</v>
      </c>
      <c r="C1668" t="s">
        <v>90</v>
      </c>
      <c r="D1668" t="s">
        <v>91</v>
      </c>
      <c r="E1668">
        <v>45284</v>
      </c>
      <c r="F1668" t="s">
        <v>82</v>
      </c>
      <c r="G1668" s="21">
        <v>1200</v>
      </c>
      <c r="H1668" s="21">
        <v>2757188</v>
      </c>
      <c r="I1668" s="21">
        <v>330862560</v>
      </c>
      <c r="K1668" s="35" t="str">
        <f t="shared" si="24"/>
        <v>Спир</v>
      </c>
    </row>
    <row r="1669" spans="1:11">
      <c r="A1669">
        <v>6567858</v>
      </c>
      <c r="B1669" t="s">
        <v>4376</v>
      </c>
      <c r="C1669" t="s">
        <v>150</v>
      </c>
      <c r="D1669" t="s">
        <v>151</v>
      </c>
      <c r="E1669">
        <v>45284</v>
      </c>
      <c r="F1669" t="s">
        <v>82</v>
      </c>
      <c r="G1669" s="21">
        <v>2300</v>
      </c>
      <c r="H1669" s="21">
        <v>2756988</v>
      </c>
      <c r="I1669" s="21">
        <v>634107240</v>
      </c>
      <c r="K1669" s="35" t="str">
        <f t="shared" si="24"/>
        <v>Спир</v>
      </c>
    </row>
    <row r="1670" spans="1:11">
      <c r="A1670">
        <v>6568490</v>
      </c>
      <c r="B1670" t="s">
        <v>4376</v>
      </c>
      <c r="C1670" t="s">
        <v>1177</v>
      </c>
      <c r="D1670" t="s">
        <v>1178</v>
      </c>
      <c r="E1670">
        <v>18521</v>
      </c>
      <c r="F1670" t="s">
        <v>58</v>
      </c>
      <c r="G1670" s="21">
        <v>100</v>
      </c>
      <c r="H1670" s="21">
        <v>6958000</v>
      </c>
      <c r="I1670" s="21">
        <v>6958000</v>
      </c>
      <c r="K1670" s="35" t="str">
        <f t="shared" si="24"/>
        <v>Бард</v>
      </c>
    </row>
    <row r="1671" spans="1:11">
      <c r="A1671">
        <v>6568491</v>
      </c>
      <c r="B1671" t="s">
        <v>4376</v>
      </c>
      <c r="C1671" t="s">
        <v>59</v>
      </c>
      <c r="D1671" t="s">
        <v>60</v>
      </c>
      <c r="E1671">
        <v>18521</v>
      </c>
      <c r="F1671" t="s">
        <v>58</v>
      </c>
      <c r="G1671" s="21">
        <v>600</v>
      </c>
      <c r="H1671" s="21">
        <v>6957000</v>
      </c>
      <c r="I1671" s="21">
        <v>41742000</v>
      </c>
      <c r="K1671" s="35" t="str">
        <f t="shared" ref="K1671:K1734" si="25">LEFT(F1671,4)</f>
        <v>Бард</v>
      </c>
    </row>
    <row r="1672" spans="1:11">
      <c r="A1672">
        <v>6568730</v>
      </c>
      <c r="B1672" t="s">
        <v>4376</v>
      </c>
      <c r="C1672" t="s">
        <v>109</v>
      </c>
      <c r="D1672" t="s">
        <v>110</v>
      </c>
      <c r="E1672">
        <v>78261</v>
      </c>
      <c r="F1672" t="s">
        <v>1461</v>
      </c>
      <c r="G1672" s="21">
        <v>3200</v>
      </c>
      <c r="H1672" s="21">
        <v>27218000</v>
      </c>
      <c r="I1672" s="21">
        <v>87097600</v>
      </c>
      <c r="K1672" s="35" t="str">
        <f t="shared" si="25"/>
        <v>Спир</v>
      </c>
    </row>
    <row r="1673" spans="1:11">
      <c r="A1673">
        <v>6568731</v>
      </c>
      <c r="B1673" t="s">
        <v>4376</v>
      </c>
      <c r="C1673" t="s">
        <v>109</v>
      </c>
      <c r="D1673" t="s">
        <v>110</v>
      </c>
      <c r="E1673">
        <v>78261</v>
      </c>
      <c r="F1673" t="s">
        <v>1461</v>
      </c>
      <c r="G1673" s="21">
        <v>3200</v>
      </c>
      <c r="H1673" s="21">
        <v>27218000</v>
      </c>
      <c r="I1673" s="21">
        <v>87097600</v>
      </c>
      <c r="K1673" s="35" t="str">
        <f t="shared" si="25"/>
        <v>Спир</v>
      </c>
    </row>
    <row r="1674" spans="1:11">
      <c r="A1674">
        <v>6568732</v>
      </c>
      <c r="B1674" t="s">
        <v>4376</v>
      </c>
      <c r="C1674" t="s">
        <v>109</v>
      </c>
      <c r="D1674" t="s">
        <v>110</v>
      </c>
      <c r="E1674">
        <v>78261</v>
      </c>
      <c r="F1674" t="s">
        <v>1461</v>
      </c>
      <c r="G1674" s="21">
        <v>600</v>
      </c>
      <c r="H1674" s="21">
        <v>27218000</v>
      </c>
      <c r="I1674" s="21">
        <v>16330800</v>
      </c>
      <c r="K1674" s="35" t="str">
        <f t="shared" si="25"/>
        <v>Спир</v>
      </c>
    </row>
    <row r="1675" spans="1:11">
      <c r="A1675">
        <v>6568733</v>
      </c>
      <c r="B1675" t="s">
        <v>4376</v>
      </c>
      <c r="C1675" t="s">
        <v>1489</v>
      </c>
      <c r="D1675" t="s">
        <v>1490</v>
      </c>
      <c r="E1675">
        <v>78261</v>
      </c>
      <c r="F1675" t="s">
        <v>1461</v>
      </c>
      <c r="G1675" s="21">
        <v>2600</v>
      </c>
      <c r="H1675" s="21">
        <v>27216000</v>
      </c>
      <c r="I1675" s="21">
        <v>70761600</v>
      </c>
      <c r="K1675" s="35" t="str">
        <f t="shared" si="25"/>
        <v>Спир</v>
      </c>
    </row>
    <row r="1676" spans="1:11">
      <c r="A1676">
        <v>6569317</v>
      </c>
      <c r="B1676" t="s">
        <v>4376</v>
      </c>
      <c r="C1676" t="s">
        <v>411</v>
      </c>
      <c r="D1676" t="s">
        <v>412</v>
      </c>
      <c r="E1676">
        <v>78261</v>
      </c>
      <c r="F1676" t="s">
        <v>1461</v>
      </c>
      <c r="G1676" s="21">
        <v>1200</v>
      </c>
      <c r="H1676" s="21">
        <v>27216001</v>
      </c>
      <c r="I1676" s="21">
        <v>32659201.199999999</v>
      </c>
      <c r="K1676" s="35" t="str">
        <f t="shared" si="25"/>
        <v>Спир</v>
      </c>
    </row>
    <row r="1677" spans="1:11">
      <c r="A1677">
        <v>6569318</v>
      </c>
      <c r="B1677" t="s">
        <v>4376</v>
      </c>
      <c r="C1677" t="s">
        <v>1489</v>
      </c>
      <c r="D1677" t="s">
        <v>1490</v>
      </c>
      <c r="E1677">
        <v>78261</v>
      </c>
      <c r="F1677" t="s">
        <v>1461</v>
      </c>
      <c r="G1677" s="21">
        <v>2600</v>
      </c>
      <c r="H1677" s="21">
        <v>27216000</v>
      </c>
      <c r="I1677" s="21">
        <v>70761600</v>
      </c>
      <c r="K1677" s="35" t="str">
        <f t="shared" si="25"/>
        <v>Спир</v>
      </c>
    </row>
    <row r="1678" spans="1:11">
      <c r="A1678">
        <v>6569319</v>
      </c>
      <c r="B1678" t="s">
        <v>4376</v>
      </c>
      <c r="C1678" t="s">
        <v>1489</v>
      </c>
      <c r="D1678" t="s">
        <v>1490</v>
      </c>
      <c r="E1678">
        <v>78261</v>
      </c>
      <c r="F1678" t="s">
        <v>1461</v>
      </c>
      <c r="G1678" s="21">
        <v>600</v>
      </c>
      <c r="H1678" s="21">
        <v>27216000</v>
      </c>
      <c r="I1678" s="21">
        <v>16329600</v>
      </c>
      <c r="K1678" s="35" t="str">
        <f t="shared" si="25"/>
        <v>Спир</v>
      </c>
    </row>
    <row r="1679" spans="1:11">
      <c r="A1679">
        <v>6569320</v>
      </c>
      <c r="B1679" t="s">
        <v>4376</v>
      </c>
      <c r="C1679" t="s">
        <v>1489</v>
      </c>
      <c r="D1679" t="s">
        <v>1490</v>
      </c>
      <c r="E1679">
        <v>78261</v>
      </c>
      <c r="F1679" t="s">
        <v>1461</v>
      </c>
      <c r="G1679" s="21">
        <v>600</v>
      </c>
      <c r="H1679" s="21">
        <v>27216000</v>
      </c>
      <c r="I1679" s="21">
        <v>16329600</v>
      </c>
      <c r="K1679" s="35" t="str">
        <f t="shared" si="25"/>
        <v>Спир</v>
      </c>
    </row>
    <row r="1680" spans="1:11">
      <c r="A1680">
        <v>6569773</v>
      </c>
      <c r="B1680" t="s">
        <v>5350</v>
      </c>
      <c r="C1680" t="s">
        <v>138</v>
      </c>
      <c r="D1680" t="s">
        <v>139</v>
      </c>
      <c r="E1680">
        <v>45285</v>
      </c>
      <c r="F1680" t="s">
        <v>83</v>
      </c>
      <c r="G1680" s="21">
        <v>160</v>
      </c>
      <c r="H1680" s="21">
        <v>2725000</v>
      </c>
      <c r="I1680" s="21">
        <v>43600000</v>
      </c>
      <c r="K1680" s="35" t="str">
        <f t="shared" si="25"/>
        <v>Спир</v>
      </c>
    </row>
    <row r="1681" spans="1:11">
      <c r="A1681">
        <v>6569774</v>
      </c>
      <c r="B1681" t="s">
        <v>5350</v>
      </c>
      <c r="C1681" t="s">
        <v>140</v>
      </c>
      <c r="D1681" t="s">
        <v>141</v>
      </c>
      <c r="E1681">
        <v>45285</v>
      </c>
      <c r="F1681" t="s">
        <v>83</v>
      </c>
      <c r="G1681" s="21">
        <v>40</v>
      </c>
      <c r="H1681" s="21">
        <v>2722688</v>
      </c>
      <c r="I1681" s="21">
        <v>10890752</v>
      </c>
      <c r="K1681" s="35" t="str">
        <f t="shared" si="25"/>
        <v>Спир</v>
      </c>
    </row>
    <row r="1682" spans="1:11">
      <c r="A1682">
        <v>6569775</v>
      </c>
      <c r="B1682" t="s">
        <v>5350</v>
      </c>
      <c r="C1682" t="s">
        <v>1169</v>
      </c>
      <c r="D1682" t="s">
        <v>1170</v>
      </c>
      <c r="E1682">
        <v>45285</v>
      </c>
      <c r="F1682" t="s">
        <v>83</v>
      </c>
      <c r="G1682" s="21">
        <v>780</v>
      </c>
      <c r="H1682" s="21">
        <v>2722588</v>
      </c>
      <c r="I1682" s="21">
        <v>212361864</v>
      </c>
      <c r="K1682" s="35" t="str">
        <f t="shared" si="25"/>
        <v>Спир</v>
      </c>
    </row>
    <row r="1683" spans="1:11">
      <c r="A1683">
        <v>6569776</v>
      </c>
      <c r="B1683" t="s">
        <v>5350</v>
      </c>
      <c r="C1683" t="s">
        <v>367</v>
      </c>
      <c r="D1683" t="s">
        <v>368</v>
      </c>
      <c r="E1683">
        <v>45285</v>
      </c>
      <c r="F1683" t="s">
        <v>83</v>
      </c>
      <c r="G1683" s="21">
        <v>200</v>
      </c>
      <c r="H1683" s="21">
        <v>2722000</v>
      </c>
      <c r="I1683" s="21">
        <v>54440000</v>
      </c>
      <c r="K1683" s="35" t="str">
        <f t="shared" si="25"/>
        <v>Спир</v>
      </c>
    </row>
    <row r="1684" spans="1:11">
      <c r="A1684">
        <v>6569777</v>
      </c>
      <c r="B1684" t="s">
        <v>5350</v>
      </c>
      <c r="C1684" t="s">
        <v>3953</v>
      </c>
      <c r="D1684" t="s">
        <v>3976</v>
      </c>
      <c r="E1684">
        <v>45285</v>
      </c>
      <c r="F1684" t="s">
        <v>83</v>
      </c>
      <c r="G1684" s="21">
        <v>50</v>
      </c>
      <c r="H1684" s="21">
        <v>2722000</v>
      </c>
      <c r="I1684" s="21">
        <v>13610000</v>
      </c>
      <c r="K1684" s="35" t="str">
        <f t="shared" si="25"/>
        <v>Спир</v>
      </c>
    </row>
    <row r="1685" spans="1:11">
      <c r="A1685">
        <v>6569778</v>
      </c>
      <c r="B1685" t="s">
        <v>5350</v>
      </c>
      <c r="C1685" t="s">
        <v>367</v>
      </c>
      <c r="D1685" t="s">
        <v>368</v>
      </c>
      <c r="E1685">
        <v>45285</v>
      </c>
      <c r="F1685" t="s">
        <v>83</v>
      </c>
      <c r="G1685" s="21">
        <v>200</v>
      </c>
      <c r="H1685" s="21">
        <v>2722000</v>
      </c>
      <c r="I1685" s="21">
        <v>54440000</v>
      </c>
      <c r="K1685" s="35" t="str">
        <f t="shared" si="25"/>
        <v>Спир</v>
      </c>
    </row>
    <row r="1686" spans="1:11">
      <c r="A1686">
        <v>6570401</v>
      </c>
      <c r="B1686" t="s">
        <v>5350</v>
      </c>
      <c r="C1686" t="s">
        <v>59</v>
      </c>
      <c r="D1686" t="s">
        <v>60</v>
      </c>
      <c r="E1686">
        <v>18521</v>
      </c>
      <c r="F1686" t="s">
        <v>58</v>
      </c>
      <c r="G1686" s="21">
        <v>700</v>
      </c>
      <c r="H1686" s="21">
        <v>6957000</v>
      </c>
      <c r="I1686" s="21">
        <v>48699000</v>
      </c>
      <c r="K1686" s="35" t="str">
        <f t="shared" si="25"/>
        <v>Бард</v>
      </c>
    </row>
    <row r="1687" spans="1:11">
      <c r="A1687">
        <v>6570633</v>
      </c>
      <c r="B1687" t="s">
        <v>5350</v>
      </c>
      <c r="C1687" t="s">
        <v>173</v>
      </c>
      <c r="D1687" t="s">
        <v>174</v>
      </c>
      <c r="E1687">
        <v>78261</v>
      </c>
      <c r="F1687" t="s">
        <v>1461</v>
      </c>
      <c r="G1687" s="21">
        <v>1600</v>
      </c>
      <c r="H1687" s="21">
        <v>27216001</v>
      </c>
      <c r="I1687" s="21">
        <v>43545601.600000001</v>
      </c>
      <c r="K1687" s="35" t="str">
        <f t="shared" si="25"/>
        <v>Спир</v>
      </c>
    </row>
    <row r="1688" spans="1:11">
      <c r="A1688">
        <v>6570959</v>
      </c>
      <c r="B1688" t="s">
        <v>5350</v>
      </c>
      <c r="C1688" t="s">
        <v>159</v>
      </c>
      <c r="D1688" t="s">
        <v>160</v>
      </c>
      <c r="E1688">
        <v>45433</v>
      </c>
      <c r="F1688" t="s">
        <v>84</v>
      </c>
      <c r="G1688" s="21">
        <v>50</v>
      </c>
      <c r="H1688" s="21">
        <v>2704000</v>
      </c>
      <c r="I1688" s="21">
        <v>13520000</v>
      </c>
      <c r="K1688" s="35" t="str">
        <f t="shared" si="25"/>
        <v>Спир</v>
      </c>
    </row>
    <row r="1689" spans="1:11">
      <c r="A1689">
        <v>6570960</v>
      </c>
      <c r="B1689" t="s">
        <v>5350</v>
      </c>
      <c r="C1689" t="s">
        <v>3938</v>
      </c>
      <c r="D1689" t="s">
        <v>3962</v>
      </c>
      <c r="E1689">
        <v>45433</v>
      </c>
      <c r="F1689" t="s">
        <v>84</v>
      </c>
      <c r="G1689" s="21">
        <v>20</v>
      </c>
      <c r="H1689" s="21">
        <v>2702560</v>
      </c>
      <c r="I1689" s="21">
        <v>5405120</v>
      </c>
      <c r="K1689" s="35" t="str">
        <f t="shared" si="25"/>
        <v>Спир</v>
      </c>
    </row>
    <row r="1690" spans="1:11">
      <c r="A1690">
        <v>6571731</v>
      </c>
      <c r="B1690" t="s">
        <v>4386</v>
      </c>
      <c r="C1690" t="s">
        <v>132</v>
      </c>
      <c r="D1690" t="s">
        <v>133</v>
      </c>
      <c r="E1690">
        <v>45284</v>
      </c>
      <c r="F1690" t="s">
        <v>82</v>
      </c>
      <c r="G1690" s="21">
        <v>250</v>
      </c>
      <c r="H1690" s="21">
        <v>2759520</v>
      </c>
      <c r="I1690" s="21">
        <v>68988000</v>
      </c>
      <c r="K1690" s="35" t="str">
        <f t="shared" si="25"/>
        <v>Спир</v>
      </c>
    </row>
    <row r="1691" spans="1:11">
      <c r="A1691">
        <v>6571732</v>
      </c>
      <c r="B1691" t="s">
        <v>4386</v>
      </c>
      <c r="C1691" t="s">
        <v>5349</v>
      </c>
      <c r="D1691" t="s">
        <v>1475</v>
      </c>
      <c r="E1691">
        <v>45284</v>
      </c>
      <c r="F1691" t="s">
        <v>82</v>
      </c>
      <c r="G1691" s="21">
        <v>50</v>
      </c>
      <c r="H1691" s="21">
        <v>2756999</v>
      </c>
      <c r="I1691" s="21">
        <v>13784995</v>
      </c>
      <c r="K1691" s="35" t="str">
        <f t="shared" si="25"/>
        <v>Спир</v>
      </c>
    </row>
    <row r="1692" spans="1:11">
      <c r="A1692">
        <v>6571733</v>
      </c>
      <c r="B1692" t="s">
        <v>4386</v>
      </c>
      <c r="C1692" t="s">
        <v>92</v>
      </c>
      <c r="D1692" t="s">
        <v>93</v>
      </c>
      <c r="E1692">
        <v>45284</v>
      </c>
      <c r="F1692" t="s">
        <v>82</v>
      </c>
      <c r="G1692" s="21">
        <v>450</v>
      </c>
      <c r="H1692" s="21">
        <v>2756000</v>
      </c>
      <c r="I1692" s="21">
        <v>124020000</v>
      </c>
      <c r="K1692" s="35" t="str">
        <f t="shared" si="25"/>
        <v>Спир</v>
      </c>
    </row>
    <row r="1693" spans="1:11">
      <c r="A1693">
        <v>6572427</v>
      </c>
      <c r="B1693" t="s">
        <v>4386</v>
      </c>
      <c r="C1693" t="s">
        <v>59</v>
      </c>
      <c r="D1693" t="s">
        <v>60</v>
      </c>
      <c r="E1693">
        <v>18521</v>
      </c>
      <c r="F1693" t="s">
        <v>58</v>
      </c>
      <c r="G1693" s="21">
        <v>700</v>
      </c>
      <c r="H1693" s="21">
        <v>6957000</v>
      </c>
      <c r="I1693" s="21">
        <v>48699000</v>
      </c>
      <c r="K1693" s="35" t="str">
        <f t="shared" si="25"/>
        <v>Бард</v>
      </c>
    </row>
    <row r="1694" spans="1:11">
      <c r="A1694">
        <v>6573092</v>
      </c>
      <c r="B1694" t="s">
        <v>4386</v>
      </c>
      <c r="C1694" t="s">
        <v>1572</v>
      </c>
      <c r="D1694" t="s">
        <v>1573</v>
      </c>
      <c r="E1694">
        <v>45433</v>
      </c>
      <c r="F1694" t="s">
        <v>84</v>
      </c>
      <c r="G1694" s="21">
        <v>200</v>
      </c>
      <c r="H1694" s="21">
        <v>2703000</v>
      </c>
      <c r="I1694" s="21">
        <v>54060000</v>
      </c>
      <c r="K1694" s="35" t="str">
        <f t="shared" si="25"/>
        <v>Спир</v>
      </c>
    </row>
    <row r="1695" spans="1:11">
      <c r="A1695">
        <v>6573093</v>
      </c>
      <c r="B1695" t="s">
        <v>4386</v>
      </c>
      <c r="C1695" t="s">
        <v>150</v>
      </c>
      <c r="D1695" t="s">
        <v>151</v>
      </c>
      <c r="E1695">
        <v>45284</v>
      </c>
      <c r="F1695" t="s">
        <v>82</v>
      </c>
      <c r="G1695" s="21">
        <v>600</v>
      </c>
      <c r="H1695" s="21">
        <v>2756888</v>
      </c>
      <c r="I1695" s="21">
        <v>165413280</v>
      </c>
      <c r="K1695" s="35" t="str">
        <f t="shared" si="25"/>
        <v>Спир</v>
      </c>
    </row>
    <row r="1696" spans="1:11">
      <c r="A1696">
        <v>6573094</v>
      </c>
      <c r="B1696" t="s">
        <v>4386</v>
      </c>
      <c r="C1696" t="s">
        <v>150</v>
      </c>
      <c r="D1696" t="s">
        <v>151</v>
      </c>
      <c r="E1696">
        <v>45284</v>
      </c>
      <c r="F1696" t="s">
        <v>82</v>
      </c>
      <c r="G1696" s="21">
        <v>590</v>
      </c>
      <c r="H1696" s="21">
        <v>2756878</v>
      </c>
      <c r="I1696" s="21">
        <v>162655802</v>
      </c>
      <c r="K1696" s="35" t="str">
        <f t="shared" si="25"/>
        <v>Спир</v>
      </c>
    </row>
    <row r="1697" spans="1:11">
      <c r="A1697">
        <v>6573095</v>
      </c>
      <c r="B1697" t="s">
        <v>4386</v>
      </c>
      <c r="C1697" t="s">
        <v>150</v>
      </c>
      <c r="D1697" t="s">
        <v>151</v>
      </c>
      <c r="E1697">
        <v>45284</v>
      </c>
      <c r="F1697" t="s">
        <v>82</v>
      </c>
      <c r="G1697" s="21">
        <v>1560</v>
      </c>
      <c r="H1697" s="21">
        <v>2756388</v>
      </c>
      <c r="I1697" s="21">
        <v>429996528</v>
      </c>
      <c r="K1697" s="35" t="str">
        <f t="shared" si="25"/>
        <v>Спир</v>
      </c>
    </row>
    <row r="1698" spans="1:11">
      <c r="A1698">
        <v>6574509</v>
      </c>
      <c r="B1698" t="s">
        <v>5302</v>
      </c>
      <c r="C1698" t="s">
        <v>1462</v>
      </c>
      <c r="D1698" t="s">
        <v>1463</v>
      </c>
      <c r="E1698">
        <v>18521</v>
      </c>
      <c r="F1698" t="s">
        <v>58</v>
      </c>
      <c r="G1698" s="21">
        <v>100</v>
      </c>
      <c r="H1698" s="21">
        <v>6967777</v>
      </c>
      <c r="I1698" s="21">
        <v>6967777</v>
      </c>
      <c r="K1698" s="35" t="str">
        <f t="shared" si="25"/>
        <v>Бард</v>
      </c>
    </row>
    <row r="1699" spans="1:11">
      <c r="A1699">
        <v>6574510</v>
      </c>
      <c r="B1699" t="s">
        <v>5302</v>
      </c>
      <c r="C1699" t="s">
        <v>59</v>
      </c>
      <c r="D1699" t="s">
        <v>60</v>
      </c>
      <c r="E1699">
        <v>18521</v>
      </c>
      <c r="F1699" t="s">
        <v>58</v>
      </c>
      <c r="G1699" s="21">
        <v>600</v>
      </c>
      <c r="H1699" s="21">
        <v>6957000</v>
      </c>
      <c r="I1699" s="21">
        <v>41742000</v>
      </c>
      <c r="K1699" s="35" t="str">
        <f t="shared" si="25"/>
        <v>Бард</v>
      </c>
    </row>
    <row r="1700" spans="1:11">
      <c r="A1700">
        <v>6575114</v>
      </c>
      <c r="B1700" t="s">
        <v>5302</v>
      </c>
      <c r="C1700" t="s">
        <v>88</v>
      </c>
      <c r="D1700" t="s">
        <v>89</v>
      </c>
      <c r="E1700">
        <v>45284</v>
      </c>
      <c r="F1700" t="s">
        <v>82</v>
      </c>
      <c r="G1700" s="21">
        <v>600</v>
      </c>
      <c r="H1700" s="21">
        <v>2754666</v>
      </c>
      <c r="I1700" s="21">
        <v>165279960</v>
      </c>
      <c r="K1700" s="35" t="str">
        <f t="shared" si="25"/>
        <v>Спир</v>
      </c>
    </row>
    <row r="1701" spans="1:11">
      <c r="A1701">
        <v>6575115</v>
      </c>
      <c r="B1701" t="s">
        <v>5302</v>
      </c>
      <c r="C1701" t="s">
        <v>5347</v>
      </c>
      <c r="D1701" t="s">
        <v>5348</v>
      </c>
      <c r="E1701">
        <v>45284</v>
      </c>
      <c r="F1701" t="s">
        <v>82</v>
      </c>
      <c r="G1701" s="21">
        <v>50</v>
      </c>
      <c r="H1701" s="21">
        <v>2754640</v>
      </c>
      <c r="I1701" s="21">
        <v>13773200</v>
      </c>
      <c r="K1701" s="35" t="str">
        <f t="shared" si="25"/>
        <v>Спир</v>
      </c>
    </row>
    <row r="1702" spans="1:11">
      <c r="A1702">
        <v>6575753</v>
      </c>
      <c r="B1702" t="s">
        <v>5301</v>
      </c>
      <c r="C1702" t="s">
        <v>359</v>
      </c>
      <c r="D1702" t="s">
        <v>360</v>
      </c>
      <c r="E1702">
        <v>45284</v>
      </c>
      <c r="F1702" t="s">
        <v>82</v>
      </c>
      <c r="G1702" s="21">
        <v>410</v>
      </c>
      <c r="H1702" s="21">
        <v>2757888</v>
      </c>
      <c r="I1702" s="21">
        <v>113073408</v>
      </c>
      <c r="K1702" s="35" t="str">
        <f t="shared" si="25"/>
        <v>Спир</v>
      </c>
    </row>
    <row r="1703" spans="1:11">
      <c r="A1703">
        <v>6576343</v>
      </c>
      <c r="B1703" t="s">
        <v>5301</v>
      </c>
      <c r="C1703" t="s">
        <v>1487</v>
      </c>
      <c r="D1703" t="s">
        <v>1488</v>
      </c>
      <c r="E1703">
        <v>18521</v>
      </c>
      <c r="F1703" t="s">
        <v>58</v>
      </c>
      <c r="G1703" s="21">
        <v>200</v>
      </c>
      <c r="H1703" s="21">
        <v>6957100</v>
      </c>
      <c r="I1703" s="21">
        <v>13914200</v>
      </c>
      <c r="K1703" s="35" t="str">
        <f t="shared" si="25"/>
        <v>Бард</v>
      </c>
    </row>
    <row r="1704" spans="1:11">
      <c r="A1704">
        <v>6576523</v>
      </c>
      <c r="B1704" t="s">
        <v>5301</v>
      </c>
      <c r="C1704" t="s">
        <v>1489</v>
      </c>
      <c r="D1704" t="s">
        <v>1490</v>
      </c>
      <c r="E1704">
        <v>78261</v>
      </c>
      <c r="F1704" t="s">
        <v>1461</v>
      </c>
      <c r="G1704" s="21">
        <v>3200</v>
      </c>
      <c r="H1704" s="21">
        <v>27216000</v>
      </c>
      <c r="I1704" s="21">
        <v>87091200</v>
      </c>
      <c r="K1704" s="35" t="str">
        <f t="shared" si="25"/>
        <v>Спир</v>
      </c>
    </row>
    <row r="1705" spans="1:11">
      <c r="A1705">
        <v>6576524</v>
      </c>
      <c r="B1705" t="s">
        <v>5301</v>
      </c>
      <c r="C1705" t="s">
        <v>1489</v>
      </c>
      <c r="D1705" t="s">
        <v>1490</v>
      </c>
      <c r="E1705">
        <v>78261</v>
      </c>
      <c r="F1705" t="s">
        <v>1461</v>
      </c>
      <c r="G1705" s="21">
        <v>3200</v>
      </c>
      <c r="H1705" s="21">
        <v>27216000</v>
      </c>
      <c r="I1705" s="21">
        <v>87091200</v>
      </c>
      <c r="K1705" s="35" t="str">
        <f t="shared" si="25"/>
        <v>Спир</v>
      </c>
    </row>
    <row r="1706" spans="1:11">
      <c r="A1706">
        <v>6576877</v>
      </c>
      <c r="B1706" t="s">
        <v>5301</v>
      </c>
      <c r="C1706" t="s">
        <v>295</v>
      </c>
      <c r="D1706" t="s">
        <v>296</v>
      </c>
      <c r="E1706">
        <v>45284</v>
      </c>
      <c r="F1706" t="s">
        <v>82</v>
      </c>
      <c r="G1706" s="21">
        <v>1000</v>
      </c>
      <c r="H1706" s="21">
        <v>2759777</v>
      </c>
      <c r="I1706" s="21">
        <v>275977700</v>
      </c>
      <c r="K1706" s="35" t="str">
        <f t="shared" si="25"/>
        <v>Спир</v>
      </c>
    </row>
    <row r="1707" spans="1:11">
      <c r="A1707">
        <v>6576878</v>
      </c>
      <c r="B1707" t="s">
        <v>5301</v>
      </c>
      <c r="C1707" t="s">
        <v>107</v>
      </c>
      <c r="D1707" t="s">
        <v>108</v>
      </c>
      <c r="E1707">
        <v>45284</v>
      </c>
      <c r="F1707" t="s">
        <v>82</v>
      </c>
      <c r="G1707" s="21">
        <v>100</v>
      </c>
      <c r="H1707" s="21">
        <v>2754650</v>
      </c>
      <c r="I1707" s="21">
        <v>27546500</v>
      </c>
      <c r="K1707" s="35" t="str">
        <f t="shared" si="25"/>
        <v>Спир</v>
      </c>
    </row>
    <row r="1708" spans="1:11">
      <c r="A1708">
        <v>6576945</v>
      </c>
      <c r="B1708" t="s">
        <v>5301</v>
      </c>
      <c r="C1708" t="s">
        <v>59</v>
      </c>
      <c r="D1708" t="s">
        <v>60</v>
      </c>
      <c r="E1708">
        <v>18521</v>
      </c>
      <c r="F1708" t="s">
        <v>58</v>
      </c>
      <c r="G1708" s="21">
        <v>500</v>
      </c>
      <c r="H1708" s="21">
        <v>6957000</v>
      </c>
      <c r="I1708" s="21">
        <v>34785000</v>
      </c>
      <c r="K1708" s="35" t="str">
        <f t="shared" si="25"/>
        <v>Бард</v>
      </c>
    </row>
    <row r="1709" spans="1:11">
      <c r="A1709">
        <v>6577524</v>
      </c>
      <c r="B1709" t="s">
        <v>4088</v>
      </c>
      <c r="C1709" t="s">
        <v>150</v>
      </c>
      <c r="D1709" t="s">
        <v>151</v>
      </c>
      <c r="E1709">
        <v>45284</v>
      </c>
      <c r="F1709" t="s">
        <v>82</v>
      </c>
      <c r="G1709" s="21">
        <v>2460</v>
      </c>
      <c r="H1709" s="21">
        <v>2755799</v>
      </c>
      <c r="I1709" s="21">
        <v>677926554</v>
      </c>
      <c r="K1709" s="35" t="str">
        <f t="shared" si="25"/>
        <v>Спир</v>
      </c>
    </row>
    <row r="1710" spans="1:11">
      <c r="A1710">
        <v>6577525</v>
      </c>
      <c r="B1710" t="s">
        <v>4088</v>
      </c>
      <c r="C1710" t="s">
        <v>150</v>
      </c>
      <c r="D1710" t="s">
        <v>151</v>
      </c>
      <c r="E1710">
        <v>45284</v>
      </c>
      <c r="F1710" t="s">
        <v>82</v>
      </c>
      <c r="G1710" s="21">
        <v>1040</v>
      </c>
      <c r="H1710" s="21">
        <v>2755789</v>
      </c>
      <c r="I1710" s="21">
        <v>286602056</v>
      </c>
      <c r="K1710" s="35" t="str">
        <f t="shared" si="25"/>
        <v>Спир</v>
      </c>
    </row>
    <row r="1711" spans="1:11">
      <c r="A1711">
        <v>6578136</v>
      </c>
      <c r="B1711" t="s">
        <v>4088</v>
      </c>
      <c r="C1711" t="s">
        <v>59</v>
      </c>
      <c r="D1711" t="s">
        <v>60</v>
      </c>
      <c r="E1711">
        <v>18521</v>
      </c>
      <c r="F1711" t="s">
        <v>58</v>
      </c>
      <c r="G1711" s="21">
        <v>700</v>
      </c>
      <c r="H1711" s="21">
        <v>6957000</v>
      </c>
      <c r="I1711" s="21">
        <v>48699000</v>
      </c>
      <c r="K1711" s="35" t="str">
        <f t="shared" si="25"/>
        <v>Бард</v>
      </c>
    </row>
    <row r="1712" spans="1:11">
      <c r="A1712">
        <v>6578304</v>
      </c>
      <c r="B1712" t="s">
        <v>4088</v>
      </c>
      <c r="C1712" t="s">
        <v>111</v>
      </c>
      <c r="D1712" t="s">
        <v>112</v>
      </c>
      <c r="E1712">
        <v>78261</v>
      </c>
      <c r="F1712" t="s">
        <v>1461</v>
      </c>
      <c r="G1712" s="21">
        <v>1600</v>
      </c>
      <c r="H1712" s="21">
        <v>27216001</v>
      </c>
      <c r="I1712" s="21">
        <v>43545601.600000001</v>
      </c>
      <c r="K1712" s="35" t="str">
        <f t="shared" si="25"/>
        <v>Спир</v>
      </c>
    </row>
    <row r="1713" spans="1:11">
      <c r="A1713">
        <v>6579850</v>
      </c>
      <c r="B1713" t="s">
        <v>4391</v>
      </c>
      <c r="C1713" t="s">
        <v>1177</v>
      </c>
      <c r="D1713" t="s">
        <v>1178</v>
      </c>
      <c r="E1713">
        <v>18521</v>
      </c>
      <c r="F1713" t="s">
        <v>58</v>
      </c>
      <c r="G1713" s="21">
        <v>100</v>
      </c>
      <c r="H1713" s="21">
        <v>6958000</v>
      </c>
      <c r="I1713" s="21">
        <v>6958000</v>
      </c>
      <c r="K1713" s="35" t="str">
        <f t="shared" si="25"/>
        <v>Бард</v>
      </c>
    </row>
    <row r="1714" spans="1:11">
      <c r="A1714">
        <v>6579851</v>
      </c>
      <c r="B1714" t="s">
        <v>4391</v>
      </c>
      <c r="C1714" t="s">
        <v>1177</v>
      </c>
      <c r="D1714" t="s">
        <v>1178</v>
      </c>
      <c r="E1714">
        <v>18521</v>
      </c>
      <c r="F1714" t="s">
        <v>58</v>
      </c>
      <c r="G1714" s="21">
        <v>100</v>
      </c>
      <c r="H1714" s="21">
        <v>6958000</v>
      </c>
      <c r="I1714" s="21">
        <v>6958000</v>
      </c>
      <c r="K1714" s="35" t="str">
        <f t="shared" si="25"/>
        <v>Бард</v>
      </c>
    </row>
    <row r="1715" spans="1:11">
      <c r="A1715">
        <v>6579852</v>
      </c>
      <c r="B1715" t="s">
        <v>4391</v>
      </c>
      <c r="C1715" t="s">
        <v>56</v>
      </c>
      <c r="D1715" t="s">
        <v>57</v>
      </c>
      <c r="E1715">
        <v>18521</v>
      </c>
      <c r="F1715" t="s">
        <v>58</v>
      </c>
      <c r="G1715" s="21">
        <v>300</v>
      </c>
      <c r="H1715" s="21">
        <v>6957205</v>
      </c>
      <c r="I1715" s="21">
        <v>20871615</v>
      </c>
      <c r="K1715" s="35" t="str">
        <f t="shared" si="25"/>
        <v>Бард</v>
      </c>
    </row>
    <row r="1716" spans="1:11">
      <c r="A1716">
        <v>6579853</v>
      </c>
      <c r="B1716" t="s">
        <v>4391</v>
      </c>
      <c r="C1716" t="s">
        <v>204</v>
      </c>
      <c r="D1716" t="s">
        <v>73</v>
      </c>
      <c r="E1716">
        <v>18521</v>
      </c>
      <c r="F1716" t="s">
        <v>58</v>
      </c>
      <c r="G1716" s="21">
        <v>100</v>
      </c>
      <c r="H1716" s="21">
        <v>6957002</v>
      </c>
      <c r="I1716" s="21">
        <v>6957002</v>
      </c>
      <c r="K1716" s="35" t="str">
        <f t="shared" si="25"/>
        <v>Бард</v>
      </c>
    </row>
    <row r="1717" spans="1:11">
      <c r="A1717">
        <v>6579854</v>
      </c>
      <c r="B1717" t="s">
        <v>4391</v>
      </c>
      <c r="C1717" t="s">
        <v>59</v>
      </c>
      <c r="D1717" t="s">
        <v>60</v>
      </c>
      <c r="E1717">
        <v>18521</v>
      </c>
      <c r="F1717" t="s">
        <v>58</v>
      </c>
      <c r="G1717" s="21">
        <v>100</v>
      </c>
      <c r="H1717" s="21">
        <v>6957000</v>
      </c>
      <c r="I1717" s="21">
        <v>6957000</v>
      </c>
      <c r="K1717" s="35" t="str">
        <f t="shared" si="25"/>
        <v>Бард</v>
      </c>
    </row>
    <row r="1718" spans="1:11">
      <c r="A1718">
        <v>6580037</v>
      </c>
      <c r="B1718" t="s">
        <v>4391</v>
      </c>
      <c r="C1718" t="s">
        <v>353</v>
      </c>
      <c r="D1718" t="s">
        <v>354</v>
      </c>
      <c r="E1718">
        <v>78261</v>
      </c>
      <c r="F1718" t="s">
        <v>1461</v>
      </c>
      <c r="G1718" s="21">
        <v>6000</v>
      </c>
      <c r="H1718" s="21">
        <v>27216000</v>
      </c>
      <c r="I1718" s="21">
        <v>163296000</v>
      </c>
      <c r="K1718" s="35" t="str">
        <f t="shared" si="25"/>
        <v>Спир</v>
      </c>
    </row>
    <row r="1719" spans="1:11">
      <c r="A1719">
        <v>6581037</v>
      </c>
      <c r="B1719" t="s">
        <v>5346</v>
      </c>
      <c r="C1719" t="s">
        <v>381</v>
      </c>
      <c r="D1719" t="s">
        <v>382</v>
      </c>
      <c r="E1719">
        <v>45433</v>
      </c>
      <c r="F1719" t="s">
        <v>84</v>
      </c>
      <c r="G1719" s="21">
        <v>450</v>
      </c>
      <c r="H1719" s="21">
        <v>2702566</v>
      </c>
      <c r="I1719" s="21">
        <v>121615470</v>
      </c>
      <c r="K1719" s="35" t="str">
        <f t="shared" si="25"/>
        <v>Спир</v>
      </c>
    </row>
    <row r="1720" spans="1:11">
      <c r="A1720">
        <v>6581041</v>
      </c>
      <c r="B1720" t="s">
        <v>5346</v>
      </c>
      <c r="C1720" t="s">
        <v>413</v>
      </c>
      <c r="D1720" t="s">
        <v>414</v>
      </c>
      <c r="E1720">
        <v>45284</v>
      </c>
      <c r="F1720" t="s">
        <v>82</v>
      </c>
      <c r="G1720" s="21">
        <v>400</v>
      </c>
      <c r="H1720" s="21">
        <v>2755888</v>
      </c>
      <c r="I1720" s="21">
        <v>110235520</v>
      </c>
      <c r="K1720" s="35" t="str">
        <f t="shared" si="25"/>
        <v>Спир</v>
      </c>
    </row>
    <row r="1721" spans="1:11">
      <c r="A1721">
        <v>6581042</v>
      </c>
      <c r="B1721" t="s">
        <v>5346</v>
      </c>
      <c r="C1721" t="s">
        <v>90</v>
      </c>
      <c r="D1721" t="s">
        <v>91</v>
      </c>
      <c r="E1721">
        <v>45284</v>
      </c>
      <c r="F1721" t="s">
        <v>82</v>
      </c>
      <c r="G1721" s="21">
        <v>3200</v>
      </c>
      <c r="H1721" s="21">
        <v>2755887</v>
      </c>
      <c r="I1721" s="21">
        <v>881883840</v>
      </c>
      <c r="K1721" s="35" t="str">
        <f t="shared" si="25"/>
        <v>Спир</v>
      </c>
    </row>
    <row r="1722" spans="1:11">
      <c r="A1722">
        <v>6581680</v>
      </c>
      <c r="B1722" t="s">
        <v>5346</v>
      </c>
      <c r="C1722" t="s">
        <v>63</v>
      </c>
      <c r="D1722" t="s">
        <v>64</v>
      </c>
      <c r="E1722">
        <v>18521</v>
      </c>
      <c r="F1722" t="s">
        <v>58</v>
      </c>
      <c r="G1722" s="21">
        <v>300</v>
      </c>
      <c r="H1722" s="21">
        <v>6958000</v>
      </c>
      <c r="I1722" s="21">
        <v>20874000</v>
      </c>
      <c r="K1722" s="35" t="str">
        <f t="shared" si="25"/>
        <v>Бард</v>
      </c>
    </row>
    <row r="1723" spans="1:11">
      <c r="A1723">
        <v>6581681</v>
      </c>
      <c r="B1723" t="s">
        <v>5346</v>
      </c>
      <c r="C1723" t="s">
        <v>59</v>
      </c>
      <c r="D1723" t="s">
        <v>60</v>
      </c>
      <c r="E1723">
        <v>18521</v>
      </c>
      <c r="F1723" t="s">
        <v>58</v>
      </c>
      <c r="G1723" s="21">
        <v>400</v>
      </c>
      <c r="H1723" s="21">
        <v>6957000</v>
      </c>
      <c r="I1723" s="21">
        <v>27828000</v>
      </c>
      <c r="K1723" s="35" t="str">
        <f t="shared" si="25"/>
        <v>Бард</v>
      </c>
    </row>
    <row r="1724" spans="1:11">
      <c r="A1724">
        <v>6582260</v>
      </c>
      <c r="B1724" t="s">
        <v>5346</v>
      </c>
      <c r="C1724" t="s">
        <v>5342</v>
      </c>
      <c r="D1724" t="s">
        <v>5343</v>
      </c>
      <c r="E1724">
        <v>45433</v>
      </c>
      <c r="F1724" t="s">
        <v>84</v>
      </c>
      <c r="G1724" s="21">
        <v>10</v>
      </c>
      <c r="H1724" s="21">
        <v>2702560</v>
      </c>
      <c r="I1724" s="21">
        <v>2702560</v>
      </c>
      <c r="K1724" s="35" t="str">
        <f t="shared" si="25"/>
        <v>Спир</v>
      </c>
    </row>
    <row r="1725" spans="1:11">
      <c r="A1725">
        <v>6583057</v>
      </c>
      <c r="B1725" t="s">
        <v>5341</v>
      </c>
      <c r="C1725" t="s">
        <v>5344</v>
      </c>
      <c r="D1725" t="s">
        <v>5345</v>
      </c>
      <c r="E1725">
        <v>45284</v>
      </c>
      <c r="F1725" t="s">
        <v>82</v>
      </c>
      <c r="G1725" s="21">
        <v>100</v>
      </c>
      <c r="H1725" s="21">
        <v>2761000</v>
      </c>
      <c r="I1725" s="21">
        <v>27610000</v>
      </c>
      <c r="K1725" s="35" t="str">
        <f t="shared" si="25"/>
        <v>Спир</v>
      </c>
    </row>
    <row r="1726" spans="1:11">
      <c r="A1726">
        <v>6583058</v>
      </c>
      <c r="B1726" t="s">
        <v>5341</v>
      </c>
      <c r="C1726" t="s">
        <v>130</v>
      </c>
      <c r="D1726" t="s">
        <v>131</v>
      </c>
      <c r="E1726">
        <v>45284</v>
      </c>
      <c r="F1726" t="s">
        <v>82</v>
      </c>
      <c r="G1726" s="21">
        <v>100</v>
      </c>
      <c r="H1726" s="21">
        <v>2758000</v>
      </c>
      <c r="I1726" s="21">
        <v>27580000</v>
      </c>
      <c r="K1726" s="35" t="str">
        <f t="shared" si="25"/>
        <v>Спир</v>
      </c>
    </row>
    <row r="1727" spans="1:11">
      <c r="A1727">
        <v>6583059</v>
      </c>
      <c r="B1727" t="s">
        <v>5341</v>
      </c>
      <c r="C1727" t="s">
        <v>1150</v>
      </c>
      <c r="D1727" t="s">
        <v>1151</v>
      </c>
      <c r="E1727">
        <v>45284</v>
      </c>
      <c r="F1727" t="s">
        <v>82</v>
      </c>
      <c r="G1727" s="21">
        <v>100</v>
      </c>
      <c r="H1727" s="21">
        <v>2757999</v>
      </c>
      <c r="I1727" s="21">
        <v>27579990</v>
      </c>
      <c r="K1727" s="35" t="str">
        <f t="shared" si="25"/>
        <v>Спир</v>
      </c>
    </row>
    <row r="1728" spans="1:11">
      <c r="A1728">
        <v>6583060</v>
      </c>
      <c r="B1728" t="s">
        <v>5341</v>
      </c>
      <c r="C1728" t="s">
        <v>175</v>
      </c>
      <c r="D1728" t="s">
        <v>176</v>
      </c>
      <c r="E1728">
        <v>45284</v>
      </c>
      <c r="F1728" t="s">
        <v>82</v>
      </c>
      <c r="G1728" s="21">
        <v>70</v>
      </c>
      <c r="H1728" s="21">
        <v>2756788</v>
      </c>
      <c r="I1728" s="21">
        <v>19297516</v>
      </c>
      <c r="K1728" s="35" t="str">
        <f t="shared" si="25"/>
        <v>Спир</v>
      </c>
    </row>
    <row r="1729" spans="1:11">
      <c r="A1729">
        <v>6583061</v>
      </c>
      <c r="B1729" t="s">
        <v>5341</v>
      </c>
      <c r="C1729" t="s">
        <v>150</v>
      </c>
      <c r="D1729" t="s">
        <v>151</v>
      </c>
      <c r="E1729">
        <v>45284</v>
      </c>
      <c r="F1729" t="s">
        <v>82</v>
      </c>
      <c r="G1729" s="21">
        <v>3130</v>
      </c>
      <c r="H1729" s="21">
        <v>2755788</v>
      </c>
      <c r="I1729" s="21">
        <v>862561644</v>
      </c>
      <c r="K1729" s="35" t="str">
        <f t="shared" si="25"/>
        <v>Спир</v>
      </c>
    </row>
    <row r="1730" spans="1:11">
      <c r="A1730">
        <v>6583648</v>
      </c>
      <c r="B1730" t="s">
        <v>5341</v>
      </c>
      <c r="C1730" t="s">
        <v>1177</v>
      </c>
      <c r="D1730" t="s">
        <v>1178</v>
      </c>
      <c r="E1730">
        <v>18521</v>
      </c>
      <c r="F1730" t="s">
        <v>58</v>
      </c>
      <c r="G1730" s="21">
        <v>100</v>
      </c>
      <c r="H1730" s="21">
        <v>6958000</v>
      </c>
      <c r="I1730" s="21">
        <v>6958000</v>
      </c>
      <c r="K1730" s="35" t="str">
        <f t="shared" si="25"/>
        <v>Бард</v>
      </c>
    </row>
    <row r="1731" spans="1:11">
      <c r="A1731">
        <v>6583649</v>
      </c>
      <c r="B1731" t="s">
        <v>5341</v>
      </c>
      <c r="C1731" t="s">
        <v>59</v>
      </c>
      <c r="D1731" t="s">
        <v>60</v>
      </c>
      <c r="E1731">
        <v>18521</v>
      </c>
      <c r="F1731" t="s">
        <v>58</v>
      </c>
      <c r="G1731" s="21">
        <v>600</v>
      </c>
      <c r="H1731" s="21">
        <v>6957000</v>
      </c>
      <c r="I1731" s="21">
        <v>41742000</v>
      </c>
      <c r="K1731" s="35" t="str">
        <f t="shared" si="25"/>
        <v>Бард</v>
      </c>
    </row>
    <row r="1732" spans="1:11">
      <c r="A1732">
        <v>6584218</v>
      </c>
      <c r="B1732" t="s">
        <v>5341</v>
      </c>
      <c r="C1732" t="s">
        <v>5342</v>
      </c>
      <c r="D1732" t="s">
        <v>5343</v>
      </c>
      <c r="E1732">
        <v>45433</v>
      </c>
      <c r="F1732" t="s">
        <v>84</v>
      </c>
      <c r="G1732" s="21">
        <v>10</v>
      </c>
      <c r="H1732" s="21">
        <v>2702560</v>
      </c>
      <c r="I1732" s="21">
        <v>2702560</v>
      </c>
      <c r="K1732" s="35" t="str">
        <f t="shared" si="25"/>
        <v>Спир</v>
      </c>
    </row>
    <row r="1733" spans="1:11">
      <c r="A1733">
        <v>6584487</v>
      </c>
      <c r="B1733" t="s">
        <v>5341</v>
      </c>
      <c r="C1733" t="s">
        <v>353</v>
      </c>
      <c r="D1733" t="s">
        <v>354</v>
      </c>
      <c r="E1733">
        <v>78261</v>
      </c>
      <c r="F1733" t="s">
        <v>1461</v>
      </c>
      <c r="G1733" s="21">
        <v>12000</v>
      </c>
      <c r="H1733" s="21">
        <v>27216000</v>
      </c>
      <c r="I1733" s="21">
        <v>326592000</v>
      </c>
      <c r="K1733" s="35" t="str">
        <f t="shared" si="25"/>
        <v>Спир</v>
      </c>
    </row>
    <row r="1734" spans="1:11">
      <c r="A1734">
        <v>6584857</v>
      </c>
      <c r="B1734" t="s">
        <v>4401</v>
      </c>
      <c r="C1734" t="s">
        <v>159</v>
      </c>
      <c r="D1734" t="s">
        <v>160</v>
      </c>
      <c r="E1734">
        <v>45433</v>
      </c>
      <c r="F1734" t="s">
        <v>84</v>
      </c>
      <c r="G1734" s="21">
        <v>50</v>
      </c>
      <c r="H1734" s="21">
        <v>2703000</v>
      </c>
      <c r="I1734" s="21">
        <v>13515000</v>
      </c>
      <c r="K1734" s="35" t="str">
        <f t="shared" si="25"/>
        <v>Спир</v>
      </c>
    </row>
    <row r="1735" spans="1:11">
      <c r="A1735">
        <v>6584864</v>
      </c>
      <c r="B1735" t="s">
        <v>4401</v>
      </c>
      <c r="C1735" t="s">
        <v>150</v>
      </c>
      <c r="D1735" t="s">
        <v>151</v>
      </c>
      <c r="E1735">
        <v>45284</v>
      </c>
      <c r="F1735" t="s">
        <v>82</v>
      </c>
      <c r="G1735" s="21">
        <v>70</v>
      </c>
      <c r="H1735" s="21">
        <v>2756666</v>
      </c>
      <c r="I1735" s="21">
        <v>19296662</v>
      </c>
      <c r="K1735" s="35" t="str">
        <f t="shared" ref="K1735:K1798" si="26">LEFT(F1735,4)</f>
        <v>Спир</v>
      </c>
    </row>
    <row r="1736" spans="1:11">
      <c r="A1736">
        <v>6584865</v>
      </c>
      <c r="B1736" t="s">
        <v>4401</v>
      </c>
      <c r="C1736" t="s">
        <v>136</v>
      </c>
      <c r="D1736" t="s">
        <v>137</v>
      </c>
      <c r="E1736">
        <v>45284</v>
      </c>
      <c r="F1736" t="s">
        <v>82</v>
      </c>
      <c r="G1736" s="21">
        <v>500</v>
      </c>
      <c r="H1736" s="21">
        <v>2756588</v>
      </c>
      <c r="I1736" s="21">
        <v>137829400</v>
      </c>
      <c r="K1736" s="35" t="str">
        <f t="shared" si="26"/>
        <v>Спир</v>
      </c>
    </row>
    <row r="1737" spans="1:11">
      <c r="A1737">
        <v>6584866</v>
      </c>
      <c r="B1737" t="s">
        <v>4401</v>
      </c>
      <c r="C1737" t="s">
        <v>150</v>
      </c>
      <c r="D1737" t="s">
        <v>151</v>
      </c>
      <c r="E1737">
        <v>45284</v>
      </c>
      <c r="F1737" t="s">
        <v>82</v>
      </c>
      <c r="G1737" s="21">
        <v>2930</v>
      </c>
      <c r="H1737" s="21">
        <v>2756555</v>
      </c>
      <c r="I1737" s="21">
        <v>807670615</v>
      </c>
      <c r="K1737" s="35" t="str">
        <f t="shared" si="26"/>
        <v>Спир</v>
      </c>
    </row>
    <row r="1738" spans="1:11">
      <c r="A1738">
        <v>6585995</v>
      </c>
      <c r="B1738" t="s">
        <v>4401</v>
      </c>
      <c r="C1738" t="s">
        <v>5328</v>
      </c>
      <c r="D1738" t="s">
        <v>5329</v>
      </c>
      <c r="E1738">
        <v>45433</v>
      </c>
      <c r="F1738" t="s">
        <v>84</v>
      </c>
      <c r="G1738" s="21">
        <v>20</v>
      </c>
      <c r="H1738" s="21">
        <v>2702600</v>
      </c>
      <c r="I1738" s="21">
        <v>5405200</v>
      </c>
      <c r="K1738" s="35" t="str">
        <f t="shared" si="26"/>
        <v>Спир</v>
      </c>
    </row>
    <row r="1739" spans="1:11">
      <c r="A1739">
        <v>6586086</v>
      </c>
      <c r="B1739" t="s">
        <v>4401</v>
      </c>
      <c r="C1739" t="s">
        <v>59</v>
      </c>
      <c r="D1739" t="s">
        <v>60</v>
      </c>
      <c r="E1739">
        <v>18521</v>
      </c>
      <c r="F1739" t="s">
        <v>58</v>
      </c>
      <c r="G1739" s="21">
        <v>700</v>
      </c>
      <c r="H1739" s="21">
        <v>6957000</v>
      </c>
      <c r="I1739" s="21">
        <v>48699000</v>
      </c>
      <c r="K1739" s="35" t="str">
        <f t="shared" si="26"/>
        <v>Бард</v>
      </c>
    </row>
    <row r="1740" spans="1:11">
      <c r="A1740">
        <v>6586674</v>
      </c>
      <c r="B1740" t="s">
        <v>4414</v>
      </c>
      <c r="C1740" t="s">
        <v>92</v>
      </c>
      <c r="D1740" t="s">
        <v>93</v>
      </c>
      <c r="E1740">
        <v>45284</v>
      </c>
      <c r="F1740" t="s">
        <v>82</v>
      </c>
      <c r="G1740" s="21">
        <v>450</v>
      </c>
      <c r="H1740" s="21">
        <v>2760999</v>
      </c>
      <c r="I1740" s="21">
        <v>124244955</v>
      </c>
      <c r="K1740" s="35" t="str">
        <f t="shared" si="26"/>
        <v>Спир</v>
      </c>
    </row>
    <row r="1741" spans="1:11">
      <c r="A1741">
        <v>6586675</v>
      </c>
      <c r="B1741" t="s">
        <v>4414</v>
      </c>
      <c r="C1741" t="s">
        <v>150</v>
      </c>
      <c r="D1741" t="s">
        <v>151</v>
      </c>
      <c r="E1741">
        <v>45284</v>
      </c>
      <c r="F1741" t="s">
        <v>82</v>
      </c>
      <c r="G1741" s="21">
        <v>270</v>
      </c>
      <c r="H1741" s="21">
        <v>2756788</v>
      </c>
      <c r="I1741" s="21">
        <v>74433276</v>
      </c>
      <c r="K1741" s="35" t="str">
        <f t="shared" si="26"/>
        <v>Спир</v>
      </c>
    </row>
    <row r="1742" spans="1:11">
      <c r="A1742">
        <v>6587316</v>
      </c>
      <c r="B1742" t="s">
        <v>4414</v>
      </c>
      <c r="C1742" t="s">
        <v>59</v>
      </c>
      <c r="D1742" t="s">
        <v>60</v>
      </c>
      <c r="E1742">
        <v>18521</v>
      </c>
      <c r="F1742" t="s">
        <v>58</v>
      </c>
      <c r="G1742" s="21">
        <v>700</v>
      </c>
      <c r="H1742" s="21">
        <v>6957000</v>
      </c>
      <c r="I1742" s="21">
        <v>48699000</v>
      </c>
      <c r="K1742" s="35" t="str">
        <f t="shared" si="26"/>
        <v>Бард</v>
      </c>
    </row>
    <row r="1743" spans="1:11">
      <c r="A1743">
        <v>6587792</v>
      </c>
      <c r="B1743" t="s">
        <v>4414</v>
      </c>
      <c r="C1743" t="s">
        <v>359</v>
      </c>
      <c r="D1743" t="s">
        <v>360</v>
      </c>
      <c r="E1743">
        <v>9945285</v>
      </c>
      <c r="F1743" t="s">
        <v>1508</v>
      </c>
      <c r="G1743" s="21">
        <v>300</v>
      </c>
      <c r="H1743" s="21">
        <v>2735888</v>
      </c>
      <c r="I1743" s="21">
        <v>82076640</v>
      </c>
      <c r="K1743" s="35" t="str">
        <f t="shared" si="26"/>
        <v>Спир</v>
      </c>
    </row>
    <row r="1744" spans="1:11">
      <c r="A1744">
        <v>6587793</v>
      </c>
      <c r="B1744" t="s">
        <v>4414</v>
      </c>
      <c r="C1744" t="s">
        <v>3941</v>
      </c>
      <c r="D1744" t="s">
        <v>3965</v>
      </c>
      <c r="E1744">
        <v>9945285</v>
      </c>
      <c r="F1744" t="s">
        <v>1508</v>
      </c>
      <c r="G1744" s="21">
        <v>100</v>
      </c>
      <c r="H1744" s="21">
        <v>2723000</v>
      </c>
      <c r="I1744" s="21">
        <v>27230000</v>
      </c>
      <c r="K1744" s="35" t="str">
        <f t="shared" si="26"/>
        <v>Спир</v>
      </c>
    </row>
    <row r="1745" spans="1:11">
      <c r="A1745">
        <v>6587794</v>
      </c>
      <c r="B1745" t="s">
        <v>4414</v>
      </c>
      <c r="C1745" t="s">
        <v>146</v>
      </c>
      <c r="D1745" t="s">
        <v>147</v>
      </c>
      <c r="E1745">
        <v>9945285</v>
      </c>
      <c r="F1745" t="s">
        <v>1508</v>
      </c>
      <c r="G1745" s="21">
        <v>410</v>
      </c>
      <c r="H1745" s="21">
        <v>2722777</v>
      </c>
      <c r="I1745" s="21">
        <v>111633857</v>
      </c>
      <c r="K1745" s="35" t="str">
        <f t="shared" si="26"/>
        <v>Спир</v>
      </c>
    </row>
    <row r="1746" spans="1:11">
      <c r="A1746">
        <v>6587797</v>
      </c>
      <c r="B1746" t="s">
        <v>4414</v>
      </c>
      <c r="C1746" t="s">
        <v>150</v>
      </c>
      <c r="D1746" t="s">
        <v>151</v>
      </c>
      <c r="E1746">
        <v>45284</v>
      </c>
      <c r="F1746" t="s">
        <v>82</v>
      </c>
      <c r="G1746" s="21">
        <v>2780</v>
      </c>
      <c r="H1746" s="21">
        <v>2756666</v>
      </c>
      <c r="I1746" s="21">
        <v>766353148</v>
      </c>
      <c r="K1746" s="35" t="str">
        <f t="shared" si="26"/>
        <v>Спир</v>
      </c>
    </row>
    <row r="1747" spans="1:11">
      <c r="A1747">
        <v>6587798</v>
      </c>
      <c r="B1747" t="s">
        <v>4414</v>
      </c>
      <c r="C1747" t="s">
        <v>150</v>
      </c>
      <c r="D1747" t="s">
        <v>151</v>
      </c>
      <c r="E1747">
        <v>9945284</v>
      </c>
      <c r="F1747" t="s">
        <v>183</v>
      </c>
      <c r="G1747" s="21">
        <v>580</v>
      </c>
      <c r="H1747" s="21">
        <v>2756777</v>
      </c>
      <c r="I1747" s="21">
        <v>159893066</v>
      </c>
      <c r="K1747" s="35" t="str">
        <f t="shared" si="26"/>
        <v>Спир</v>
      </c>
    </row>
    <row r="1748" spans="1:11">
      <c r="A1748">
        <v>6588068</v>
      </c>
      <c r="B1748" t="s">
        <v>4414</v>
      </c>
      <c r="C1748" t="s">
        <v>125</v>
      </c>
      <c r="D1748" t="s">
        <v>126</v>
      </c>
      <c r="E1748">
        <v>78262</v>
      </c>
      <c r="F1748" t="s">
        <v>1495</v>
      </c>
      <c r="G1748" s="21">
        <v>3300</v>
      </c>
      <c r="H1748" s="21">
        <v>27546401</v>
      </c>
      <c r="I1748" s="21">
        <v>90903123.299999997</v>
      </c>
      <c r="K1748" s="35" t="str">
        <f t="shared" si="26"/>
        <v>Спир</v>
      </c>
    </row>
    <row r="1749" spans="1:11">
      <c r="A1749">
        <v>6588521</v>
      </c>
      <c r="B1749" t="s">
        <v>4440</v>
      </c>
      <c r="C1749" t="s">
        <v>1558</v>
      </c>
      <c r="D1749" t="s">
        <v>1559</v>
      </c>
      <c r="E1749">
        <v>45433</v>
      </c>
      <c r="F1749" t="s">
        <v>84</v>
      </c>
      <c r="G1749" s="21">
        <v>500</v>
      </c>
      <c r="H1749" s="21">
        <v>2703000</v>
      </c>
      <c r="I1749" s="21">
        <v>135150000</v>
      </c>
      <c r="K1749" s="35" t="str">
        <f t="shared" si="26"/>
        <v>Спир</v>
      </c>
    </row>
    <row r="1750" spans="1:11">
      <c r="A1750">
        <v>6588522</v>
      </c>
      <c r="B1750" t="s">
        <v>4440</v>
      </c>
      <c r="C1750" t="s">
        <v>150</v>
      </c>
      <c r="D1750" t="s">
        <v>151</v>
      </c>
      <c r="E1750">
        <v>45284</v>
      </c>
      <c r="F1750" t="s">
        <v>82</v>
      </c>
      <c r="G1750" s="21">
        <v>420</v>
      </c>
      <c r="H1750" s="21">
        <v>2755666</v>
      </c>
      <c r="I1750" s="21">
        <v>115737972</v>
      </c>
      <c r="K1750" s="35" t="str">
        <f t="shared" si="26"/>
        <v>Спир</v>
      </c>
    </row>
    <row r="1751" spans="1:11">
      <c r="A1751">
        <v>6589210</v>
      </c>
      <c r="B1751" t="s">
        <v>4440</v>
      </c>
      <c r="C1751" t="s">
        <v>59</v>
      </c>
      <c r="D1751" t="s">
        <v>60</v>
      </c>
      <c r="E1751">
        <v>18521</v>
      </c>
      <c r="F1751" t="s">
        <v>58</v>
      </c>
      <c r="G1751" s="21">
        <v>700</v>
      </c>
      <c r="H1751" s="21">
        <v>6957000</v>
      </c>
      <c r="I1751" s="21">
        <v>48699000</v>
      </c>
      <c r="K1751" s="35" t="str">
        <f t="shared" si="26"/>
        <v>Бард</v>
      </c>
    </row>
    <row r="1752" spans="1:11">
      <c r="A1752">
        <v>6589691</v>
      </c>
      <c r="B1752" t="s">
        <v>4440</v>
      </c>
      <c r="C1752" t="s">
        <v>150</v>
      </c>
      <c r="D1752" t="s">
        <v>151</v>
      </c>
      <c r="E1752">
        <v>45284</v>
      </c>
      <c r="F1752" t="s">
        <v>82</v>
      </c>
      <c r="G1752" s="21">
        <v>3080</v>
      </c>
      <c r="H1752" s="21">
        <v>2755788</v>
      </c>
      <c r="I1752" s="21">
        <v>848782704</v>
      </c>
      <c r="K1752" s="35" t="str">
        <f t="shared" si="26"/>
        <v>Спир</v>
      </c>
    </row>
    <row r="1753" spans="1:11">
      <c r="A1753">
        <v>6590438</v>
      </c>
      <c r="B1753" t="s">
        <v>5340</v>
      </c>
      <c r="C1753" t="s">
        <v>150</v>
      </c>
      <c r="D1753" t="s">
        <v>151</v>
      </c>
      <c r="E1753">
        <v>45284</v>
      </c>
      <c r="F1753" t="s">
        <v>82</v>
      </c>
      <c r="G1753" s="21">
        <v>3200</v>
      </c>
      <c r="H1753" s="21">
        <v>2756888</v>
      </c>
      <c r="I1753" s="21">
        <v>882204160</v>
      </c>
      <c r="K1753" s="35" t="str">
        <f t="shared" si="26"/>
        <v>Спир</v>
      </c>
    </row>
    <row r="1754" spans="1:11">
      <c r="A1754">
        <v>6590439</v>
      </c>
      <c r="B1754" t="s">
        <v>5340</v>
      </c>
      <c r="C1754" t="s">
        <v>150</v>
      </c>
      <c r="D1754" t="s">
        <v>151</v>
      </c>
      <c r="E1754">
        <v>45284</v>
      </c>
      <c r="F1754" t="s">
        <v>82</v>
      </c>
      <c r="G1754" s="21">
        <v>300</v>
      </c>
      <c r="H1754" s="21">
        <v>2756766</v>
      </c>
      <c r="I1754" s="21">
        <v>82702980</v>
      </c>
      <c r="K1754" s="35" t="str">
        <f t="shared" si="26"/>
        <v>Спир</v>
      </c>
    </row>
    <row r="1755" spans="1:11">
      <c r="A1755">
        <v>6591109</v>
      </c>
      <c r="B1755" t="s">
        <v>5340</v>
      </c>
      <c r="C1755" t="s">
        <v>430</v>
      </c>
      <c r="D1755" t="s">
        <v>431</v>
      </c>
      <c r="E1755">
        <v>18521</v>
      </c>
      <c r="F1755" t="s">
        <v>58</v>
      </c>
      <c r="G1755" s="21">
        <v>100</v>
      </c>
      <c r="H1755" s="21">
        <v>6960999</v>
      </c>
      <c r="I1755" s="21">
        <v>6960999</v>
      </c>
      <c r="K1755" s="35" t="str">
        <f t="shared" si="26"/>
        <v>Бард</v>
      </c>
    </row>
    <row r="1756" spans="1:11">
      <c r="A1756">
        <v>6591110</v>
      </c>
      <c r="B1756" t="s">
        <v>5340</v>
      </c>
      <c r="C1756" t="s">
        <v>56</v>
      </c>
      <c r="D1756" t="s">
        <v>57</v>
      </c>
      <c r="E1756">
        <v>18521</v>
      </c>
      <c r="F1756" t="s">
        <v>58</v>
      </c>
      <c r="G1756" s="21">
        <v>300</v>
      </c>
      <c r="H1756" s="21">
        <v>6959205</v>
      </c>
      <c r="I1756" s="21">
        <v>20877615</v>
      </c>
      <c r="K1756" s="35" t="str">
        <f t="shared" si="26"/>
        <v>Бард</v>
      </c>
    </row>
    <row r="1757" spans="1:11">
      <c r="A1757">
        <v>6591111</v>
      </c>
      <c r="B1757" t="s">
        <v>5340</v>
      </c>
      <c r="C1757" t="s">
        <v>1177</v>
      </c>
      <c r="D1757" t="s">
        <v>1178</v>
      </c>
      <c r="E1757">
        <v>18521</v>
      </c>
      <c r="F1757" t="s">
        <v>58</v>
      </c>
      <c r="G1757" s="21">
        <v>100</v>
      </c>
      <c r="H1757" s="21">
        <v>6958000</v>
      </c>
      <c r="I1757" s="21">
        <v>6958000</v>
      </c>
      <c r="K1757" s="35" t="str">
        <f t="shared" si="26"/>
        <v>Бард</v>
      </c>
    </row>
    <row r="1758" spans="1:11">
      <c r="A1758">
        <v>6591112</v>
      </c>
      <c r="B1758" t="s">
        <v>5340</v>
      </c>
      <c r="C1758" t="s">
        <v>1177</v>
      </c>
      <c r="D1758" t="s">
        <v>1178</v>
      </c>
      <c r="E1758">
        <v>18521</v>
      </c>
      <c r="F1758" t="s">
        <v>58</v>
      </c>
      <c r="G1758" s="21">
        <v>100</v>
      </c>
      <c r="H1758" s="21">
        <v>6958000</v>
      </c>
      <c r="I1758" s="21">
        <v>6958000</v>
      </c>
      <c r="K1758" s="35" t="str">
        <f t="shared" si="26"/>
        <v>Бард</v>
      </c>
    </row>
    <row r="1759" spans="1:11">
      <c r="A1759">
        <v>6591113</v>
      </c>
      <c r="B1759" t="s">
        <v>5340</v>
      </c>
      <c r="C1759" t="s">
        <v>59</v>
      </c>
      <c r="D1759" t="s">
        <v>60</v>
      </c>
      <c r="E1759">
        <v>18521</v>
      </c>
      <c r="F1759" t="s">
        <v>58</v>
      </c>
      <c r="G1759" s="21">
        <v>100</v>
      </c>
      <c r="H1759" s="21">
        <v>6957000</v>
      </c>
      <c r="I1759" s="21">
        <v>6957000</v>
      </c>
      <c r="K1759" s="35" t="str">
        <f t="shared" si="26"/>
        <v>Бард</v>
      </c>
    </row>
    <row r="1760" spans="1:11">
      <c r="A1760">
        <v>6591723</v>
      </c>
      <c r="B1760" t="s">
        <v>5340</v>
      </c>
      <c r="C1760" t="s">
        <v>389</v>
      </c>
      <c r="D1760" t="s">
        <v>390</v>
      </c>
      <c r="E1760">
        <v>45433</v>
      </c>
      <c r="F1760" t="s">
        <v>84</v>
      </c>
      <c r="G1760" s="21">
        <v>300</v>
      </c>
      <c r="H1760" s="21">
        <v>2702560</v>
      </c>
      <c r="I1760" s="21">
        <v>81076800</v>
      </c>
      <c r="K1760" s="35" t="str">
        <f t="shared" si="26"/>
        <v>Спир</v>
      </c>
    </row>
    <row r="1761" spans="1:11">
      <c r="A1761">
        <v>6592436</v>
      </c>
      <c r="B1761" t="s">
        <v>5339</v>
      </c>
      <c r="C1761" t="s">
        <v>353</v>
      </c>
      <c r="D1761" t="s">
        <v>354</v>
      </c>
      <c r="E1761">
        <v>9945285</v>
      </c>
      <c r="F1761" t="s">
        <v>1508</v>
      </c>
      <c r="G1761" s="21">
        <v>200</v>
      </c>
      <c r="H1761" s="21">
        <v>2721600</v>
      </c>
      <c r="I1761" s="21">
        <v>54432000</v>
      </c>
      <c r="K1761" s="35" t="str">
        <f t="shared" si="26"/>
        <v>Спир</v>
      </c>
    </row>
    <row r="1762" spans="1:11">
      <c r="A1762">
        <v>6592442</v>
      </c>
      <c r="B1762" t="s">
        <v>5339</v>
      </c>
      <c r="C1762" t="s">
        <v>163</v>
      </c>
      <c r="D1762" t="s">
        <v>164</v>
      </c>
      <c r="E1762">
        <v>45284</v>
      </c>
      <c r="F1762" t="s">
        <v>82</v>
      </c>
      <c r="G1762" s="21">
        <v>200</v>
      </c>
      <c r="H1762" s="21">
        <v>2757899</v>
      </c>
      <c r="I1762" s="21">
        <v>55157980</v>
      </c>
      <c r="K1762" s="35" t="str">
        <f t="shared" si="26"/>
        <v>Спир</v>
      </c>
    </row>
    <row r="1763" spans="1:11">
      <c r="A1763">
        <v>6592443</v>
      </c>
      <c r="B1763" t="s">
        <v>5339</v>
      </c>
      <c r="C1763" t="s">
        <v>367</v>
      </c>
      <c r="D1763" t="s">
        <v>368</v>
      </c>
      <c r="E1763">
        <v>45284</v>
      </c>
      <c r="F1763" t="s">
        <v>82</v>
      </c>
      <c r="G1763" s="21">
        <v>200</v>
      </c>
      <c r="H1763" s="21">
        <v>2754640</v>
      </c>
      <c r="I1763" s="21">
        <v>55092800</v>
      </c>
      <c r="K1763" s="35" t="str">
        <f t="shared" si="26"/>
        <v>Спир</v>
      </c>
    </row>
    <row r="1764" spans="1:11">
      <c r="A1764">
        <v>6593099</v>
      </c>
      <c r="B1764" t="s">
        <v>5339</v>
      </c>
      <c r="C1764" t="s">
        <v>63</v>
      </c>
      <c r="D1764" t="s">
        <v>64</v>
      </c>
      <c r="E1764">
        <v>18521</v>
      </c>
      <c r="F1764" t="s">
        <v>58</v>
      </c>
      <c r="G1764" s="21">
        <v>300</v>
      </c>
      <c r="H1764" s="21">
        <v>6958000</v>
      </c>
      <c r="I1764" s="21">
        <v>20874000</v>
      </c>
      <c r="K1764" s="35" t="str">
        <f t="shared" si="26"/>
        <v>Бард</v>
      </c>
    </row>
    <row r="1765" spans="1:11">
      <c r="A1765">
        <v>6593100</v>
      </c>
      <c r="B1765" t="s">
        <v>5339</v>
      </c>
      <c r="C1765" t="s">
        <v>59</v>
      </c>
      <c r="D1765" t="s">
        <v>60</v>
      </c>
      <c r="E1765">
        <v>18521</v>
      </c>
      <c r="F1765" t="s">
        <v>58</v>
      </c>
      <c r="G1765" s="21">
        <v>400</v>
      </c>
      <c r="H1765" s="21">
        <v>6957000</v>
      </c>
      <c r="I1765" s="21">
        <v>27828000</v>
      </c>
      <c r="K1765" s="35" t="str">
        <f t="shared" si="26"/>
        <v>Бард</v>
      </c>
    </row>
    <row r="1766" spans="1:11">
      <c r="A1766">
        <v>6593641</v>
      </c>
      <c r="B1766" t="s">
        <v>5339</v>
      </c>
      <c r="C1766" t="s">
        <v>1464</v>
      </c>
      <c r="D1766" t="s">
        <v>1465</v>
      </c>
      <c r="E1766">
        <v>9945285</v>
      </c>
      <c r="F1766" t="s">
        <v>1508</v>
      </c>
      <c r="G1766" s="21">
        <v>80</v>
      </c>
      <c r="H1766" s="21">
        <v>2722588</v>
      </c>
      <c r="I1766" s="21">
        <v>21780704</v>
      </c>
      <c r="K1766" s="35" t="str">
        <f t="shared" si="26"/>
        <v>Спир</v>
      </c>
    </row>
    <row r="1767" spans="1:11">
      <c r="A1767">
        <v>6593642</v>
      </c>
      <c r="B1767" t="s">
        <v>5339</v>
      </c>
      <c r="C1767" t="s">
        <v>113</v>
      </c>
      <c r="D1767" t="s">
        <v>114</v>
      </c>
      <c r="E1767">
        <v>9945285</v>
      </c>
      <c r="F1767" t="s">
        <v>1508</v>
      </c>
      <c r="G1767" s="21">
        <v>660</v>
      </c>
      <c r="H1767" s="21">
        <v>2722555</v>
      </c>
      <c r="I1767" s="21">
        <v>179688630</v>
      </c>
      <c r="K1767" s="35" t="str">
        <f t="shared" si="26"/>
        <v>Спир</v>
      </c>
    </row>
    <row r="1768" spans="1:11">
      <c r="A1768">
        <v>6593643</v>
      </c>
      <c r="B1768" t="s">
        <v>5339</v>
      </c>
      <c r="C1768" t="s">
        <v>1545</v>
      </c>
      <c r="D1768" t="s">
        <v>1546</v>
      </c>
      <c r="E1768">
        <v>9945285</v>
      </c>
      <c r="F1768" t="s">
        <v>1508</v>
      </c>
      <c r="G1768" s="21">
        <v>20</v>
      </c>
      <c r="H1768" s="21">
        <v>2721600</v>
      </c>
      <c r="I1768" s="21">
        <v>5443200</v>
      </c>
      <c r="K1768" s="35" t="str">
        <f t="shared" si="26"/>
        <v>Спир</v>
      </c>
    </row>
    <row r="1769" spans="1:11">
      <c r="A1769">
        <v>6594300</v>
      </c>
      <c r="B1769" t="s">
        <v>5299</v>
      </c>
      <c r="C1769" t="s">
        <v>150</v>
      </c>
      <c r="D1769" t="s">
        <v>151</v>
      </c>
      <c r="E1769">
        <v>45284</v>
      </c>
      <c r="F1769" t="s">
        <v>82</v>
      </c>
      <c r="G1769" s="21">
        <v>3200</v>
      </c>
      <c r="H1769" s="21">
        <v>2756788</v>
      </c>
      <c r="I1769" s="21">
        <v>882172160</v>
      </c>
      <c r="K1769" s="35" t="str">
        <f t="shared" si="26"/>
        <v>Спир</v>
      </c>
    </row>
    <row r="1770" spans="1:11">
      <c r="A1770">
        <v>6594301</v>
      </c>
      <c r="B1770" t="s">
        <v>5299</v>
      </c>
      <c r="C1770" t="s">
        <v>186</v>
      </c>
      <c r="D1770" t="s">
        <v>187</v>
      </c>
      <c r="E1770">
        <v>45284</v>
      </c>
      <c r="F1770" t="s">
        <v>82</v>
      </c>
      <c r="G1770" s="21">
        <v>100</v>
      </c>
      <c r="H1770" s="21">
        <v>2755999</v>
      </c>
      <c r="I1770" s="21">
        <v>27559990</v>
      </c>
      <c r="K1770" s="35" t="str">
        <f t="shared" si="26"/>
        <v>Спир</v>
      </c>
    </row>
    <row r="1771" spans="1:11">
      <c r="A1771">
        <v>6594302</v>
      </c>
      <c r="B1771" t="s">
        <v>5299</v>
      </c>
      <c r="C1771" t="s">
        <v>150</v>
      </c>
      <c r="D1771" t="s">
        <v>151</v>
      </c>
      <c r="E1771">
        <v>45284</v>
      </c>
      <c r="F1771" t="s">
        <v>82</v>
      </c>
      <c r="G1771" s="21">
        <v>200</v>
      </c>
      <c r="H1771" s="21">
        <v>2755688</v>
      </c>
      <c r="I1771" s="21">
        <v>55113760</v>
      </c>
      <c r="K1771" s="35" t="str">
        <f t="shared" si="26"/>
        <v>Спир</v>
      </c>
    </row>
    <row r="1772" spans="1:11">
      <c r="A1772">
        <v>6595749</v>
      </c>
      <c r="B1772" t="s">
        <v>5299</v>
      </c>
      <c r="C1772" t="s">
        <v>353</v>
      </c>
      <c r="D1772" t="s">
        <v>354</v>
      </c>
      <c r="E1772">
        <v>78261</v>
      </c>
      <c r="F1772" t="s">
        <v>1461</v>
      </c>
      <c r="G1772" s="21">
        <v>6000</v>
      </c>
      <c r="H1772" s="21">
        <v>27216000</v>
      </c>
      <c r="I1772" s="21">
        <v>163296000</v>
      </c>
      <c r="K1772" s="35" t="str">
        <f t="shared" si="26"/>
        <v>Спир</v>
      </c>
    </row>
    <row r="1773" spans="1:11">
      <c r="A1773">
        <v>6596840</v>
      </c>
      <c r="B1773" t="s">
        <v>5298</v>
      </c>
      <c r="C1773" t="s">
        <v>1487</v>
      </c>
      <c r="D1773" t="s">
        <v>1488</v>
      </c>
      <c r="E1773">
        <v>18521</v>
      </c>
      <c r="F1773" t="s">
        <v>58</v>
      </c>
      <c r="G1773" s="21">
        <v>200</v>
      </c>
      <c r="H1773" s="21">
        <v>6958001</v>
      </c>
      <c r="I1773" s="21">
        <v>13916002</v>
      </c>
      <c r="K1773" s="35" t="str">
        <f t="shared" si="26"/>
        <v>Бард</v>
      </c>
    </row>
    <row r="1774" spans="1:11">
      <c r="A1774">
        <v>6596841</v>
      </c>
      <c r="B1774" t="s">
        <v>5298</v>
      </c>
      <c r="C1774" t="s">
        <v>1177</v>
      </c>
      <c r="D1774" t="s">
        <v>1178</v>
      </c>
      <c r="E1774">
        <v>18521</v>
      </c>
      <c r="F1774" t="s">
        <v>58</v>
      </c>
      <c r="G1774" s="21">
        <v>100</v>
      </c>
      <c r="H1774" s="21">
        <v>6958000</v>
      </c>
      <c r="I1774" s="21">
        <v>6958000</v>
      </c>
      <c r="K1774" s="35" t="str">
        <f t="shared" si="26"/>
        <v>Бард</v>
      </c>
    </row>
    <row r="1775" spans="1:11">
      <c r="A1775">
        <v>6598605</v>
      </c>
      <c r="B1775" t="s">
        <v>5338</v>
      </c>
      <c r="C1775" t="s">
        <v>59</v>
      </c>
      <c r="D1775" t="s">
        <v>60</v>
      </c>
      <c r="E1775">
        <v>18521</v>
      </c>
      <c r="F1775" t="s">
        <v>58</v>
      </c>
      <c r="G1775" s="21">
        <v>700</v>
      </c>
      <c r="H1775" s="21">
        <v>6957000</v>
      </c>
      <c r="I1775" s="21">
        <v>48699000</v>
      </c>
      <c r="K1775" s="35" t="str">
        <f t="shared" si="26"/>
        <v>Бард</v>
      </c>
    </row>
    <row r="1776" spans="1:11">
      <c r="A1776">
        <v>6598799</v>
      </c>
      <c r="B1776" t="s">
        <v>5338</v>
      </c>
      <c r="C1776" t="s">
        <v>125</v>
      </c>
      <c r="D1776" t="s">
        <v>126</v>
      </c>
      <c r="E1776">
        <v>78262</v>
      </c>
      <c r="F1776" t="s">
        <v>1495</v>
      </c>
      <c r="G1776" s="21">
        <v>3300</v>
      </c>
      <c r="H1776" s="21">
        <v>27546400</v>
      </c>
      <c r="I1776" s="21">
        <v>90903120</v>
      </c>
      <c r="K1776" s="35" t="str">
        <f t="shared" si="26"/>
        <v>Спир</v>
      </c>
    </row>
    <row r="1777" spans="1:11">
      <c r="A1777">
        <v>6599094</v>
      </c>
      <c r="B1777" t="s">
        <v>5338</v>
      </c>
      <c r="C1777" t="s">
        <v>171</v>
      </c>
      <c r="D1777" t="s">
        <v>172</v>
      </c>
      <c r="E1777">
        <v>45433</v>
      </c>
      <c r="F1777" t="s">
        <v>84</v>
      </c>
      <c r="G1777" s="21">
        <v>300</v>
      </c>
      <c r="H1777" s="21">
        <v>2712560</v>
      </c>
      <c r="I1777" s="21">
        <v>81376800</v>
      </c>
      <c r="K1777" s="35" t="str">
        <f t="shared" si="26"/>
        <v>Спир</v>
      </c>
    </row>
    <row r="1778" spans="1:11">
      <c r="A1778">
        <v>6599095</v>
      </c>
      <c r="B1778" t="s">
        <v>5338</v>
      </c>
      <c r="C1778" t="s">
        <v>1150</v>
      </c>
      <c r="D1778" t="s">
        <v>1151</v>
      </c>
      <c r="E1778">
        <v>9945285</v>
      </c>
      <c r="F1778" t="s">
        <v>1508</v>
      </c>
      <c r="G1778" s="21">
        <v>100</v>
      </c>
      <c r="H1778" s="21">
        <v>2727999</v>
      </c>
      <c r="I1778" s="21">
        <v>27279990</v>
      </c>
      <c r="K1778" s="35" t="str">
        <f t="shared" si="26"/>
        <v>Спир</v>
      </c>
    </row>
    <row r="1779" spans="1:11">
      <c r="A1779">
        <v>6600395</v>
      </c>
      <c r="B1779" t="s">
        <v>4559</v>
      </c>
      <c r="C1779" t="s">
        <v>1462</v>
      </c>
      <c r="D1779" t="s">
        <v>1463</v>
      </c>
      <c r="E1779">
        <v>18521</v>
      </c>
      <c r="F1779" t="s">
        <v>58</v>
      </c>
      <c r="G1779" s="21">
        <v>100</v>
      </c>
      <c r="H1779" s="21">
        <v>6960999</v>
      </c>
      <c r="I1779" s="21">
        <v>6960999</v>
      </c>
      <c r="K1779" s="35" t="str">
        <f t="shared" si="26"/>
        <v>Бард</v>
      </c>
    </row>
    <row r="1780" spans="1:11">
      <c r="A1780">
        <v>6600396</v>
      </c>
      <c r="B1780" t="s">
        <v>4559</v>
      </c>
      <c r="C1780" t="s">
        <v>56</v>
      </c>
      <c r="D1780" t="s">
        <v>57</v>
      </c>
      <c r="E1780">
        <v>18521</v>
      </c>
      <c r="F1780" t="s">
        <v>58</v>
      </c>
      <c r="G1780" s="21">
        <v>300</v>
      </c>
      <c r="H1780" s="21">
        <v>6957205</v>
      </c>
      <c r="I1780" s="21">
        <v>20871615</v>
      </c>
      <c r="K1780" s="35" t="str">
        <f t="shared" si="26"/>
        <v>Бард</v>
      </c>
    </row>
    <row r="1781" spans="1:11">
      <c r="A1781">
        <v>6600397</v>
      </c>
      <c r="B1781" t="s">
        <v>4559</v>
      </c>
      <c r="C1781" t="s">
        <v>1471</v>
      </c>
      <c r="D1781" t="s">
        <v>1472</v>
      </c>
      <c r="E1781">
        <v>18521</v>
      </c>
      <c r="F1781" t="s">
        <v>58</v>
      </c>
      <c r="G1781" s="21">
        <v>100</v>
      </c>
      <c r="H1781" s="21">
        <v>6957001</v>
      </c>
      <c r="I1781" s="21">
        <v>6957001</v>
      </c>
      <c r="K1781" s="35" t="str">
        <f t="shared" si="26"/>
        <v>Бард</v>
      </c>
    </row>
    <row r="1782" spans="1:11">
      <c r="A1782">
        <v>6600398</v>
      </c>
      <c r="B1782" t="s">
        <v>4559</v>
      </c>
      <c r="C1782" t="s">
        <v>59</v>
      </c>
      <c r="D1782" t="s">
        <v>60</v>
      </c>
      <c r="E1782">
        <v>18521</v>
      </c>
      <c r="F1782" t="s">
        <v>58</v>
      </c>
      <c r="G1782" s="21">
        <v>500</v>
      </c>
      <c r="H1782" s="21">
        <v>6957000</v>
      </c>
      <c r="I1782" s="21">
        <v>34785000</v>
      </c>
      <c r="K1782" s="35" t="str">
        <f t="shared" si="26"/>
        <v>Бард</v>
      </c>
    </row>
    <row r="1783" spans="1:11">
      <c r="A1783">
        <v>6600971</v>
      </c>
      <c r="B1783" t="s">
        <v>4559</v>
      </c>
      <c r="C1783" t="s">
        <v>367</v>
      </c>
      <c r="D1783" t="s">
        <v>368</v>
      </c>
      <c r="E1783">
        <v>45284</v>
      </c>
      <c r="F1783" t="s">
        <v>82</v>
      </c>
      <c r="G1783" s="21">
        <v>200</v>
      </c>
      <c r="H1783" s="21">
        <v>2754640</v>
      </c>
      <c r="I1783" s="21">
        <v>55092800</v>
      </c>
      <c r="K1783" s="35" t="str">
        <f t="shared" si="26"/>
        <v>Спир</v>
      </c>
    </row>
    <row r="1784" spans="1:11">
      <c r="A1784">
        <v>6601733</v>
      </c>
      <c r="B1784" t="s">
        <v>5294</v>
      </c>
      <c r="C1784" t="s">
        <v>5336</v>
      </c>
      <c r="D1784" t="s">
        <v>5337</v>
      </c>
      <c r="E1784">
        <v>45433</v>
      </c>
      <c r="F1784" t="s">
        <v>84</v>
      </c>
      <c r="G1784" s="21">
        <v>60</v>
      </c>
      <c r="H1784" s="21">
        <v>2713000</v>
      </c>
      <c r="I1784" s="21">
        <v>16278000</v>
      </c>
      <c r="K1784" s="35" t="str">
        <f t="shared" si="26"/>
        <v>Спир</v>
      </c>
    </row>
    <row r="1785" spans="1:11">
      <c r="A1785">
        <v>6601734</v>
      </c>
      <c r="B1785" t="s">
        <v>5294</v>
      </c>
      <c r="C1785" t="s">
        <v>165</v>
      </c>
      <c r="D1785" t="s">
        <v>166</v>
      </c>
      <c r="E1785">
        <v>9945285</v>
      </c>
      <c r="F1785" t="s">
        <v>1508</v>
      </c>
      <c r="G1785" s="21">
        <v>200</v>
      </c>
      <c r="H1785" s="21">
        <v>2722999</v>
      </c>
      <c r="I1785" s="21">
        <v>54459980</v>
      </c>
      <c r="K1785" s="35" t="str">
        <f t="shared" si="26"/>
        <v>Спир</v>
      </c>
    </row>
    <row r="1786" spans="1:11">
      <c r="A1786">
        <v>6602391</v>
      </c>
      <c r="B1786" t="s">
        <v>5294</v>
      </c>
      <c r="C1786" t="s">
        <v>63</v>
      </c>
      <c r="D1786" t="s">
        <v>64</v>
      </c>
      <c r="E1786">
        <v>18521</v>
      </c>
      <c r="F1786" t="s">
        <v>58</v>
      </c>
      <c r="G1786" s="21">
        <v>300</v>
      </c>
      <c r="H1786" s="21">
        <v>6958000</v>
      </c>
      <c r="I1786" s="21">
        <v>20874000</v>
      </c>
      <c r="K1786" s="35" t="str">
        <f t="shared" si="26"/>
        <v>Бард</v>
      </c>
    </row>
    <row r="1787" spans="1:11">
      <c r="A1787">
        <v>6602392</v>
      </c>
      <c r="B1787" t="s">
        <v>5294</v>
      </c>
      <c r="C1787" t="s">
        <v>59</v>
      </c>
      <c r="D1787" t="s">
        <v>60</v>
      </c>
      <c r="E1787">
        <v>18521</v>
      </c>
      <c r="F1787" t="s">
        <v>58</v>
      </c>
      <c r="G1787" s="21">
        <v>400</v>
      </c>
      <c r="H1787" s="21">
        <v>6957000</v>
      </c>
      <c r="I1787" s="21">
        <v>27828000</v>
      </c>
      <c r="K1787" s="35" t="str">
        <f t="shared" si="26"/>
        <v>Бард</v>
      </c>
    </row>
    <row r="1788" spans="1:11">
      <c r="A1788">
        <v>6602603</v>
      </c>
      <c r="B1788" t="s">
        <v>5294</v>
      </c>
      <c r="C1788" t="s">
        <v>111</v>
      </c>
      <c r="D1788" t="s">
        <v>112</v>
      </c>
      <c r="E1788">
        <v>78261</v>
      </c>
      <c r="F1788" t="s">
        <v>1461</v>
      </c>
      <c r="G1788" s="21">
        <v>1500</v>
      </c>
      <c r="H1788" s="21">
        <v>27216001</v>
      </c>
      <c r="I1788" s="21">
        <v>40824001.5</v>
      </c>
      <c r="K1788" s="35" t="str">
        <f t="shared" si="26"/>
        <v>Спир</v>
      </c>
    </row>
    <row r="1789" spans="1:11">
      <c r="A1789">
        <v>6602604</v>
      </c>
      <c r="B1789" t="s">
        <v>5294</v>
      </c>
      <c r="C1789" t="s">
        <v>353</v>
      </c>
      <c r="D1789" t="s">
        <v>354</v>
      </c>
      <c r="E1789">
        <v>78261</v>
      </c>
      <c r="F1789" t="s">
        <v>1461</v>
      </c>
      <c r="G1789" s="21">
        <v>1200</v>
      </c>
      <c r="H1789" s="21">
        <v>27216000</v>
      </c>
      <c r="I1789" s="21">
        <v>32659200</v>
      </c>
      <c r="K1789" s="35" t="str">
        <f t="shared" si="26"/>
        <v>Спир</v>
      </c>
    </row>
    <row r="1790" spans="1:11">
      <c r="A1790">
        <v>6602605</v>
      </c>
      <c r="B1790" t="s">
        <v>5294</v>
      </c>
      <c r="C1790" t="s">
        <v>353</v>
      </c>
      <c r="D1790" t="s">
        <v>354</v>
      </c>
      <c r="E1790">
        <v>78261</v>
      </c>
      <c r="F1790" t="s">
        <v>1461</v>
      </c>
      <c r="G1790" s="21">
        <v>4800</v>
      </c>
      <c r="H1790" s="21">
        <v>27216000</v>
      </c>
      <c r="I1790" s="21">
        <v>130636800</v>
      </c>
      <c r="K1790" s="35" t="str">
        <f t="shared" si="26"/>
        <v>Спир</v>
      </c>
    </row>
    <row r="1791" spans="1:11">
      <c r="A1791">
        <v>6602950</v>
      </c>
      <c r="B1791" t="s">
        <v>5294</v>
      </c>
      <c r="C1791" t="s">
        <v>211</v>
      </c>
      <c r="D1791" t="s">
        <v>87</v>
      </c>
      <c r="E1791">
        <v>45433</v>
      </c>
      <c r="F1791" t="s">
        <v>84</v>
      </c>
      <c r="G1791" s="21">
        <v>30</v>
      </c>
      <c r="H1791" s="21">
        <v>2702560</v>
      </c>
      <c r="I1791" s="21">
        <v>8107680</v>
      </c>
      <c r="K1791" s="35" t="str">
        <f t="shared" si="26"/>
        <v>Спир</v>
      </c>
    </row>
    <row r="1792" spans="1:11">
      <c r="A1792">
        <v>6603243</v>
      </c>
      <c r="B1792" t="s">
        <v>5294</v>
      </c>
      <c r="C1792" t="s">
        <v>1489</v>
      </c>
      <c r="D1792" t="s">
        <v>1490</v>
      </c>
      <c r="E1792">
        <v>78261</v>
      </c>
      <c r="F1792" t="s">
        <v>1461</v>
      </c>
      <c r="G1792" s="21">
        <v>3200</v>
      </c>
      <c r="H1792" s="21">
        <v>27216000</v>
      </c>
      <c r="I1792" s="21">
        <v>87091200</v>
      </c>
      <c r="K1792" s="35" t="str">
        <f t="shared" si="26"/>
        <v>Спир</v>
      </c>
    </row>
    <row r="1793" spans="1:11">
      <c r="A1793">
        <v>6603670</v>
      </c>
      <c r="B1793" t="s">
        <v>5293</v>
      </c>
      <c r="C1793" t="s">
        <v>5328</v>
      </c>
      <c r="D1793" t="s">
        <v>5329</v>
      </c>
      <c r="E1793">
        <v>45433</v>
      </c>
      <c r="F1793" t="s">
        <v>84</v>
      </c>
      <c r="G1793" s="21">
        <v>200</v>
      </c>
      <c r="H1793" s="21">
        <v>2705000</v>
      </c>
      <c r="I1793" s="21">
        <v>54100000</v>
      </c>
      <c r="K1793" s="35" t="str">
        <f t="shared" si="26"/>
        <v>Спир</v>
      </c>
    </row>
    <row r="1794" spans="1:11">
      <c r="A1794">
        <v>6603675</v>
      </c>
      <c r="B1794" t="s">
        <v>5293</v>
      </c>
      <c r="C1794" t="s">
        <v>150</v>
      </c>
      <c r="D1794" t="s">
        <v>151</v>
      </c>
      <c r="E1794">
        <v>45284</v>
      </c>
      <c r="F1794" t="s">
        <v>82</v>
      </c>
      <c r="G1794" s="21">
        <v>3000</v>
      </c>
      <c r="H1794" s="21">
        <v>2758999</v>
      </c>
      <c r="I1794" s="21">
        <v>827699700</v>
      </c>
      <c r="K1794" s="35" t="str">
        <f t="shared" si="26"/>
        <v>Спир</v>
      </c>
    </row>
    <row r="1795" spans="1:11">
      <c r="A1795">
        <v>6604343</v>
      </c>
      <c r="B1795" t="s">
        <v>5293</v>
      </c>
      <c r="C1795" t="s">
        <v>59</v>
      </c>
      <c r="D1795" t="s">
        <v>60</v>
      </c>
      <c r="E1795">
        <v>18521</v>
      </c>
      <c r="F1795" t="s">
        <v>58</v>
      </c>
      <c r="G1795" s="21">
        <v>700</v>
      </c>
      <c r="H1795" s="21">
        <v>6957000</v>
      </c>
      <c r="I1795" s="21">
        <v>48699000</v>
      </c>
      <c r="K1795" s="35" t="str">
        <f t="shared" si="26"/>
        <v>Бард</v>
      </c>
    </row>
    <row r="1796" spans="1:11">
      <c r="A1796">
        <v>6604537</v>
      </c>
      <c r="B1796" t="s">
        <v>5293</v>
      </c>
      <c r="C1796" t="s">
        <v>1489</v>
      </c>
      <c r="D1796" t="s">
        <v>1490</v>
      </c>
      <c r="E1796">
        <v>78261</v>
      </c>
      <c r="F1796" t="s">
        <v>1461</v>
      </c>
      <c r="G1796" s="21">
        <v>1200</v>
      </c>
      <c r="H1796" s="21">
        <v>27216222</v>
      </c>
      <c r="I1796" s="21">
        <v>32659466.399999999</v>
      </c>
      <c r="K1796" s="35" t="str">
        <f t="shared" si="26"/>
        <v>Спир</v>
      </c>
    </row>
    <row r="1797" spans="1:11">
      <c r="A1797">
        <v>6604538</v>
      </c>
      <c r="B1797" t="s">
        <v>5293</v>
      </c>
      <c r="C1797" t="s">
        <v>1489</v>
      </c>
      <c r="D1797" t="s">
        <v>1490</v>
      </c>
      <c r="E1797">
        <v>78261</v>
      </c>
      <c r="F1797" t="s">
        <v>1461</v>
      </c>
      <c r="G1797" s="21">
        <v>3200</v>
      </c>
      <c r="H1797" s="21">
        <v>27216222</v>
      </c>
      <c r="I1797" s="21">
        <v>87091910.400000006</v>
      </c>
      <c r="K1797" s="35" t="str">
        <f t="shared" si="26"/>
        <v>Спир</v>
      </c>
    </row>
    <row r="1798" spans="1:11">
      <c r="A1798">
        <v>6604839</v>
      </c>
      <c r="B1798" t="s">
        <v>5293</v>
      </c>
      <c r="C1798" t="s">
        <v>5328</v>
      </c>
      <c r="D1798" t="s">
        <v>5329</v>
      </c>
      <c r="E1798">
        <v>45433</v>
      </c>
      <c r="F1798" t="s">
        <v>84</v>
      </c>
      <c r="G1798" s="21">
        <v>20</v>
      </c>
      <c r="H1798" s="21">
        <v>2703000</v>
      </c>
      <c r="I1798" s="21">
        <v>5406000</v>
      </c>
      <c r="K1798" s="35" t="str">
        <f t="shared" si="26"/>
        <v>Спир</v>
      </c>
    </row>
    <row r="1799" spans="1:11">
      <c r="A1799">
        <v>6605511</v>
      </c>
      <c r="B1799" t="s">
        <v>4506</v>
      </c>
      <c r="C1799" t="s">
        <v>1560</v>
      </c>
      <c r="D1799" t="s">
        <v>1561</v>
      </c>
      <c r="E1799">
        <v>45433</v>
      </c>
      <c r="F1799" t="s">
        <v>84</v>
      </c>
      <c r="G1799" s="21">
        <v>50</v>
      </c>
      <c r="H1799" s="21">
        <v>2703100</v>
      </c>
      <c r="I1799" s="21">
        <v>13515500</v>
      </c>
      <c r="K1799" s="35" t="str">
        <f t="shared" ref="K1799:K1862" si="27">LEFT(F1799,4)</f>
        <v>Спир</v>
      </c>
    </row>
    <row r="1800" spans="1:11">
      <c r="A1800">
        <v>6606416</v>
      </c>
      <c r="B1800" t="s">
        <v>4506</v>
      </c>
      <c r="C1800" t="s">
        <v>1177</v>
      </c>
      <c r="D1800" t="s">
        <v>1178</v>
      </c>
      <c r="E1800">
        <v>18521</v>
      </c>
      <c r="F1800" t="s">
        <v>58</v>
      </c>
      <c r="G1800" s="21">
        <v>100</v>
      </c>
      <c r="H1800" s="21">
        <v>6957010</v>
      </c>
      <c r="I1800" s="21">
        <v>6957010</v>
      </c>
      <c r="K1800" s="35" t="str">
        <f t="shared" si="27"/>
        <v>Бард</v>
      </c>
    </row>
    <row r="1801" spans="1:11">
      <c r="A1801">
        <v>6606417</v>
      </c>
      <c r="B1801" t="s">
        <v>4506</v>
      </c>
      <c r="C1801" t="s">
        <v>1177</v>
      </c>
      <c r="D1801" t="s">
        <v>1178</v>
      </c>
      <c r="E1801">
        <v>18521</v>
      </c>
      <c r="F1801" t="s">
        <v>58</v>
      </c>
      <c r="G1801" s="21">
        <v>100</v>
      </c>
      <c r="H1801" s="21">
        <v>6957010</v>
      </c>
      <c r="I1801" s="21">
        <v>6957010</v>
      </c>
      <c r="K1801" s="35" t="str">
        <f t="shared" si="27"/>
        <v>Бард</v>
      </c>
    </row>
    <row r="1802" spans="1:11">
      <c r="A1802">
        <v>6606418</v>
      </c>
      <c r="B1802" t="s">
        <v>4506</v>
      </c>
      <c r="C1802" t="s">
        <v>204</v>
      </c>
      <c r="D1802" t="s">
        <v>73</v>
      </c>
      <c r="E1802">
        <v>18521</v>
      </c>
      <c r="F1802" t="s">
        <v>58</v>
      </c>
      <c r="G1802" s="21">
        <v>100</v>
      </c>
      <c r="H1802" s="21">
        <v>6957009</v>
      </c>
      <c r="I1802" s="21">
        <v>6957009</v>
      </c>
      <c r="K1802" s="35" t="str">
        <f t="shared" si="27"/>
        <v>Бард</v>
      </c>
    </row>
    <row r="1803" spans="1:11">
      <c r="A1803">
        <v>6606419</v>
      </c>
      <c r="B1803" t="s">
        <v>4506</v>
      </c>
      <c r="C1803" t="s">
        <v>59</v>
      </c>
      <c r="D1803" t="s">
        <v>60</v>
      </c>
      <c r="E1803">
        <v>18521</v>
      </c>
      <c r="F1803" t="s">
        <v>58</v>
      </c>
      <c r="G1803" s="21">
        <v>400</v>
      </c>
      <c r="H1803" s="21">
        <v>6957000</v>
      </c>
      <c r="I1803" s="21">
        <v>27828000</v>
      </c>
      <c r="K1803" s="35" t="str">
        <f t="shared" si="27"/>
        <v>Бард</v>
      </c>
    </row>
    <row r="1804" spans="1:11">
      <c r="A1804">
        <v>6607027</v>
      </c>
      <c r="B1804" t="s">
        <v>4506</v>
      </c>
      <c r="C1804" t="s">
        <v>184</v>
      </c>
      <c r="D1804" t="s">
        <v>185</v>
      </c>
      <c r="E1804">
        <v>9945285</v>
      </c>
      <c r="F1804" t="s">
        <v>1508</v>
      </c>
      <c r="G1804" s="21">
        <v>1200</v>
      </c>
      <c r="H1804" s="21">
        <v>2721622</v>
      </c>
      <c r="I1804" s="21">
        <v>326594640</v>
      </c>
      <c r="K1804" s="35" t="str">
        <f t="shared" si="27"/>
        <v>Спир</v>
      </c>
    </row>
    <row r="1805" spans="1:11">
      <c r="A1805">
        <v>6607331</v>
      </c>
      <c r="B1805" t="s">
        <v>4506</v>
      </c>
      <c r="C1805" t="s">
        <v>411</v>
      </c>
      <c r="D1805" t="s">
        <v>412</v>
      </c>
      <c r="E1805">
        <v>78261</v>
      </c>
      <c r="F1805" t="s">
        <v>1461</v>
      </c>
      <c r="G1805" s="21">
        <v>1200</v>
      </c>
      <c r="H1805" s="21">
        <v>27217288</v>
      </c>
      <c r="I1805" s="21">
        <v>32660745.600000001</v>
      </c>
      <c r="K1805" s="35" t="str">
        <f t="shared" si="27"/>
        <v>Спир</v>
      </c>
    </row>
    <row r="1806" spans="1:11">
      <c r="A1806">
        <v>6607799</v>
      </c>
      <c r="B1806" t="s">
        <v>4566</v>
      </c>
      <c r="C1806" t="s">
        <v>423</v>
      </c>
      <c r="D1806" t="s">
        <v>424</v>
      </c>
      <c r="E1806">
        <v>9945285</v>
      </c>
      <c r="F1806" t="s">
        <v>1508</v>
      </c>
      <c r="G1806" s="21">
        <v>290</v>
      </c>
      <c r="H1806" s="21">
        <v>2722900</v>
      </c>
      <c r="I1806" s="21">
        <v>78964100</v>
      </c>
      <c r="K1806" s="35" t="str">
        <f t="shared" si="27"/>
        <v>Спир</v>
      </c>
    </row>
    <row r="1807" spans="1:11">
      <c r="A1807">
        <v>6608468</v>
      </c>
      <c r="B1807" t="s">
        <v>4566</v>
      </c>
      <c r="C1807" t="s">
        <v>59</v>
      </c>
      <c r="D1807" t="s">
        <v>60</v>
      </c>
      <c r="E1807">
        <v>18521</v>
      </c>
      <c r="F1807" t="s">
        <v>58</v>
      </c>
      <c r="G1807" s="21">
        <v>700</v>
      </c>
      <c r="H1807" s="21">
        <v>6957000</v>
      </c>
      <c r="I1807" s="21">
        <v>48699000</v>
      </c>
      <c r="K1807" s="35" t="str">
        <f t="shared" si="27"/>
        <v>Бард</v>
      </c>
    </row>
    <row r="1808" spans="1:11">
      <c r="A1808">
        <v>6608701</v>
      </c>
      <c r="B1808" t="s">
        <v>4566</v>
      </c>
      <c r="C1808" t="s">
        <v>353</v>
      </c>
      <c r="D1808" t="s">
        <v>354</v>
      </c>
      <c r="E1808">
        <v>78261</v>
      </c>
      <c r="F1808" t="s">
        <v>1461</v>
      </c>
      <c r="G1808" s="21">
        <v>12000</v>
      </c>
      <c r="H1808" s="21">
        <v>27230003</v>
      </c>
      <c r="I1808" s="21">
        <v>326760036</v>
      </c>
      <c r="K1808" s="35" t="str">
        <f t="shared" si="27"/>
        <v>Спир</v>
      </c>
    </row>
    <row r="1809" spans="1:11">
      <c r="A1809">
        <v>6609121</v>
      </c>
      <c r="B1809" t="s">
        <v>4566</v>
      </c>
      <c r="C1809" t="s">
        <v>1147</v>
      </c>
      <c r="D1809" t="s">
        <v>1148</v>
      </c>
      <c r="E1809">
        <v>45433</v>
      </c>
      <c r="F1809" t="s">
        <v>84</v>
      </c>
      <c r="G1809" s="21">
        <v>800</v>
      </c>
      <c r="H1809" s="21">
        <v>2703001</v>
      </c>
      <c r="I1809" s="21">
        <v>216240080</v>
      </c>
      <c r="K1809" s="35" t="str">
        <f t="shared" si="27"/>
        <v>Спир</v>
      </c>
    </row>
    <row r="1810" spans="1:11">
      <c r="A1810">
        <v>6609122</v>
      </c>
      <c r="B1810" t="s">
        <v>4566</v>
      </c>
      <c r="C1810" t="s">
        <v>5334</v>
      </c>
      <c r="D1810" t="s">
        <v>5335</v>
      </c>
      <c r="E1810">
        <v>45433</v>
      </c>
      <c r="F1810" t="s">
        <v>84</v>
      </c>
      <c r="G1810" s="21">
        <v>200</v>
      </c>
      <c r="H1810" s="21">
        <v>2703000</v>
      </c>
      <c r="I1810" s="21">
        <v>54060000</v>
      </c>
      <c r="K1810" s="35" t="str">
        <f t="shared" si="27"/>
        <v>Спир</v>
      </c>
    </row>
    <row r="1811" spans="1:11">
      <c r="A1811">
        <v>6609123</v>
      </c>
      <c r="B1811" t="s">
        <v>4566</v>
      </c>
      <c r="C1811" t="s">
        <v>3937</v>
      </c>
      <c r="D1811" t="s">
        <v>3961</v>
      </c>
      <c r="E1811">
        <v>9945285</v>
      </c>
      <c r="F1811" t="s">
        <v>1508</v>
      </c>
      <c r="G1811" s="21">
        <v>400</v>
      </c>
      <c r="H1811" s="21">
        <v>2722788</v>
      </c>
      <c r="I1811" s="21">
        <v>108911520</v>
      </c>
      <c r="K1811" s="35" t="str">
        <f t="shared" si="27"/>
        <v>Спир</v>
      </c>
    </row>
    <row r="1812" spans="1:11">
      <c r="A1812">
        <v>6609127</v>
      </c>
      <c r="B1812" t="s">
        <v>4566</v>
      </c>
      <c r="C1812" t="s">
        <v>150</v>
      </c>
      <c r="D1812" t="s">
        <v>151</v>
      </c>
      <c r="E1812">
        <v>45284</v>
      </c>
      <c r="F1812" t="s">
        <v>82</v>
      </c>
      <c r="G1812" s="21">
        <v>20</v>
      </c>
      <c r="H1812" s="21">
        <v>2755788</v>
      </c>
      <c r="I1812" s="21">
        <v>5511576</v>
      </c>
      <c r="K1812" s="35" t="str">
        <f t="shared" si="27"/>
        <v>Спир</v>
      </c>
    </row>
    <row r="1813" spans="1:11">
      <c r="A1813">
        <v>6609847</v>
      </c>
      <c r="B1813" t="s">
        <v>5333</v>
      </c>
      <c r="C1813" t="s">
        <v>3940</v>
      </c>
      <c r="D1813" t="s">
        <v>3964</v>
      </c>
      <c r="E1813">
        <v>45433</v>
      </c>
      <c r="F1813" t="s">
        <v>84</v>
      </c>
      <c r="G1813" s="21">
        <v>100</v>
      </c>
      <c r="H1813" s="21">
        <v>2708788</v>
      </c>
      <c r="I1813" s="21">
        <v>27087880</v>
      </c>
      <c r="K1813" s="35" t="str">
        <f t="shared" si="27"/>
        <v>Спир</v>
      </c>
    </row>
    <row r="1814" spans="1:11">
      <c r="A1814">
        <v>6609848</v>
      </c>
      <c r="B1814" t="s">
        <v>5333</v>
      </c>
      <c r="C1814" t="s">
        <v>1518</v>
      </c>
      <c r="D1814" t="s">
        <v>1519</v>
      </c>
      <c r="E1814">
        <v>45433</v>
      </c>
      <c r="F1814" t="s">
        <v>84</v>
      </c>
      <c r="G1814" s="21">
        <v>450</v>
      </c>
      <c r="H1814" s="21">
        <v>2707788</v>
      </c>
      <c r="I1814" s="21">
        <v>121850460</v>
      </c>
      <c r="K1814" s="35" t="str">
        <f t="shared" si="27"/>
        <v>Спир</v>
      </c>
    </row>
    <row r="1815" spans="1:11">
      <c r="A1815">
        <v>6609849</v>
      </c>
      <c r="B1815" t="s">
        <v>5333</v>
      </c>
      <c r="C1815" t="s">
        <v>5334</v>
      </c>
      <c r="D1815" t="s">
        <v>5335</v>
      </c>
      <c r="E1815">
        <v>45433</v>
      </c>
      <c r="F1815" t="s">
        <v>84</v>
      </c>
      <c r="G1815" s="21">
        <v>170</v>
      </c>
      <c r="H1815" s="21">
        <v>2705300</v>
      </c>
      <c r="I1815" s="21">
        <v>45990100</v>
      </c>
      <c r="K1815" s="35" t="str">
        <f t="shared" si="27"/>
        <v>Спир</v>
      </c>
    </row>
    <row r="1816" spans="1:11">
      <c r="A1816">
        <v>6609850</v>
      </c>
      <c r="B1816" t="s">
        <v>5333</v>
      </c>
      <c r="C1816" t="s">
        <v>1563</v>
      </c>
      <c r="D1816" t="s">
        <v>1564</v>
      </c>
      <c r="E1816">
        <v>45433</v>
      </c>
      <c r="F1816" t="s">
        <v>84</v>
      </c>
      <c r="G1816" s="21">
        <v>60</v>
      </c>
      <c r="H1816" s="21">
        <v>2705000</v>
      </c>
      <c r="I1816" s="21">
        <v>16230000</v>
      </c>
      <c r="K1816" s="35" t="str">
        <f t="shared" si="27"/>
        <v>Спир</v>
      </c>
    </row>
    <row r="1817" spans="1:11">
      <c r="A1817">
        <v>6609851</v>
      </c>
      <c r="B1817" t="s">
        <v>5333</v>
      </c>
      <c r="C1817" t="s">
        <v>159</v>
      </c>
      <c r="D1817" t="s">
        <v>160</v>
      </c>
      <c r="E1817">
        <v>45433</v>
      </c>
      <c r="F1817" t="s">
        <v>84</v>
      </c>
      <c r="G1817" s="21">
        <v>50</v>
      </c>
      <c r="H1817" s="21">
        <v>2703000</v>
      </c>
      <c r="I1817" s="21">
        <v>13515000</v>
      </c>
      <c r="K1817" s="35" t="str">
        <f t="shared" si="27"/>
        <v>Спир</v>
      </c>
    </row>
    <row r="1818" spans="1:11">
      <c r="A1818">
        <v>6610481</v>
      </c>
      <c r="B1818" t="s">
        <v>5333</v>
      </c>
      <c r="C1818" t="s">
        <v>59</v>
      </c>
      <c r="D1818" t="s">
        <v>60</v>
      </c>
      <c r="E1818">
        <v>18521</v>
      </c>
      <c r="F1818" t="s">
        <v>58</v>
      </c>
      <c r="G1818" s="21">
        <v>700</v>
      </c>
      <c r="H1818" s="21">
        <v>6957000</v>
      </c>
      <c r="I1818" s="21">
        <v>48699000</v>
      </c>
      <c r="K1818" s="35" t="str">
        <f t="shared" si="27"/>
        <v>Бард</v>
      </c>
    </row>
    <row r="1819" spans="1:11">
      <c r="A1819">
        <v>6612232</v>
      </c>
      <c r="B1819" t="s">
        <v>4514</v>
      </c>
      <c r="C1819" t="s">
        <v>59</v>
      </c>
      <c r="D1819" t="s">
        <v>60</v>
      </c>
      <c r="E1819">
        <v>18521</v>
      </c>
      <c r="F1819" t="s">
        <v>58</v>
      </c>
      <c r="G1819" s="21">
        <v>700</v>
      </c>
      <c r="H1819" s="21">
        <v>6957000</v>
      </c>
      <c r="I1819" s="21">
        <v>48699000</v>
      </c>
      <c r="K1819" s="35" t="str">
        <f t="shared" si="27"/>
        <v>Бард</v>
      </c>
    </row>
    <row r="1820" spans="1:11">
      <c r="A1820">
        <v>6612764</v>
      </c>
      <c r="B1820" t="s">
        <v>4514</v>
      </c>
      <c r="C1820" t="s">
        <v>107</v>
      </c>
      <c r="D1820" t="s">
        <v>108</v>
      </c>
      <c r="E1820">
        <v>9945285</v>
      </c>
      <c r="F1820" t="s">
        <v>1508</v>
      </c>
      <c r="G1820" s="21">
        <v>50</v>
      </c>
      <c r="H1820" s="21">
        <v>2730500</v>
      </c>
      <c r="I1820" s="21">
        <v>13652500</v>
      </c>
      <c r="K1820" s="35" t="str">
        <f t="shared" si="27"/>
        <v>Спир</v>
      </c>
    </row>
    <row r="1821" spans="1:11">
      <c r="A1821">
        <v>6612995</v>
      </c>
      <c r="B1821" t="s">
        <v>4514</v>
      </c>
      <c r="C1821" t="s">
        <v>1489</v>
      </c>
      <c r="D1821" t="s">
        <v>1490</v>
      </c>
      <c r="E1821">
        <v>78261</v>
      </c>
      <c r="F1821" t="s">
        <v>1461</v>
      </c>
      <c r="G1821" s="21">
        <v>4400</v>
      </c>
      <c r="H1821" s="21">
        <v>27303000</v>
      </c>
      <c r="I1821" s="21">
        <v>120133200</v>
      </c>
      <c r="K1821" s="35" t="str">
        <f t="shared" si="27"/>
        <v>Спир</v>
      </c>
    </row>
    <row r="1822" spans="1:11">
      <c r="A1822">
        <v>6612996</v>
      </c>
      <c r="B1822" t="s">
        <v>4514</v>
      </c>
      <c r="C1822" t="s">
        <v>1489</v>
      </c>
      <c r="D1822" t="s">
        <v>1490</v>
      </c>
      <c r="E1822">
        <v>78261</v>
      </c>
      <c r="F1822" t="s">
        <v>1461</v>
      </c>
      <c r="G1822" s="21">
        <v>1200</v>
      </c>
      <c r="H1822" s="21">
        <v>27303000</v>
      </c>
      <c r="I1822" s="21">
        <v>32763600</v>
      </c>
      <c r="K1822" s="35" t="str">
        <f t="shared" si="27"/>
        <v>Спир</v>
      </c>
    </row>
    <row r="1823" spans="1:11">
      <c r="A1823">
        <v>6612997</v>
      </c>
      <c r="B1823" t="s">
        <v>4514</v>
      </c>
      <c r="C1823" t="s">
        <v>353</v>
      </c>
      <c r="D1823" t="s">
        <v>354</v>
      </c>
      <c r="E1823">
        <v>78261</v>
      </c>
      <c r="F1823" t="s">
        <v>1461</v>
      </c>
      <c r="G1823" s="21">
        <v>6700</v>
      </c>
      <c r="H1823" s="21">
        <v>27216000</v>
      </c>
      <c r="I1823" s="21">
        <v>182347200</v>
      </c>
      <c r="K1823" s="35" t="str">
        <f t="shared" si="27"/>
        <v>Спир</v>
      </c>
    </row>
    <row r="1824" spans="1:11">
      <c r="A1824">
        <v>6613357</v>
      </c>
      <c r="B1824" t="s">
        <v>4517</v>
      </c>
      <c r="C1824" t="s">
        <v>3946</v>
      </c>
      <c r="D1824" t="s">
        <v>3970</v>
      </c>
      <c r="E1824">
        <v>45433</v>
      </c>
      <c r="F1824" t="s">
        <v>84</v>
      </c>
      <c r="G1824" s="21">
        <v>40</v>
      </c>
      <c r="H1824" s="21">
        <v>2702565</v>
      </c>
      <c r="I1824" s="21">
        <v>10810260</v>
      </c>
      <c r="K1824" s="35" t="str">
        <f t="shared" si="27"/>
        <v>Спир</v>
      </c>
    </row>
    <row r="1825" spans="1:11">
      <c r="A1825">
        <v>6614094</v>
      </c>
      <c r="B1825" t="s">
        <v>4517</v>
      </c>
      <c r="C1825" t="s">
        <v>59</v>
      </c>
      <c r="D1825" t="s">
        <v>60</v>
      </c>
      <c r="E1825">
        <v>18521</v>
      </c>
      <c r="F1825" t="s">
        <v>58</v>
      </c>
      <c r="G1825" s="21">
        <v>700</v>
      </c>
      <c r="H1825" s="21">
        <v>6957000</v>
      </c>
      <c r="I1825" s="21">
        <v>48699000</v>
      </c>
      <c r="K1825" s="35" t="str">
        <f t="shared" si="27"/>
        <v>Бард</v>
      </c>
    </row>
    <row r="1826" spans="1:11">
      <c r="A1826">
        <v>6615791</v>
      </c>
      <c r="B1826" t="s">
        <v>5332</v>
      </c>
      <c r="C1826" t="s">
        <v>56</v>
      </c>
      <c r="D1826" t="s">
        <v>57</v>
      </c>
      <c r="E1826">
        <v>18521</v>
      </c>
      <c r="F1826" t="s">
        <v>58</v>
      </c>
      <c r="G1826" s="21">
        <v>300</v>
      </c>
      <c r="H1826" s="21">
        <v>6957205</v>
      </c>
      <c r="I1826" s="21">
        <v>20871615</v>
      </c>
      <c r="K1826" s="35" t="str">
        <f t="shared" si="27"/>
        <v>Бард</v>
      </c>
    </row>
    <row r="1827" spans="1:11">
      <c r="A1827">
        <v>6615792</v>
      </c>
      <c r="B1827" t="s">
        <v>5332</v>
      </c>
      <c r="C1827" t="s">
        <v>59</v>
      </c>
      <c r="D1827" t="s">
        <v>60</v>
      </c>
      <c r="E1827">
        <v>18521</v>
      </c>
      <c r="F1827" t="s">
        <v>58</v>
      </c>
      <c r="G1827" s="21">
        <v>400</v>
      </c>
      <c r="H1827" s="21">
        <v>6957000</v>
      </c>
      <c r="I1827" s="21">
        <v>27828000</v>
      </c>
      <c r="K1827" s="35" t="str">
        <f t="shared" si="27"/>
        <v>Бард</v>
      </c>
    </row>
    <row r="1828" spans="1:11">
      <c r="A1828">
        <v>6616736</v>
      </c>
      <c r="B1828" t="s">
        <v>5332</v>
      </c>
      <c r="C1828" t="s">
        <v>111</v>
      </c>
      <c r="D1828" t="s">
        <v>112</v>
      </c>
      <c r="E1828">
        <v>78261</v>
      </c>
      <c r="F1828" t="s">
        <v>1461</v>
      </c>
      <c r="G1828" s="21">
        <v>1600</v>
      </c>
      <c r="H1828" s="21">
        <v>27217588</v>
      </c>
      <c r="I1828" s="21">
        <v>43548140.799999997</v>
      </c>
      <c r="K1828" s="35" t="str">
        <f t="shared" si="27"/>
        <v>Спир</v>
      </c>
    </row>
    <row r="1829" spans="1:11">
      <c r="A1829">
        <v>6617844</v>
      </c>
      <c r="B1829" t="s">
        <v>4572</v>
      </c>
      <c r="C1829" t="s">
        <v>387</v>
      </c>
      <c r="D1829" t="s">
        <v>388</v>
      </c>
      <c r="E1829">
        <v>18521</v>
      </c>
      <c r="F1829" t="s">
        <v>58</v>
      </c>
      <c r="G1829" s="21">
        <v>100</v>
      </c>
      <c r="H1829" s="21">
        <v>6958000</v>
      </c>
      <c r="I1829" s="21">
        <v>6958000</v>
      </c>
      <c r="K1829" s="35" t="str">
        <f t="shared" si="27"/>
        <v>Бард</v>
      </c>
    </row>
    <row r="1830" spans="1:11">
      <c r="A1830">
        <v>6617845</v>
      </c>
      <c r="B1830" t="s">
        <v>4572</v>
      </c>
      <c r="C1830" t="s">
        <v>387</v>
      </c>
      <c r="D1830" t="s">
        <v>388</v>
      </c>
      <c r="E1830">
        <v>18521</v>
      </c>
      <c r="F1830" t="s">
        <v>58</v>
      </c>
      <c r="G1830" s="21">
        <v>100</v>
      </c>
      <c r="H1830" s="21">
        <v>6958000</v>
      </c>
      <c r="I1830" s="21">
        <v>6958000</v>
      </c>
      <c r="K1830" s="35" t="str">
        <f t="shared" si="27"/>
        <v>Бард</v>
      </c>
    </row>
    <row r="1831" spans="1:11">
      <c r="A1831">
        <v>6617846</v>
      </c>
      <c r="B1831" t="s">
        <v>4572</v>
      </c>
      <c r="C1831" t="s">
        <v>59</v>
      </c>
      <c r="D1831" t="s">
        <v>60</v>
      </c>
      <c r="E1831">
        <v>18521</v>
      </c>
      <c r="F1831" t="s">
        <v>58</v>
      </c>
      <c r="G1831" s="21">
        <v>500</v>
      </c>
      <c r="H1831" s="21">
        <v>6957000</v>
      </c>
      <c r="I1831" s="21">
        <v>34785000</v>
      </c>
      <c r="K1831" s="35" t="str">
        <f t="shared" si="27"/>
        <v>Бард</v>
      </c>
    </row>
    <row r="1832" spans="1:11">
      <c r="A1832">
        <v>6619338</v>
      </c>
      <c r="B1832" t="s">
        <v>5331</v>
      </c>
      <c r="C1832" t="s">
        <v>169</v>
      </c>
      <c r="D1832" t="s">
        <v>170</v>
      </c>
      <c r="E1832">
        <v>45433</v>
      </c>
      <c r="F1832" t="s">
        <v>84</v>
      </c>
      <c r="G1832" s="21">
        <v>200</v>
      </c>
      <c r="H1832" s="21">
        <v>2702561</v>
      </c>
      <c r="I1832" s="21">
        <v>54051220</v>
      </c>
      <c r="K1832" s="35" t="str">
        <f t="shared" si="27"/>
        <v>Спир</v>
      </c>
    </row>
    <row r="1833" spans="1:11">
      <c r="A1833">
        <v>6620006</v>
      </c>
      <c r="B1833" t="s">
        <v>5331</v>
      </c>
      <c r="C1833" t="s">
        <v>204</v>
      </c>
      <c r="D1833" t="s">
        <v>73</v>
      </c>
      <c r="E1833">
        <v>18521</v>
      </c>
      <c r="F1833" t="s">
        <v>58</v>
      </c>
      <c r="G1833" s="21">
        <v>100</v>
      </c>
      <c r="H1833" s="21">
        <v>6957005</v>
      </c>
      <c r="I1833" s="21">
        <v>6957005</v>
      </c>
      <c r="K1833" s="35" t="str">
        <f t="shared" si="27"/>
        <v>Бард</v>
      </c>
    </row>
    <row r="1834" spans="1:11">
      <c r="A1834">
        <v>6620007</v>
      </c>
      <c r="B1834" t="s">
        <v>5331</v>
      </c>
      <c r="C1834" t="s">
        <v>59</v>
      </c>
      <c r="D1834" t="s">
        <v>60</v>
      </c>
      <c r="E1834">
        <v>18521</v>
      </c>
      <c r="F1834" t="s">
        <v>58</v>
      </c>
      <c r="G1834" s="21">
        <v>600</v>
      </c>
      <c r="H1834" s="21">
        <v>6957000</v>
      </c>
      <c r="I1834" s="21">
        <v>41742000</v>
      </c>
      <c r="K1834" s="35" t="str">
        <f t="shared" si="27"/>
        <v>Бард</v>
      </c>
    </row>
    <row r="1835" spans="1:11">
      <c r="A1835">
        <v>6621940</v>
      </c>
      <c r="B1835" t="s">
        <v>4522</v>
      </c>
      <c r="C1835" t="s">
        <v>59</v>
      </c>
      <c r="D1835" t="s">
        <v>60</v>
      </c>
      <c r="E1835">
        <v>18521</v>
      </c>
      <c r="F1835" t="s">
        <v>58</v>
      </c>
      <c r="G1835" s="21">
        <v>800</v>
      </c>
      <c r="H1835" s="21">
        <v>6957000</v>
      </c>
      <c r="I1835" s="21">
        <v>55656000</v>
      </c>
      <c r="K1835" s="35" t="str">
        <f t="shared" si="27"/>
        <v>Бард</v>
      </c>
    </row>
    <row r="1836" spans="1:11">
      <c r="A1836">
        <v>6623150</v>
      </c>
      <c r="B1836" t="s">
        <v>5330</v>
      </c>
      <c r="C1836" t="s">
        <v>144</v>
      </c>
      <c r="D1836" t="s">
        <v>145</v>
      </c>
      <c r="E1836">
        <v>45433</v>
      </c>
      <c r="F1836" t="s">
        <v>84</v>
      </c>
      <c r="G1836" s="21">
        <v>80</v>
      </c>
      <c r="H1836" s="21">
        <v>2702560</v>
      </c>
      <c r="I1836" s="21">
        <v>21620480</v>
      </c>
      <c r="K1836" s="35" t="str">
        <f t="shared" si="27"/>
        <v>Спир</v>
      </c>
    </row>
    <row r="1837" spans="1:11">
      <c r="A1837">
        <v>6623818</v>
      </c>
      <c r="B1837" t="s">
        <v>5330</v>
      </c>
      <c r="C1837" t="s">
        <v>56</v>
      </c>
      <c r="D1837" t="s">
        <v>57</v>
      </c>
      <c r="E1837">
        <v>18521</v>
      </c>
      <c r="F1837" t="s">
        <v>58</v>
      </c>
      <c r="G1837" s="21">
        <v>400</v>
      </c>
      <c r="H1837" s="21">
        <v>6957205</v>
      </c>
      <c r="I1837" s="21">
        <v>27828820</v>
      </c>
      <c r="K1837" s="35" t="str">
        <f t="shared" si="27"/>
        <v>Бард</v>
      </c>
    </row>
    <row r="1838" spans="1:11">
      <c r="A1838">
        <v>6623819</v>
      </c>
      <c r="B1838" t="s">
        <v>5330</v>
      </c>
      <c r="C1838" t="s">
        <v>59</v>
      </c>
      <c r="D1838" t="s">
        <v>60</v>
      </c>
      <c r="E1838">
        <v>18521</v>
      </c>
      <c r="F1838" t="s">
        <v>58</v>
      </c>
      <c r="G1838" s="21">
        <v>400</v>
      </c>
      <c r="H1838" s="21">
        <v>6957000</v>
      </c>
      <c r="I1838" s="21">
        <v>27828000</v>
      </c>
      <c r="K1838" s="35" t="str">
        <f t="shared" si="27"/>
        <v>Бард</v>
      </c>
    </row>
    <row r="1839" spans="1:11">
      <c r="A1839">
        <v>6624953</v>
      </c>
      <c r="B1839" t="s">
        <v>5327</v>
      </c>
      <c r="C1839" t="s">
        <v>5328</v>
      </c>
      <c r="D1839" t="s">
        <v>5329</v>
      </c>
      <c r="E1839">
        <v>45433</v>
      </c>
      <c r="F1839" t="s">
        <v>84</v>
      </c>
      <c r="G1839" s="21">
        <v>20</v>
      </c>
      <c r="H1839" s="21">
        <v>2703000</v>
      </c>
      <c r="I1839" s="21">
        <v>5406000</v>
      </c>
      <c r="K1839" s="35" t="str">
        <f t="shared" si="27"/>
        <v>Спир</v>
      </c>
    </row>
    <row r="1840" spans="1:11">
      <c r="A1840">
        <v>6624963</v>
      </c>
      <c r="B1840" t="s">
        <v>5327</v>
      </c>
      <c r="C1840" t="s">
        <v>150</v>
      </c>
      <c r="D1840" t="s">
        <v>151</v>
      </c>
      <c r="E1840">
        <v>45284</v>
      </c>
      <c r="F1840" t="s">
        <v>82</v>
      </c>
      <c r="G1840" s="21">
        <v>40</v>
      </c>
      <c r="H1840" s="21">
        <v>2772999</v>
      </c>
      <c r="I1840" s="21">
        <v>11091996</v>
      </c>
      <c r="K1840" s="35" t="str">
        <f t="shared" si="27"/>
        <v>Спир</v>
      </c>
    </row>
    <row r="1841" spans="1:11">
      <c r="A1841">
        <v>6624964</v>
      </c>
      <c r="B1841" t="s">
        <v>5327</v>
      </c>
      <c r="C1841" t="s">
        <v>150</v>
      </c>
      <c r="D1841" t="s">
        <v>151</v>
      </c>
      <c r="E1841">
        <v>45284</v>
      </c>
      <c r="F1841" t="s">
        <v>82</v>
      </c>
      <c r="G1841" s="21">
        <v>3200</v>
      </c>
      <c r="H1841" s="21">
        <v>2762788</v>
      </c>
      <c r="I1841" s="21">
        <v>884092160</v>
      </c>
      <c r="K1841" s="35" t="str">
        <f t="shared" si="27"/>
        <v>Спир</v>
      </c>
    </row>
    <row r="1842" spans="1:11">
      <c r="A1842">
        <v>6625623</v>
      </c>
      <c r="B1842" t="s">
        <v>5327</v>
      </c>
      <c r="C1842" t="s">
        <v>59</v>
      </c>
      <c r="D1842" t="s">
        <v>60</v>
      </c>
      <c r="E1842">
        <v>18521</v>
      </c>
      <c r="F1842" t="s">
        <v>58</v>
      </c>
      <c r="G1842" s="21">
        <v>800</v>
      </c>
      <c r="H1842" s="21">
        <v>6957000</v>
      </c>
      <c r="I1842" s="21">
        <v>55656000</v>
      </c>
      <c r="K1842" s="35" t="str">
        <f t="shared" si="27"/>
        <v>Бард</v>
      </c>
    </row>
    <row r="1843" spans="1:11">
      <c r="A1843">
        <v>6626865</v>
      </c>
      <c r="B1843" t="s">
        <v>5326</v>
      </c>
      <c r="C1843" t="s">
        <v>154</v>
      </c>
      <c r="D1843" t="s">
        <v>155</v>
      </c>
      <c r="E1843">
        <v>45285</v>
      </c>
      <c r="F1843" t="s">
        <v>83</v>
      </c>
      <c r="G1843" s="21">
        <v>150</v>
      </c>
      <c r="H1843" s="21">
        <v>2760999</v>
      </c>
      <c r="I1843" s="21">
        <v>41414985</v>
      </c>
      <c r="K1843" s="35" t="str">
        <f t="shared" si="27"/>
        <v>Спир</v>
      </c>
    </row>
    <row r="1844" spans="1:11">
      <c r="A1844">
        <v>6626866</v>
      </c>
      <c r="B1844" t="s">
        <v>5326</v>
      </c>
      <c r="C1844" t="s">
        <v>181</v>
      </c>
      <c r="D1844" t="s">
        <v>182</v>
      </c>
      <c r="E1844">
        <v>45285</v>
      </c>
      <c r="F1844" t="s">
        <v>83</v>
      </c>
      <c r="G1844" s="21">
        <v>300</v>
      </c>
      <c r="H1844" s="21">
        <v>2723999</v>
      </c>
      <c r="I1844" s="21">
        <v>81719970</v>
      </c>
      <c r="K1844" s="35" t="str">
        <f t="shared" si="27"/>
        <v>Спир</v>
      </c>
    </row>
    <row r="1845" spans="1:11">
      <c r="A1845">
        <v>6627565</v>
      </c>
      <c r="B1845" t="s">
        <v>5326</v>
      </c>
      <c r="C1845" t="s">
        <v>387</v>
      </c>
      <c r="D1845" t="s">
        <v>388</v>
      </c>
      <c r="E1845">
        <v>18521</v>
      </c>
      <c r="F1845" t="s">
        <v>58</v>
      </c>
      <c r="G1845" s="21">
        <v>100</v>
      </c>
      <c r="H1845" s="21">
        <v>6958000</v>
      </c>
      <c r="I1845" s="21">
        <v>6958000</v>
      </c>
      <c r="K1845" s="35" t="str">
        <f t="shared" si="27"/>
        <v>Бард</v>
      </c>
    </row>
    <row r="1846" spans="1:11">
      <c r="A1846">
        <v>6627566</v>
      </c>
      <c r="B1846" t="s">
        <v>5326</v>
      </c>
      <c r="C1846" t="s">
        <v>59</v>
      </c>
      <c r="D1846" t="s">
        <v>60</v>
      </c>
      <c r="E1846">
        <v>18521</v>
      </c>
      <c r="F1846" t="s">
        <v>58</v>
      </c>
      <c r="G1846" s="21">
        <v>700</v>
      </c>
      <c r="H1846" s="21">
        <v>6957000</v>
      </c>
      <c r="I1846" s="21">
        <v>48699000</v>
      </c>
      <c r="K1846" s="35" t="str">
        <f t="shared" si="27"/>
        <v>Бард</v>
      </c>
    </row>
    <row r="1847" spans="1:11">
      <c r="A1847">
        <v>6627851</v>
      </c>
      <c r="B1847" t="s">
        <v>5326</v>
      </c>
      <c r="C1847" t="s">
        <v>128</v>
      </c>
      <c r="D1847" t="s">
        <v>129</v>
      </c>
      <c r="E1847">
        <v>78261</v>
      </c>
      <c r="F1847" t="s">
        <v>1461</v>
      </c>
      <c r="G1847" s="21">
        <v>8200</v>
      </c>
      <c r="H1847" s="21">
        <v>27216000</v>
      </c>
      <c r="I1847" s="21">
        <v>223171200</v>
      </c>
      <c r="K1847" s="35" t="str">
        <f t="shared" si="27"/>
        <v>Спир</v>
      </c>
    </row>
    <row r="1848" spans="1:11">
      <c r="A1848">
        <v>6628205</v>
      </c>
      <c r="B1848" t="s">
        <v>5326</v>
      </c>
      <c r="C1848" t="s">
        <v>381</v>
      </c>
      <c r="D1848" t="s">
        <v>382</v>
      </c>
      <c r="E1848">
        <v>45433</v>
      </c>
      <c r="F1848" t="s">
        <v>84</v>
      </c>
      <c r="G1848" s="21">
        <v>450</v>
      </c>
      <c r="H1848" s="21">
        <v>2702566</v>
      </c>
      <c r="I1848" s="21">
        <v>121615470</v>
      </c>
      <c r="K1848" s="35" t="str">
        <f t="shared" si="27"/>
        <v>Спир</v>
      </c>
    </row>
    <row r="1849" spans="1:11">
      <c r="A1849">
        <v>6628206</v>
      </c>
      <c r="B1849" t="s">
        <v>5326</v>
      </c>
      <c r="C1849" t="s">
        <v>3951</v>
      </c>
      <c r="D1849" t="s">
        <v>3974</v>
      </c>
      <c r="E1849">
        <v>45433</v>
      </c>
      <c r="F1849" t="s">
        <v>84</v>
      </c>
      <c r="G1849" s="21">
        <v>10</v>
      </c>
      <c r="H1849" s="21">
        <v>2702560</v>
      </c>
      <c r="I1849" s="21">
        <v>2702560</v>
      </c>
      <c r="K1849" s="35" t="str">
        <f t="shared" si="27"/>
        <v>Спир</v>
      </c>
    </row>
    <row r="1850" spans="1:11">
      <c r="A1850">
        <v>6628936</v>
      </c>
      <c r="B1850" t="s">
        <v>5323</v>
      </c>
      <c r="C1850" t="s">
        <v>192</v>
      </c>
      <c r="D1850" t="s">
        <v>193</v>
      </c>
      <c r="E1850">
        <v>45433</v>
      </c>
      <c r="F1850" t="s">
        <v>84</v>
      </c>
      <c r="G1850" s="21">
        <v>200</v>
      </c>
      <c r="H1850" s="21">
        <v>2704788</v>
      </c>
      <c r="I1850" s="21">
        <v>54095760</v>
      </c>
      <c r="K1850" s="35" t="str">
        <f t="shared" si="27"/>
        <v>Спир</v>
      </c>
    </row>
    <row r="1851" spans="1:11">
      <c r="A1851">
        <v>6629619</v>
      </c>
      <c r="B1851" t="s">
        <v>5323</v>
      </c>
      <c r="C1851" t="s">
        <v>387</v>
      </c>
      <c r="D1851" t="s">
        <v>388</v>
      </c>
      <c r="E1851">
        <v>18521</v>
      </c>
      <c r="F1851" t="s">
        <v>58</v>
      </c>
      <c r="G1851" s="21">
        <v>100</v>
      </c>
      <c r="H1851" s="21">
        <v>6958000</v>
      </c>
      <c r="I1851" s="21">
        <v>6958000</v>
      </c>
      <c r="K1851" s="35" t="str">
        <f t="shared" si="27"/>
        <v>Бард</v>
      </c>
    </row>
    <row r="1852" spans="1:11">
      <c r="A1852">
        <v>6629620</v>
      </c>
      <c r="B1852" t="s">
        <v>5323</v>
      </c>
      <c r="C1852" t="s">
        <v>1487</v>
      </c>
      <c r="D1852" t="s">
        <v>1488</v>
      </c>
      <c r="E1852">
        <v>18521</v>
      </c>
      <c r="F1852" t="s">
        <v>58</v>
      </c>
      <c r="G1852" s="21">
        <v>200</v>
      </c>
      <c r="H1852" s="21">
        <v>6957500</v>
      </c>
      <c r="I1852" s="21">
        <v>13915000</v>
      </c>
      <c r="K1852" s="35" t="str">
        <f t="shared" si="27"/>
        <v>Бард</v>
      </c>
    </row>
    <row r="1853" spans="1:11">
      <c r="A1853">
        <v>6629621</v>
      </c>
      <c r="B1853" t="s">
        <v>5323</v>
      </c>
      <c r="C1853" t="s">
        <v>59</v>
      </c>
      <c r="D1853" t="s">
        <v>60</v>
      </c>
      <c r="E1853">
        <v>18521</v>
      </c>
      <c r="F1853" t="s">
        <v>58</v>
      </c>
      <c r="G1853" s="21">
        <v>500</v>
      </c>
      <c r="H1853" s="21">
        <v>6957000</v>
      </c>
      <c r="I1853" s="21">
        <v>34785000</v>
      </c>
      <c r="K1853" s="35" t="str">
        <f t="shared" si="27"/>
        <v>Бард</v>
      </c>
    </row>
    <row r="1854" spans="1:11">
      <c r="A1854">
        <v>6630168</v>
      </c>
      <c r="B1854" t="s">
        <v>5323</v>
      </c>
      <c r="C1854" t="s">
        <v>5324</v>
      </c>
      <c r="D1854" t="s">
        <v>5325</v>
      </c>
      <c r="E1854">
        <v>45433</v>
      </c>
      <c r="F1854" t="s">
        <v>84</v>
      </c>
      <c r="G1854" s="21">
        <v>20</v>
      </c>
      <c r="H1854" s="21">
        <v>2702999</v>
      </c>
      <c r="I1854" s="21">
        <v>5405998</v>
      </c>
      <c r="K1854" s="35" t="str">
        <f t="shared" si="27"/>
        <v>Спир</v>
      </c>
    </row>
    <row r="1855" spans="1:11">
      <c r="A1855">
        <v>6630761</v>
      </c>
      <c r="B1855" t="s">
        <v>5322</v>
      </c>
      <c r="C1855" t="s">
        <v>381</v>
      </c>
      <c r="D1855" t="s">
        <v>382</v>
      </c>
      <c r="E1855">
        <v>45433</v>
      </c>
      <c r="F1855" t="s">
        <v>84</v>
      </c>
      <c r="G1855" s="21">
        <v>450</v>
      </c>
      <c r="H1855" s="21">
        <v>2702561</v>
      </c>
      <c r="I1855" s="21">
        <v>121615245</v>
      </c>
      <c r="K1855" s="35" t="str">
        <f t="shared" si="27"/>
        <v>Спир</v>
      </c>
    </row>
    <row r="1856" spans="1:11">
      <c r="A1856">
        <v>6631451</v>
      </c>
      <c r="B1856" t="s">
        <v>5322</v>
      </c>
      <c r="C1856" t="s">
        <v>430</v>
      </c>
      <c r="D1856" t="s">
        <v>431</v>
      </c>
      <c r="E1856">
        <v>18521</v>
      </c>
      <c r="F1856" t="s">
        <v>58</v>
      </c>
      <c r="G1856" s="21">
        <v>100</v>
      </c>
      <c r="H1856" s="21">
        <v>6970999</v>
      </c>
      <c r="I1856" s="21">
        <v>6970999</v>
      </c>
      <c r="K1856" s="35" t="str">
        <f t="shared" si="27"/>
        <v>Бард</v>
      </c>
    </row>
    <row r="1857" spans="1:11">
      <c r="A1857">
        <v>6631452</v>
      </c>
      <c r="B1857" t="s">
        <v>5322</v>
      </c>
      <c r="C1857" t="s">
        <v>204</v>
      </c>
      <c r="D1857" t="s">
        <v>73</v>
      </c>
      <c r="E1857">
        <v>18521</v>
      </c>
      <c r="F1857" t="s">
        <v>58</v>
      </c>
      <c r="G1857" s="21">
        <v>100</v>
      </c>
      <c r="H1857" s="21">
        <v>6957005</v>
      </c>
      <c r="I1857" s="21">
        <v>6957005</v>
      </c>
      <c r="K1857" s="35" t="str">
        <f t="shared" si="27"/>
        <v>Бард</v>
      </c>
    </row>
    <row r="1858" spans="1:11">
      <c r="A1858">
        <v>6631453</v>
      </c>
      <c r="B1858" t="s">
        <v>5322</v>
      </c>
      <c r="C1858" t="s">
        <v>59</v>
      </c>
      <c r="D1858" t="s">
        <v>60</v>
      </c>
      <c r="E1858">
        <v>18521</v>
      </c>
      <c r="F1858" t="s">
        <v>58</v>
      </c>
      <c r="G1858" s="21">
        <v>600</v>
      </c>
      <c r="H1858" s="21">
        <v>6957000</v>
      </c>
      <c r="I1858" s="21">
        <v>41742000</v>
      </c>
      <c r="K1858" s="35" t="str">
        <f t="shared" si="27"/>
        <v>Бард</v>
      </c>
    </row>
    <row r="1859" spans="1:11">
      <c r="A1859">
        <v>6631797</v>
      </c>
      <c r="B1859" t="s">
        <v>5322</v>
      </c>
      <c r="C1859" t="s">
        <v>1489</v>
      </c>
      <c r="D1859" t="s">
        <v>1490</v>
      </c>
      <c r="E1859">
        <v>78261</v>
      </c>
      <c r="F1859" t="s">
        <v>1461</v>
      </c>
      <c r="G1859" s="21">
        <v>4400</v>
      </c>
      <c r="H1859" s="21">
        <v>27252000</v>
      </c>
      <c r="I1859" s="21">
        <v>119908800</v>
      </c>
      <c r="K1859" s="35" t="str">
        <f t="shared" si="27"/>
        <v>Спир</v>
      </c>
    </row>
    <row r="1860" spans="1:11">
      <c r="A1860">
        <v>6631798</v>
      </c>
      <c r="B1860" t="s">
        <v>5322</v>
      </c>
      <c r="C1860" t="s">
        <v>353</v>
      </c>
      <c r="D1860" t="s">
        <v>354</v>
      </c>
      <c r="E1860">
        <v>78261</v>
      </c>
      <c r="F1860" t="s">
        <v>1461</v>
      </c>
      <c r="G1860" s="21">
        <v>1300</v>
      </c>
      <c r="H1860" s="21">
        <v>27218000</v>
      </c>
      <c r="I1860" s="21">
        <v>35383400</v>
      </c>
      <c r="K1860" s="35" t="str">
        <f t="shared" si="27"/>
        <v>Спир</v>
      </c>
    </row>
    <row r="1861" spans="1:11">
      <c r="A1861">
        <v>6632343</v>
      </c>
      <c r="B1861" t="s">
        <v>5322</v>
      </c>
      <c r="C1861" t="s">
        <v>353</v>
      </c>
      <c r="D1861" t="s">
        <v>354</v>
      </c>
      <c r="E1861">
        <v>78261</v>
      </c>
      <c r="F1861" t="s">
        <v>1461</v>
      </c>
      <c r="G1861" s="21">
        <v>4400</v>
      </c>
      <c r="H1861" s="21">
        <v>27218000</v>
      </c>
      <c r="I1861" s="21">
        <v>119759200</v>
      </c>
      <c r="K1861" s="35" t="str">
        <f t="shared" si="27"/>
        <v>Спир</v>
      </c>
    </row>
    <row r="1862" spans="1:11">
      <c r="A1862">
        <v>6634015</v>
      </c>
      <c r="B1862" t="s">
        <v>5321</v>
      </c>
      <c r="C1862" t="s">
        <v>56</v>
      </c>
      <c r="D1862" t="s">
        <v>57</v>
      </c>
      <c r="E1862">
        <v>18521</v>
      </c>
      <c r="F1862" t="s">
        <v>58</v>
      </c>
      <c r="G1862" s="21">
        <v>200</v>
      </c>
      <c r="H1862" s="21">
        <v>6957205</v>
      </c>
      <c r="I1862" s="21">
        <v>13914410</v>
      </c>
      <c r="K1862" s="35" t="str">
        <f t="shared" si="27"/>
        <v>Бард</v>
      </c>
    </row>
    <row r="1863" spans="1:11">
      <c r="A1863">
        <v>6635753</v>
      </c>
      <c r="B1863" t="s">
        <v>5318</v>
      </c>
      <c r="C1863" t="s">
        <v>5319</v>
      </c>
      <c r="D1863" t="s">
        <v>5320</v>
      </c>
      <c r="E1863">
        <v>45433</v>
      </c>
      <c r="F1863" t="s">
        <v>84</v>
      </c>
      <c r="G1863" s="21">
        <v>250</v>
      </c>
      <c r="H1863" s="21">
        <v>2702560</v>
      </c>
      <c r="I1863" s="21">
        <v>67564000</v>
      </c>
      <c r="K1863" s="35" t="str">
        <f t="shared" ref="K1863:K1865" si="28">LEFT(F1863,4)</f>
        <v>Спир</v>
      </c>
    </row>
    <row r="1864" spans="1:11">
      <c r="A1864">
        <v>6635836</v>
      </c>
      <c r="B1864" t="s">
        <v>5318</v>
      </c>
      <c r="C1864" t="s">
        <v>1177</v>
      </c>
      <c r="D1864" t="s">
        <v>1178</v>
      </c>
      <c r="E1864">
        <v>18521</v>
      </c>
      <c r="F1864" t="s">
        <v>58</v>
      </c>
      <c r="G1864" s="21">
        <v>100</v>
      </c>
      <c r="H1864" s="21">
        <v>6958000</v>
      </c>
      <c r="I1864" s="21">
        <v>6958000</v>
      </c>
      <c r="K1864" s="35" t="str">
        <f t="shared" si="28"/>
        <v>Бард</v>
      </c>
    </row>
    <row r="1865" spans="1:11">
      <c r="A1865">
        <v>6635837</v>
      </c>
      <c r="B1865" t="s">
        <v>5318</v>
      </c>
      <c r="C1865" t="s">
        <v>1177</v>
      </c>
      <c r="D1865" t="s">
        <v>1178</v>
      </c>
      <c r="E1865">
        <v>18521</v>
      </c>
      <c r="F1865" t="s">
        <v>58</v>
      </c>
      <c r="G1865" s="21">
        <v>100</v>
      </c>
      <c r="H1865" s="21">
        <v>6958000</v>
      </c>
      <c r="I1865" s="21">
        <v>6958000</v>
      </c>
      <c r="K1865" s="35" t="str">
        <f t="shared" si="28"/>
        <v>Бард</v>
      </c>
    </row>
    <row r="1866" spans="1:11">
      <c r="A1866"/>
      <c r="B1866"/>
      <c r="C1866"/>
      <c r="D1866"/>
      <c r="E1866"/>
      <c r="F1866"/>
      <c r="G1866" s="21"/>
      <c r="H1866" s="21"/>
      <c r="I1866" s="21"/>
      <c r="K1866" s="35" t="str">
        <f t="shared" ref="K1866:K1867" si="29">LEFT(F1866,4)</f>
        <v/>
      </c>
    </row>
    <row r="1867" spans="1:11">
      <c r="A1867"/>
      <c r="B1867" s="28"/>
      <c r="C1867"/>
      <c r="D1867" s="28"/>
      <c r="E1867" s="28"/>
      <c r="F1867" s="28"/>
      <c r="G1867" s="23"/>
      <c r="H1867" s="23"/>
      <c r="I1867" s="23"/>
      <c r="K1867" s="35" t="str">
        <f t="shared" si="29"/>
        <v/>
      </c>
    </row>
    <row r="1868" spans="1:11">
      <c r="A1868"/>
      <c r="B1868" s="43"/>
      <c r="C1868"/>
      <c r="D1868" s="43"/>
      <c r="E1868" s="43"/>
      <c r="F1868" s="44"/>
      <c r="G1868" s="45"/>
      <c r="H1868" s="45"/>
      <c r="I1868" s="45">
        <f>SUM(I5:I1867)</f>
        <v>271385472025.70007</v>
      </c>
    </row>
    <row r="1869" spans="1:11">
      <c r="A1869"/>
      <c r="C1869"/>
    </row>
    <row r="1870" spans="1:11">
      <c r="A1870"/>
      <c r="C1870"/>
    </row>
    <row r="1871" spans="1:11">
      <c r="A1871"/>
      <c r="C1871"/>
    </row>
    <row r="1872" spans="1:11">
      <c r="A1872"/>
      <c r="C1872"/>
    </row>
    <row r="1873" spans="1:17">
      <c r="A1873"/>
      <c r="C1873"/>
    </row>
    <row r="1874" spans="1:17">
      <c r="A1874"/>
      <c r="C1874"/>
      <c r="Q1874" s="35">
        <f>G1652*H1652</f>
        <v>55092880</v>
      </c>
    </row>
    <row r="1875" spans="1:17">
      <c r="A1875"/>
      <c r="C1875"/>
      <c r="F1875" s="38" t="s">
        <v>119</v>
      </c>
      <c r="G1875" s="36">
        <f>SUMIF($K$5:$K1867,$F1875,G$5:G1867)</f>
        <v>161600</v>
      </c>
      <c r="H1875" s="36">
        <f>I1875/G1875</f>
        <v>64933.194560643562</v>
      </c>
      <c r="I1875" s="36">
        <f>SUMIF($K$5:$K1867,$F1875,I$5:I1867)</f>
        <v>10493204241</v>
      </c>
      <c r="K1875" s="36">
        <f>COUNTIF(K$5:K$1865,F1875)</f>
        <v>554</v>
      </c>
    </row>
    <row r="1876" spans="1:17">
      <c r="A1876"/>
      <c r="C1876"/>
      <c r="F1876" s="38" t="s">
        <v>120</v>
      </c>
      <c r="G1876" s="36">
        <f>SUMIF($K$5:$K1868,$F1876,G$5:G1868)</f>
        <v>1582920</v>
      </c>
      <c r="H1876" s="36">
        <f>I1876/G1876</f>
        <v>164817.08979904233</v>
      </c>
      <c r="I1876" s="36">
        <f>SUMIF($K$5:$K1868,$F1876,I$5:I1868)</f>
        <v>260892267784.70007</v>
      </c>
      <c r="K1876" s="36">
        <f>COUNTIF(K$5:K$1865,F1876)</f>
        <v>1307</v>
      </c>
    </row>
    <row r="1877" spans="1:17">
      <c r="A1877"/>
      <c r="C1877"/>
      <c r="F1877" s="38"/>
      <c r="I1877" s="36">
        <f>SUM(I1875:I1876)</f>
        <v>271385472025.70007</v>
      </c>
    </row>
    <row r="1878" spans="1:17">
      <c r="A1878"/>
      <c r="C1878"/>
      <c r="F1878" s="38"/>
    </row>
    <row r="1879" spans="1:17">
      <c r="A1879"/>
      <c r="C1879"/>
    </row>
    <row r="1880" spans="1:17">
      <c r="A1880"/>
      <c r="C1880"/>
    </row>
    <row r="1881" spans="1:17">
      <c r="A1881"/>
      <c r="C1881"/>
    </row>
    <row r="1882" spans="1:17">
      <c r="A1882"/>
      <c r="C1882"/>
    </row>
    <row r="1883" spans="1:17">
      <c r="A1883"/>
      <c r="C1883"/>
    </row>
    <row r="1884" spans="1:17">
      <c r="A1884"/>
      <c r="C1884"/>
    </row>
    <row r="1885" spans="1:17">
      <c r="A1885"/>
      <c r="C1885"/>
    </row>
    <row r="1886" spans="1:17">
      <c r="A1886"/>
      <c r="C1886"/>
    </row>
    <row r="1887" spans="1:17">
      <c r="A1887"/>
      <c r="C1887"/>
    </row>
    <row r="1888" spans="1:17">
      <c r="A1888"/>
      <c r="C1888"/>
    </row>
    <row r="1889" spans="1:3">
      <c r="A1889"/>
      <c r="C1889"/>
    </row>
    <row r="1890" spans="1:3">
      <c r="A1890"/>
      <c r="C1890"/>
    </row>
    <row r="1891" spans="1:3">
      <c r="A1891"/>
      <c r="C1891"/>
    </row>
    <row r="1892" spans="1:3">
      <c r="A1892"/>
      <c r="C1892"/>
    </row>
    <row r="1893" spans="1:3">
      <c r="A1893"/>
      <c r="C1893"/>
    </row>
    <row r="1894" spans="1:3">
      <c r="A1894"/>
      <c r="C1894"/>
    </row>
    <row r="1895" spans="1:3">
      <c r="A1895"/>
      <c r="C1895"/>
    </row>
    <row r="1896" spans="1:3">
      <c r="A1896"/>
      <c r="C1896"/>
    </row>
    <row r="1897" spans="1:3">
      <c r="A1897"/>
      <c r="C1897"/>
    </row>
    <row r="1898" spans="1:3">
      <c r="A1898"/>
      <c r="C1898"/>
    </row>
    <row r="1899" spans="1:3">
      <c r="A1899"/>
      <c r="C1899"/>
    </row>
    <row r="1900" spans="1:3">
      <c r="A1900"/>
      <c r="C1900"/>
    </row>
    <row r="1901" spans="1:3">
      <c r="A1901"/>
      <c r="C1901"/>
    </row>
    <row r="1902" spans="1:3">
      <c r="A1902"/>
      <c r="C1902"/>
    </row>
    <row r="1903" spans="1:3">
      <c r="A1903"/>
      <c r="C1903"/>
    </row>
    <row r="1904" spans="1:3">
      <c r="A1904"/>
      <c r="C1904"/>
    </row>
    <row r="1905" spans="1:3">
      <c r="A1905"/>
      <c r="C1905"/>
    </row>
    <row r="1906" spans="1:3">
      <c r="A1906"/>
      <c r="C1906"/>
    </row>
    <row r="1907" spans="1:3">
      <c r="A1907"/>
      <c r="C1907"/>
    </row>
    <row r="1908" spans="1:3">
      <c r="A1908"/>
      <c r="C1908"/>
    </row>
    <row r="1909" spans="1:3">
      <c r="A1909"/>
      <c r="C1909"/>
    </row>
    <row r="1910" spans="1:3">
      <c r="A1910"/>
      <c r="C1910"/>
    </row>
    <row r="1911" spans="1:3">
      <c r="A1911"/>
      <c r="C1911"/>
    </row>
    <row r="1912" spans="1:3">
      <c r="A1912"/>
      <c r="C1912"/>
    </row>
    <row r="1913" spans="1:3">
      <c r="A1913"/>
      <c r="C1913"/>
    </row>
    <row r="1914" spans="1:3">
      <c r="A1914"/>
      <c r="C1914"/>
    </row>
    <row r="1915" spans="1:3">
      <c r="A1915"/>
      <c r="C1915"/>
    </row>
    <row r="1916" spans="1:3">
      <c r="A1916"/>
      <c r="C1916"/>
    </row>
    <row r="1917" spans="1:3">
      <c r="A1917"/>
      <c r="C1917"/>
    </row>
    <row r="1918" spans="1:3">
      <c r="A1918"/>
      <c r="C1918"/>
    </row>
    <row r="1919" spans="1:3">
      <c r="A1919"/>
      <c r="C1919"/>
    </row>
    <row r="1920" spans="1:3">
      <c r="A1920"/>
      <c r="C1920"/>
    </row>
    <row r="1921" spans="1:3">
      <c r="A1921"/>
      <c r="C1921"/>
    </row>
    <row r="1922" spans="1:3">
      <c r="A1922"/>
      <c r="C1922"/>
    </row>
    <row r="1923" spans="1:3">
      <c r="A1923"/>
      <c r="C1923"/>
    </row>
    <row r="1924" spans="1:3">
      <c r="A1924"/>
      <c r="C1924"/>
    </row>
    <row r="1925" spans="1:3">
      <c r="A1925"/>
      <c r="C1925"/>
    </row>
    <row r="1926" spans="1:3">
      <c r="A1926"/>
      <c r="C1926"/>
    </row>
    <row r="1927" spans="1:3">
      <c r="A1927"/>
      <c r="C1927"/>
    </row>
    <row r="1928" spans="1:3">
      <c r="A1928"/>
      <c r="C1928"/>
    </row>
    <row r="1929" spans="1:3">
      <c r="A1929"/>
      <c r="C1929"/>
    </row>
    <row r="1930" spans="1:3">
      <c r="A1930"/>
      <c r="C1930"/>
    </row>
    <row r="1931" spans="1:3">
      <c r="A1931"/>
      <c r="C1931"/>
    </row>
    <row r="1932" spans="1:3">
      <c r="A1932"/>
      <c r="C1932"/>
    </row>
    <row r="1933" spans="1:3">
      <c r="A1933"/>
      <c r="C1933"/>
    </row>
    <row r="1934" spans="1:3">
      <c r="A1934"/>
      <c r="C1934"/>
    </row>
    <row r="1935" spans="1:3">
      <c r="A1935"/>
      <c r="C1935"/>
    </row>
    <row r="1936" spans="1:3">
      <c r="A1936"/>
      <c r="C1936"/>
    </row>
    <row r="1937" spans="1:3">
      <c r="A1937"/>
      <c r="C1937"/>
    </row>
    <row r="1938" spans="1:3">
      <c r="A1938"/>
      <c r="C1938"/>
    </row>
    <row r="1939" spans="1:3">
      <c r="A1939"/>
      <c r="C1939"/>
    </row>
    <row r="1940" spans="1:3">
      <c r="A1940"/>
      <c r="C1940"/>
    </row>
    <row r="1941" spans="1:3">
      <c r="A1941"/>
      <c r="C1941"/>
    </row>
    <row r="1942" spans="1:3">
      <c r="A1942"/>
      <c r="C1942"/>
    </row>
    <row r="1943" spans="1:3">
      <c r="A1943"/>
      <c r="C1943"/>
    </row>
    <row r="1944" spans="1:3">
      <c r="A1944"/>
      <c r="C1944"/>
    </row>
    <row r="1945" spans="1:3">
      <c r="A1945"/>
      <c r="C1945"/>
    </row>
    <row r="1946" spans="1:3">
      <c r="A1946"/>
      <c r="C1946"/>
    </row>
    <row r="1947" spans="1:3">
      <c r="A1947"/>
      <c r="C1947"/>
    </row>
    <row r="1948" spans="1:3">
      <c r="A1948"/>
      <c r="C1948"/>
    </row>
    <row r="1949" spans="1:3">
      <c r="A1949"/>
      <c r="C1949"/>
    </row>
    <row r="1950" spans="1:3">
      <c r="A1950"/>
      <c r="C1950"/>
    </row>
    <row r="1951" spans="1:3">
      <c r="A1951"/>
      <c r="C1951"/>
    </row>
    <row r="1952" spans="1:3">
      <c r="A1952"/>
      <c r="C1952"/>
    </row>
    <row r="1953" spans="1:3">
      <c r="A1953"/>
      <c r="C1953"/>
    </row>
    <row r="1954" spans="1:3">
      <c r="A1954"/>
      <c r="C1954"/>
    </row>
    <row r="1955" spans="1:3">
      <c r="A1955"/>
      <c r="C1955"/>
    </row>
    <row r="1956" spans="1:3">
      <c r="A1956"/>
      <c r="C1956"/>
    </row>
    <row r="1957" spans="1:3">
      <c r="A1957"/>
      <c r="C1957"/>
    </row>
    <row r="1958" spans="1:3">
      <c r="A1958"/>
      <c r="C1958"/>
    </row>
    <row r="1959" spans="1:3">
      <c r="A1959"/>
      <c r="C1959"/>
    </row>
    <row r="1960" spans="1:3">
      <c r="A1960"/>
      <c r="C1960"/>
    </row>
    <row r="1961" spans="1:3">
      <c r="A1961"/>
      <c r="C1961"/>
    </row>
    <row r="1962" spans="1:3">
      <c r="A1962"/>
      <c r="C1962"/>
    </row>
    <row r="1963" spans="1:3">
      <c r="A1963"/>
      <c r="C1963"/>
    </row>
    <row r="1964" spans="1:3">
      <c r="A1964"/>
      <c r="C1964"/>
    </row>
    <row r="1965" spans="1:3">
      <c r="A1965"/>
      <c r="C1965"/>
    </row>
    <row r="1966" spans="1:3">
      <c r="A1966"/>
      <c r="C1966"/>
    </row>
    <row r="1967" spans="1:3">
      <c r="A1967"/>
      <c r="C1967"/>
    </row>
    <row r="1968" spans="1:3">
      <c r="A1968"/>
      <c r="C1968"/>
    </row>
    <row r="1969" spans="1:3">
      <c r="A1969"/>
      <c r="C1969"/>
    </row>
    <row r="1970" spans="1:3">
      <c r="A1970"/>
      <c r="C1970"/>
    </row>
    <row r="1971" spans="1:3">
      <c r="A1971"/>
      <c r="C1971"/>
    </row>
    <row r="1972" spans="1:3">
      <c r="A1972"/>
      <c r="C1972"/>
    </row>
    <row r="1973" spans="1:3">
      <c r="A1973"/>
      <c r="C1973"/>
    </row>
    <row r="1974" spans="1:3">
      <c r="A1974"/>
      <c r="C1974"/>
    </row>
    <row r="1975" spans="1:3">
      <c r="A1975"/>
      <c r="C1975"/>
    </row>
    <row r="1976" spans="1:3">
      <c r="A1976"/>
      <c r="C1976"/>
    </row>
    <row r="1977" spans="1:3">
      <c r="A1977"/>
      <c r="C1977"/>
    </row>
    <row r="1978" spans="1:3">
      <c r="A1978"/>
      <c r="C1978"/>
    </row>
    <row r="1979" spans="1:3">
      <c r="A1979"/>
      <c r="C1979"/>
    </row>
    <row r="1980" spans="1:3">
      <c r="A1980"/>
      <c r="C1980"/>
    </row>
    <row r="1981" spans="1:3">
      <c r="A1981"/>
      <c r="C1981"/>
    </row>
    <row r="1982" spans="1:3">
      <c r="A1982"/>
      <c r="C1982"/>
    </row>
    <row r="1983" spans="1:3">
      <c r="A1983"/>
      <c r="C1983"/>
    </row>
    <row r="1984" spans="1:3">
      <c r="A1984"/>
      <c r="C1984"/>
    </row>
    <row r="1985" spans="1:3">
      <c r="A1985"/>
      <c r="C1985"/>
    </row>
    <row r="1986" spans="1:3">
      <c r="A1986"/>
      <c r="C1986"/>
    </row>
    <row r="1987" spans="1:3">
      <c r="A1987"/>
      <c r="C1987"/>
    </row>
    <row r="1988" spans="1:3">
      <c r="A1988"/>
      <c r="C1988"/>
    </row>
    <row r="1989" spans="1:3">
      <c r="A1989"/>
      <c r="C1989"/>
    </row>
    <row r="1990" spans="1:3">
      <c r="A1990"/>
      <c r="C1990"/>
    </row>
    <row r="1991" spans="1:3">
      <c r="A1991"/>
      <c r="C1991"/>
    </row>
    <row r="1992" spans="1:3">
      <c r="A1992"/>
      <c r="C1992"/>
    </row>
    <row r="1993" spans="1:3">
      <c r="A1993"/>
      <c r="C1993"/>
    </row>
    <row r="1994" spans="1:3">
      <c r="A1994"/>
      <c r="C1994"/>
    </row>
    <row r="1995" spans="1:3">
      <c r="A1995"/>
      <c r="C1995"/>
    </row>
    <row r="1996" spans="1:3">
      <c r="A1996"/>
      <c r="C1996"/>
    </row>
    <row r="1997" spans="1:3">
      <c r="A1997"/>
      <c r="C1997"/>
    </row>
    <row r="1998" spans="1:3">
      <c r="A1998"/>
      <c r="C1998"/>
    </row>
    <row r="1999" spans="1:3">
      <c r="A1999"/>
      <c r="C1999"/>
    </row>
    <row r="2000" spans="1:3">
      <c r="A2000"/>
      <c r="C2000"/>
    </row>
    <row r="2001" spans="1:3">
      <c r="A2001"/>
      <c r="C2001"/>
    </row>
    <row r="2002" spans="1:3">
      <c r="A2002"/>
      <c r="C2002"/>
    </row>
    <row r="2003" spans="1:3">
      <c r="A2003"/>
      <c r="C2003"/>
    </row>
    <row r="2004" spans="1:3">
      <c r="A2004"/>
      <c r="C2004"/>
    </row>
    <row r="2005" spans="1:3">
      <c r="A2005"/>
      <c r="C2005"/>
    </row>
    <row r="2006" spans="1:3">
      <c r="A2006"/>
      <c r="C2006"/>
    </row>
    <row r="2007" spans="1:3">
      <c r="A2007"/>
      <c r="C2007"/>
    </row>
    <row r="2008" spans="1:3">
      <c r="A2008"/>
      <c r="C2008"/>
    </row>
    <row r="2009" spans="1:3">
      <c r="A2009"/>
      <c r="C2009"/>
    </row>
    <row r="2010" spans="1:3">
      <c r="A2010"/>
      <c r="C2010"/>
    </row>
    <row r="2011" spans="1:3">
      <c r="A2011"/>
      <c r="C2011"/>
    </row>
    <row r="2012" spans="1:3">
      <c r="A2012"/>
      <c r="C2012"/>
    </row>
    <row r="2013" spans="1:3">
      <c r="A2013"/>
      <c r="C2013"/>
    </row>
    <row r="2014" spans="1:3">
      <c r="A2014"/>
      <c r="C2014"/>
    </row>
    <row r="2015" spans="1:3">
      <c r="A2015"/>
      <c r="C2015"/>
    </row>
    <row r="2016" spans="1:3">
      <c r="A2016"/>
      <c r="C2016"/>
    </row>
    <row r="2017" spans="1:3">
      <c r="A2017"/>
      <c r="C2017"/>
    </row>
    <row r="2018" spans="1:3">
      <c r="A2018"/>
      <c r="C2018"/>
    </row>
    <row r="2019" spans="1:3">
      <c r="A2019"/>
      <c r="C2019"/>
    </row>
    <row r="2020" spans="1:3">
      <c r="A2020"/>
      <c r="C2020"/>
    </row>
    <row r="2021" spans="1:3">
      <c r="A2021"/>
      <c r="C2021"/>
    </row>
    <row r="2022" spans="1:3">
      <c r="A2022"/>
      <c r="C2022"/>
    </row>
    <row r="2023" spans="1:3">
      <c r="A2023"/>
      <c r="C2023"/>
    </row>
    <row r="2024" spans="1:3">
      <c r="A2024"/>
      <c r="C2024"/>
    </row>
    <row r="2025" spans="1:3">
      <c r="A2025"/>
      <c r="C2025"/>
    </row>
    <row r="2026" spans="1:3">
      <c r="A2026"/>
      <c r="C2026"/>
    </row>
    <row r="2027" spans="1:3">
      <c r="A2027"/>
      <c r="C2027"/>
    </row>
    <row r="2028" spans="1:3">
      <c r="A2028"/>
      <c r="C2028"/>
    </row>
    <row r="2029" spans="1:3">
      <c r="A2029"/>
      <c r="C2029"/>
    </row>
    <row r="2030" spans="1:3">
      <c r="A2030"/>
      <c r="C2030"/>
    </row>
    <row r="2031" spans="1:3">
      <c r="A2031"/>
      <c r="C2031"/>
    </row>
    <row r="2032" spans="1:3">
      <c r="A2032"/>
      <c r="C2032"/>
    </row>
    <row r="2033" spans="1:3">
      <c r="A2033"/>
      <c r="C2033"/>
    </row>
    <row r="2034" spans="1:3">
      <c r="A2034"/>
      <c r="C2034"/>
    </row>
    <row r="2035" spans="1:3">
      <c r="A2035"/>
      <c r="C2035"/>
    </row>
    <row r="2036" spans="1:3">
      <c r="A2036"/>
      <c r="C2036"/>
    </row>
    <row r="2037" spans="1:3">
      <c r="A2037"/>
      <c r="C2037"/>
    </row>
    <row r="2038" spans="1:3">
      <c r="A2038"/>
      <c r="C2038"/>
    </row>
    <row r="2039" spans="1:3">
      <c r="A2039"/>
      <c r="C2039"/>
    </row>
    <row r="2040" spans="1:3">
      <c r="A2040"/>
      <c r="C2040"/>
    </row>
    <row r="2041" spans="1:3">
      <c r="A2041"/>
      <c r="C2041"/>
    </row>
    <row r="2042" spans="1:3">
      <c r="A2042"/>
      <c r="C2042"/>
    </row>
    <row r="2043" spans="1:3">
      <c r="A2043"/>
      <c r="C2043"/>
    </row>
    <row r="2044" spans="1:3">
      <c r="A2044"/>
      <c r="C2044"/>
    </row>
    <row r="2045" spans="1:3">
      <c r="A2045"/>
      <c r="C2045"/>
    </row>
    <row r="2046" spans="1:3">
      <c r="A2046"/>
      <c r="C2046"/>
    </row>
    <row r="2047" spans="1:3">
      <c r="A2047"/>
      <c r="C2047"/>
    </row>
    <row r="2048" spans="1:3">
      <c r="A2048"/>
      <c r="C2048"/>
    </row>
    <row r="2049" spans="1:3">
      <c r="A2049"/>
      <c r="C2049"/>
    </row>
    <row r="2050" spans="1:3">
      <c r="A2050"/>
      <c r="C2050"/>
    </row>
    <row r="2051" spans="1:3">
      <c r="A2051"/>
      <c r="C2051"/>
    </row>
    <row r="2052" spans="1:3">
      <c r="A2052"/>
      <c r="C2052"/>
    </row>
    <row r="2053" spans="1:3">
      <c r="A2053"/>
      <c r="C2053"/>
    </row>
    <row r="2054" spans="1:3">
      <c r="A2054"/>
      <c r="C2054"/>
    </row>
    <row r="2055" spans="1:3">
      <c r="A2055"/>
      <c r="C2055"/>
    </row>
    <row r="2056" spans="1:3">
      <c r="A2056"/>
      <c r="C2056"/>
    </row>
    <row r="2057" spans="1:3">
      <c r="A2057"/>
      <c r="C2057"/>
    </row>
    <row r="2058" spans="1:3">
      <c r="A2058"/>
      <c r="C2058"/>
    </row>
    <row r="2059" spans="1:3">
      <c r="A2059"/>
      <c r="C2059"/>
    </row>
    <row r="2060" spans="1:3">
      <c r="A2060"/>
      <c r="C2060"/>
    </row>
    <row r="2061" spans="1:3">
      <c r="A2061"/>
      <c r="C2061"/>
    </row>
    <row r="2062" spans="1:3">
      <c r="A2062"/>
      <c r="C2062"/>
    </row>
    <row r="2063" spans="1:3">
      <c r="A2063"/>
      <c r="C2063"/>
    </row>
    <row r="2064" spans="1:3">
      <c r="A2064"/>
      <c r="C2064"/>
    </row>
    <row r="2065" spans="1:3">
      <c r="A2065"/>
      <c r="C2065"/>
    </row>
    <row r="2066" spans="1:3">
      <c r="A2066"/>
      <c r="C2066"/>
    </row>
    <row r="2067" spans="1:3">
      <c r="A2067"/>
      <c r="C2067"/>
    </row>
    <row r="2068" spans="1:3">
      <c r="A2068"/>
      <c r="C2068"/>
    </row>
    <row r="2069" spans="1:3">
      <c r="A2069"/>
      <c r="C2069"/>
    </row>
    <row r="2070" spans="1:3">
      <c r="A2070"/>
      <c r="C2070"/>
    </row>
    <row r="2071" spans="1:3">
      <c r="A2071"/>
      <c r="C2071"/>
    </row>
    <row r="2072" spans="1:3">
      <c r="A2072"/>
      <c r="C2072"/>
    </row>
    <row r="2073" spans="1:3">
      <c r="A2073"/>
      <c r="C2073"/>
    </row>
    <row r="2074" spans="1:3">
      <c r="A2074"/>
      <c r="C2074"/>
    </row>
    <row r="2075" spans="1:3">
      <c r="A2075"/>
      <c r="C2075"/>
    </row>
    <row r="2076" spans="1:3">
      <c r="A2076"/>
      <c r="C2076"/>
    </row>
    <row r="2077" spans="1:3">
      <c r="A2077"/>
      <c r="C2077"/>
    </row>
    <row r="2078" spans="1:3">
      <c r="A2078"/>
      <c r="C2078"/>
    </row>
    <row r="2079" spans="1:3">
      <c r="A2079"/>
      <c r="C2079"/>
    </row>
    <row r="2080" spans="1:3">
      <c r="A2080"/>
      <c r="C2080"/>
    </row>
    <row r="2081" spans="1:3">
      <c r="A2081"/>
      <c r="C2081"/>
    </row>
    <row r="2082" spans="1:3">
      <c r="A2082"/>
      <c r="C2082"/>
    </row>
    <row r="2083" spans="1:3">
      <c r="A2083"/>
      <c r="C2083"/>
    </row>
    <row r="2084" spans="1:3">
      <c r="A2084"/>
      <c r="C2084"/>
    </row>
    <row r="2085" spans="1:3">
      <c r="A2085"/>
      <c r="C2085"/>
    </row>
    <row r="2086" spans="1:3">
      <c r="A2086"/>
      <c r="C2086"/>
    </row>
    <row r="2087" spans="1:3">
      <c r="A2087"/>
      <c r="C2087"/>
    </row>
    <row r="2088" spans="1:3">
      <c r="A2088"/>
      <c r="C2088"/>
    </row>
    <row r="2089" spans="1:3">
      <c r="A2089"/>
      <c r="C2089"/>
    </row>
    <row r="2090" spans="1:3">
      <c r="A2090"/>
      <c r="C2090"/>
    </row>
    <row r="2091" spans="1:3">
      <c r="A2091"/>
      <c r="C2091"/>
    </row>
    <row r="2092" spans="1:3">
      <c r="A2092"/>
      <c r="C2092"/>
    </row>
    <row r="2093" spans="1:3">
      <c r="A2093"/>
      <c r="C2093"/>
    </row>
    <row r="2094" spans="1:3">
      <c r="A2094"/>
      <c r="C2094"/>
    </row>
    <row r="2095" spans="1:3">
      <c r="A2095"/>
      <c r="C2095"/>
    </row>
    <row r="2096" spans="1:3">
      <c r="A2096"/>
      <c r="C2096"/>
    </row>
    <row r="2097" spans="1:3">
      <c r="A2097"/>
      <c r="C2097"/>
    </row>
    <row r="2098" spans="1:3">
      <c r="A2098"/>
      <c r="C2098"/>
    </row>
    <row r="2099" spans="1:3">
      <c r="A2099"/>
      <c r="C2099"/>
    </row>
    <row r="2100" spans="1:3">
      <c r="A2100"/>
      <c r="C2100"/>
    </row>
    <row r="2101" spans="1:3">
      <c r="A2101"/>
      <c r="C2101"/>
    </row>
    <row r="2102" spans="1:3">
      <c r="A2102"/>
      <c r="C2102"/>
    </row>
    <row r="2103" spans="1:3">
      <c r="A2103"/>
      <c r="C2103"/>
    </row>
    <row r="2104" spans="1:3">
      <c r="A2104"/>
      <c r="C2104"/>
    </row>
    <row r="2105" spans="1:3">
      <c r="A2105"/>
      <c r="C2105"/>
    </row>
    <row r="2106" spans="1:3">
      <c r="A2106"/>
      <c r="C2106"/>
    </row>
    <row r="2107" spans="1:3">
      <c r="A2107"/>
      <c r="C2107"/>
    </row>
    <row r="2108" spans="1:3">
      <c r="A2108"/>
      <c r="C2108"/>
    </row>
    <row r="2109" spans="1:3">
      <c r="A2109"/>
      <c r="C2109"/>
    </row>
    <row r="2110" spans="1:3">
      <c r="A2110"/>
      <c r="C2110"/>
    </row>
    <row r="2111" spans="1:3">
      <c r="A2111"/>
      <c r="C2111"/>
    </row>
    <row r="2112" spans="1:3">
      <c r="A2112"/>
      <c r="C2112"/>
    </row>
    <row r="2113" spans="1:3">
      <c r="A2113"/>
      <c r="C2113"/>
    </row>
    <row r="2114" spans="1:3">
      <c r="A2114"/>
      <c r="C2114"/>
    </row>
    <row r="2115" spans="1:3">
      <c r="A2115"/>
      <c r="C2115"/>
    </row>
    <row r="2116" spans="1:3">
      <c r="A2116"/>
      <c r="C2116"/>
    </row>
    <row r="2117" spans="1:3">
      <c r="A2117"/>
      <c r="C2117"/>
    </row>
    <row r="2118" spans="1:3">
      <c r="A2118"/>
      <c r="C2118"/>
    </row>
    <row r="2119" spans="1:3">
      <c r="A2119"/>
      <c r="C2119"/>
    </row>
    <row r="2120" spans="1:3">
      <c r="A2120"/>
      <c r="C2120"/>
    </row>
    <row r="2121" spans="1:3">
      <c r="A2121"/>
      <c r="C2121"/>
    </row>
    <row r="2122" spans="1:3">
      <c r="A2122"/>
      <c r="C2122"/>
    </row>
    <row r="2123" spans="1:3">
      <c r="A2123"/>
      <c r="C2123"/>
    </row>
    <row r="2124" spans="1:3">
      <c r="A2124"/>
      <c r="C2124"/>
    </row>
    <row r="2125" spans="1:3">
      <c r="A2125"/>
      <c r="C2125"/>
    </row>
    <row r="2126" spans="1:3">
      <c r="A2126"/>
      <c r="C2126"/>
    </row>
    <row r="2127" spans="1:3">
      <c r="A2127"/>
      <c r="C2127"/>
    </row>
    <row r="2128" spans="1:3">
      <c r="A2128"/>
      <c r="C2128"/>
    </row>
    <row r="2129" spans="1:3">
      <c r="A2129"/>
      <c r="C2129"/>
    </row>
    <row r="2130" spans="1:3">
      <c r="A2130"/>
      <c r="C2130"/>
    </row>
    <row r="2131" spans="1:3">
      <c r="A2131"/>
      <c r="C2131"/>
    </row>
    <row r="2132" spans="1:3">
      <c r="A2132"/>
      <c r="C2132"/>
    </row>
    <row r="2133" spans="1:3">
      <c r="A2133"/>
      <c r="C2133"/>
    </row>
    <row r="2134" spans="1:3">
      <c r="A2134"/>
      <c r="C2134"/>
    </row>
    <row r="2135" spans="1:3">
      <c r="A2135"/>
      <c r="C2135"/>
    </row>
    <row r="2136" spans="1:3">
      <c r="A2136"/>
      <c r="C2136"/>
    </row>
    <row r="2137" spans="1:3">
      <c r="A2137"/>
      <c r="C2137"/>
    </row>
    <row r="2138" spans="1:3">
      <c r="A2138"/>
      <c r="C2138"/>
    </row>
    <row r="2139" spans="1:3">
      <c r="A2139"/>
      <c r="C2139"/>
    </row>
    <row r="2140" spans="1:3">
      <c r="A2140"/>
      <c r="C2140"/>
    </row>
    <row r="2141" spans="1:3">
      <c r="A2141"/>
      <c r="C2141"/>
    </row>
    <row r="2142" spans="1:3">
      <c r="A2142"/>
      <c r="C2142"/>
    </row>
    <row r="2143" spans="1:3">
      <c r="A2143"/>
      <c r="C2143"/>
    </row>
    <row r="2144" spans="1:3">
      <c r="A2144"/>
      <c r="C2144"/>
    </row>
    <row r="2145" spans="1:3">
      <c r="A2145"/>
      <c r="C2145"/>
    </row>
    <row r="2146" spans="1:3">
      <c r="A2146"/>
      <c r="C2146"/>
    </row>
    <row r="2147" spans="1:3">
      <c r="A2147"/>
      <c r="C2147"/>
    </row>
    <row r="2148" spans="1:3">
      <c r="A2148"/>
      <c r="C2148"/>
    </row>
    <row r="2149" spans="1:3">
      <c r="A2149"/>
      <c r="C2149"/>
    </row>
    <row r="2150" spans="1:3">
      <c r="A2150"/>
      <c r="C2150"/>
    </row>
    <row r="2151" spans="1:3">
      <c r="A2151"/>
      <c r="C2151"/>
    </row>
    <row r="2152" spans="1:3">
      <c r="A2152"/>
      <c r="C2152"/>
    </row>
    <row r="2153" spans="1:3">
      <c r="A2153"/>
      <c r="C2153"/>
    </row>
    <row r="2154" spans="1:3">
      <c r="A2154"/>
      <c r="C2154"/>
    </row>
    <row r="2155" spans="1:3">
      <c r="A2155"/>
      <c r="C2155"/>
    </row>
    <row r="2156" spans="1:3">
      <c r="A2156"/>
      <c r="C2156"/>
    </row>
    <row r="2157" spans="1:3">
      <c r="A2157"/>
      <c r="C2157"/>
    </row>
    <row r="2158" spans="1:3">
      <c r="A2158"/>
      <c r="C2158"/>
    </row>
    <row r="2159" spans="1:3">
      <c r="A2159"/>
      <c r="C2159"/>
    </row>
    <row r="2160" spans="1:3">
      <c r="A2160"/>
      <c r="C2160"/>
    </row>
    <row r="2161" spans="1:3">
      <c r="A2161"/>
      <c r="C2161"/>
    </row>
    <row r="2162" spans="1:3">
      <c r="A2162"/>
      <c r="C2162"/>
    </row>
    <row r="2163" spans="1:3">
      <c r="A2163"/>
      <c r="C2163"/>
    </row>
    <row r="2164" spans="1:3">
      <c r="A2164"/>
      <c r="C2164"/>
    </row>
    <row r="2165" spans="1:3">
      <c r="A2165"/>
      <c r="C2165"/>
    </row>
    <row r="2166" spans="1:3">
      <c r="A2166"/>
      <c r="C2166"/>
    </row>
    <row r="2167" spans="1:3">
      <c r="A2167"/>
      <c r="C2167"/>
    </row>
    <row r="2168" spans="1:3">
      <c r="A2168"/>
      <c r="C2168"/>
    </row>
    <row r="2169" spans="1:3">
      <c r="A2169"/>
      <c r="C2169"/>
    </row>
    <row r="2170" spans="1:3">
      <c r="A2170"/>
      <c r="C2170"/>
    </row>
    <row r="2171" spans="1:3">
      <c r="A2171"/>
      <c r="C2171"/>
    </row>
    <row r="2172" spans="1:3">
      <c r="A2172"/>
      <c r="C2172"/>
    </row>
    <row r="2173" spans="1:3">
      <c r="A2173"/>
      <c r="C2173"/>
    </row>
    <row r="2174" spans="1:3">
      <c r="A2174"/>
      <c r="C2174"/>
    </row>
    <row r="2175" spans="1:3">
      <c r="A2175"/>
      <c r="C2175"/>
    </row>
    <row r="2176" spans="1:3">
      <c r="A2176"/>
      <c r="C2176"/>
    </row>
    <row r="2177" spans="1:3">
      <c r="A2177"/>
      <c r="C2177"/>
    </row>
    <row r="2178" spans="1:3">
      <c r="A2178"/>
      <c r="C2178"/>
    </row>
    <row r="2179" spans="1:3">
      <c r="A2179"/>
      <c r="C2179"/>
    </row>
    <row r="2180" spans="1:3">
      <c r="A2180"/>
      <c r="C2180"/>
    </row>
    <row r="2181" spans="1:3">
      <c r="A2181"/>
      <c r="C2181"/>
    </row>
    <row r="2182" spans="1:3">
      <c r="A2182"/>
      <c r="C2182"/>
    </row>
    <row r="2183" spans="1:3">
      <c r="A2183"/>
      <c r="C2183"/>
    </row>
    <row r="2184" spans="1:3">
      <c r="A2184"/>
      <c r="C2184"/>
    </row>
    <row r="2185" spans="1:3">
      <c r="A2185"/>
      <c r="C2185"/>
    </row>
    <row r="2186" spans="1:3">
      <c r="A2186"/>
      <c r="C2186"/>
    </row>
    <row r="2187" spans="1:3">
      <c r="A2187"/>
      <c r="C2187"/>
    </row>
    <row r="2188" spans="1:3">
      <c r="A2188"/>
      <c r="C2188"/>
    </row>
    <row r="2189" spans="1:3">
      <c r="A2189"/>
      <c r="C2189"/>
    </row>
    <row r="2190" spans="1:3">
      <c r="A2190"/>
      <c r="C2190"/>
    </row>
    <row r="2191" spans="1:3">
      <c r="A2191"/>
      <c r="C2191"/>
    </row>
    <row r="2192" spans="1:3">
      <c r="A2192"/>
      <c r="C2192"/>
    </row>
    <row r="2193" spans="1:3">
      <c r="A2193"/>
      <c r="C2193"/>
    </row>
    <row r="2194" spans="1:3">
      <c r="A2194"/>
      <c r="C2194"/>
    </row>
    <row r="2195" spans="1:3">
      <c r="A2195"/>
      <c r="C2195"/>
    </row>
    <row r="2196" spans="1:3">
      <c r="A2196"/>
      <c r="C2196"/>
    </row>
    <row r="2197" spans="1:3">
      <c r="A2197"/>
      <c r="C2197"/>
    </row>
    <row r="2198" spans="1:3">
      <c r="A2198"/>
      <c r="C2198"/>
    </row>
    <row r="2199" spans="1:3">
      <c r="A2199"/>
      <c r="C2199"/>
    </row>
    <row r="2200" spans="1:3">
      <c r="A2200"/>
      <c r="C2200"/>
    </row>
    <row r="2201" spans="1:3">
      <c r="A2201"/>
      <c r="C2201"/>
    </row>
    <row r="2202" spans="1:3">
      <c r="A2202"/>
      <c r="C2202"/>
    </row>
    <row r="2203" spans="1:3">
      <c r="A2203"/>
      <c r="C2203"/>
    </row>
    <row r="2204" spans="1:3">
      <c r="A2204"/>
      <c r="C2204"/>
    </row>
    <row r="2205" spans="1:3">
      <c r="A2205"/>
      <c r="C2205"/>
    </row>
    <row r="2206" spans="1:3">
      <c r="A2206"/>
      <c r="C2206"/>
    </row>
    <row r="2207" spans="1:3">
      <c r="A2207"/>
      <c r="C2207"/>
    </row>
    <row r="2208" spans="1:3">
      <c r="A2208"/>
      <c r="C2208"/>
    </row>
    <row r="2209" spans="1:3">
      <c r="A2209"/>
      <c r="C2209"/>
    </row>
    <row r="2210" spans="1:3">
      <c r="A2210"/>
      <c r="C2210"/>
    </row>
    <row r="2211" spans="1:3">
      <c r="A2211"/>
      <c r="C2211"/>
    </row>
    <row r="2212" spans="1:3">
      <c r="A2212"/>
      <c r="C2212"/>
    </row>
    <row r="2213" spans="1:3">
      <c r="A2213"/>
      <c r="C2213"/>
    </row>
    <row r="2214" spans="1:3">
      <c r="A2214"/>
      <c r="C2214"/>
    </row>
    <row r="2215" spans="1:3">
      <c r="A2215"/>
      <c r="C2215"/>
    </row>
    <row r="2216" spans="1:3">
      <c r="A2216"/>
      <c r="C2216"/>
    </row>
    <row r="2217" spans="1:3">
      <c r="A2217"/>
      <c r="C2217"/>
    </row>
    <row r="2218" spans="1:3">
      <c r="A2218"/>
      <c r="C2218"/>
    </row>
    <row r="2219" spans="1:3">
      <c r="A2219"/>
      <c r="C2219"/>
    </row>
    <row r="2220" spans="1:3">
      <c r="A2220"/>
      <c r="C2220"/>
    </row>
    <row r="2221" spans="1:3">
      <c r="A2221"/>
      <c r="C2221"/>
    </row>
    <row r="2222" spans="1:3">
      <c r="A2222"/>
      <c r="C2222"/>
    </row>
    <row r="2223" spans="1:3">
      <c r="A2223"/>
      <c r="C2223"/>
    </row>
    <row r="2224" spans="1:3">
      <c r="A2224"/>
      <c r="C2224"/>
    </row>
    <row r="2225" spans="1:3">
      <c r="A2225"/>
      <c r="C2225"/>
    </row>
    <row r="2226" spans="1:3">
      <c r="A2226"/>
      <c r="C2226"/>
    </row>
    <row r="2227" spans="1:3">
      <c r="A2227"/>
      <c r="C2227"/>
    </row>
    <row r="2228" spans="1:3">
      <c r="A2228"/>
      <c r="C2228"/>
    </row>
    <row r="2229" spans="1:3">
      <c r="A2229"/>
      <c r="C2229"/>
    </row>
    <row r="2230" spans="1:3">
      <c r="A2230"/>
      <c r="C2230"/>
    </row>
    <row r="2231" spans="1:3">
      <c r="A2231"/>
      <c r="C2231"/>
    </row>
    <row r="2232" spans="1:3">
      <c r="A2232"/>
      <c r="C2232"/>
    </row>
    <row r="2233" spans="1:3">
      <c r="A2233"/>
      <c r="C2233"/>
    </row>
    <row r="2234" spans="1:3">
      <c r="A2234"/>
      <c r="C2234"/>
    </row>
    <row r="2235" spans="1:3">
      <c r="A2235"/>
      <c r="C2235"/>
    </row>
    <row r="2236" spans="1:3">
      <c r="A2236"/>
      <c r="C2236"/>
    </row>
    <row r="2237" spans="1:3">
      <c r="A2237"/>
      <c r="C2237"/>
    </row>
    <row r="2238" spans="1:3">
      <c r="A2238"/>
      <c r="C2238"/>
    </row>
    <row r="2239" spans="1:3">
      <c r="A2239"/>
      <c r="C2239"/>
    </row>
    <row r="2240" spans="1:3">
      <c r="A2240"/>
      <c r="C2240"/>
    </row>
    <row r="2241" spans="1:3">
      <c r="A2241"/>
      <c r="C2241"/>
    </row>
    <row r="2242" spans="1:3">
      <c r="A2242"/>
      <c r="C2242"/>
    </row>
    <row r="2243" spans="1:3">
      <c r="A2243"/>
      <c r="C2243"/>
    </row>
    <row r="2244" spans="1:3">
      <c r="A2244"/>
      <c r="C2244"/>
    </row>
    <row r="2245" spans="1:3">
      <c r="A2245"/>
      <c r="C2245"/>
    </row>
    <row r="2246" spans="1:3">
      <c r="A2246"/>
      <c r="C2246"/>
    </row>
    <row r="2247" spans="1:3">
      <c r="A2247"/>
      <c r="C2247"/>
    </row>
    <row r="2248" spans="1:3">
      <c r="A2248"/>
      <c r="C2248"/>
    </row>
    <row r="2249" spans="1:3">
      <c r="A2249"/>
      <c r="C2249"/>
    </row>
    <row r="2250" spans="1:3">
      <c r="A2250"/>
      <c r="C2250"/>
    </row>
    <row r="2251" spans="1:3">
      <c r="A2251"/>
      <c r="C2251"/>
    </row>
    <row r="2252" spans="1:3">
      <c r="A2252"/>
      <c r="C2252"/>
    </row>
    <row r="2253" spans="1:3">
      <c r="A2253"/>
      <c r="C2253"/>
    </row>
    <row r="2254" spans="1:3">
      <c r="A2254"/>
      <c r="C2254"/>
    </row>
    <row r="2255" spans="1:3">
      <c r="A2255"/>
      <c r="C2255"/>
    </row>
    <row r="2256" spans="1:3">
      <c r="A2256"/>
      <c r="C2256"/>
    </row>
    <row r="2257" spans="1:3">
      <c r="A2257"/>
      <c r="C2257"/>
    </row>
    <row r="2258" spans="1:3">
      <c r="A2258"/>
      <c r="C2258"/>
    </row>
    <row r="2259" spans="1:3">
      <c r="A2259"/>
      <c r="C2259"/>
    </row>
    <row r="2260" spans="1:3">
      <c r="A2260"/>
      <c r="C2260"/>
    </row>
    <row r="2261" spans="1:3">
      <c r="A2261"/>
      <c r="C2261"/>
    </row>
    <row r="2262" spans="1:3">
      <c r="A2262"/>
      <c r="C2262"/>
    </row>
    <row r="2263" spans="1:3">
      <c r="A2263"/>
      <c r="C2263"/>
    </row>
    <row r="2264" spans="1:3">
      <c r="A2264"/>
      <c r="C2264"/>
    </row>
    <row r="2265" spans="1:3">
      <c r="A2265"/>
      <c r="C2265"/>
    </row>
    <row r="2266" spans="1:3">
      <c r="A2266"/>
      <c r="C2266"/>
    </row>
    <row r="2267" spans="1:3">
      <c r="A2267"/>
      <c r="C2267"/>
    </row>
    <row r="2268" spans="1:3">
      <c r="A2268"/>
      <c r="C2268"/>
    </row>
    <row r="2269" spans="1:3">
      <c r="A2269"/>
      <c r="C2269"/>
    </row>
    <row r="2270" spans="1:3">
      <c r="A2270"/>
      <c r="C2270"/>
    </row>
    <row r="2271" spans="1:3">
      <c r="A2271"/>
      <c r="C2271"/>
    </row>
    <row r="2272" spans="1:3">
      <c r="A2272"/>
      <c r="C2272"/>
    </row>
    <row r="2273" spans="1:3">
      <c r="A2273"/>
      <c r="C2273"/>
    </row>
    <row r="2274" spans="1:3">
      <c r="A2274"/>
      <c r="C2274"/>
    </row>
    <row r="2275" spans="1:3">
      <c r="A2275"/>
      <c r="C2275"/>
    </row>
    <row r="2276" spans="1:3">
      <c r="A2276"/>
      <c r="C2276"/>
    </row>
    <row r="2277" spans="1:3">
      <c r="A2277"/>
      <c r="C2277"/>
    </row>
    <row r="2278" spans="1:3">
      <c r="A2278"/>
      <c r="C2278"/>
    </row>
    <row r="2279" spans="1:3">
      <c r="A2279"/>
      <c r="C2279"/>
    </row>
    <row r="2280" spans="1:3">
      <c r="A2280"/>
      <c r="C2280"/>
    </row>
    <row r="2281" spans="1:3">
      <c r="A2281"/>
      <c r="C2281"/>
    </row>
    <row r="2282" spans="1:3">
      <c r="A2282"/>
      <c r="C2282"/>
    </row>
    <row r="2283" spans="1:3">
      <c r="A2283"/>
      <c r="C2283"/>
    </row>
    <row r="2284" spans="1:3">
      <c r="A2284"/>
      <c r="C2284"/>
    </row>
    <row r="2285" spans="1:3">
      <c r="A2285"/>
      <c r="C2285"/>
    </row>
    <row r="2286" spans="1:3">
      <c r="A2286"/>
      <c r="C2286"/>
    </row>
    <row r="2287" spans="1:3">
      <c r="A2287"/>
      <c r="C2287"/>
    </row>
    <row r="2288" spans="1:3">
      <c r="A2288"/>
      <c r="C2288"/>
    </row>
    <row r="2289" spans="1:3">
      <c r="A2289"/>
      <c r="C2289"/>
    </row>
    <row r="2290" spans="1:3">
      <c r="A2290"/>
      <c r="C2290"/>
    </row>
    <row r="2291" spans="1:3">
      <c r="A2291"/>
      <c r="C2291"/>
    </row>
    <row r="2292" spans="1:3">
      <c r="A2292"/>
      <c r="C2292"/>
    </row>
    <row r="2293" spans="1:3">
      <c r="A2293"/>
      <c r="C2293"/>
    </row>
    <row r="2294" spans="1:3">
      <c r="A2294"/>
      <c r="C2294"/>
    </row>
    <row r="2295" spans="1:3">
      <c r="A2295"/>
      <c r="C2295"/>
    </row>
    <row r="2296" spans="1:3">
      <c r="A2296"/>
      <c r="C2296"/>
    </row>
    <row r="2297" spans="1:3">
      <c r="A2297"/>
      <c r="C2297"/>
    </row>
    <row r="2298" spans="1:3">
      <c r="A2298"/>
      <c r="C2298"/>
    </row>
    <row r="2299" spans="1:3">
      <c r="A2299"/>
      <c r="C2299"/>
    </row>
    <row r="2300" spans="1:3">
      <c r="A2300"/>
      <c r="C2300"/>
    </row>
    <row r="2301" spans="1:3">
      <c r="A2301"/>
      <c r="C2301"/>
    </row>
    <row r="2302" spans="1:3">
      <c r="A2302"/>
      <c r="C2302"/>
    </row>
    <row r="2303" spans="1:3">
      <c r="A2303"/>
      <c r="C2303"/>
    </row>
    <row r="2304" spans="1:3">
      <c r="A2304"/>
      <c r="C2304"/>
    </row>
    <row r="2305" spans="1:3">
      <c r="A2305"/>
      <c r="C2305"/>
    </row>
    <row r="2306" spans="1:3">
      <c r="A2306"/>
      <c r="C2306"/>
    </row>
    <row r="2307" spans="1:3">
      <c r="A2307"/>
      <c r="C2307"/>
    </row>
    <row r="2308" spans="1:3">
      <c r="A2308"/>
      <c r="C2308"/>
    </row>
    <row r="2309" spans="1:3">
      <c r="A2309"/>
      <c r="C2309"/>
    </row>
    <row r="2310" spans="1:3">
      <c r="A2310"/>
      <c r="C2310"/>
    </row>
    <row r="2311" spans="1:3">
      <c r="A2311"/>
      <c r="C2311"/>
    </row>
    <row r="2312" spans="1:3">
      <c r="A2312"/>
      <c r="C2312"/>
    </row>
    <row r="2313" spans="1:3">
      <c r="A2313"/>
      <c r="C2313"/>
    </row>
    <row r="2314" spans="1:3">
      <c r="A2314"/>
      <c r="C2314"/>
    </row>
    <row r="2315" spans="1:3">
      <c r="A2315"/>
      <c r="C2315"/>
    </row>
    <row r="2316" spans="1:3">
      <c r="A2316"/>
      <c r="C2316"/>
    </row>
    <row r="2317" spans="1:3">
      <c r="A2317"/>
      <c r="C2317"/>
    </row>
    <row r="2318" spans="1:3">
      <c r="A2318"/>
      <c r="C2318"/>
    </row>
    <row r="2319" spans="1:3">
      <c r="C2319"/>
    </row>
    <row r="2320" spans="1:3">
      <c r="C2320"/>
    </row>
    <row r="2321" spans="3:3">
      <c r="C2321"/>
    </row>
    <row r="2322" spans="3:3">
      <c r="C2322"/>
    </row>
    <row r="2323" spans="3:3">
      <c r="C2323"/>
    </row>
    <row r="2324" spans="3:3">
      <c r="C2324"/>
    </row>
    <row r="2325" spans="3:3">
      <c r="C2325"/>
    </row>
    <row r="2326" spans="3:3">
      <c r="C2326"/>
    </row>
    <row r="2327" spans="3:3">
      <c r="C2327"/>
    </row>
    <row r="2328" spans="3:3">
      <c r="C2328"/>
    </row>
    <row r="2329" spans="3:3">
      <c r="C2329"/>
    </row>
    <row r="2330" spans="3:3">
      <c r="C2330"/>
    </row>
    <row r="2331" spans="3:3">
      <c r="C2331"/>
    </row>
    <row r="2332" spans="3:3">
      <c r="C2332"/>
    </row>
    <row r="2333" spans="3:3">
      <c r="C2333"/>
    </row>
    <row r="2334" spans="3:3">
      <c r="C2334"/>
    </row>
    <row r="2335" spans="3:3">
      <c r="C2335"/>
    </row>
    <row r="2336" spans="3:3">
      <c r="C2336"/>
    </row>
    <row r="2337" spans="3:3">
      <c r="C2337"/>
    </row>
    <row r="2338" spans="3:3">
      <c r="C2338"/>
    </row>
    <row r="2339" spans="3:3">
      <c r="C2339"/>
    </row>
    <row r="2340" spans="3:3">
      <c r="C2340"/>
    </row>
    <row r="2341" spans="3:3">
      <c r="C2341"/>
    </row>
    <row r="2342" spans="3:3">
      <c r="C2342"/>
    </row>
    <row r="2343" spans="3:3">
      <c r="C2343"/>
    </row>
    <row r="2344" spans="3:3">
      <c r="C2344"/>
    </row>
    <row r="2345" spans="3:3">
      <c r="C2345"/>
    </row>
    <row r="2346" spans="3:3">
      <c r="C2346"/>
    </row>
    <row r="2347" spans="3:3">
      <c r="C2347"/>
    </row>
    <row r="2348" spans="3:3">
      <c r="C2348"/>
    </row>
    <row r="2349" spans="3:3">
      <c r="C2349"/>
    </row>
    <row r="2350" spans="3:3">
      <c r="C2350"/>
    </row>
    <row r="2351" spans="3:3">
      <c r="C2351"/>
    </row>
    <row r="2352" spans="3:3">
      <c r="C2352"/>
    </row>
    <row r="2353" spans="3:3">
      <c r="C2353"/>
    </row>
    <row r="2354" spans="3:3">
      <c r="C2354"/>
    </row>
    <row r="2355" spans="3:3">
      <c r="C2355"/>
    </row>
    <row r="2356" spans="3:3">
      <c r="C2356"/>
    </row>
    <row r="2357" spans="3:3">
      <c r="C2357"/>
    </row>
    <row r="2358" spans="3:3">
      <c r="C2358"/>
    </row>
    <row r="2359" spans="3:3">
      <c r="C2359"/>
    </row>
    <row r="2360" spans="3:3">
      <c r="C2360"/>
    </row>
    <row r="2361" spans="3:3">
      <c r="C2361"/>
    </row>
    <row r="2362" spans="3:3">
      <c r="C2362"/>
    </row>
    <row r="2363" spans="3:3">
      <c r="C2363"/>
    </row>
    <row r="2364" spans="3:3">
      <c r="C2364"/>
    </row>
    <row r="2365" spans="3:3">
      <c r="C2365"/>
    </row>
    <row r="2366" spans="3:3">
      <c r="C2366"/>
    </row>
    <row r="2367" spans="3:3">
      <c r="C2367"/>
    </row>
    <row r="2368" spans="3:3">
      <c r="C2368"/>
    </row>
    <row r="2369" spans="3:3">
      <c r="C2369"/>
    </row>
    <row r="2370" spans="3:3">
      <c r="C2370"/>
    </row>
    <row r="2371" spans="3:3">
      <c r="C2371"/>
    </row>
    <row r="2372" spans="3:3">
      <c r="C2372"/>
    </row>
    <row r="2373" spans="3:3">
      <c r="C2373"/>
    </row>
    <row r="2374" spans="3:3">
      <c r="C2374"/>
    </row>
    <row r="2375" spans="3:3">
      <c r="C2375"/>
    </row>
    <row r="2376" spans="3:3">
      <c r="C2376"/>
    </row>
    <row r="2377" spans="3:3">
      <c r="C2377"/>
    </row>
    <row r="2378" spans="3:3">
      <c r="C2378"/>
    </row>
    <row r="2379" spans="3:3">
      <c r="C2379"/>
    </row>
    <row r="2380" spans="3:3">
      <c r="C2380"/>
    </row>
    <row r="2381" spans="3:3">
      <c r="C2381"/>
    </row>
    <row r="2382" spans="3:3">
      <c r="C2382"/>
    </row>
    <row r="2383" spans="3:3">
      <c r="C2383"/>
    </row>
    <row r="2384" spans="3:3">
      <c r="C2384"/>
    </row>
    <row r="2385" spans="3:3">
      <c r="C2385"/>
    </row>
    <row r="2386" spans="3:3">
      <c r="C2386"/>
    </row>
    <row r="2387" spans="3:3">
      <c r="C2387"/>
    </row>
    <row r="2388" spans="3:3">
      <c r="C2388"/>
    </row>
    <row r="2389" spans="3:3">
      <c r="C2389"/>
    </row>
    <row r="2390" spans="3:3">
      <c r="C2390"/>
    </row>
    <row r="2391" spans="3:3">
      <c r="C2391"/>
    </row>
    <row r="2392" spans="3:3">
      <c r="C2392"/>
    </row>
    <row r="2393" spans="3:3">
      <c r="C2393"/>
    </row>
    <row r="2394" spans="3:3">
      <c r="C2394"/>
    </row>
    <row r="2395" spans="3:3">
      <c r="C2395"/>
    </row>
    <row r="2396" spans="3:3">
      <c r="C2396"/>
    </row>
    <row r="2397" spans="3:3">
      <c r="C2397"/>
    </row>
    <row r="2398" spans="3:3">
      <c r="C2398"/>
    </row>
    <row r="2399" spans="3:3">
      <c r="C2399"/>
    </row>
    <row r="2400" spans="3:3">
      <c r="C2400"/>
    </row>
    <row r="2401" spans="3:3">
      <c r="C2401"/>
    </row>
    <row r="2402" spans="3:3">
      <c r="C2402"/>
    </row>
    <row r="2403" spans="3:3">
      <c r="C2403"/>
    </row>
    <row r="2404" spans="3:3">
      <c r="C2404"/>
    </row>
    <row r="2405" spans="3:3">
      <c r="C2405"/>
    </row>
    <row r="2406" spans="3:3">
      <c r="C2406"/>
    </row>
    <row r="2407" spans="3:3">
      <c r="C2407"/>
    </row>
    <row r="2408" spans="3:3">
      <c r="C2408"/>
    </row>
    <row r="2409" spans="3:3">
      <c r="C2409"/>
    </row>
    <row r="2410" spans="3:3">
      <c r="C2410"/>
    </row>
    <row r="2411" spans="3:3">
      <c r="C2411"/>
    </row>
    <row r="2412" spans="3:3">
      <c r="C2412"/>
    </row>
    <row r="2413" spans="3:3">
      <c r="C2413"/>
    </row>
    <row r="2414" spans="3:3">
      <c r="C2414"/>
    </row>
    <row r="2415" spans="3:3">
      <c r="C2415"/>
    </row>
    <row r="2416" spans="3:3">
      <c r="C2416"/>
    </row>
    <row r="2417" spans="3:3">
      <c r="C2417"/>
    </row>
  </sheetData>
  <sortState ref="A5:I1865">
    <sortCondition ref="A5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5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abSelected="1" view="pageBreakPreview" zoomScale="82" zoomScaleNormal="100" zoomScaleSheetLayoutView="82" workbookViewId="0">
      <selection activeCell="A2" sqref="A2"/>
    </sheetView>
  </sheetViews>
  <sheetFormatPr defaultRowHeight="12.75"/>
  <cols>
    <col min="1" max="1" width="9.140625" style="109"/>
    <col min="2" max="2" width="47.5703125" style="109" customWidth="1"/>
    <col min="3" max="3" width="14.7109375" style="109" bestFit="1" customWidth="1"/>
    <col min="4" max="4" width="12.5703125" style="109" customWidth="1"/>
    <col min="5" max="5" width="29.5703125" style="109" customWidth="1"/>
    <col min="6" max="6" width="10.140625" style="109" customWidth="1"/>
    <col min="7" max="7" width="12.140625" style="109" customWidth="1"/>
    <col min="8" max="8" width="18" style="109" customWidth="1"/>
    <col min="9" max="9" width="16.85546875" style="109" customWidth="1"/>
    <col min="10" max="10" width="13.140625" style="109" customWidth="1"/>
    <col min="11" max="16384" width="9.140625" style="109"/>
  </cols>
  <sheetData>
    <row r="1" spans="1:10" ht="26.25">
      <c r="A1" s="350" t="s">
        <v>4086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0" ht="30" customHeight="1">
      <c r="A2" s="131" t="s">
        <v>235</v>
      </c>
      <c r="B2" s="131" t="s">
        <v>65</v>
      </c>
      <c r="C2" s="131" t="s">
        <v>236</v>
      </c>
      <c r="D2" s="131" t="s">
        <v>237</v>
      </c>
      <c r="E2" s="131" t="s">
        <v>76</v>
      </c>
      <c r="F2" s="131" t="s">
        <v>238</v>
      </c>
      <c r="G2" s="131" t="s">
        <v>239</v>
      </c>
      <c r="H2" s="131" t="s">
        <v>27</v>
      </c>
      <c r="I2" s="131" t="s">
        <v>77</v>
      </c>
      <c r="J2" s="131" t="s">
        <v>203</v>
      </c>
    </row>
    <row r="3" spans="1:10" ht="15">
      <c r="A3" s="67">
        <v>154914</v>
      </c>
      <c r="B3" s="67" t="s">
        <v>79</v>
      </c>
      <c r="C3" s="67">
        <v>206156999</v>
      </c>
      <c r="D3" s="67">
        <v>2201101100</v>
      </c>
      <c r="E3" s="67" t="s">
        <v>196</v>
      </c>
      <c r="F3" s="67">
        <v>300</v>
      </c>
      <c r="G3" s="176">
        <v>13000</v>
      </c>
      <c r="H3" s="176">
        <v>3900000</v>
      </c>
      <c r="I3" s="177">
        <v>44932.458356481482</v>
      </c>
      <c r="J3" s="67" t="s">
        <v>240</v>
      </c>
    </row>
    <row r="4" spans="1:10" ht="15">
      <c r="A4" s="67">
        <v>156508</v>
      </c>
      <c r="B4" s="67" t="s">
        <v>502</v>
      </c>
      <c r="C4" s="67">
        <v>202671623</v>
      </c>
      <c r="D4" s="67">
        <v>2804400000</v>
      </c>
      <c r="E4" s="67" t="s">
        <v>503</v>
      </c>
      <c r="F4" s="67">
        <v>300</v>
      </c>
      <c r="G4" s="176">
        <v>4500</v>
      </c>
      <c r="H4" s="176">
        <v>1350000</v>
      </c>
      <c r="I4" s="177">
        <v>44948.611122685186</v>
      </c>
      <c r="J4" s="67" t="s">
        <v>240</v>
      </c>
    </row>
    <row r="5" spans="1:10" ht="15">
      <c r="A5" s="67">
        <v>156541</v>
      </c>
      <c r="B5" s="67" t="s">
        <v>467</v>
      </c>
      <c r="C5" s="67">
        <v>305034981</v>
      </c>
      <c r="D5" s="67">
        <v>7019390009</v>
      </c>
      <c r="E5" s="67" t="s">
        <v>504</v>
      </c>
      <c r="F5" s="67">
        <v>32</v>
      </c>
      <c r="G5" s="176">
        <v>154000</v>
      </c>
      <c r="H5" s="176">
        <v>4928000</v>
      </c>
      <c r="I5" s="177">
        <v>44948.736122685186</v>
      </c>
      <c r="J5" s="67" t="s">
        <v>240</v>
      </c>
    </row>
    <row r="6" spans="1:10" ht="15">
      <c r="A6" s="67">
        <v>158617</v>
      </c>
      <c r="B6" s="67" t="s">
        <v>79</v>
      </c>
      <c r="C6" s="67">
        <v>206156999</v>
      </c>
      <c r="D6" s="67">
        <v>2201101100</v>
      </c>
      <c r="E6" s="67" t="s">
        <v>196</v>
      </c>
      <c r="F6" s="67">
        <v>300</v>
      </c>
      <c r="G6" s="176">
        <v>13000</v>
      </c>
      <c r="H6" s="176">
        <v>3900000</v>
      </c>
      <c r="I6" s="177">
        <v>44965.763912037037</v>
      </c>
      <c r="J6" s="67" t="s">
        <v>240</v>
      </c>
    </row>
    <row r="7" spans="1:10" ht="15">
      <c r="A7" s="67">
        <v>159803</v>
      </c>
      <c r="B7" s="67" t="s">
        <v>502</v>
      </c>
      <c r="C7" s="67">
        <v>202671623</v>
      </c>
      <c r="D7" s="67">
        <v>2804400000</v>
      </c>
      <c r="E7" s="67" t="s">
        <v>503</v>
      </c>
      <c r="F7" s="67">
        <v>450</v>
      </c>
      <c r="G7" s="176">
        <v>4500</v>
      </c>
      <c r="H7" s="176">
        <v>2025000</v>
      </c>
      <c r="I7" s="177">
        <v>44973.618067129632</v>
      </c>
      <c r="J7" s="67" t="s">
        <v>240</v>
      </c>
    </row>
    <row r="8" spans="1:10" ht="15">
      <c r="A8" s="67">
        <v>161767</v>
      </c>
      <c r="B8" s="67" t="s">
        <v>505</v>
      </c>
      <c r="C8" s="67">
        <v>301305274</v>
      </c>
      <c r="D8" s="67">
        <v>9920000001</v>
      </c>
      <c r="E8" s="67" t="s">
        <v>506</v>
      </c>
      <c r="F8" s="67">
        <v>1</v>
      </c>
      <c r="G8" s="176">
        <v>5200000</v>
      </c>
      <c r="H8" s="176">
        <v>5200000</v>
      </c>
      <c r="I8" s="177">
        <v>44983.618067129632</v>
      </c>
      <c r="J8" s="67" t="s">
        <v>240</v>
      </c>
    </row>
    <row r="9" spans="1:10" ht="15">
      <c r="A9" s="67">
        <v>161839</v>
      </c>
      <c r="B9" s="67" t="s">
        <v>1597</v>
      </c>
      <c r="C9" s="67">
        <v>203076064</v>
      </c>
      <c r="D9" s="67">
        <v>9920000001</v>
      </c>
      <c r="E9" s="67" t="s">
        <v>1598</v>
      </c>
      <c r="F9" s="67">
        <v>2</v>
      </c>
      <c r="G9" s="176">
        <v>27540000</v>
      </c>
      <c r="H9" s="176">
        <v>55080000</v>
      </c>
      <c r="I9" s="177">
        <v>44983.715289351851</v>
      </c>
      <c r="J9" s="67" t="s">
        <v>240</v>
      </c>
    </row>
    <row r="10" spans="1:10" ht="15">
      <c r="A10" s="67">
        <v>162063</v>
      </c>
      <c r="B10" s="67" t="s">
        <v>507</v>
      </c>
      <c r="C10" s="67">
        <v>203463294</v>
      </c>
      <c r="D10" s="67">
        <v>403905102</v>
      </c>
      <c r="E10" s="67" t="s">
        <v>199</v>
      </c>
      <c r="F10" s="67">
        <v>418</v>
      </c>
      <c r="G10" s="176">
        <v>9464</v>
      </c>
      <c r="H10" s="176">
        <v>3955952</v>
      </c>
      <c r="I10" s="177">
        <v>44986.673634259256</v>
      </c>
      <c r="J10" s="67" t="s">
        <v>240</v>
      </c>
    </row>
    <row r="11" spans="1:10" ht="15">
      <c r="A11" s="67">
        <v>162984</v>
      </c>
      <c r="B11" s="67" t="s">
        <v>502</v>
      </c>
      <c r="C11" s="67">
        <v>202671623</v>
      </c>
      <c r="D11" s="67">
        <v>2804400000</v>
      </c>
      <c r="E11" s="67" t="s">
        <v>503</v>
      </c>
      <c r="F11" s="67">
        <v>300</v>
      </c>
      <c r="G11" s="176">
        <v>4500</v>
      </c>
      <c r="H11" s="176">
        <v>1350000</v>
      </c>
      <c r="I11" s="177">
        <v>44993.659918981481</v>
      </c>
      <c r="J11" s="67" t="s">
        <v>240</v>
      </c>
    </row>
    <row r="12" spans="1:10" ht="15">
      <c r="A12" s="67">
        <v>163550</v>
      </c>
      <c r="B12" s="67" t="s">
        <v>241</v>
      </c>
      <c r="C12" s="67">
        <v>304526797</v>
      </c>
      <c r="D12" s="67">
        <v>4816900000</v>
      </c>
      <c r="E12" s="67" t="s">
        <v>242</v>
      </c>
      <c r="F12" s="67">
        <v>5000</v>
      </c>
      <c r="G12" s="176">
        <v>1344</v>
      </c>
      <c r="H12" s="176">
        <v>6720000</v>
      </c>
      <c r="I12" s="177">
        <v>44997.604224537034</v>
      </c>
      <c r="J12" s="67" t="s">
        <v>240</v>
      </c>
    </row>
    <row r="13" spans="1:10" ht="15">
      <c r="A13" s="67">
        <v>164955</v>
      </c>
      <c r="B13" s="67" t="s">
        <v>79</v>
      </c>
      <c r="C13" s="67">
        <v>206156999</v>
      </c>
      <c r="D13" s="67">
        <v>2201101100</v>
      </c>
      <c r="E13" s="67" t="s">
        <v>196</v>
      </c>
      <c r="F13" s="67">
        <v>300</v>
      </c>
      <c r="G13" s="176">
        <v>13000</v>
      </c>
      <c r="H13" s="176">
        <v>3900000</v>
      </c>
      <c r="I13" s="177">
        <v>45004.437824074077</v>
      </c>
      <c r="J13" s="67" t="s">
        <v>240</v>
      </c>
    </row>
    <row r="14" spans="1:10" ht="15">
      <c r="A14" s="67">
        <v>165927</v>
      </c>
      <c r="B14" s="67" t="s">
        <v>508</v>
      </c>
      <c r="C14" s="67">
        <v>303457758</v>
      </c>
      <c r="D14" s="67">
        <v>3824991500</v>
      </c>
      <c r="E14" s="67" t="s">
        <v>509</v>
      </c>
      <c r="F14" s="67">
        <v>1500</v>
      </c>
      <c r="G14" s="176">
        <v>23072</v>
      </c>
      <c r="H14" s="176">
        <v>34608000</v>
      </c>
      <c r="I14" s="177">
        <v>45014.506956018522</v>
      </c>
      <c r="J14" s="67" t="s">
        <v>240</v>
      </c>
    </row>
    <row r="15" spans="1:10" ht="15">
      <c r="A15" s="67">
        <v>166010</v>
      </c>
      <c r="B15" s="67" t="s">
        <v>502</v>
      </c>
      <c r="C15" s="67">
        <v>202671623</v>
      </c>
      <c r="D15" s="67">
        <v>2804400000</v>
      </c>
      <c r="E15" s="67" t="s">
        <v>503</v>
      </c>
      <c r="F15" s="67">
        <v>450</v>
      </c>
      <c r="G15" s="176">
        <v>4500</v>
      </c>
      <c r="H15" s="176">
        <v>2025000</v>
      </c>
      <c r="I15" s="177">
        <v>45014.666678240741</v>
      </c>
      <c r="J15" s="67" t="s">
        <v>240</v>
      </c>
    </row>
    <row r="16" spans="1:10" ht="15">
      <c r="A16" s="67">
        <v>166191</v>
      </c>
      <c r="B16" s="67" t="s">
        <v>507</v>
      </c>
      <c r="C16" s="67">
        <v>203463294</v>
      </c>
      <c r="D16" s="67">
        <v>403905102</v>
      </c>
      <c r="E16" s="67" t="s">
        <v>199</v>
      </c>
      <c r="F16" s="67">
        <v>440</v>
      </c>
      <c r="G16" s="176">
        <v>9464</v>
      </c>
      <c r="H16" s="176">
        <v>4164160</v>
      </c>
      <c r="I16" s="177">
        <v>45015.708472222221</v>
      </c>
      <c r="J16" s="67" t="s">
        <v>240</v>
      </c>
    </row>
    <row r="17" spans="1:10" ht="15">
      <c r="A17" s="67">
        <v>167664</v>
      </c>
      <c r="B17" s="67" t="s">
        <v>1599</v>
      </c>
      <c r="C17" s="67">
        <v>206127424</v>
      </c>
      <c r="D17" s="67">
        <v>5208130000</v>
      </c>
      <c r="E17" s="67" t="s">
        <v>1600</v>
      </c>
      <c r="F17" s="67">
        <v>750</v>
      </c>
      <c r="G17" s="176">
        <v>17696</v>
      </c>
      <c r="H17" s="176">
        <v>13272000</v>
      </c>
      <c r="I17" s="177">
        <v>45024.659803240742</v>
      </c>
      <c r="J17" s="67" t="s">
        <v>240</v>
      </c>
    </row>
    <row r="18" spans="1:10" ht="15">
      <c r="A18" s="67">
        <v>167665</v>
      </c>
      <c r="B18" s="67" t="s">
        <v>1599</v>
      </c>
      <c r="C18" s="67">
        <v>206127424</v>
      </c>
      <c r="D18" s="67">
        <v>5211310000</v>
      </c>
      <c r="E18" s="67" t="s">
        <v>1601</v>
      </c>
      <c r="F18" s="67">
        <v>50</v>
      </c>
      <c r="G18" s="176">
        <v>22400</v>
      </c>
      <c r="H18" s="176">
        <v>1120000</v>
      </c>
      <c r="I18" s="177">
        <v>45024.659803240742</v>
      </c>
      <c r="J18" s="67" t="s">
        <v>240</v>
      </c>
    </row>
    <row r="19" spans="1:10" ht="15">
      <c r="A19" s="67">
        <v>168373</v>
      </c>
      <c r="B19" s="67" t="s">
        <v>502</v>
      </c>
      <c r="C19" s="67">
        <v>202671623</v>
      </c>
      <c r="D19" s="67">
        <v>2804400000</v>
      </c>
      <c r="E19" s="67" t="s">
        <v>503</v>
      </c>
      <c r="F19" s="67">
        <v>600</v>
      </c>
      <c r="G19" s="176">
        <v>4500</v>
      </c>
      <c r="H19" s="176">
        <v>2700000</v>
      </c>
      <c r="I19" s="177">
        <v>45029.409849537034</v>
      </c>
      <c r="J19" s="67" t="s">
        <v>240</v>
      </c>
    </row>
    <row r="20" spans="1:10" ht="15">
      <c r="A20" s="67">
        <v>171811</v>
      </c>
      <c r="B20" s="67" t="s">
        <v>507</v>
      </c>
      <c r="C20" s="67">
        <v>203463294</v>
      </c>
      <c r="D20" s="67">
        <v>403905102</v>
      </c>
      <c r="E20" s="67" t="s">
        <v>199</v>
      </c>
      <c r="F20" s="67">
        <v>484</v>
      </c>
      <c r="G20" s="176">
        <v>9464</v>
      </c>
      <c r="H20" s="176">
        <v>4580576</v>
      </c>
      <c r="I20" s="177">
        <v>45045.652789351851</v>
      </c>
      <c r="J20" s="67" t="s">
        <v>240</v>
      </c>
    </row>
    <row r="21" spans="1:10" ht="15">
      <c r="A21" s="67">
        <v>172959</v>
      </c>
      <c r="B21" s="67" t="s">
        <v>79</v>
      </c>
      <c r="C21" s="67">
        <v>206156999</v>
      </c>
      <c r="D21" s="67">
        <v>2201101100</v>
      </c>
      <c r="E21" s="67" t="s">
        <v>196</v>
      </c>
      <c r="F21" s="67">
        <v>300</v>
      </c>
      <c r="G21" s="176">
        <v>13000</v>
      </c>
      <c r="H21" s="176">
        <v>3900000</v>
      </c>
      <c r="I21" s="177">
        <v>45052.465289351851</v>
      </c>
      <c r="J21" s="67" t="s">
        <v>240</v>
      </c>
    </row>
    <row r="22" spans="1:10" ht="15">
      <c r="A22" s="67">
        <v>173634</v>
      </c>
      <c r="B22" s="67" t="s">
        <v>502</v>
      </c>
      <c r="C22" s="67">
        <v>202671623</v>
      </c>
      <c r="D22" s="67">
        <v>2804400000</v>
      </c>
      <c r="E22" s="67" t="s">
        <v>503</v>
      </c>
      <c r="F22" s="67">
        <v>600</v>
      </c>
      <c r="G22" s="176">
        <v>4500</v>
      </c>
      <c r="H22" s="176">
        <v>2700000</v>
      </c>
      <c r="I22" s="177">
        <v>45056.638969907406</v>
      </c>
      <c r="J22" s="67" t="s">
        <v>240</v>
      </c>
    </row>
    <row r="23" spans="1:10" ht="15">
      <c r="A23" s="67">
        <v>176282</v>
      </c>
      <c r="B23" s="67" t="s">
        <v>1602</v>
      </c>
      <c r="C23" s="67">
        <v>207184330</v>
      </c>
      <c r="D23" s="67">
        <v>8424100000</v>
      </c>
      <c r="E23" s="67" t="s">
        <v>1603</v>
      </c>
      <c r="F23" s="67">
        <v>5</v>
      </c>
      <c r="G23" s="176">
        <v>350000</v>
      </c>
      <c r="H23" s="176">
        <v>1750000</v>
      </c>
      <c r="I23" s="177">
        <v>45071.694513888891</v>
      </c>
      <c r="J23" s="67" t="s">
        <v>240</v>
      </c>
    </row>
    <row r="24" spans="1:10" ht="15">
      <c r="A24" s="67">
        <v>177460</v>
      </c>
      <c r="B24" s="67" t="s">
        <v>507</v>
      </c>
      <c r="C24" s="67">
        <v>203463294</v>
      </c>
      <c r="D24" s="67">
        <v>403905102</v>
      </c>
      <c r="E24" s="67" t="s">
        <v>199</v>
      </c>
      <c r="F24" s="67">
        <v>484</v>
      </c>
      <c r="G24" s="67">
        <v>9464</v>
      </c>
      <c r="H24" s="176">
        <v>4580576</v>
      </c>
      <c r="I24" s="177">
        <v>45078.472291666665</v>
      </c>
      <c r="J24" s="67" t="s">
        <v>240</v>
      </c>
    </row>
    <row r="25" spans="1:10" ht="15">
      <c r="A25" s="67">
        <v>177529</v>
      </c>
      <c r="B25" s="67" t="s">
        <v>79</v>
      </c>
      <c r="C25" s="67">
        <v>206156999</v>
      </c>
      <c r="D25" s="67">
        <v>2201101100</v>
      </c>
      <c r="E25" s="67" t="s">
        <v>196</v>
      </c>
      <c r="F25" s="67">
        <v>300</v>
      </c>
      <c r="G25" s="67">
        <v>13000</v>
      </c>
      <c r="H25" s="176">
        <v>3900000</v>
      </c>
      <c r="I25" s="177">
        <v>45078.673680555556</v>
      </c>
      <c r="J25" s="67" t="s">
        <v>240</v>
      </c>
    </row>
    <row r="26" spans="1:10" ht="15">
      <c r="A26" s="67">
        <v>180661</v>
      </c>
      <c r="B26" s="67" t="s">
        <v>502</v>
      </c>
      <c r="C26" s="67">
        <v>202671623</v>
      </c>
      <c r="D26" s="67">
        <v>2804400000</v>
      </c>
      <c r="E26" s="67" t="s">
        <v>503</v>
      </c>
      <c r="F26" s="67">
        <v>150</v>
      </c>
      <c r="G26" s="67">
        <v>4500</v>
      </c>
      <c r="H26" s="176">
        <v>675000</v>
      </c>
      <c r="I26" s="177">
        <v>45093.631967592592</v>
      </c>
      <c r="J26" s="67" t="s">
        <v>240</v>
      </c>
    </row>
    <row r="27" spans="1:10" ht="15">
      <c r="A27" s="67">
        <v>182894</v>
      </c>
      <c r="B27" s="67" t="s">
        <v>502</v>
      </c>
      <c r="C27" s="67">
        <v>202671623</v>
      </c>
      <c r="D27" s="67">
        <v>2804400000</v>
      </c>
      <c r="E27" s="67" t="s">
        <v>503</v>
      </c>
      <c r="F27" s="67">
        <v>450</v>
      </c>
      <c r="G27" s="176">
        <v>4500</v>
      </c>
      <c r="H27" s="176">
        <v>2025000</v>
      </c>
      <c r="I27" s="177">
        <v>45106.465324074074</v>
      </c>
      <c r="J27" s="67" t="s">
        <v>240</v>
      </c>
    </row>
    <row r="28" spans="1:10" ht="15">
      <c r="A28" s="67">
        <v>183056</v>
      </c>
      <c r="B28" s="67" t="s">
        <v>79</v>
      </c>
      <c r="C28" s="67">
        <v>206156999</v>
      </c>
      <c r="D28" s="67">
        <v>2201101100</v>
      </c>
      <c r="E28" s="67" t="s">
        <v>196</v>
      </c>
      <c r="F28" s="67">
        <v>400</v>
      </c>
      <c r="G28" s="176">
        <v>13000</v>
      </c>
      <c r="H28" s="176">
        <v>5200000</v>
      </c>
      <c r="I28" s="177">
        <v>45106.722303240742</v>
      </c>
      <c r="J28" s="67" t="s">
        <v>240</v>
      </c>
    </row>
    <row r="29" spans="1:10" ht="15">
      <c r="A29" s="67">
        <v>183175</v>
      </c>
      <c r="B29" s="67" t="s">
        <v>2836</v>
      </c>
      <c r="C29" s="67">
        <v>301299995</v>
      </c>
      <c r="D29" s="67">
        <v>8482109008</v>
      </c>
      <c r="E29" s="67" t="s">
        <v>2837</v>
      </c>
      <c r="F29" s="67">
        <v>10</v>
      </c>
      <c r="G29" s="176">
        <v>33000</v>
      </c>
      <c r="H29" s="176">
        <v>330000</v>
      </c>
      <c r="I29" s="177">
        <v>45112.583356481482</v>
      </c>
      <c r="J29" s="67" t="s">
        <v>240</v>
      </c>
    </row>
    <row r="30" spans="1:10" ht="15">
      <c r="A30" s="67">
        <v>183176</v>
      </c>
      <c r="B30" s="67" t="s">
        <v>2836</v>
      </c>
      <c r="C30" s="67">
        <v>301299995</v>
      </c>
      <c r="D30" s="67">
        <v>8482109008</v>
      </c>
      <c r="E30" s="67" t="s">
        <v>2838</v>
      </c>
      <c r="F30" s="67">
        <v>10</v>
      </c>
      <c r="G30" s="176">
        <v>37000</v>
      </c>
      <c r="H30" s="176">
        <v>370000</v>
      </c>
      <c r="I30" s="177">
        <v>45112.583356481482</v>
      </c>
      <c r="J30" s="67" t="s">
        <v>240</v>
      </c>
    </row>
    <row r="31" spans="1:10" ht="15">
      <c r="A31" s="67">
        <v>183316</v>
      </c>
      <c r="B31" s="67" t="s">
        <v>2836</v>
      </c>
      <c r="C31" s="67">
        <v>301299995</v>
      </c>
      <c r="D31" s="67">
        <v>8482109008</v>
      </c>
      <c r="E31" s="67" t="s">
        <v>2839</v>
      </c>
      <c r="F31" s="67">
        <v>14</v>
      </c>
      <c r="G31" s="176">
        <v>92000</v>
      </c>
      <c r="H31" s="176">
        <v>1288000</v>
      </c>
      <c r="I31" s="177">
        <v>45113.486122685186</v>
      </c>
      <c r="J31" s="67" t="s">
        <v>240</v>
      </c>
    </row>
    <row r="32" spans="1:10" ht="15">
      <c r="A32" s="67">
        <v>183317</v>
      </c>
      <c r="B32" s="67" t="s">
        <v>2836</v>
      </c>
      <c r="C32" s="67">
        <v>301299995</v>
      </c>
      <c r="D32" s="67">
        <v>8482109008</v>
      </c>
      <c r="E32" s="67" t="s">
        <v>2840</v>
      </c>
      <c r="F32" s="67">
        <v>8</v>
      </c>
      <c r="G32" s="176">
        <v>16000</v>
      </c>
      <c r="H32" s="176">
        <v>128000</v>
      </c>
      <c r="I32" s="177">
        <v>45113.486122685186</v>
      </c>
      <c r="J32" s="67" t="s">
        <v>240</v>
      </c>
    </row>
    <row r="33" spans="1:10" ht="15">
      <c r="A33" s="67">
        <v>183358</v>
      </c>
      <c r="B33" s="67" t="s">
        <v>2836</v>
      </c>
      <c r="C33" s="67">
        <v>301299995</v>
      </c>
      <c r="D33" s="67">
        <v>8482109008</v>
      </c>
      <c r="E33" s="67" t="s">
        <v>2841</v>
      </c>
      <c r="F33" s="67">
        <v>40</v>
      </c>
      <c r="G33" s="176">
        <v>26000</v>
      </c>
      <c r="H33" s="176">
        <v>1040000</v>
      </c>
      <c r="I33" s="177">
        <v>45113.597233796296</v>
      </c>
      <c r="J33" s="67" t="s">
        <v>240</v>
      </c>
    </row>
    <row r="34" spans="1:10" ht="15">
      <c r="A34" s="67">
        <v>183359</v>
      </c>
      <c r="B34" s="67" t="s">
        <v>2836</v>
      </c>
      <c r="C34" s="67">
        <v>301299995</v>
      </c>
      <c r="D34" s="67">
        <v>8482109008</v>
      </c>
      <c r="E34" s="67" t="s">
        <v>2842</v>
      </c>
      <c r="F34" s="67">
        <v>10</v>
      </c>
      <c r="G34" s="176">
        <v>30000</v>
      </c>
      <c r="H34" s="176">
        <v>300000</v>
      </c>
      <c r="I34" s="177">
        <v>45113.597233796296</v>
      </c>
      <c r="J34" s="67" t="s">
        <v>240</v>
      </c>
    </row>
    <row r="35" spans="1:10" ht="15">
      <c r="A35" s="67">
        <v>183371</v>
      </c>
      <c r="B35" s="67" t="s">
        <v>2836</v>
      </c>
      <c r="C35" s="67">
        <v>301299995</v>
      </c>
      <c r="D35" s="67">
        <v>8482109008</v>
      </c>
      <c r="E35" s="67" t="s">
        <v>2843</v>
      </c>
      <c r="F35" s="67">
        <v>10</v>
      </c>
      <c r="G35" s="176">
        <v>35000</v>
      </c>
      <c r="H35" s="176">
        <v>350000</v>
      </c>
      <c r="I35" s="177">
        <v>45113.618067129632</v>
      </c>
      <c r="J35" s="67" t="s">
        <v>240</v>
      </c>
    </row>
    <row r="36" spans="1:10" ht="15">
      <c r="A36" s="67">
        <v>183372</v>
      </c>
      <c r="B36" s="67" t="s">
        <v>2836</v>
      </c>
      <c r="C36" s="67">
        <v>301299995</v>
      </c>
      <c r="D36" s="67">
        <v>8482109008</v>
      </c>
      <c r="E36" s="67" t="s">
        <v>2844</v>
      </c>
      <c r="F36" s="67">
        <v>8</v>
      </c>
      <c r="G36" s="176">
        <v>45000</v>
      </c>
      <c r="H36" s="176">
        <v>360000</v>
      </c>
      <c r="I36" s="177">
        <v>45113.618067129632</v>
      </c>
      <c r="J36" s="67" t="s">
        <v>240</v>
      </c>
    </row>
    <row r="37" spans="1:10" ht="15">
      <c r="A37" s="67">
        <v>183373</v>
      </c>
      <c r="B37" s="67" t="s">
        <v>2836</v>
      </c>
      <c r="C37" s="67">
        <v>301299995</v>
      </c>
      <c r="D37" s="67">
        <v>8482109008</v>
      </c>
      <c r="E37" s="67" t="s">
        <v>2845</v>
      </c>
      <c r="F37" s="67">
        <v>10</v>
      </c>
      <c r="G37" s="176">
        <v>79000</v>
      </c>
      <c r="H37" s="176">
        <v>790000</v>
      </c>
      <c r="I37" s="177">
        <v>45113.618078703701</v>
      </c>
      <c r="J37" s="67" t="s">
        <v>240</v>
      </c>
    </row>
    <row r="38" spans="1:10" ht="15">
      <c r="A38" s="67">
        <v>183374</v>
      </c>
      <c r="B38" s="67" t="s">
        <v>2836</v>
      </c>
      <c r="C38" s="67">
        <v>301299995</v>
      </c>
      <c r="D38" s="67">
        <v>8482109008</v>
      </c>
      <c r="E38" s="67" t="s">
        <v>2846</v>
      </c>
      <c r="F38" s="67">
        <v>6</v>
      </c>
      <c r="G38" s="176">
        <v>152000</v>
      </c>
      <c r="H38" s="176">
        <v>912000</v>
      </c>
      <c r="I38" s="177">
        <v>45113.618078703701</v>
      </c>
      <c r="J38" s="67" t="s">
        <v>240</v>
      </c>
    </row>
    <row r="39" spans="1:10" ht="15">
      <c r="A39" s="67">
        <v>183375</v>
      </c>
      <c r="B39" s="67" t="s">
        <v>2836</v>
      </c>
      <c r="C39" s="67">
        <v>301299995</v>
      </c>
      <c r="D39" s="67">
        <v>8482109008</v>
      </c>
      <c r="E39" s="67" t="s">
        <v>2847</v>
      </c>
      <c r="F39" s="67">
        <v>8</v>
      </c>
      <c r="G39" s="176">
        <v>173000</v>
      </c>
      <c r="H39" s="176">
        <v>1384000</v>
      </c>
      <c r="I39" s="177">
        <v>45113.618078703701</v>
      </c>
      <c r="J39" s="67" t="s">
        <v>240</v>
      </c>
    </row>
    <row r="40" spans="1:10" ht="15">
      <c r="A40" s="67">
        <v>183376</v>
      </c>
      <c r="B40" s="67" t="s">
        <v>2836</v>
      </c>
      <c r="C40" s="67">
        <v>301299995</v>
      </c>
      <c r="D40" s="67">
        <v>8482109008</v>
      </c>
      <c r="E40" s="67" t="s">
        <v>2848</v>
      </c>
      <c r="F40" s="67">
        <v>18</v>
      </c>
      <c r="G40" s="176">
        <v>202000</v>
      </c>
      <c r="H40" s="176">
        <v>3636000</v>
      </c>
      <c r="I40" s="177">
        <v>45113.618078703701</v>
      </c>
      <c r="J40" s="67" t="s">
        <v>240</v>
      </c>
    </row>
    <row r="41" spans="1:10" ht="15">
      <c r="A41" s="67">
        <v>183377</v>
      </c>
      <c r="B41" s="67" t="s">
        <v>2836</v>
      </c>
      <c r="C41" s="67">
        <v>301299995</v>
      </c>
      <c r="D41" s="67">
        <v>8482109008</v>
      </c>
      <c r="E41" s="67" t="s">
        <v>2849</v>
      </c>
      <c r="F41" s="67">
        <v>10</v>
      </c>
      <c r="G41" s="176">
        <v>310000</v>
      </c>
      <c r="H41" s="176">
        <v>3100000</v>
      </c>
      <c r="I41" s="177">
        <v>45113.618078703701</v>
      </c>
      <c r="J41" s="67" t="s">
        <v>240</v>
      </c>
    </row>
    <row r="42" spans="1:10" ht="15">
      <c r="A42" s="67">
        <v>183378</v>
      </c>
      <c r="B42" s="67" t="s">
        <v>2836</v>
      </c>
      <c r="C42" s="67">
        <v>301299995</v>
      </c>
      <c r="D42" s="67">
        <v>8482109008</v>
      </c>
      <c r="E42" s="67" t="s">
        <v>2850</v>
      </c>
      <c r="F42" s="67">
        <v>8</v>
      </c>
      <c r="G42" s="176">
        <v>53000</v>
      </c>
      <c r="H42" s="176">
        <v>424000</v>
      </c>
      <c r="I42" s="177">
        <v>45113.618078703701</v>
      </c>
      <c r="J42" s="67" t="s">
        <v>240</v>
      </c>
    </row>
    <row r="43" spans="1:10" ht="15">
      <c r="A43" s="67">
        <v>183379</v>
      </c>
      <c r="B43" s="67" t="s">
        <v>2836</v>
      </c>
      <c r="C43" s="67">
        <v>301299995</v>
      </c>
      <c r="D43" s="67">
        <v>8482109008</v>
      </c>
      <c r="E43" s="67" t="s">
        <v>2851</v>
      </c>
      <c r="F43" s="67">
        <v>10</v>
      </c>
      <c r="G43" s="176">
        <v>24000</v>
      </c>
      <c r="H43" s="176">
        <v>240000</v>
      </c>
      <c r="I43" s="177">
        <v>45113.618078703701</v>
      </c>
      <c r="J43" s="67" t="s">
        <v>240</v>
      </c>
    </row>
    <row r="44" spans="1:10" ht="15">
      <c r="A44" s="67">
        <v>183380</v>
      </c>
      <c r="B44" s="67" t="s">
        <v>2836</v>
      </c>
      <c r="C44" s="67">
        <v>301299995</v>
      </c>
      <c r="D44" s="67">
        <v>8482109008</v>
      </c>
      <c r="E44" s="67" t="s">
        <v>2852</v>
      </c>
      <c r="F44" s="67">
        <v>12</v>
      </c>
      <c r="G44" s="176">
        <v>37000</v>
      </c>
      <c r="H44" s="176">
        <v>444000</v>
      </c>
      <c r="I44" s="177">
        <v>45113.618078703701</v>
      </c>
      <c r="J44" s="67" t="s">
        <v>240</v>
      </c>
    </row>
    <row r="45" spans="1:10" ht="15">
      <c r="A45" s="67">
        <v>183381</v>
      </c>
      <c r="B45" s="67" t="s">
        <v>2836</v>
      </c>
      <c r="C45" s="67">
        <v>301299995</v>
      </c>
      <c r="D45" s="67">
        <v>8482109008</v>
      </c>
      <c r="E45" s="67" t="s">
        <v>2853</v>
      </c>
      <c r="F45" s="67">
        <v>16</v>
      </c>
      <c r="G45" s="176">
        <v>50000</v>
      </c>
      <c r="H45" s="176">
        <v>800000</v>
      </c>
      <c r="I45" s="177">
        <v>45113.618078703701</v>
      </c>
      <c r="J45" s="67" t="s">
        <v>240</v>
      </c>
    </row>
    <row r="46" spans="1:10" ht="15">
      <c r="A46" s="67">
        <v>183382</v>
      </c>
      <c r="B46" s="67" t="s">
        <v>2836</v>
      </c>
      <c r="C46" s="67">
        <v>301299995</v>
      </c>
      <c r="D46" s="67">
        <v>8482109008</v>
      </c>
      <c r="E46" s="67" t="s">
        <v>2854</v>
      </c>
      <c r="F46" s="67">
        <v>5</v>
      </c>
      <c r="G46" s="176">
        <v>62000</v>
      </c>
      <c r="H46" s="176">
        <v>310000</v>
      </c>
      <c r="I46" s="177">
        <v>45113.618078703701</v>
      </c>
      <c r="J46" s="67" t="s">
        <v>240</v>
      </c>
    </row>
    <row r="47" spans="1:10" ht="15">
      <c r="A47" s="67">
        <v>183383</v>
      </c>
      <c r="B47" s="67" t="s">
        <v>2836</v>
      </c>
      <c r="C47" s="67">
        <v>301299995</v>
      </c>
      <c r="D47" s="67">
        <v>8482109008</v>
      </c>
      <c r="E47" s="67" t="s">
        <v>2855</v>
      </c>
      <c r="F47" s="67">
        <v>4</v>
      </c>
      <c r="G47" s="176">
        <v>89700</v>
      </c>
      <c r="H47" s="176">
        <v>358800</v>
      </c>
      <c r="I47" s="177">
        <v>45113.618078703701</v>
      </c>
      <c r="J47" s="67" t="s">
        <v>240</v>
      </c>
    </row>
    <row r="48" spans="1:10" ht="15">
      <c r="A48" s="67">
        <v>183384</v>
      </c>
      <c r="B48" s="67" t="s">
        <v>2836</v>
      </c>
      <c r="C48" s="67">
        <v>301299995</v>
      </c>
      <c r="D48" s="67">
        <v>8482109008</v>
      </c>
      <c r="E48" s="67" t="s">
        <v>2856</v>
      </c>
      <c r="F48" s="67">
        <v>10</v>
      </c>
      <c r="G48" s="176">
        <v>132000</v>
      </c>
      <c r="H48" s="176">
        <v>1320000</v>
      </c>
      <c r="I48" s="177">
        <v>45113.618078703701</v>
      </c>
      <c r="J48" s="67" t="s">
        <v>240</v>
      </c>
    </row>
    <row r="49" spans="1:10" ht="15">
      <c r="A49" s="67">
        <v>183385</v>
      </c>
      <c r="B49" s="67" t="s">
        <v>2836</v>
      </c>
      <c r="C49" s="67">
        <v>301299995</v>
      </c>
      <c r="D49" s="67">
        <v>8482109008</v>
      </c>
      <c r="E49" s="67" t="s">
        <v>2852</v>
      </c>
      <c r="F49" s="67">
        <v>6</v>
      </c>
      <c r="G49" s="176">
        <v>37000</v>
      </c>
      <c r="H49" s="176">
        <v>222000</v>
      </c>
      <c r="I49" s="177">
        <v>45113.618078703701</v>
      </c>
      <c r="J49" s="67" t="s">
        <v>240</v>
      </c>
    </row>
    <row r="50" spans="1:10" ht="15">
      <c r="A50" s="67">
        <v>183386</v>
      </c>
      <c r="B50" s="67" t="s">
        <v>2836</v>
      </c>
      <c r="C50" s="67">
        <v>301299995</v>
      </c>
      <c r="D50" s="67">
        <v>8482109008</v>
      </c>
      <c r="E50" s="67" t="s">
        <v>2857</v>
      </c>
      <c r="F50" s="67">
        <v>1</v>
      </c>
      <c r="G50" s="176">
        <v>529000</v>
      </c>
      <c r="H50" s="176">
        <v>529000</v>
      </c>
      <c r="I50" s="177">
        <v>45113.618078703701</v>
      </c>
      <c r="J50" s="67" t="s">
        <v>240</v>
      </c>
    </row>
    <row r="51" spans="1:10" ht="15">
      <c r="A51" s="67">
        <v>183387</v>
      </c>
      <c r="B51" s="67" t="s">
        <v>2836</v>
      </c>
      <c r="C51" s="67">
        <v>301299995</v>
      </c>
      <c r="D51" s="67">
        <v>8482109008</v>
      </c>
      <c r="E51" s="67" t="s">
        <v>2858</v>
      </c>
      <c r="F51" s="67">
        <v>10</v>
      </c>
      <c r="G51" s="176">
        <v>298000</v>
      </c>
      <c r="H51" s="176">
        <v>2980000</v>
      </c>
      <c r="I51" s="177">
        <v>45113.618078703701</v>
      </c>
      <c r="J51" s="67" t="s">
        <v>240</v>
      </c>
    </row>
    <row r="52" spans="1:10" ht="15">
      <c r="A52" s="67">
        <v>183391</v>
      </c>
      <c r="B52" s="67" t="s">
        <v>2836</v>
      </c>
      <c r="C52" s="67">
        <v>301299995</v>
      </c>
      <c r="D52" s="67">
        <v>8482109008</v>
      </c>
      <c r="E52" s="67" t="s">
        <v>2859</v>
      </c>
      <c r="F52" s="67">
        <v>10</v>
      </c>
      <c r="G52" s="176">
        <v>65000</v>
      </c>
      <c r="H52" s="176">
        <v>650000</v>
      </c>
      <c r="I52" s="177">
        <v>45113.625011574077</v>
      </c>
      <c r="J52" s="67" t="s">
        <v>240</v>
      </c>
    </row>
    <row r="53" spans="1:10" ht="15">
      <c r="A53" s="67">
        <v>183392</v>
      </c>
      <c r="B53" s="67" t="s">
        <v>2836</v>
      </c>
      <c r="C53" s="67">
        <v>301299995</v>
      </c>
      <c r="D53" s="67">
        <v>8482109008</v>
      </c>
      <c r="E53" s="67" t="s">
        <v>2860</v>
      </c>
      <c r="F53" s="67">
        <v>30</v>
      </c>
      <c r="G53" s="176">
        <v>105000</v>
      </c>
      <c r="H53" s="176">
        <v>3150000</v>
      </c>
      <c r="I53" s="177">
        <v>45113.625011574077</v>
      </c>
      <c r="J53" s="67" t="s">
        <v>240</v>
      </c>
    </row>
    <row r="54" spans="1:10" ht="15">
      <c r="A54" s="67">
        <v>183393</v>
      </c>
      <c r="B54" s="67" t="s">
        <v>2836</v>
      </c>
      <c r="C54" s="67">
        <v>301299995</v>
      </c>
      <c r="D54" s="67">
        <v>8482109008</v>
      </c>
      <c r="E54" s="67" t="s">
        <v>2861</v>
      </c>
      <c r="F54" s="67">
        <v>6</v>
      </c>
      <c r="G54" s="176">
        <v>260000</v>
      </c>
      <c r="H54" s="176">
        <v>1560000</v>
      </c>
      <c r="I54" s="177">
        <v>45113.625011574077</v>
      </c>
      <c r="J54" s="67" t="s">
        <v>240</v>
      </c>
    </row>
    <row r="55" spans="1:10" ht="15">
      <c r="A55" s="67">
        <v>183394</v>
      </c>
      <c r="B55" s="67" t="s">
        <v>2836</v>
      </c>
      <c r="C55" s="67">
        <v>301299995</v>
      </c>
      <c r="D55" s="67">
        <v>8482109008</v>
      </c>
      <c r="E55" s="67" t="s">
        <v>2862</v>
      </c>
      <c r="F55" s="67">
        <v>2</v>
      </c>
      <c r="G55" s="176">
        <v>186000</v>
      </c>
      <c r="H55" s="176">
        <v>372000</v>
      </c>
      <c r="I55" s="177">
        <v>45113.625011574077</v>
      </c>
      <c r="J55" s="67" t="s">
        <v>240</v>
      </c>
    </row>
    <row r="56" spans="1:10" ht="15">
      <c r="A56" s="67">
        <v>183411</v>
      </c>
      <c r="B56" s="67" t="s">
        <v>2836</v>
      </c>
      <c r="C56" s="67">
        <v>301299995</v>
      </c>
      <c r="D56" s="67">
        <v>8482109008</v>
      </c>
      <c r="E56" s="67" t="s">
        <v>2863</v>
      </c>
      <c r="F56" s="67">
        <v>4</v>
      </c>
      <c r="G56" s="176">
        <v>65000</v>
      </c>
      <c r="H56" s="176">
        <v>260000</v>
      </c>
      <c r="I56" s="177">
        <v>45113.65284722222</v>
      </c>
      <c r="J56" s="67" t="s">
        <v>240</v>
      </c>
    </row>
    <row r="57" spans="1:10" ht="15">
      <c r="A57" s="67">
        <v>183531</v>
      </c>
      <c r="B57" s="67" t="s">
        <v>507</v>
      </c>
      <c r="C57" s="67">
        <v>203463294</v>
      </c>
      <c r="D57" s="67">
        <v>403905102</v>
      </c>
      <c r="E57" s="67" t="s">
        <v>199</v>
      </c>
      <c r="F57" s="67">
        <v>352</v>
      </c>
      <c r="G57" s="176">
        <v>9464</v>
      </c>
      <c r="H57" s="176">
        <v>3331328</v>
      </c>
      <c r="I57" s="177">
        <v>45114.423668981479</v>
      </c>
      <c r="J57" s="67" t="s">
        <v>240</v>
      </c>
    </row>
    <row r="58" spans="1:10" ht="15">
      <c r="A58" s="67">
        <v>186762</v>
      </c>
      <c r="B58" s="67" t="s">
        <v>79</v>
      </c>
      <c r="C58" s="67">
        <v>206156999</v>
      </c>
      <c r="D58" s="67">
        <v>2201101100</v>
      </c>
      <c r="E58" s="67" t="s">
        <v>196</v>
      </c>
      <c r="F58" s="67">
        <v>400</v>
      </c>
      <c r="G58" s="176">
        <v>13000</v>
      </c>
      <c r="H58" s="176">
        <v>5200000</v>
      </c>
      <c r="I58" s="177">
        <v>45134.666689814818</v>
      </c>
      <c r="J58" s="67" t="s">
        <v>240</v>
      </c>
    </row>
    <row r="59" spans="1:10" ht="15">
      <c r="A59" s="67">
        <v>186774</v>
      </c>
      <c r="B59" s="67" t="s">
        <v>502</v>
      </c>
      <c r="C59" s="67">
        <v>202671623</v>
      </c>
      <c r="D59" s="67">
        <v>2804400000</v>
      </c>
      <c r="E59" s="67" t="s">
        <v>503</v>
      </c>
      <c r="F59" s="67">
        <v>450</v>
      </c>
      <c r="G59" s="176">
        <v>4500</v>
      </c>
      <c r="H59" s="176">
        <v>2025000</v>
      </c>
      <c r="I59" s="177">
        <v>45134.694456018522</v>
      </c>
      <c r="J59" s="67" t="s">
        <v>240</v>
      </c>
    </row>
    <row r="60" spans="1:10" ht="15">
      <c r="A60" s="67">
        <v>186970</v>
      </c>
      <c r="B60" s="67" t="s">
        <v>507</v>
      </c>
      <c r="C60" s="67">
        <v>203463294</v>
      </c>
      <c r="D60" s="67">
        <v>403905102</v>
      </c>
      <c r="E60" s="67" t="s">
        <v>199</v>
      </c>
      <c r="F60" s="67">
        <v>506</v>
      </c>
      <c r="G60" s="176">
        <v>9464</v>
      </c>
      <c r="H60" s="176">
        <v>4788784</v>
      </c>
      <c r="I60" s="177">
        <v>45136.402800925927</v>
      </c>
      <c r="J60" s="67" t="s">
        <v>240</v>
      </c>
    </row>
    <row r="61" spans="1:10" ht="15">
      <c r="A61" s="67">
        <v>188552</v>
      </c>
      <c r="B61" s="67" t="s">
        <v>2864</v>
      </c>
      <c r="C61" s="67">
        <v>200811551</v>
      </c>
      <c r="D61" s="67">
        <v>2814200000</v>
      </c>
      <c r="E61" s="67" t="s">
        <v>2865</v>
      </c>
      <c r="F61" s="67">
        <v>15</v>
      </c>
      <c r="G61" s="176">
        <v>11200</v>
      </c>
      <c r="H61" s="176">
        <v>168000</v>
      </c>
      <c r="I61" s="177">
        <v>45144.687511574077</v>
      </c>
      <c r="J61" s="67" t="s">
        <v>240</v>
      </c>
    </row>
    <row r="62" spans="1:10" ht="15">
      <c r="A62" s="67">
        <v>188555</v>
      </c>
      <c r="B62" s="67" t="s">
        <v>2864</v>
      </c>
      <c r="C62" s="67">
        <v>200811551</v>
      </c>
      <c r="D62" s="67">
        <v>2827100000</v>
      </c>
      <c r="E62" s="67" t="s">
        <v>2866</v>
      </c>
      <c r="F62" s="67">
        <v>2</v>
      </c>
      <c r="G62" s="176">
        <v>44800</v>
      </c>
      <c r="H62" s="176">
        <v>89600</v>
      </c>
      <c r="I62" s="177">
        <v>45144.687523148146</v>
      </c>
      <c r="J62" s="67" t="s">
        <v>240</v>
      </c>
    </row>
    <row r="63" spans="1:10" ht="15">
      <c r="A63" s="67">
        <v>188556</v>
      </c>
      <c r="B63" s="67" t="s">
        <v>2864</v>
      </c>
      <c r="C63" s="67">
        <v>200811551</v>
      </c>
      <c r="D63" s="67">
        <v>3822000000</v>
      </c>
      <c r="E63" s="67" t="s">
        <v>2867</v>
      </c>
      <c r="F63" s="67">
        <v>3</v>
      </c>
      <c r="G63" s="176">
        <v>112000</v>
      </c>
      <c r="H63" s="176">
        <v>336000</v>
      </c>
      <c r="I63" s="177">
        <v>45144.687523148146</v>
      </c>
      <c r="J63" s="67" t="s">
        <v>240</v>
      </c>
    </row>
    <row r="64" spans="1:10" ht="15">
      <c r="A64" s="67">
        <v>188558</v>
      </c>
      <c r="B64" s="67" t="s">
        <v>2864</v>
      </c>
      <c r="C64" s="67">
        <v>200811551</v>
      </c>
      <c r="D64" s="67">
        <v>3822000000</v>
      </c>
      <c r="E64" s="67" t="s">
        <v>2868</v>
      </c>
      <c r="F64" s="67">
        <v>3</v>
      </c>
      <c r="G64" s="176">
        <v>112000</v>
      </c>
      <c r="H64" s="176">
        <v>336000</v>
      </c>
      <c r="I64" s="177">
        <v>45144.687523148146</v>
      </c>
      <c r="J64" s="67" t="s">
        <v>240</v>
      </c>
    </row>
    <row r="65" spans="1:10" ht="15">
      <c r="A65" s="67">
        <v>188559</v>
      </c>
      <c r="B65" s="67" t="s">
        <v>2864</v>
      </c>
      <c r="C65" s="67">
        <v>200811551</v>
      </c>
      <c r="D65" s="67">
        <v>3822000000</v>
      </c>
      <c r="E65" s="67" t="s">
        <v>2869</v>
      </c>
      <c r="F65" s="67">
        <v>3</v>
      </c>
      <c r="G65" s="176">
        <v>112000</v>
      </c>
      <c r="H65" s="176">
        <v>336000</v>
      </c>
      <c r="I65" s="177">
        <v>45144.687523148146</v>
      </c>
      <c r="J65" s="67" t="s">
        <v>240</v>
      </c>
    </row>
    <row r="66" spans="1:10" ht="15">
      <c r="A66" s="67">
        <v>188567</v>
      </c>
      <c r="B66" s="67" t="s">
        <v>2864</v>
      </c>
      <c r="C66" s="67">
        <v>200811551</v>
      </c>
      <c r="D66" s="67">
        <v>3822000000</v>
      </c>
      <c r="E66" s="67" t="s">
        <v>2870</v>
      </c>
      <c r="F66" s="67">
        <v>3</v>
      </c>
      <c r="G66" s="176">
        <v>112000</v>
      </c>
      <c r="H66" s="176">
        <v>336000</v>
      </c>
      <c r="I66" s="177">
        <v>45144.694560185184</v>
      </c>
      <c r="J66" s="67" t="s">
        <v>240</v>
      </c>
    </row>
    <row r="67" spans="1:10" ht="15">
      <c r="A67" s="67">
        <v>188570</v>
      </c>
      <c r="B67" s="67" t="s">
        <v>2864</v>
      </c>
      <c r="C67" s="67">
        <v>200811551</v>
      </c>
      <c r="D67" s="67">
        <v>3822000000</v>
      </c>
      <c r="E67" s="67" t="s">
        <v>2871</v>
      </c>
      <c r="F67" s="67">
        <v>3</v>
      </c>
      <c r="G67" s="176">
        <v>112000</v>
      </c>
      <c r="H67" s="176">
        <v>336000</v>
      </c>
      <c r="I67" s="177">
        <v>45144.694560185184</v>
      </c>
      <c r="J67" s="67" t="s">
        <v>240</v>
      </c>
    </row>
    <row r="68" spans="1:10" ht="15">
      <c r="A68" s="67">
        <v>188571</v>
      </c>
      <c r="B68" s="67" t="s">
        <v>2864</v>
      </c>
      <c r="C68" s="67">
        <v>200811551</v>
      </c>
      <c r="D68" s="67">
        <v>3822000000</v>
      </c>
      <c r="E68" s="67" t="s">
        <v>2872</v>
      </c>
      <c r="F68" s="67">
        <v>3</v>
      </c>
      <c r="G68" s="176">
        <v>112000</v>
      </c>
      <c r="H68" s="176">
        <v>336000</v>
      </c>
      <c r="I68" s="177">
        <v>45144.694560185184</v>
      </c>
      <c r="J68" s="67" t="s">
        <v>240</v>
      </c>
    </row>
    <row r="69" spans="1:10" ht="15">
      <c r="A69" s="67">
        <v>188572</v>
      </c>
      <c r="B69" s="67" t="s">
        <v>2864</v>
      </c>
      <c r="C69" s="67">
        <v>200811551</v>
      </c>
      <c r="D69" s="67">
        <v>2905120000</v>
      </c>
      <c r="E69" s="67" t="s">
        <v>2873</v>
      </c>
      <c r="F69" s="67">
        <v>2</v>
      </c>
      <c r="G69" s="176">
        <v>67200</v>
      </c>
      <c r="H69" s="176">
        <v>134400</v>
      </c>
      <c r="I69" s="177">
        <v>45144.694560185184</v>
      </c>
      <c r="J69" s="67" t="s">
        <v>240</v>
      </c>
    </row>
    <row r="70" spans="1:10" ht="15">
      <c r="A70" s="67">
        <v>188590</v>
      </c>
      <c r="B70" s="67" t="s">
        <v>2864</v>
      </c>
      <c r="C70" s="67">
        <v>200811551</v>
      </c>
      <c r="D70" s="67">
        <v>2827510000</v>
      </c>
      <c r="E70" s="67" t="s">
        <v>2874</v>
      </c>
      <c r="F70" s="67">
        <v>5</v>
      </c>
      <c r="G70" s="176">
        <v>67200</v>
      </c>
      <c r="H70" s="176">
        <v>336000</v>
      </c>
      <c r="I70" s="177">
        <v>45144.715289351851</v>
      </c>
      <c r="J70" s="67" t="s">
        <v>240</v>
      </c>
    </row>
    <row r="71" spans="1:10" ht="15">
      <c r="A71" s="67">
        <v>188591</v>
      </c>
      <c r="B71" s="67" t="s">
        <v>2864</v>
      </c>
      <c r="C71" s="67">
        <v>200811551</v>
      </c>
      <c r="D71" s="67">
        <v>2815110000</v>
      </c>
      <c r="E71" s="67" t="s">
        <v>2875</v>
      </c>
      <c r="F71" s="67">
        <v>1</v>
      </c>
      <c r="G71" s="176">
        <v>44800</v>
      </c>
      <c r="H71" s="176">
        <v>44800</v>
      </c>
      <c r="I71" s="177">
        <v>45144.715300925927</v>
      </c>
      <c r="J71" s="67" t="s">
        <v>240</v>
      </c>
    </row>
    <row r="72" spans="1:10" ht="15">
      <c r="A72" s="67">
        <v>188592</v>
      </c>
      <c r="B72" s="67" t="s">
        <v>2864</v>
      </c>
      <c r="C72" s="67">
        <v>200811551</v>
      </c>
      <c r="D72" s="67">
        <v>2847000000</v>
      </c>
      <c r="E72" s="67" t="s">
        <v>2876</v>
      </c>
      <c r="F72" s="67">
        <v>11</v>
      </c>
      <c r="G72" s="176">
        <v>44800</v>
      </c>
      <c r="H72" s="176">
        <v>492800</v>
      </c>
      <c r="I72" s="177">
        <v>45144.715300925927</v>
      </c>
      <c r="J72" s="67" t="s">
        <v>240</v>
      </c>
    </row>
    <row r="73" spans="1:10" ht="15">
      <c r="A73" s="67">
        <v>188593</v>
      </c>
      <c r="B73" s="67" t="s">
        <v>2864</v>
      </c>
      <c r="C73" s="67">
        <v>200811551</v>
      </c>
      <c r="D73" s="67">
        <v>3822000000</v>
      </c>
      <c r="E73" s="67" t="s">
        <v>2877</v>
      </c>
      <c r="F73" s="67">
        <v>500</v>
      </c>
      <c r="G73" s="176">
        <v>448</v>
      </c>
      <c r="H73" s="176">
        <v>224000</v>
      </c>
      <c r="I73" s="177">
        <v>45144.715300925927</v>
      </c>
      <c r="J73" s="67" t="s">
        <v>240</v>
      </c>
    </row>
    <row r="74" spans="1:10" ht="15">
      <c r="A74" s="67">
        <v>188594</v>
      </c>
      <c r="B74" s="67" t="s">
        <v>2864</v>
      </c>
      <c r="C74" s="67">
        <v>200811551</v>
      </c>
      <c r="D74" s="67">
        <v>3822000000</v>
      </c>
      <c r="E74" s="67" t="s">
        <v>2878</v>
      </c>
      <c r="F74" s="67">
        <v>3</v>
      </c>
      <c r="G74" s="176">
        <v>224000</v>
      </c>
      <c r="H74" s="176">
        <v>672000</v>
      </c>
      <c r="I74" s="177">
        <v>45144.715300925927</v>
      </c>
      <c r="J74" s="67" t="s">
        <v>240</v>
      </c>
    </row>
    <row r="75" spans="1:10" ht="15">
      <c r="A75" s="67">
        <v>188595</v>
      </c>
      <c r="B75" s="67" t="s">
        <v>2864</v>
      </c>
      <c r="C75" s="67">
        <v>200811551</v>
      </c>
      <c r="D75" s="67">
        <v>2915210000</v>
      </c>
      <c r="E75" s="67" t="s">
        <v>2879</v>
      </c>
      <c r="F75" s="67">
        <v>2</v>
      </c>
      <c r="G75" s="176">
        <v>44800</v>
      </c>
      <c r="H75" s="176">
        <v>89600</v>
      </c>
      <c r="I75" s="177">
        <v>45144.715300925927</v>
      </c>
      <c r="J75" s="67" t="s">
        <v>240</v>
      </c>
    </row>
    <row r="76" spans="1:10" ht="15">
      <c r="A76" s="67">
        <v>188596</v>
      </c>
      <c r="B76" s="67" t="s">
        <v>2864</v>
      </c>
      <c r="C76" s="67">
        <v>200811551</v>
      </c>
      <c r="D76" s="67">
        <v>2843210000</v>
      </c>
      <c r="E76" s="67" t="s">
        <v>2880</v>
      </c>
      <c r="F76" s="67">
        <v>200</v>
      </c>
      <c r="G76" s="176">
        <v>20160</v>
      </c>
      <c r="H76" s="176">
        <v>4032000</v>
      </c>
      <c r="I76" s="177">
        <v>45144.715300925927</v>
      </c>
      <c r="J76" s="67" t="s">
        <v>240</v>
      </c>
    </row>
    <row r="77" spans="1:10" ht="15">
      <c r="A77" s="67">
        <v>188599</v>
      </c>
      <c r="B77" s="67" t="s">
        <v>2864</v>
      </c>
      <c r="C77" s="67">
        <v>200811551</v>
      </c>
      <c r="D77" s="67">
        <v>2801200000</v>
      </c>
      <c r="E77" s="67" t="s">
        <v>2881</v>
      </c>
      <c r="F77" s="67">
        <v>1</v>
      </c>
      <c r="G77" s="176">
        <v>336000</v>
      </c>
      <c r="H77" s="176">
        <v>336000</v>
      </c>
      <c r="I77" s="177">
        <v>45144.715300925927</v>
      </c>
      <c r="J77" s="67" t="s">
        <v>240</v>
      </c>
    </row>
    <row r="78" spans="1:10" ht="15">
      <c r="A78" s="67">
        <v>188601</v>
      </c>
      <c r="B78" s="67" t="s">
        <v>2864</v>
      </c>
      <c r="C78" s="67">
        <v>200811551</v>
      </c>
      <c r="D78" s="67">
        <v>2832300000</v>
      </c>
      <c r="E78" s="67" t="s">
        <v>2882</v>
      </c>
      <c r="F78" s="67">
        <v>1</v>
      </c>
      <c r="G78" s="176">
        <v>89600</v>
      </c>
      <c r="H78" s="176">
        <v>89600</v>
      </c>
      <c r="I78" s="177">
        <v>45144.715300925927</v>
      </c>
      <c r="J78" s="67" t="s">
        <v>240</v>
      </c>
    </row>
    <row r="79" spans="1:10" ht="15">
      <c r="A79" s="67">
        <v>188602</v>
      </c>
      <c r="B79" s="67" t="s">
        <v>2864</v>
      </c>
      <c r="C79" s="67">
        <v>200811551</v>
      </c>
      <c r="D79" s="67">
        <v>2807000001</v>
      </c>
      <c r="E79" s="67" t="s">
        <v>2883</v>
      </c>
      <c r="F79" s="67">
        <v>1</v>
      </c>
      <c r="G79" s="176">
        <v>89600</v>
      </c>
      <c r="H79" s="176">
        <v>89600</v>
      </c>
      <c r="I79" s="177">
        <v>45144.715300925927</v>
      </c>
      <c r="J79" s="67" t="s">
        <v>240</v>
      </c>
    </row>
    <row r="80" spans="1:10" ht="15">
      <c r="A80" s="67">
        <v>188603</v>
      </c>
      <c r="B80" s="67" t="s">
        <v>2864</v>
      </c>
      <c r="C80" s="67">
        <v>200811551</v>
      </c>
      <c r="D80" s="67">
        <v>2806100000</v>
      </c>
      <c r="E80" s="67" t="s">
        <v>2884</v>
      </c>
      <c r="F80" s="67">
        <v>1</v>
      </c>
      <c r="G80" s="176">
        <v>89600</v>
      </c>
      <c r="H80" s="176">
        <v>89600</v>
      </c>
      <c r="I80" s="177">
        <v>45144.715300925927</v>
      </c>
      <c r="J80" s="67" t="s">
        <v>240</v>
      </c>
    </row>
    <row r="81" spans="1:10" ht="15">
      <c r="A81" s="67">
        <v>188604</v>
      </c>
      <c r="B81" s="67" t="s">
        <v>2864</v>
      </c>
      <c r="C81" s="67">
        <v>200811551</v>
      </c>
      <c r="D81" s="67">
        <v>3822000000</v>
      </c>
      <c r="E81" s="67" t="s">
        <v>2885</v>
      </c>
      <c r="F81" s="67">
        <v>2</v>
      </c>
      <c r="G81" s="176">
        <v>89600</v>
      </c>
      <c r="H81" s="176">
        <v>179200</v>
      </c>
      <c r="I81" s="177">
        <v>45144.715300925927</v>
      </c>
      <c r="J81" s="67" t="s">
        <v>240</v>
      </c>
    </row>
    <row r="82" spans="1:10" ht="15">
      <c r="A82" s="67">
        <v>188605</v>
      </c>
      <c r="B82" s="67" t="s">
        <v>2864</v>
      </c>
      <c r="C82" s="67">
        <v>200811551</v>
      </c>
      <c r="D82" s="67">
        <v>2833292000</v>
      </c>
      <c r="E82" s="67" t="s">
        <v>2886</v>
      </c>
      <c r="F82" s="67">
        <v>500</v>
      </c>
      <c r="G82" s="176">
        <v>112</v>
      </c>
      <c r="H82" s="176">
        <v>56000</v>
      </c>
      <c r="I82" s="177">
        <v>45144.715300925927</v>
      </c>
      <c r="J82" s="67" t="s">
        <v>240</v>
      </c>
    </row>
    <row r="83" spans="1:10" ht="15">
      <c r="A83" s="67">
        <v>188610</v>
      </c>
      <c r="B83" s="67" t="s">
        <v>2864</v>
      </c>
      <c r="C83" s="67">
        <v>200811551</v>
      </c>
      <c r="D83" s="67">
        <v>2905110000</v>
      </c>
      <c r="E83" s="67" t="s">
        <v>2887</v>
      </c>
      <c r="F83" s="67">
        <v>250</v>
      </c>
      <c r="G83" s="176">
        <v>560</v>
      </c>
      <c r="H83" s="176">
        <v>140000</v>
      </c>
      <c r="I83" s="177">
        <v>45144.715416666666</v>
      </c>
      <c r="J83" s="67" t="s">
        <v>240</v>
      </c>
    </row>
    <row r="84" spans="1:10" ht="15">
      <c r="A84" s="67">
        <v>188612</v>
      </c>
      <c r="B84" s="67" t="s">
        <v>2864</v>
      </c>
      <c r="C84" s="67">
        <v>200811551</v>
      </c>
      <c r="D84" s="67">
        <v>2905110000</v>
      </c>
      <c r="E84" s="67" t="s">
        <v>2888</v>
      </c>
      <c r="F84" s="67">
        <v>250</v>
      </c>
      <c r="G84" s="176">
        <v>560</v>
      </c>
      <c r="H84" s="176">
        <v>140000</v>
      </c>
      <c r="I84" s="177">
        <v>45144.715416666666</v>
      </c>
      <c r="J84" s="67" t="s">
        <v>240</v>
      </c>
    </row>
    <row r="85" spans="1:10" ht="15">
      <c r="A85" s="67">
        <v>188613</v>
      </c>
      <c r="B85" s="67" t="s">
        <v>2864</v>
      </c>
      <c r="C85" s="67">
        <v>200811551</v>
      </c>
      <c r="D85" s="67">
        <v>2905110000</v>
      </c>
      <c r="E85" s="67" t="s">
        <v>2889</v>
      </c>
      <c r="F85" s="67">
        <v>250</v>
      </c>
      <c r="G85" s="176">
        <v>560</v>
      </c>
      <c r="H85" s="176">
        <v>140000</v>
      </c>
      <c r="I85" s="177">
        <v>45144.715416666666</v>
      </c>
      <c r="J85" s="67" t="s">
        <v>240</v>
      </c>
    </row>
    <row r="86" spans="1:10" ht="15">
      <c r="A86" s="67">
        <v>188614</v>
      </c>
      <c r="B86" s="67" t="s">
        <v>2864</v>
      </c>
      <c r="C86" s="67">
        <v>200811551</v>
      </c>
      <c r="D86" s="67">
        <v>3824999608</v>
      </c>
      <c r="E86" s="67" t="s">
        <v>2890</v>
      </c>
      <c r="F86" s="67">
        <v>250</v>
      </c>
      <c r="G86" s="176">
        <v>560</v>
      </c>
      <c r="H86" s="176">
        <v>140000</v>
      </c>
      <c r="I86" s="177">
        <v>45144.715416666666</v>
      </c>
      <c r="J86" s="67" t="s">
        <v>240</v>
      </c>
    </row>
    <row r="87" spans="1:10" ht="15">
      <c r="A87" s="67">
        <v>188615</v>
      </c>
      <c r="B87" s="67" t="s">
        <v>2864</v>
      </c>
      <c r="C87" s="67">
        <v>200811551</v>
      </c>
      <c r="D87" s="67">
        <v>3824999608</v>
      </c>
      <c r="E87" s="67" t="s">
        <v>2891</v>
      </c>
      <c r="F87" s="67">
        <v>250</v>
      </c>
      <c r="G87" s="176">
        <v>560</v>
      </c>
      <c r="H87" s="176">
        <v>140000</v>
      </c>
      <c r="I87" s="177">
        <v>45144.715416666666</v>
      </c>
      <c r="J87" s="67" t="s">
        <v>240</v>
      </c>
    </row>
    <row r="88" spans="1:10" ht="15">
      <c r="A88" s="67">
        <v>188616</v>
      </c>
      <c r="B88" s="67" t="s">
        <v>2864</v>
      </c>
      <c r="C88" s="67">
        <v>200811551</v>
      </c>
      <c r="D88" s="67">
        <v>3824999608</v>
      </c>
      <c r="E88" s="67" t="s">
        <v>2892</v>
      </c>
      <c r="F88" s="67">
        <v>250</v>
      </c>
      <c r="G88" s="176">
        <v>560</v>
      </c>
      <c r="H88" s="176">
        <v>140000</v>
      </c>
      <c r="I88" s="177">
        <v>45144.715416666666</v>
      </c>
      <c r="J88" s="67" t="s">
        <v>240</v>
      </c>
    </row>
    <row r="89" spans="1:10" ht="15">
      <c r="A89" s="67">
        <v>188622</v>
      </c>
      <c r="B89" s="67" t="s">
        <v>2864</v>
      </c>
      <c r="C89" s="67">
        <v>200811551</v>
      </c>
      <c r="D89" s="67">
        <v>3824999608</v>
      </c>
      <c r="E89" s="67" t="s">
        <v>2893</v>
      </c>
      <c r="F89" s="67">
        <v>500</v>
      </c>
      <c r="G89" s="176">
        <v>560</v>
      </c>
      <c r="H89" s="176">
        <v>280000</v>
      </c>
      <c r="I89" s="177">
        <v>45144.722418981481</v>
      </c>
      <c r="J89" s="67" t="s">
        <v>240</v>
      </c>
    </row>
    <row r="90" spans="1:10" ht="15">
      <c r="A90" s="67">
        <v>188623</v>
      </c>
      <c r="B90" s="67" t="s">
        <v>2864</v>
      </c>
      <c r="C90" s="67">
        <v>200811551</v>
      </c>
      <c r="D90" s="67">
        <v>3822000000</v>
      </c>
      <c r="E90" s="67" t="s">
        <v>2894</v>
      </c>
      <c r="F90" s="67">
        <v>250</v>
      </c>
      <c r="G90" s="176">
        <v>560</v>
      </c>
      <c r="H90" s="176">
        <v>140000</v>
      </c>
      <c r="I90" s="177">
        <v>45144.722418981481</v>
      </c>
      <c r="J90" s="67" t="s">
        <v>240</v>
      </c>
    </row>
    <row r="91" spans="1:10" ht="15">
      <c r="A91" s="67">
        <v>188625</v>
      </c>
      <c r="B91" s="67" t="s">
        <v>2864</v>
      </c>
      <c r="C91" s="67">
        <v>200811551</v>
      </c>
      <c r="D91" s="67">
        <v>3822000000</v>
      </c>
      <c r="E91" s="67" t="s">
        <v>2895</v>
      </c>
      <c r="F91" s="67">
        <v>250</v>
      </c>
      <c r="G91" s="176">
        <v>560</v>
      </c>
      <c r="H91" s="176">
        <v>140000</v>
      </c>
      <c r="I91" s="177">
        <v>45144.722453703704</v>
      </c>
      <c r="J91" s="67" t="s">
        <v>240</v>
      </c>
    </row>
    <row r="92" spans="1:10" ht="15">
      <c r="A92" s="67">
        <v>188630</v>
      </c>
      <c r="B92" s="67" t="s">
        <v>2864</v>
      </c>
      <c r="C92" s="67">
        <v>200811551</v>
      </c>
      <c r="D92" s="67">
        <v>3822000000</v>
      </c>
      <c r="E92" s="67" t="s">
        <v>2896</v>
      </c>
      <c r="F92" s="67">
        <v>2</v>
      </c>
      <c r="G92" s="176">
        <v>3360</v>
      </c>
      <c r="H92" s="176">
        <v>6720</v>
      </c>
      <c r="I92" s="177">
        <v>45144.722488425927</v>
      </c>
      <c r="J92" s="67" t="s">
        <v>240</v>
      </c>
    </row>
    <row r="93" spans="1:10" ht="15">
      <c r="A93" s="67">
        <v>188631</v>
      </c>
      <c r="B93" s="67" t="s">
        <v>2864</v>
      </c>
      <c r="C93" s="67">
        <v>200811551</v>
      </c>
      <c r="D93" s="67">
        <v>2841700000</v>
      </c>
      <c r="E93" s="67" t="s">
        <v>2897</v>
      </c>
      <c r="F93" s="67">
        <v>200</v>
      </c>
      <c r="G93" s="176">
        <v>2688</v>
      </c>
      <c r="H93" s="176">
        <v>537600</v>
      </c>
      <c r="I93" s="177">
        <v>45144.722488425927</v>
      </c>
      <c r="J93" s="67" t="s">
        <v>240</v>
      </c>
    </row>
    <row r="94" spans="1:10" ht="15">
      <c r="A94" s="67">
        <v>188644</v>
      </c>
      <c r="B94" s="67" t="s">
        <v>2864</v>
      </c>
      <c r="C94" s="67">
        <v>200811551</v>
      </c>
      <c r="D94" s="67">
        <v>2833270000</v>
      </c>
      <c r="E94" s="67" t="s">
        <v>2898</v>
      </c>
      <c r="F94" s="67">
        <v>200</v>
      </c>
      <c r="G94" s="176">
        <v>134.4</v>
      </c>
      <c r="H94" s="176">
        <v>26880</v>
      </c>
      <c r="I94" s="177">
        <v>45144.729305555556</v>
      </c>
      <c r="J94" s="67" t="s">
        <v>240</v>
      </c>
    </row>
    <row r="95" spans="1:10" ht="15">
      <c r="A95" s="67">
        <v>188645</v>
      </c>
      <c r="B95" s="67" t="s">
        <v>2864</v>
      </c>
      <c r="C95" s="67">
        <v>200811551</v>
      </c>
      <c r="D95" s="67">
        <v>2827510000</v>
      </c>
      <c r="E95" s="67" t="s">
        <v>2899</v>
      </c>
      <c r="F95" s="67">
        <v>200</v>
      </c>
      <c r="G95" s="176">
        <v>134.4</v>
      </c>
      <c r="H95" s="176">
        <v>26880</v>
      </c>
      <c r="I95" s="177">
        <v>45144.729305555556</v>
      </c>
      <c r="J95" s="67" t="s">
        <v>240</v>
      </c>
    </row>
    <row r="96" spans="1:10" ht="15">
      <c r="A96" s="67">
        <v>188646</v>
      </c>
      <c r="B96" s="67" t="s">
        <v>2864</v>
      </c>
      <c r="C96" s="67">
        <v>200811551</v>
      </c>
      <c r="D96" s="67">
        <v>2918130000</v>
      </c>
      <c r="E96" s="67" t="s">
        <v>2900</v>
      </c>
      <c r="F96" s="67">
        <v>500</v>
      </c>
      <c r="G96" s="176">
        <v>224</v>
      </c>
      <c r="H96" s="176">
        <v>112000</v>
      </c>
      <c r="I96" s="177">
        <v>45144.729305555556</v>
      </c>
      <c r="J96" s="67" t="s">
        <v>240</v>
      </c>
    </row>
    <row r="97" spans="1:10" ht="15">
      <c r="A97" s="67" t="s">
        <v>2907</v>
      </c>
      <c r="B97" s="67" t="s">
        <v>2908</v>
      </c>
      <c r="C97" s="275" t="s">
        <v>2909</v>
      </c>
      <c r="D97" s="275" t="s">
        <v>2910</v>
      </c>
      <c r="E97" s="67" t="s">
        <v>199</v>
      </c>
      <c r="F97" s="67">
        <v>440</v>
      </c>
      <c r="G97" s="176">
        <v>4164160</v>
      </c>
      <c r="H97" s="176">
        <v>4164160</v>
      </c>
      <c r="I97" s="67" t="s">
        <v>2911</v>
      </c>
      <c r="J97" s="67" t="s">
        <v>2906</v>
      </c>
    </row>
    <row r="98" spans="1:10" ht="15">
      <c r="A98" s="67" t="s">
        <v>4056</v>
      </c>
      <c r="B98" s="67" t="s">
        <v>4057</v>
      </c>
      <c r="C98" s="275" t="s">
        <v>4058</v>
      </c>
      <c r="D98" s="275" t="s">
        <v>4059</v>
      </c>
      <c r="E98" s="67" t="s">
        <v>4060</v>
      </c>
      <c r="F98" s="67">
        <v>450</v>
      </c>
      <c r="G98" s="176">
        <v>4050000</v>
      </c>
      <c r="H98" s="176">
        <v>4050000</v>
      </c>
      <c r="I98" s="67" t="s">
        <v>4061</v>
      </c>
      <c r="J98" s="67" t="s">
        <v>2906</v>
      </c>
    </row>
    <row r="99" spans="1:10" ht="15">
      <c r="A99" s="67" t="s">
        <v>2901</v>
      </c>
      <c r="B99" s="67" t="s">
        <v>2902</v>
      </c>
      <c r="C99" s="275" t="s">
        <v>2726</v>
      </c>
      <c r="D99" s="275" t="s">
        <v>2903</v>
      </c>
      <c r="E99" s="67" t="s">
        <v>2904</v>
      </c>
      <c r="F99" s="67">
        <v>10</v>
      </c>
      <c r="G99" s="176">
        <v>672000</v>
      </c>
      <c r="H99" s="176">
        <v>672000</v>
      </c>
      <c r="I99" s="67" t="s">
        <v>2905</v>
      </c>
      <c r="J99" s="67" t="s">
        <v>2906</v>
      </c>
    </row>
    <row r="100" spans="1:10" ht="15">
      <c r="A100" s="67" t="s">
        <v>4062</v>
      </c>
      <c r="B100" s="67" t="s">
        <v>2908</v>
      </c>
      <c r="C100" s="275" t="s">
        <v>2909</v>
      </c>
      <c r="D100" s="275" t="s">
        <v>2910</v>
      </c>
      <c r="E100" s="67" t="s">
        <v>199</v>
      </c>
      <c r="F100" s="67">
        <v>462</v>
      </c>
      <c r="G100" s="176">
        <v>4372368</v>
      </c>
      <c r="H100" s="176">
        <v>4372368</v>
      </c>
      <c r="I100" s="67" t="s">
        <v>4063</v>
      </c>
      <c r="J100" s="67" t="s">
        <v>2906</v>
      </c>
    </row>
    <row r="101" spans="1:10" ht="15">
      <c r="A101" s="67" t="s">
        <v>4064</v>
      </c>
      <c r="B101" s="67" t="s">
        <v>4057</v>
      </c>
      <c r="C101" s="275" t="s">
        <v>4058</v>
      </c>
      <c r="D101" s="275" t="s">
        <v>4059</v>
      </c>
      <c r="E101" s="67" t="s">
        <v>4060</v>
      </c>
      <c r="F101" s="67">
        <v>300</v>
      </c>
      <c r="G101" s="176">
        <v>2700000</v>
      </c>
      <c r="H101" s="176">
        <v>2700000</v>
      </c>
      <c r="I101" s="67" t="s">
        <v>4065</v>
      </c>
      <c r="J101" s="67" t="s">
        <v>2906</v>
      </c>
    </row>
    <row r="102" spans="1:10" ht="15">
      <c r="A102" s="67" t="s">
        <v>4066</v>
      </c>
      <c r="B102" s="67" t="s">
        <v>4067</v>
      </c>
      <c r="C102" s="275" t="s">
        <v>4068</v>
      </c>
      <c r="D102" s="275" t="s">
        <v>4069</v>
      </c>
      <c r="E102" s="67" t="s">
        <v>4070</v>
      </c>
      <c r="F102" s="67">
        <v>300</v>
      </c>
      <c r="G102" s="176">
        <v>8400000</v>
      </c>
      <c r="H102" s="176">
        <v>8400000</v>
      </c>
      <c r="I102" s="67" t="s">
        <v>4071</v>
      </c>
      <c r="J102" s="67" t="s">
        <v>2906</v>
      </c>
    </row>
    <row r="103" spans="1:10" ht="15">
      <c r="A103" s="67" t="s">
        <v>4072</v>
      </c>
      <c r="B103" s="67" t="s">
        <v>2908</v>
      </c>
      <c r="C103" s="275" t="s">
        <v>2909</v>
      </c>
      <c r="D103" s="275" t="s">
        <v>2910</v>
      </c>
      <c r="E103" s="67" t="s">
        <v>199</v>
      </c>
      <c r="F103" s="67">
        <v>440</v>
      </c>
      <c r="G103" s="176">
        <v>4180000</v>
      </c>
      <c r="H103" s="176">
        <v>4164160</v>
      </c>
      <c r="I103" s="67" t="s">
        <v>4073</v>
      </c>
      <c r="J103" s="67" t="s">
        <v>2906</v>
      </c>
    </row>
    <row r="104" spans="1:10" ht="15">
      <c r="A104" s="67" t="s">
        <v>4074</v>
      </c>
      <c r="B104" s="67" t="s">
        <v>4057</v>
      </c>
      <c r="C104" s="275" t="s">
        <v>4058</v>
      </c>
      <c r="D104" s="275" t="s">
        <v>4059</v>
      </c>
      <c r="E104" s="67" t="s">
        <v>4060</v>
      </c>
      <c r="F104" s="67">
        <v>450</v>
      </c>
      <c r="G104" s="176">
        <v>4050000</v>
      </c>
      <c r="H104" s="176">
        <v>4050000</v>
      </c>
      <c r="I104" s="67" t="s">
        <v>4075</v>
      </c>
      <c r="J104" s="67" t="s">
        <v>2906</v>
      </c>
    </row>
    <row r="105" spans="1:10" ht="15">
      <c r="A105" s="67" t="s">
        <v>4076</v>
      </c>
      <c r="B105" s="67" t="s">
        <v>4057</v>
      </c>
      <c r="C105" s="275" t="s">
        <v>4058</v>
      </c>
      <c r="D105" s="275" t="s">
        <v>4059</v>
      </c>
      <c r="E105" s="67" t="s">
        <v>4060</v>
      </c>
      <c r="F105" s="67">
        <v>450</v>
      </c>
      <c r="G105" s="176">
        <v>4050000</v>
      </c>
      <c r="H105" s="176">
        <v>4050000</v>
      </c>
      <c r="I105" s="67" t="s">
        <v>4077</v>
      </c>
      <c r="J105" s="67" t="s">
        <v>2906</v>
      </c>
    </row>
    <row r="106" spans="1:10" ht="15">
      <c r="A106" s="67" t="s">
        <v>4078</v>
      </c>
      <c r="B106" s="67" t="s">
        <v>4079</v>
      </c>
      <c r="C106" s="275" t="s">
        <v>4080</v>
      </c>
      <c r="D106" s="275" t="s">
        <v>4081</v>
      </c>
      <c r="E106" s="67" t="s">
        <v>4082</v>
      </c>
      <c r="F106" s="67">
        <v>30</v>
      </c>
      <c r="G106" s="176">
        <v>4800000</v>
      </c>
      <c r="H106" s="176">
        <v>4800000</v>
      </c>
      <c r="I106" s="67" t="s">
        <v>4083</v>
      </c>
      <c r="J106" s="67" t="s">
        <v>2906</v>
      </c>
    </row>
    <row r="107" spans="1:10" ht="15">
      <c r="A107" s="67" t="s">
        <v>4084</v>
      </c>
      <c r="B107" s="67" t="s">
        <v>2908</v>
      </c>
      <c r="C107" s="275" t="s">
        <v>2909</v>
      </c>
      <c r="D107" s="275" t="s">
        <v>2910</v>
      </c>
      <c r="E107" s="67" t="s">
        <v>199</v>
      </c>
      <c r="F107" s="67">
        <v>396</v>
      </c>
      <c r="G107" s="176">
        <v>3762000</v>
      </c>
      <c r="H107" s="176">
        <v>3747744</v>
      </c>
      <c r="I107" s="67" t="s">
        <v>4085</v>
      </c>
      <c r="J107" s="67" t="s">
        <v>2906</v>
      </c>
    </row>
    <row r="108" spans="1:10">
      <c r="A108" s="120"/>
      <c r="B108" s="120"/>
      <c r="C108" s="120"/>
      <c r="D108" s="120"/>
      <c r="E108" s="120"/>
      <c r="F108" s="120"/>
      <c r="G108" s="132"/>
      <c r="H108" s="132"/>
      <c r="I108" s="133"/>
      <c r="J108" s="120"/>
    </row>
    <row r="109" spans="1:10">
      <c r="A109" s="120"/>
      <c r="B109" s="120"/>
      <c r="C109" s="120"/>
      <c r="D109" s="120"/>
      <c r="E109" s="120"/>
      <c r="F109" s="120"/>
      <c r="G109" s="120"/>
      <c r="H109" s="134">
        <f>SUBTOTAL(9,H3:H108)</f>
        <v>278881888</v>
      </c>
      <c r="I109" s="120"/>
      <c r="J109" s="120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H16" sqref="H16"/>
    </sheetView>
  </sheetViews>
  <sheetFormatPr defaultRowHeight="12.75"/>
  <cols>
    <col min="1" max="1" width="12.28515625" style="109" bestFit="1" customWidth="1"/>
    <col min="2" max="2" width="9.28515625" style="109" bestFit="1" customWidth="1"/>
    <col min="3" max="3" width="14.42578125" style="109" customWidth="1"/>
    <col min="4" max="4" width="33.42578125" style="109" customWidth="1"/>
    <col min="5" max="5" width="37.5703125" style="109" customWidth="1"/>
    <col min="6" max="6" width="18" style="109" customWidth="1"/>
    <col min="7" max="7" width="16" style="109" customWidth="1"/>
    <col min="8" max="8" width="21.85546875" style="109" customWidth="1"/>
    <col min="9" max="9" width="10" style="109" bestFit="1" customWidth="1"/>
    <col min="10" max="16384" width="9.140625" style="109"/>
  </cols>
  <sheetData>
    <row r="1" spans="1:9" ht="39" customHeight="1">
      <c r="A1" s="351" t="s">
        <v>2913</v>
      </c>
      <c r="B1" s="351"/>
      <c r="C1" s="351"/>
      <c r="D1" s="351"/>
      <c r="E1" s="351"/>
      <c r="F1" s="351"/>
      <c r="G1" s="351"/>
      <c r="H1" s="351"/>
      <c r="I1" s="351"/>
    </row>
    <row r="3" spans="1:9" ht="30">
      <c r="A3" s="110" t="s">
        <v>464</v>
      </c>
      <c r="B3" s="110" t="s">
        <v>28</v>
      </c>
      <c r="C3" s="110" t="s">
        <v>44</v>
      </c>
      <c r="D3" s="110" t="s">
        <v>229</v>
      </c>
      <c r="E3" s="110" t="s">
        <v>230</v>
      </c>
      <c r="F3" s="110" t="s">
        <v>231</v>
      </c>
      <c r="G3" s="110" t="s">
        <v>232</v>
      </c>
      <c r="H3" s="110" t="s">
        <v>51</v>
      </c>
    </row>
    <row r="4" spans="1:9" ht="28.5">
      <c r="A4" s="148">
        <v>1</v>
      </c>
      <c r="B4" s="154">
        <v>991028</v>
      </c>
      <c r="C4" s="155">
        <v>44935</v>
      </c>
      <c r="D4" s="227" t="s">
        <v>472</v>
      </c>
      <c r="E4" s="152" t="s">
        <v>465</v>
      </c>
      <c r="F4" s="152">
        <v>307048170</v>
      </c>
      <c r="G4" s="154">
        <v>35</v>
      </c>
      <c r="H4" s="170">
        <v>262500</v>
      </c>
      <c r="I4" s="196"/>
    </row>
    <row r="5" spans="1:9" ht="14.25">
      <c r="A5" s="148">
        <f t="shared" ref="A5:A14" si="0">A4+1</f>
        <v>2</v>
      </c>
      <c r="B5" s="154">
        <v>991072</v>
      </c>
      <c r="C5" s="155">
        <v>44935</v>
      </c>
      <c r="D5" s="228" t="s">
        <v>473</v>
      </c>
      <c r="E5" s="152" t="s">
        <v>465</v>
      </c>
      <c r="F5" s="152">
        <v>307048171</v>
      </c>
      <c r="G5" s="148">
        <v>310</v>
      </c>
      <c r="H5" s="192">
        <v>2325000</v>
      </c>
      <c r="I5" s="197"/>
    </row>
    <row r="6" spans="1:9" ht="14.25">
      <c r="A6" s="148">
        <f t="shared" si="0"/>
        <v>3</v>
      </c>
      <c r="B6" s="152">
        <v>1131679</v>
      </c>
      <c r="C6" s="156">
        <v>45000</v>
      </c>
      <c r="D6" s="193" t="s">
        <v>474</v>
      </c>
      <c r="E6" s="152" t="s">
        <v>371</v>
      </c>
      <c r="F6" s="152">
        <v>305784896</v>
      </c>
      <c r="G6" s="148">
        <v>21</v>
      </c>
      <c r="H6" s="192">
        <v>1575000</v>
      </c>
      <c r="I6" s="197"/>
    </row>
    <row r="7" spans="1:9" ht="14.25">
      <c r="A7" s="148">
        <f t="shared" si="0"/>
        <v>4</v>
      </c>
      <c r="B7" s="152">
        <v>1100495</v>
      </c>
      <c r="C7" s="156">
        <v>44988</v>
      </c>
      <c r="D7" s="193" t="s">
        <v>475</v>
      </c>
      <c r="E7" s="152" t="s">
        <v>476</v>
      </c>
      <c r="F7" s="152">
        <v>306380964</v>
      </c>
      <c r="G7" s="153">
        <v>4020</v>
      </c>
      <c r="H7" s="192">
        <v>558780</v>
      </c>
      <c r="I7" s="197"/>
    </row>
    <row r="8" spans="1:9" ht="14.25">
      <c r="A8" s="148">
        <f t="shared" si="0"/>
        <v>5</v>
      </c>
      <c r="B8" s="152">
        <v>1183283</v>
      </c>
      <c r="C8" s="156">
        <v>45022</v>
      </c>
      <c r="D8" s="193" t="s">
        <v>2587</v>
      </c>
      <c r="E8" s="152" t="s">
        <v>2588</v>
      </c>
      <c r="F8" s="152">
        <v>429335630</v>
      </c>
      <c r="G8" s="153">
        <v>2</v>
      </c>
      <c r="H8" s="215">
        <v>2580000</v>
      </c>
      <c r="I8" s="197"/>
    </row>
    <row r="9" spans="1:9" ht="14.25">
      <c r="A9" s="148">
        <f t="shared" si="0"/>
        <v>6</v>
      </c>
      <c r="B9" s="152">
        <v>1183294</v>
      </c>
      <c r="C9" s="156">
        <v>45022</v>
      </c>
      <c r="D9" s="193" t="s">
        <v>2587</v>
      </c>
      <c r="E9" s="152" t="s">
        <v>2588</v>
      </c>
      <c r="F9" s="152">
        <v>429335630</v>
      </c>
      <c r="G9" s="153">
        <v>1</v>
      </c>
      <c r="H9" s="192">
        <v>1120000</v>
      </c>
      <c r="I9" s="197"/>
    </row>
    <row r="10" spans="1:9" ht="14.25">
      <c r="A10" s="148">
        <f t="shared" si="0"/>
        <v>7</v>
      </c>
      <c r="B10" s="152">
        <v>1183368</v>
      </c>
      <c r="C10" s="156">
        <v>45022</v>
      </c>
      <c r="D10" s="193" t="s">
        <v>2587</v>
      </c>
      <c r="E10" s="152" t="s">
        <v>2588</v>
      </c>
      <c r="F10" s="152">
        <v>429335630</v>
      </c>
      <c r="G10" s="153">
        <v>1</v>
      </c>
      <c r="H10" s="192">
        <v>2800000</v>
      </c>
      <c r="I10" s="197"/>
    </row>
    <row r="11" spans="1:9" ht="14.25">
      <c r="A11" s="148">
        <f t="shared" si="0"/>
        <v>8</v>
      </c>
      <c r="B11" s="152">
        <v>1406469</v>
      </c>
      <c r="C11" s="156">
        <v>45095</v>
      </c>
      <c r="D11" s="193" t="s">
        <v>2589</v>
      </c>
      <c r="E11" s="152" t="s">
        <v>401</v>
      </c>
      <c r="F11" s="152">
        <v>201603532</v>
      </c>
      <c r="G11" s="153">
        <v>1</v>
      </c>
      <c r="H11" s="192">
        <v>192000000</v>
      </c>
      <c r="I11" s="197"/>
    </row>
    <row r="12" spans="1:9" ht="28.5">
      <c r="A12" s="148">
        <f t="shared" si="0"/>
        <v>9</v>
      </c>
      <c r="B12" s="229">
        <v>1573531</v>
      </c>
      <c r="C12" s="156">
        <v>45139</v>
      </c>
      <c r="D12" s="193" t="s">
        <v>2590</v>
      </c>
      <c r="E12" s="149" t="s">
        <v>2591</v>
      </c>
      <c r="F12" s="193">
        <v>302217898</v>
      </c>
      <c r="G12" s="204">
        <v>1</v>
      </c>
      <c r="H12" s="192">
        <v>80000000</v>
      </c>
      <c r="I12" s="197"/>
    </row>
    <row r="13" spans="1:9" ht="28.5">
      <c r="A13" s="148">
        <f t="shared" si="0"/>
        <v>10</v>
      </c>
      <c r="B13" s="150">
        <v>1632365</v>
      </c>
      <c r="C13" s="156">
        <v>45166</v>
      </c>
      <c r="D13" s="230" t="s">
        <v>2592</v>
      </c>
      <c r="E13" s="229" t="s">
        <v>2593</v>
      </c>
      <c r="F13" s="229">
        <v>202216926</v>
      </c>
      <c r="G13" s="204">
        <v>1</v>
      </c>
      <c r="H13" s="192">
        <v>23000000</v>
      </c>
      <c r="I13" s="197"/>
    </row>
    <row r="14" spans="1:9" ht="14.25">
      <c r="A14" s="148">
        <f t="shared" si="0"/>
        <v>11</v>
      </c>
      <c r="B14" s="150">
        <v>1680155</v>
      </c>
      <c r="C14" s="156">
        <v>45183</v>
      </c>
      <c r="D14" s="230" t="s">
        <v>2594</v>
      </c>
      <c r="E14" s="229" t="s">
        <v>2595</v>
      </c>
      <c r="F14" s="229">
        <v>202671623</v>
      </c>
      <c r="G14" s="204">
        <v>300</v>
      </c>
      <c r="H14" s="192">
        <v>1350000</v>
      </c>
      <c r="I14" s="197"/>
    </row>
    <row r="15" spans="1:9" ht="14.25">
      <c r="A15" s="128"/>
      <c r="B15" s="128"/>
      <c r="C15" s="128"/>
      <c r="D15" s="128"/>
      <c r="E15" s="128"/>
      <c r="F15" s="128"/>
      <c r="G15" s="128"/>
      <c r="H15" s="129"/>
      <c r="I15" s="198"/>
    </row>
    <row r="16" spans="1:9" ht="15.75">
      <c r="A16" s="120"/>
      <c r="B16" s="120"/>
      <c r="C16" s="120"/>
      <c r="D16" s="120"/>
      <c r="E16" s="120"/>
      <c r="F16" s="120"/>
      <c r="G16" s="120"/>
      <c r="H16" s="130">
        <f>SUM(H4:H15)</f>
        <v>307571280</v>
      </c>
      <c r="I16" s="198"/>
    </row>
  </sheetData>
  <autoFilter ref="B3:H3"/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view="pageBreakPreview" topLeftCell="A61" zoomScaleNormal="100" zoomScaleSheetLayoutView="100" workbookViewId="0">
      <selection activeCell="A5" sqref="A5"/>
    </sheetView>
  </sheetViews>
  <sheetFormatPr defaultRowHeight="12"/>
  <cols>
    <col min="1" max="1" width="63.5703125" style="16" customWidth="1"/>
    <col min="2" max="2" width="18.85546875" style="212" customWidth="1"/>
    <col min="3" max="3" width="15.85546875" style="17" bestFit="1" customWidth="1"/>
    <col min="4" max="5" width="9.140625" style="17"/>
    <col min="6" max="6" width="13.28515625" style="17" customWidth="1"/>
    <col min="7" max="16384" width="9.140625" style="17"/>
  </cols>
  <sheetData>
    <row r="1" spans="1:3">
      <c r="B1" s="292" t="s">
        <v>11</v>
      </c>
    </row>
    <row r="3" spans="1:3">
      <c r="A3" s="282" t="s">
        <v>0</v>
      </c>
      <c r="B3" s="210"/>
    </row>
    <row r="4" spans="1:3">
      <c r="A4" s="283" t="s">
        <v>4804</v>
      </c>
      <c r="B4" s="210"/>
    </row>
    <row r="5" spans="1:3">
      <c r="A5" s="283"/>
      <c r="B5" s="210" t="s">
        <v>4000</v>
      </c>
    </row>
    <row r="6" spans="1:3">
      <c r="A6" s="284" t="s">
        <v>1</v>
      </c>
      <c r="B6" s="285" t="s">
        <v>2</v>
      </c>
    </row>
    <row r="7" spans="1:3">
      <c r="A7" s="286" t="s">
        <v>2478</v>
      </c>
      <c r="B7" s="213">
        <v>5992286662.1899996</v>
      </c>
    </row>
    <row r="8" spans="1:3">
      <c r="A8" s="294" t="s">
        <v>8</v>
      </c>
      <c r="B8" s="211">
        <v>5992286662.1899996</v>
      </c>
    </row>
    <row r="9" spans="1:3">
      <c r="A9" s="294" t="s">
        <v>121</v>
      </c>
      <c r="B9" s="211">
        <v>511235.15</v>
      </c>
    </row>
    <row r="10" spans="1:3">
      <c r="A10" s="294" t="s">
        <v>122</v>
      </c>
      <c r="B10" s="211">
        <v>11721.194600000001</v>
      </c>
    </row>
    <row r="11" spans="1:3">
      <c r="A11" s="293" t="s">
        <v>2479</v>
      </c>
      <c r="B11" s="211">
        <v>1612098048.6600001</v>
      </c>
      <c r="C11" s="295"/>
    </row>
    <row r="12" spans="1:3">
      <c r="A12" s="294" t="s">
        <v>8</v>
      </c>
      <c r="B12" s="211">
        <v>1612098048.6600001</v>
      </c>
      <c r="C12" s="295"/>
    </row>
    <row r="13" spans="1:3">
      <c r="A13" s="294" t="s">
        <v>121</v>
      </c>
      <c r="B13" s="211">
        <v>140670.75</v>
      </c>
      <c r="C13" s="295"/>
    </row>
    <row r="14" spans="1:3">
      <c r="A14" s="294" t="s">
        <v>122</v>
      </c>
      <c r="B14" s="211">
        <v>11460.08</v>
      </c>
      <c r="C14" s="295"/>
    </row>
    <row r="15" spans="1:3">
      <c r="A15" s="294" t="s">
        <v>3269</v>
      </c>
      <c r="B15" s="211">
        <v>2991854503.73</v>
      </c>
      <c r="C15" s="295"/>
    </row>
    <row r="16" spans="1:3">
      <c r="A16" s="294" t="s">
        <v>8</v>
      </c>
      <c r="B16" s="211">
        <v>2991854503.73</v>
      </c>
      <c r="C16" s="295"/>
    </row>
    <row r="17" spans="1:3">
      <c r="A17" s="294" t="s">
        <v>121</v>
      </c>
      <c r="B17" s="211">
        <v>255564.4</v>
      </c>
      <c r="C17" s="295"/>
    </row>
    <row r="18" spans="1:3">
      <c r="A18" s="294" t="s">
        <v>122</v>
      </c>
      <c r="B18" s="211">
        <v>11706.8516</v>
      </c>
      <c r="C18" s="295"/>
    </row>
    <row r="19" spans="1:3">
      <c r="A19" s="294" t="s">
        <v>3270</v>
      </c>
      <c r="B19" s="211">
        <v>1388334109.8</v>
      </c>
      <c r="C19" s="295"/>
    </row>
    <row r="20" spans="1:3">
      <c r="A20" s="294" t="s">
        <v>8</v>
      </c>
      <c r="B20" s="211">
        <v>1388334109.8</v>
      </c>
      <c r="C20" s="295"/>
    </row>
    <row r="21" spans="1:3">
      <c r="A21" s="294" t="s">
        <v>121</v>
      </c>
      <c r="B21" s="211">
        <v>115000</v>
      </c>
      <c r="C21" s="295"/>
    </row>
    <row r="22" spans="1:3">
      <c r="A22" s="294" t="s">
        <v>122</v>
      </c>
      <c r="B22" s="211">
        <v>12072.470499999999</v>
      </c>
      <c r="C22" s="295"/>
    </row>
    <row r="23" spans="1:3">
      <c r="A23" s="287" t="s">
        <v>2480</v>
      </c>
      <c r="B23" s="213">
        <v>22618929919.580002</v>
      </c>
      <c r="C23" s="295"/>
    </row>
    <row r="24" spans="1:3">
      <c r="A24" s="294" t="s">
        <v>8</v>
      </c>
      <c r="B24" s="211">
        <v>22618929919.580002</v>
      </c>
      <c r="C24" s="295"/>
    </row>
    <row r="25" spans="1:3">
      <c r="A25" s="294" t="s">
        <v>121</v>
      </c>
      <c r="B25" s="211">
        <v>1986959.8</v>
      </c>
      <c r="C25" s="295"/>
    </row>
    <row r="26" spans="1:3">
      <c r="A26" s="294" t="s">
        <v>122</v>
      </c>
      <c r="B26" s="211">
        <v>11383.6877</v>
      </c>
      <c r="C26" s="295"/>
    </row>
    <row r="27" spans="1:3">
      <c r="A27" s="294" t="s">
        <v>2481</v>
      </c>
      <c r="B27" s="211">
        <v>1613369016.0999999</v>
      </c>
      <c r="C27" s="295"/>
    </row>
    <row r="28" spans="1:3">
      <c r="A28" s="294" t="s">
        <v>8</v>
      </c>
      <c r="B28" s="211">
        <v>1613369016.0999999</v>
      </c>
      <c r="C28" s="295"/>
    </row>
    <row r="29" spans="1:3">
      <c r="A29" s="294" t="s">
        <v>121</v>
      </c>
      <c r="B29" s="211">
        <v>141027.75</v>
      </c>
      <c r="C29" s="295"/>
    </row>
    <row r="30" spans="1:3">
      <c r="A30" s="294" t="s">
        <v>122</v>
      </c>
      <c r="B30" s="211">
        <v>11440.081899999999</v>
      </c>
      <c r="C30" s="295"/>
    </row>
    <row r="31" spans="1:3">
      <c r="A31" s="294" t="s">
        <v>2482</v>
      </c>
      <c r="B31" s="211">
        <v>1601029349.47</v>
      </c>
      <c r="C31" s="295"/>
    </row>
    <row r="32" spans="1:3">
      <c r="A32" s="294" t="s">
        <v>8</v>
      </c>
      <c r="B32" s="211">
        <v>1601029349.47</v>
      </c>
      <c r="C32" s="295"/>
    </row>
    <row r="33" spans="1:3">
      <c r="A33" s="294" t="s">
        <v>121</v>
      </c>
      <c r="B33" s="211">
        <v>140109.75</v>
      </c>
      <c r="C33" s="295"/>
    </row>
    <row r="34" spans="1:3">
      <c r="A34" s="294" t="s">
        <v>122</v>
      </c>
      <c r="B34" s="211">
        <v>11426.966</v>
      </c>
      <c r="C34" s="295"/>
    </row>
    <row r="35" spans="1:3">
      <c r="A35" s="294" t="s">
        <v>2483</v>
      </c>
      <c r="B35" s="211">
        <v>1589357354.5799999</v>
      </c>
      <c r="C35" s="295"/>
    </row>
    <row r="36" spans="1:3">
      <c r="A36" s="294" t="s">
        <v>8</v>
      </c>
      <c r="B36" s="211">
        <v>1589357354.5799999</v>
      </c>
      <c r="C36" s="295"/>
    </row>
    <row r="37" spans="1:3">
      <c r="A37" s="294" t="s">
        <v>121</v>
      </c>
      <c r="B37" s="211">
        <v>138951.79999999999</v>
      </c>
      <c r="C37" s="295"/>
    </row>
    <row r="38" spans="1:3">
      <c r="A38" s="294" t="s">
        <v>122</v>
      </c>
      <c r="B38" s="211">
        <v>11438.1919</v>
      </c>
      <c r="C38" s="295"/>
    </row>
    <row r="39" spans="1:3">
      <c r="A39" s="294" t="s">
        <v>2484</v>
      </c>
      <c r="B39" s="211">
        <v>627252444</v>
      </c>
      <c r="C39" s="295"/>
    </row>
    <row r="40" spans="1:3">
      <c r="A40" s="294" t="s">
        <v>8</v>
      </c>
      <c r="B40" s="211">
        <v>627252444</v>
      </c>
      <c r="C40" s="295"/>
    </row>
    <row r="41" spans="1:3">
      <c r="A41" s="294" t="s">
        <v>121</v>
      </c>
      <c r="B41" s="211">
        <v>54600</v>
      </c>
      <c r="C41" s="295"/>
    </row>
    <row r="42" spans="1:3">
      <c r="A42" s="294" t="s">
        <v>122</v>
      </c>
      <c r="B42" s="211">
        <v>11488.14</v>
      </c>
      <c r="C42" s="295"/>
    </row>
    <row r="43" spans="1:3">
      <c r="A43" s="294" t="s">
        <v>971</v>
      </c>
      <c r="B43" s="211">
        <v>3106083016.4699998</v>
      </c>
      <c r="C43" s="295"/>
    </row>
    <row r="44" spans="1:3">
      <c r="A44" s="294" t="s">
        <v>8</v>
      </c>
      <c r="B44" s="211">
        <v>3106083016.4699998</v>
      </c>
      <c r="C44" s="295"/>
    </row>
    <row r="45" spans="1:3">
      <c r="A45" s="294" t="s">
        <v>121</v>
      </c>
      <c r="B45" s="211">
        <v>274825.5</v>
      </c>
      <c r="C45" s="295"/>
    </row>
    <row r="46" spans="1:3">
      <c r="A46" s="294" t="s">
        <v>122</v>
      </c>
      <c r="B46" s="211">
        <v>11302.019</v>
      </c>
      <c r="C46" s="295"/>
    </row>
    <row r="47" spans="1:3">
      <c r="A47" s="294" t="s">
        <v>972</v>
      </c>
      <c r="B47" s="211">
        <v>3320630463.5999999</v>
      </c>
      <c r="C47" s="295"/>
    </row>
    <row r="48" spans="1:3">
      <c r="A48" s="294" t="s">
        <v>8</v>
      </c>
      <c r="B48" s="211">
        <v>3320630463.5999999</v>
      </c>
      <c r="C48" s="295"/>
    </row>
    <row r="49" spans="1:3">
      <c r="A49" s="294" t="s">
        <v>121</v>
      </c>
      <c r="B49" s="211">
        <v>292695</v>
      </c>
      <c r="C49" s="295"/>
    </row>
    <row r="50" spans="1:3">
      <c r="A50" s="294" t="s">
        <v>122</v>
      </c>
      <c r="B50" s="211">
        <v>11345.019399999999</v>
      </c>
      <c r="C50" s="295"/>
    </row>
    <row r="51" spans="1:3">
      <c r="A51" s="294" t="s">
        <v>973</v>
      </c>
      <c r="B51" s="211">
        <v>2011257540</v>
      </c>
      <c r="C51" s="295"/>
    </row>
    <row r="52" spans="1:3">
      <c r="A52" s="294" t="s">
        <v>8</v>
      </c>
      <c r="B52" s="211">
        <v>2011257540</v>
      </c>
      <c r="C52" s="295"/>
    </row>
    <row r="53" spans="1:3">
      <c r="A53" s="294" t="s">
        <v>121</v>
      </c>
      <c r="B53" s="211">
        <v>176985</v>
      </c>
      <c r="C53" s="295"/>
    </row>
    <row r="54" spans="1:3">
      <c r="A54" s="294" t="s">
        <v>122</v>
      </c>
      <c r="B54" s="211">
        <v>11364</v>
      </c>
      <c r="C54" s="295"/>
    </row>
    <row r="55" spans="1:3">
      <c r="A55" s="294" t="s">
        <v>974</v>
      </c>
      <c r="B55" s="211">
        <v>1521838911.1800001</v>
      </c>
      <c r="C55" s="295"/>
    </row>
    <row r="56" spans="1:3">
      <c r="A56" s="294" t="s">
        <v>8</v>
      </c>
      <c r="B56" s="211">
        <v>1521838911.1800001</v>
      </c>
      <c r="C56" s="295"/>
    </row>
    <row r="57" spans="1:3">
      <c r="A57" s="294" t="s">
        <v>121</v>
      </c>
      <c r="B57" s="211">
        <v>134106</v>
      </c>
      <c r="C57" s="295"/>
    </row>
    <row r="58" spans="1:3">
      <c r="A58" s="294" t="s">
        <v>122</v>
      </c>
      <c r="B58" s="211">
        <v>11348.03</v>
      </c>
      <c r="C58" s="295"/>
    </row>
    <row r="59" spans="1:3">
      <c r="A59" s="294" t="s">
        <v>975</v>
      </c>
      <c r="B59" s="211">
        <v>2197904309.6399999</v>
      </c>
      <c r="C59" s="295"/>
    </row>
    <row r="60" spans="1:3">
      <c r="A60" s="294" t="s">
        <v>8</v>
      </c>
      <c r="B60" s="211">
        <v>2197904309.6399999</v>
      </c>
      <c r="C60" s="295"/>
    </row>
    <row r="61" spans="1:3">
      <c r="A61" s="294" t="s">
        <v>121</v>
      </c>
      <c r="B61" s="211">
        <v>192972</v>
      </c>
      <c r="C61" s="295"/>
    </row>
    <row r="62" spans="1:3">
      <c r="A62" s="294" t="s">
        <v>122</v>
      </c>
      <c r="B62" s="211">
        <v>11389.757600000001</v>
      </c>
      <c r="C62" s="295"/>
    </row>
    <row r="63" spans="1:3">
      <c r="A63" s="294" t="s">
        <v>516</v>
      </c>
      <c r="B63" s="211">
        <v>1995452546.8800001</v>
      </c>
      <c r="C63" s="295"/>
    </row>
    <row r="64" spans="1:3">
      <c r="A64" s="294" t="s">
        <v>8</v>
      </c>
      <c r="B64" s="211">
        <v>1995452546.8800001</v>
      </c>
      <c r="C64" s="295"/>
    </row>
    <row r="65" spans="1:3">
      <c r="A65" s="294" t="s">
        <v>121</v>
      </c>
      <c r="B65" s="211">
        <v>175136</v>
      </c>
      <c r="C65" s="295"/>
    </row>
    <row r="66" spans="1:3">
      <c r="A66" s="294" t="s">
        <v>122</v>
      </c>
      <c r="B66" s="211">
        <v>11393.731400000001</v>
      </c>
      <c r="C66" s="295"/>
    </row>
    <row r="67" spans="1:3">
      <c r="A67" s="294" t="s">
        <v>2485</v>
      </c>
      <c r="B67" s="211">
        <v>1598908747.8</v>
      </c>
      <c r="C67" s="295"/>
    </row>
    <row r="68" spans="1:3">
      <c r="A68" s="294" t="s">
        <v>8</v>
      </c>
      <c r="B68" s="211">
        <v>1598908747.8</v>
      </c>
      <c r="C68" s="295"/>
    </row>
    <row r="69" spans="1:3">
      <c r="A69" s="294" t="s">
        <v>121</v>
      </c>
      <c r="B69" s="211">
        <v>139893</v>
      </c>
      <c r="C69" s="295"/>
    </row>
    <row r="70" spans="1:3">
      <c r="A70" s="294" t="s">
        <v>122</v>
      </c>
      <c r="B70" s="211">
        <v>11429.512199999999</v>
      </c>
      <c r="C70" s="295"/>
    </row>
    <row r="71" spans="1:3">
      <c r="A71" s="294" t="s">
        <v>2486</v>
      </c>
      <c r="B71" s="211">
        <v>1435846219.8599999</v>
      </c>
      <c r="C71" s="295"/>
    </row>
    <row r="72" spans="1:3">
      <c r="A72" s="294" t="s">
        <v>8</v>
      </c>
      <c r="B72" s="211">
        <v>1435846219.8599999</v>
      </c>
      <c r="C72" s="295"/>
    </row>
    <row r="73" spans="1:3">
      <c r="A73" s="294" t="s">
        <v>121</v>
      </c>
      <c r="B73" s="211">
        <v>125658</v>
      </c>
      <c r="C73" s="295"/>
    </row>
    <row r="74" spans="1:3">
      <c r="A74" s="294" t="s">
        <v>122</v>
      </c>
      <c r="B74" s="211">
        <v>11426.62</v>
      </c>
      <c r="C74" s="295"/>
    </row>
    <row r="75" spans="1:3">
      <c r="A75" s="281" t="s">
        <v>17</v>
      </c>
      <c r="B75" s="213">
        <f>SUM(B7:B74)</f>
        <v>114450057853.33383</v>
      </c>
    </row>
    <row r="76" spans="1:3">
      <c r="A76" s="288"/>
      <c r="B76" s="289"/>
    </row>
    <row r="77" spans="1:3">
      <c r="A77" s="290" t="s">
        <v>468</v>
      </c>
      <c r="B77" s="291">
        <f>B9+B25</f>
        <v>2498194.9500000002</v>
      </c>
    </row>
    <row r="81" spans="2:2">
      <c r="B81" s="212" t="s">
        <v>3892</v>
      </c>
    </row>
    <row r="82" spans="2:2">
      <c r="B82" s="212" t="s">
        <v>3893</v>
      </c>
    </row>
  </sheetData>
  <autoFilter ref="A6:C75"/>
  <pageMargins left="0.7" right="0.7" top="0.75" bottom="0.75" header="0.3" footer="0.3"/>
  <pageSetup paperSize="9" scale="9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95"/>
  <sheetViews>
    <sheetView view="pageBreakPreview" topLeftCell="A1082" zoomScale="115" zoomScaleNormal="100" zoomScaleSheetLayoutView="115" workbookViewId="0">
      <selection activeCell="B8" sqref="B8"/>
    </sheetView>
  </sheetViews>
  <sheetFormatPr defaultColWidth="63.140625" defaultRowHeight="12"/>
  <cols>
    <col min="1" max="1" width="63.140625" style="72"/>
    <col min="2" max="2" width="25.28515625" style="15" customWidth="1"/>
    <col min="3" max="3" width="15.5703125" style="14" customWidth="1"/>
    <col min="4" max="16384" width="63.140625" style="14"/>
  </cols>
  <sheetData>
    <row r="1" spans="1:3">
      <c r="B1" s="31" t="s">
        <v>10</v>
      </c>
    </row>
    <row r="3" spans="1:3" s="65" customFormat="1" ht="15.75">
      <c r="A3" s="1" t="s">
        <v>7</v>
      </c>
      <c r="B3" s="64"/>
    </row>
    <row r="4" spans="1:3" s="65" customFormat="1" ht="15.75">
      <c r="A4" s="13" t="s">
        <v>4804</v>
      </c>
      <c r="B4" s="64"/>
    </row>
    <row r="5" spans="1:3">
      <c r="A5" s="73"/>
      <c r="B5" s="32"/>
      <c r="C5" s="14" t="s">
        <v>3894</v>
      </c>
    </row>
    <row r="6" spans="1:3">
      <c r="A6" s="102" t="s">
        <v>1</v>
      </c>
      <c r="B6" s="103" t="s">
        <v>2</v>
      </c>
    </row>
    <row r="7" spans="1:3" ht="24">
      <c r="A7" s="136" t="s">
        <v>1727</v>
      </c>
      <c r="B7" s="205">
        <v>169750250</v>
      </c>
      <c r="C7" s="14" t="s">
        <v>66</v>
      </c>
    </row>
    <row r="8" spans="1:3">
      <c r="A8" s="137" t="s">
        <v>938</v>
      </c>
      <c r="B8" s="206">
        <v>169750250</v>
      </c>
    </row>
    <row r="9" spans="1:3">
      <c r="A9" s="136" t="s">
        <v>1728</v>
      </c>
      <c r="B9" s="205">
        <v>19051200</v>
      </c>
    </row>
    <row r="10" spans="1:3">
      <c r="A10" s="137" t="s">
        <v>1729</v>
      </c>
      <c r="B10" s="206">
        <v>19051200</v>
      </c>
    </row>
    <row r="11" spans="1:3">
      <c r="A11" s="136" t="s">
        <v>1730</v>
      </c>
      <c r="B11" s="205">
        <v>1277588909.8</v>
      </c>
    </row>
    <row r="12" spans="1:3">
      <c r="A12" s="137" t="s">
        <v>939</v>
      </c>
      <c r="B12" s="206">
        <v>288350000</v>
      </c>
    </row>
    <row r="13" spans="1:3">
      <c r="A13" s="137" t="s">
        <v>940</v>
      </c>
      <c r="B13" s="206">
        <v>288350000</v>
      </c>
    </row>
    <row r="14" spans="1:3">
      <c r="A14" s="137" t="s">
        <v>3271</v>
      </c>
      <c r="B14" s="206">
        <v>163320000</v>
      </c>
    </row>
    <row r="15" spans="1:3">
      <c r="A15" s="137" t="s">
        <v>4805</v>
      </c>
      <c r="B15" s="206">
        <v>88045812</v>
      </c>
    </row>
    <row r="16" spans="1:3">
      <c r="A16" s="137" t="s">
        <v>4806</v>
      </c>
      <c r="B16" s="206">
        <v>180905934</v>
      </c>
    </row>
    <row r="17" spans="1:2">
      <c r="A17" s="137" t="s">
        <v>4807</v>
      </c>
      <c r="B17" s="206">
        <v>268617163.80000001</v>
      </c>
    </row>
    <row r="18" spans="1:2">
      <c r="A18" s="136" t="s">
        <v>1731</v>
      </c>
      <c r="B18" s="205">
        <v>6800800</v>
      </c>
    </row>
    <row r="19" spans="1:2">
      <c r="A19" s="137" t="s">
        <v>941</v>
      </c>
      <c r="B19" s="206">
        <v>6800800</v>
      </c>
    </row>
    <row r="20" spans="1:2">
      <c r="A20" s="136" t="s">
        <v>3272</v>
      </c>
      <c r="B20" s="205">
        <v>244960000</v>
      </c>
    </row>
    <row r="21" spans="1:2">
      <c r="A21" s="137" t="s">
        <v>3273</v>
      </c>
      <c r="B21" s="206">
        <v>108880000</v>
      </c>
    </row>
    <row r="22" spans="1:2">
      <c r="A22" s="137" t="s">
        <v>3274</v>
      </c>
      <c r="B22" s="206">
        <v>81648000</v>
      </c>
    </row>
    <row r="23" spans="1:2">
      <c r="A23" s="137" t="s">
        <v>3275</v>
      </c>
      <c r="B23" s="206">
        <v>54432000</v>
      </c>
    </row>
    <row r="24" spans="1:2">
      <c r="A24" s="136" t="s">
        <v>1732</v>
      </c>
      <c r="B24" s="205">
        <v>54432060</v>
      </c>
    </row>
    <row r="25" spans="1:2">
      <c r="A25" s="137" t="s">
        <v>1733</v>
      </c>
      <c r="B25" s="206">
        <v>27216000</v>
      </c>
    </row>
    <row r="26" spans="1:2">
      <c r="A26" s="137" t="s">
        <v>1734</v>
      </c>
      <c r="B26" s="206">
        <v>27216060</v>
      </c>
    </row>
    <row r="27" spans="1:2">
      <c r="A27" s="136" t="s">
        <v>1735</v>
      </c>
      <c r="B27" s="205">
        <v>149889000</v>
      </c>
    </row>
    <row r="28" spans="1:2">
      <c r="A28" s="137" t="s">
        <v>1736</v>
      </c>
      <c r="B28" s="206">
        <v>27216000</v>
      </c>
    </row>
    <row r="29" spans="1:2">
      <c r="A29" s="137" t="s">
        <v>1737</v>
      </c>
      <c r="B29" s="206">
        <v>27217000</v>
      </c>
    </row>
    <row r="30" spans="1:2">
      <c r="A30" s="137" t="s">
        <v>3276</v>
      </c>
      <c r="B30" s="206">
        <v>13608000</v>
      </c>
    </row>
    <row r="31" spans="1:2">
      <c r="A31" s="137" t="s">
        <v>3277</v>
      </c>
      <c r="B31" s="206">
        <v>13608000</v>
      </c>
    </row>
    <row r="32" spans="1:2">
      <c r="A32" s="137" t="s">
        <v>3278</v>
      </c>
      <c r="B32" s="206">
        <v>13608000</v>
      </c>
    </row>
    <row r="33" spans="1:2">
      <c r="A33" s="137" t="s">
        <v>3279</v>
      </c>
      <c r="B33" s="206">
        <v>13608000</v>
      </c>
    </row>
    <row r="34" spans="1:2">
      <c r="A34" s="137" t="s">
        <v>3280</v>
      </c>
      <c r="B34" s="206">
        <v>13630000</v>
      </c>
    </row>
    <row r="35" spans="1:2">
      <c r="A35" s="137" t="s">
        <v>4808</v>
      </c>
      <c r="B35" s="206">
        <v>13609005</v>
      </c>
    </row>
    <row r="36" spans="1:2">
      <c r="A36" s="137" t="s">
        <v>4809</v>
      </c>
      <c r="B36" s="206">
        <v>13784995</v>
      </c>
    </row>
    <row r="37" spans="1:2">
      <c r="A37" s="136" t="s">
        <v>1738</v>
      </c>
      <c r="B37" s="205">
        <v>425934575</v>
      </c>
    </row>
    <row r="38" spans="1:2">
      <c r="A38" s="137" t="s">
        <v>942</v>
      </c>
      <c r="B38" s="206">
        <v>28835000</v>
      </c>
    </row>
    <row r="39" spans="1:2">
      <c r="A39" s="137" t="s">
        <v>1739</v>
      </c>
      <c r="B39" s="206">
        <v>28330000</v>
      </c>
    </row>
    <row r="40" spans="1:2">
      <c r="A40" s="137" t="s">
        <v>1740</v>
      </c>
      <c r="B40" s="206">
        <v>27550000</v>
      </c>
    </row>
    <row r="41" spans="1:2">
      <c r="A41" s="137" t="s">
        <v>1741</v>
      </c>
      <c r="B41" s="206">
        <v>27220100</v>
      </c>
    </row>
    <row r="42" spans="1:2">
      <c r="A42" s="137" t="s">
        <v>1742</v>
      </c>
      <c r="B42" s="206">
        <v>54446900</v>
      </c>
    </row>
    <row r="43" spans="1:2">
      <c r="A43" s="137" t="s">
        <v>3281</v>
      </c>
      <c r="B43" s="206">
        <v>54432200</v>
      </c>
    </row>
    <row r="44" spans="1:2">
      <c r="A44" s="137" t="s">
        <v>3282</v>
      </c>
      <c r="B44" s="206">
        <v>27216080</v>
      </c>
    </row>
    <row r="45" spans="1:2">
      <c r="A45" s="137" t="s">
        <v>3283</v>
      </c>
      <c r="B45" s="206">
        <v>40833105</v>
      </c>
    </row>
    <row r="46" spans="1:2">
      <c r="A46" s="137" t="s">
        <v>3284</v>
      </c>
      <c r="B46" s="206">
        <v>27479990</v>
      </c>
    </row>
    <row r="47" spans="1:2">
      <c r="A47" s="137" t="s">
        <v>4810</v>
      </c>
      <c r="B47" s="206">
        <v>27451230</v>
      </c>
    </row>
    <row r="48" spans="1:2">
      <c r="A48" s="137" t="s">
        <v>4811</v>
      </c>
      <c r="B48" s="206">
        <v>27279990</v>
      </c>
    </row>
    <row r="49" spans="1:2">
      <c r="A49" s="137" t="s">
        <v>4812</v>
      </c>
      <c r="B49" s="206">
        <v>27579990</v>
      </c>
    </row>
    <row r="50" spans="1:2">
      <c r="A50" s="137" t="s">
        <v>4813</v>
      </c>
      <c r="B50" s="206">
        <v>27279990</v>
      </c>
    </row>
    <row r="51" spans="1:2">
      <c r="A51" s="136" t="s">
        <v>3285</v>
      </c>
      <c r="B51" s="205">
        <v>544338800</v>
      </c>
    </row>
    <row r="52" spans="1:2">
      <c r="A52" s="137" t="s">
        <v>3286</v>
      </c>
      <c r="B52" s="206">
        <v>272161100</v>
      </c>
    </row>
    <row r="53" spans="1:2">
      <c r="A53" s="137" t="s">
        <v>4814</v>
      </c>
      <c r="B53" s="206">
        <v>272177700</v>
      </c>
    </row>
    <row r="54" spans="1:2">
      <c r="A54" s="136" t="s">
        <v>1743</v>
      </c>
      <c r="B54" s="205">
        <v>52272664</v>
      </c>
    </row>
    <row r="55" spans="1:2">
      <c r="A55" s="137" t="s">
        <v>1744</v>
      </c>
      <c r="B55" s="206">
        <v>10036332</v>
      </c>
    </row>
    <row r="56" spans="1:2">
      <c r="A56" s="137" t="s">
        <v>1745</v>
      </c>
      <c r="B56" s="206">
        <v>10036332</v>
      </c>
    </row>
    <row r="57" spans="1:2">
      <c r="A57" s="137" t="s">
        <v>3287</v>
      </c>
      <c r="B57" s="206">
        <v>32200000</v>
      </c>
    </row>
    <row r="58" spans="1:2">
      <c r="A58" s="136" t="s">
        <v>4815</v>
      </c>
      <c r="B58" s="205">
        <v>13773200</v>
      </c>
    </row>
    <row r="59" spans="1:2">
      <c r="A59" s="137" t="s">
        <v>4816</v>
      </c>
      <c r="B59" s="206">
        <v>13773200</v>
      </c>
    </row>
    <row r="60" spans="1:2">
      <c r="A60" s="136" t="s">
        <v>3289</v>
      </c>
      <c r="B60" s="205">
        <v>81652800</v>
      </c>
    </row>
    <row r="61" spans="1:2">
      <c r="A61" s="137" t="s">
        <v>3290</v>
      </c>
      <c r="B61" s="206">
        <v>27216000</v>
      </c>
    </row>
    <row r="62" spans="1:2">
      <c r="A62" s="137" t="s">
        <v>3291</v>
      </c>
      <c r="B62" s="206">
        <v>27218000</v>
      </c>
    </row>
    <row r="63" spans="1:2">
      <c r="A63" s="137" t="s">
        <v>4817</v>
      </c>
      <c r="B63" s="206">
        <v>5443600</v>
      </c>
    </row>
    <row r="64" spans="1:2">
      <c r="A64" s="137" t="s">
        <v>4818</v>
      </c>
      <c r="B64" s="206">
        <v>21775200</v>
      </c>
    </row>
    <row r="65" spans="1:2">
      <c r="A65" s="136" t="s">
        <v>1747</v>
      </c>
      <c r="B65" s="205">
        <v>121940000</v>
      </c>
    </row>
    <row r="66" spans="1:2">
      <c r="A66" s="137" t="s">
        <v>943</v>
      </c>
      <c r="B66" s="206">
        <v>67880000</v>
      </c>
    </row>
    <row r="67" spans="1:2">
      <c r="A67" s="137" t="s">
        <v>4819</v>
      </c>
      <c r="B67" s="206">
        <v>54060000</v>
      </c>
    </row>
    <row r="68" spans="1:2">
      <c r="A68" s="136" t="s">
        <v>1748</v>
      </c>
      <c r="B68" s="205">
        <v>33937010</v>
      </c>
    </row>
    <row r="69" spans="1:2">
      <c r="A69" s="137" t="s">
        <v>944</v>
      </c>
      <c r="B69" s="206">
        <v>33937010</v>
      </c>
    </row>
    <row r="70" spans="1:2" ht="24">
      <c r="A70" s="136" t="s">
        <v>1749</v>
      </c>
      <c r="B70" s="205">
        <v>2828000</v>
      </c>
    </row>
    <row r="71" spans="1:2">
      <c r="A71" s="137" t="s">
        <v>1750</v>
      </c>
      <c r="B71" s="206">
        <v>2828000</v>
      </c>
    </row>
    <row r="72" spans="1:2">
      <c r="A72" s="136" t="s">
        <v>1751</v>
      </c>
      <c r="B72" s="205">
        <v>588968067</v>
      </c>
    </row>
    <row r="73" spans="1:2">
      <c r="A73" s="137" t="s">
        <v>945</v>
      </c>
      <c r="B73" s="206">
        <v>31635000</v>
      </c>
    </row>
    <row r="74" spans="1:2">
      <c r="A74" s="137" t="s">
        <v>946</v>
      </c>
      <c r="B74" s="206">
        <v>31630000</v>
      </c>
    </row>
    <row r="75" spans="1:2">
      <c r="A75" s="137" t="s">
        <v>947</v>
      </c>
      <c r="B75" s="206">
        <v>31630000</v>
      </c>
    </row>
    <row r="76" spans="1:2">
      <c r="A76" s="137" t="s">
        <v>948</v>
      </c>
      <c r="B76" s="206">
        <v>31630000</v>
      </c>
    </row>
    <row r="77" spans="1:2">
      <c r="A77" s="137" t="s">
        <v>949</v>
      </c>
      <c r="B77" s="206">
        <v>31630000</v>
      </c>
    </row>
    <row r="78" spans="1:2">
      <c r="A78" s="137" t="s">
        <v>950</v>
      </c>
      <c r="B78" s="206">
        <v>31630000</v>
      </c>
    </row>
    <row r="79" spans="1:2">
      <c r="A79" s="137" t="s">
        <v>1752</v>
      </c>
      <c r="B79" s="206">
        <v>31640000</v>
      </c>
    </row>
    <row r="80" spans="1:2">
      <c r="A80" s="137" t="s">
        <v>1753</v>
      </c>
      <c r="B80" s="206">
        <v>31630000</v>
      </c>
    </row>
    <row r="81" spans="1:2">
      <c r="A81" s="137" t="s">
        <v>1754</v>
      </c>
      <c r="B81" s="206">
        <v>31630000</v>
      </c>
    </row>
    <row r="82" spans="1:2">
      <c r="A82" s="137" t="s">
        <v>1755</v>
      </c>
      <c r="B82" s="206">
        <v>37956000</v>
      </c>
    </row>
    <row r="83" spans="1:2">
      <c r="A83" s="137" t="s">
        <v>3292</v>
      </c>
      <c r="B83" s="206">
        <v>25304000</v>
      </c>
    </row>
    <row r="84" spans="1:2">
      <c r="A84" s="137" t="s">
        <v>3293</v>
      </c>
      <c r="B84" s="206">
        <v>25312004</v>
      </c>
    </row>
    <row r="85" spans="1:2">
      <c r="A85" s="137" t="s">
        <v>3294</v>
      </c>
      <c r="B85" s="206">
        <v>18978000</v>
      </c>
    </row>
    <row r="86" spans="1:2">
      <c r="A86" s="137" t="s">
        <v>3295</v>
      </c>
      <c r="B86" s="206">
        <v>25308036</v>
      </c>
    </row>
    <row r="87" spans="1:2">
      <c r="A87" s="137" t="s">
        <v>4820</v>
      </c>
      <c r="B87" s="206">
        <v>25304000</v>
      </c>
    </row>
    <row r="88" spans="1:2">
      <c r="A88" s="137" t="s">
        <v>4821</v>
      </c>
      <c r="B88" s="206">
        <v>20874000</v>
      </c>
    </row>
    <row r="89" spans="1:2">
      <c r="A89" s="137" t="s">
        <v>4822</v>
      </c>
      <c r="B89" s="206">
        <v>20877000</v>
      </c>
    </row>
    <row r="90" spans="1:2">
      <c r="A90" s="137" t="s">
        <v>4823</v>
      </c>
      <c r="B90" s="206">
        <v>20874027</v>
      </c>
    </row>
    <row r="91" spans="1:2">
      <c r="A91" s="137" t="s">
        <v>4824</v>
      </c>
      <c r="B91" s="206">
        <v>20874000</v>
      </c>
    </row>
    <row r="92" spans="1:2">
      <c r="A92" s="137" t="s">
        <v>4825</v>
      </c>
      <c r="B92" s="206">
        <v>20874000</v>
      </c>
    </row>
    <row r="93" spans="1:2">
      <c r="A93" s="137" t="s">
        <v>4826</v>
      </c>
      <c r="B93" s="206">
        <v>20874000</v>
      </c>
    </row>
    <row r="94" spans="1:2">
      <c r="A94" s="137" t="s">
        <v>4827</v>
      </c>
      <c r="B94" s="206">
        <v>20874000</v>
      </c>
    </row>
    <row r="95" spans="1:2">
      <c r="A95" s="136" t="s">
        <v>3296</v>
      </c>
      <c r="B95" s="205">
        <v>59297880</v>
      </c>
    </row>
    <row r="96" spans="1:2">
      <c r="A96" s="137" t="s">
        <v>3297</v>
      </c>
      <c r="B96" s="206">
        <v>32210000</v>
      </c>
    </row>
    <row r="97" spans="1:2">
      <c r="A97" s="137" t="s">
        <v>4828</v>
      </c>
      <c r="B97" s="206">
        <v>27087880</v>
      </c>
    </row>
    <row r="98" spans="1:2">
      <c r="A98" s="136" t="s">
        <v>1756</v>
      </c>
      <c r="B98" s="205">
        <v>30048793112.110001</v>
      </c>
    </row>
    <row r="99" spans="1:2">
      <c r="A99" s="137" t="s">
        <v>1757</v>
      </c>
      <c r="B99" s="206">
        <v>870912000</v>
      </c>
    </row>
    <row r="100" spans="1:2">
      <c r="A100" s="137" t="s">
        <v>1758</v>
      </c>
      <c r="B100" s="206">
        <v>834194894.39999998</v>
      </c>
    </row>
    <row r="101" spans="1:2">
      <c r="A101" s="137" t="s">
        <v>1759</v>
      </c>
      <c r="B101" s="206">
        <v>834616742.39999998</v>
      </c>
    </row>
    <row r="102" spans="1:2">
      <c r="A102" s="137" t="s">
        <v>1760</v>
      </c>
      <c r="B102" s="206">
        <v>833816592</v>
      </c>
    </row>
    <row r="103" spans="1:2">
      <c r="A103" s="137" t="s">
        <v>1761</v>
      </c>
      <c r="B103" s="206">
        <v>831508675.20000005</v>
      </c>
    </row>
    <row r="104" spans="1:2">
      <c r="A104" s="137" t="s">
        <v>1762</v>
      </c>
      <c r="B104" s="206">
        <v>831424305.60000002</v>
      </c>
    </row>
    <row r="105" spans="1:2">
      <c r="A105" s="137" t="s">
        <v>3298</v>
      </c>
      <c r="B105" s="206">
        <v>870912000</v>
      </c>
    </row>
    <row r="106" spans="1:2">
      <c r="A106" s="137" t="s">
        <v>3299</v>
      </c>
      <c r="B106" s="206">
        <v>793447099.20000005</v>
      </c>
    </row>
    <row r="107" spans="1:2">
      <c r="A107" s="137" t="s">
        <v>3300</v>
      </c>
      <c r="B107" s="206">
        <v>831848875.20000005</v>
      </c>
    </row>
    <row r="108" spans="1:2">
      <c r="A108" s="137" t="s">
        <v>3301</v>
      </c>
      <c r="B108" s="206">
        <v>830715134.39999998</v>
      </c>
    </row>
    <row r="109" spans="1:2">
      <c r="A109" s="137" t="s">
        <v>3302</v>
      </c>
      <c r="B109" s="206">
        <v>831086827.20000005</v>
      </c>
    </row>
    <row r="110" spans="1:2">
      <c r="A110" s="137" t="s">
        <v>3303</v>
      </c>
      <c r="B110" s="206">
        <v>832014892.79999995</v>
      </c>
    </row>
    <row r="111" spans="1:2">
      <c r="A111" s="137" t="s">
        <v>3304</v>
      </c>
      <c r="B111" s="206">
        <v>832014892.79999995</v>
      </c>
    </row>
    <row r="112" spans="1:2">
      <c r="A112" s="137" t="s">
        <v>3305</v>
      </c>
      <c r="B112" s="206">
        <v>836584459.20000005</v>
      </c>
    </row>
    <row r="113" spans="1:2">
      <c r="A113" s="137" t="s">
        <v>3306</v>
      </c>
      <c r="B113" s="206">
        <v>870912000</v>
      </c>
    </row>
    <row r="114" spans="1:2">
      <c r="A114" s="137" t="s">
        <v>3307</v>
      </c>
      <c r="B114" s="206">
        <v>845990308.79999995</v>
      </c>
    </row>
    <row r="115" spans="1:2">
      <c r="A115" s="137" t="s">
        <v>3308</v>
      </c>
      <c r="B115" s="206">
        <v>870912000</v>
      </c>
    </row>
    <row r="116" spans="1:2">
      <c r="A116" s="137" t="s">
        <v>3309</v>
      </c>
      <c r="B116" s="206">
        <v>843891955.20000005</v>
      </c>
    </row>
    <row r="117" spans="1:2">
      <c r="A117" s="137" t="s">
        <v>3310</v>
      </c>
      <c r="B117" s="206">
        <v>870912000</v>
      </c>
    </row>
    <row r="118" spans="1:2">
      <c r="A118" s="137" t="s">
        <v>4829</v>
      </c>
      <c r="B118" s="206">
        <v>854993361.60000002</v>
      </c>
    </row>
    <row r="119" spans="1:2">
      <c r="A119" s="137" t="s">
        <v>3311</v>
      </c>
      <c r="B119" s="206">
        <v>870912000</v>
      </c>
    </row>
    <row r="120" spans="1:2">
      <c r="A120" s="137" t="s">
        <v>4830</v>
      </c>
      <c r="B120" s="206">
        <v>870912000</v>
      </c>
    </row>
    <row r="121" spans="1:2">
      <c r="A121" s="137" t="s">
        <v>4831</v>
      </c>
      <c r="B121" s="206">
        <v>870912000</v>
      </c>
    </row>
    <row r="122" spans="1:2">
      <c r="A122" s="137" t="s">
        <v>4832</v>
      </c>
      <c r="B122" s="206">
        <v>840163363.20000005</v>
      </c>
    </row>
    <row r="123" spans="1:2">
      <c r="A123" s="137" t="s">
        <v>4833</v>
      </c>
      <c r="B123" s="206">
        <v>838655596.79999995</v>
      </c>
    </row>
    <row r="124" spans="1:2">
      <c r="A124" s="137" t="s">
        <v>4834</v>
      </c>
      <c r="B124" s="206">
        <v>839880316.79999995</v>
      </c>
    </row>
    <row r="125" spans="1:2">
      <c r="A125" s="137" t="s">
        <v>4835</v>
      </c>
      <c r="B125" s="206">
        <v>707616000</v>
      </c>
    </row>
    <row r="126" spans="1:2">
      <c r="A126" s="137" t="s">
        <v>4836</v>
      </c>
      <c r="B126" s="206">
        <v>707616000</v>
      </c>
    </row>
    <row r="127" spans="1:2">
      <c r="A127" s="137" t="s">
        <v>4837</v>
      </c>
      <c r="B127" s="206">
        <v>132547363.2</v>
      </c>
    </row>
    <row r="128" spans="1:2">
      <c r="A128" s="137" t="s">
        <v>4838</v>
      </c>
      <c r="B128" s="206">
        <v>131211057.59999999</v>
      </c>
    </row>
    <row r="129" spans="1:2">
      <c r="A129" s="137" t="s">
        <v>4839</v>
      </c>
      <c r="B129" s="206">
        <v>841091428.79999995</v>
      </c>
    </row>
    <row r="130" spans="1:2">
      <c r="A130" s="137" t="s">
        <v>4840</v>
      </c>
      <c r="B130" s="206">
        <v>842950281.60000002</v>
      </c>
    </row>
    <row r="131" spans="1:2">
      <c r="A131" s="137" t="s">
        <v>4841</v>
      </c>
      <c r="B131" s="206">
        <v>870912000</v>
      </c>
    </row>
    <row r="132" spans="1:2">
      <c r="A132" s="137" t="s">
        <v>4842</v>
      </c>
      <c r="B132" s="206">
        <v>309162673.81</v>
      </c>
    </row>
    <row r="133" spans="1:2">
      <c r="A133" s="137" t="s">
        <v>4843</v>
      </c>
      <c r="B133" s="206">
        <v>870919104</v>
      </c>
    </row>
    <row r="134" spans="1:2">
      <c r="A134" s="137" t="s">
        <v>4844</v>
      </c>
      <c r="B134" s="206">
        <v>1173856991.0999999</v>
      </c>
    </row>
    <row r="135" spans="1:2">
      <c r="A135" s="137" t="s">
        <v>4845</v>
      </c>
      <c r="B135" s="206">
        <v>302986851.60000002</v>
      </c>
    </row>
    <row r="136" spans="1:2">
      <c r="A136" s="137" t="s">
        <v>4846</v>
      </c>
      <c r="B136" s="206">
        <v>1173779067.5999999</v>
      </c>
    </row>
    <row r="137" spans="1:2">
      <c r="A137" s="136" t="s">
        <v>1763</v>
      </c>
      <c r="B137" s="205">
        <v>18990000</v>
      </c>
    </row>
    <row r="138" spans="1:2">
      <c r="A138" s="137" t="s">
        <v>951</v>
      </c>
      <c r="B138" s="206">
        <v>6327000</v>
      </c>
    </row>
    <row r="139" spans="1:2">
      <c r="A139" s="137" t="s">
        <v>952</v>
      </c>
      <c r="B139" s="206">
        <v>6328000</v>
      </c>
    </row>
    <row r="140" spans="1:2">
      <c r="A140" s="137" t="s">
        <v>953</v>
      </c>
      <c r="B140" s="206">
        <v>6335000</v>
      </c>
    </row>
    <row r="141" spans="1:2">
      <c r="A141" s="136" t="s">
        <v>1764</v>
      </c>
      <c r="B141" s="205">
        <v>18977700</v>
      </c>
    </row>
    <row r="142" spans="1:2">
      <c r="A142" s="137" t="s">
        <v>1765</v>
      </c>
      <c r="B142" s="206">
        <v>6326100</v>
      </c>
    </row>
    <row r="143" spans="1:2">
      <c r="A143" s="137" t="s">
        <v>3312</v>
      </c>
      <c r="B143" s="206">
        <v>6326100</v>
      </c>
    </row>
    <row r="144" spans="1:2">
      <c r="A144" s="137" t="s">
        <v>3313</v>
      </c>
      <c r="B144" s="206">
        <v>6325500</v>
      </c>
    </row>
    <row r="145" spans="1:2">
      <c r="A145" s="136" t="s">
        <v>1766</v>
      </c>
      <c r="B145" s="205">
        <v>82353000</v>
      </c>
    </row>
    <row r="146" spans="1:2">
      <c r="A146" s="137" t="s">
        <v>954</v>
      </c>
      <c r="B146" s="206">
        <v>6330000</v>
      </c>
    </row>
    <row r="147" spans="1:2">
      <c r="A147" s="137" t="s">
        <v>955</v>
      </c>
      <c r="B147" s="206">
        <v>6338000</v>
      </c>
    </row>
    <row r="148" spans="1:2">
      <c r="A148" s="137" t="s">
        <v>956</v>
      </c>
      <c r="B148" s="206">
        <v>6338000</v>
      </c>
    </row>
    <row r="149" spans="1:2">
      <c r="A149" s="137" t="s">
        <v>957</v>
      </c>
      <c r="B149" s="206">
        <v>6335000</v>
      </c>
    </row>
    <row r="150" spans="1:2">
      <c r="A150" s="137" t="s">
        <v>958</v>
      </c>
      <c r="B150" s="206">
        <v>6327000</v>
      </c>
    </row>
    <row r="151" spans="1:2">
      <c r="A151" s="137" t="s">
        <v>959</v>
      </c>
      <c r="B151" s="206">
        <v>6340000</v>
      </c>
    </row>
    <row r="152" spans="1:2">
      <c r="A152" s="137" t="s">
        <v>960</v>
      </c>
      <c r="B152" s="206">
        <v>6335000</v>
      </c>
    </row>
    <row r="153" spans="1:2">
      <c r="A153" s="137" t="s">
        <v>961</v>
      </c>
      <c r="B153" s="206">
        <v>6335000</v>
      </c>
    </row>
    <row r="154" spans="1:2">
      <c r="A154" s="137" t="s">
        <v>962</v>
      </c>
      <c r="B154" s="206">
        <v>6335000</v>
      </c>
    </row>
    <row r="155" spans="1:2">
      <c r="A155" s="137" t="s">
        <v>963</v>
      </c>
      <c r="B155" s="206">
        <v>6335000</v>
      </c>
    </row>
    <row r="156" spans="1:2">
      <c r="A156" s="137" t="s">
        <v>964</v>
      </c>
      <c r="B156" s="206">
        <v>6340000</v>
      </c>
    </row>
    <row r="157" spans="1:2">
      <c r="A157" s="137" t="s">
        <v>965</v>
      </c>
      <c r="B157" s="206">
        <v>6335000</v>
      </c>
    </row>
    <row r="158" spans="1:2">
      <c r="A158" s="137" t="s">
        <v>966</v>
      </c>
      <c r="B158" s="206">
        <v>6330000</v>
      </c>
    </row>
    <row r="159" spans="1:2">
      <c r="A159" s="136" t="s">
        <v>1767</v>
      </c>
      <c r="B159" s="205">
        <v>2148852818</v>
      </c>
    </row>
    <row r="160" spans="1:2">
      <c r="A160" s="137" t="s">
        <v>967</v>
      </c>
      <c r="B160" s="206">
        <v>567100157</v>
      </c>
    </row>
    <row r="161" spans="1:2">
      <c r="A161" s="137" t="s">
        <v>3314</v>
      </c>
      <c r="B161" s="206">
        <v>185074784</v>
      </c>
    </row>
    <row r="162" spans="1:2">
      <c r="A162" s="137" t="s">
        <v>3315</v>
      </c>
      <c r="B162" s="206">
        <v>185069208</v>
      </c>
    </row>
    <row r="163" spans="1:2">
      <c r="A163" s="137" t="s">
        <v>3316</v>
      </c>
      <c r="B163" s="206">
        <v>185069276</v>
      </c>
    </row>
    <row r="164" spans="1:2">
      <c r="A164" s="137" t="s">
        <v>3317</v>
      </c>
      <c r="B164" s="206">
        <v>185069276</v>
      </c>
    </row>
    <row r="165" spans="1:2">
      <c r="A165" s="137" t="s">
        <v>3318</v>
      </c>
      <c r="B165" s="206">
        <v>204150525</v>
      </c>
    </row>
    <row r="166" spans="1:2">
      <c r="A166" s="137" t="s">
        <v>3319</v>
      </c>
      <c r="B166" s="206">
        <v>212346264</v>
      </c>
    </row>
    <row r="167" spans="1:2">
      <c r="A167" s="137" t="s">
        <v>3320</v>
      </c>
      <c r="B167" s="206">
        <v>212595864</v>
      </c>
    </row>
    <row r="168" spans="1:2">
      <c r="A168" s="137" t="s">
        <v>4847</v>
      </c>
      <c r="B168" s="206">
        <v>212377464</v>
      </c>
    </row>
    <row r="169" spans="1:2">
      <c r="A169" s="136" t="s">
        <v>1768</v>
      </c>
      <c r="B169" s="205">
        <v>3345440</v>
      </c>
    </row>
    <row r="170" spans="1:2">
      <c r="A170" s="137" t="s">
        <v>968</v>
      </c>
      <c r="B170" s="206">
        <v>3345440</v>
      </c>
    </row>
    <row r="171" spans="1:2">
      <c r="A171" s="136" t="s">
        <v>1769</v>
      </c>
      <c r="B171" s="205">
        <v>137610755</v>
      </c>
    </row>
    <row r="172" spans="1:2">
      <c r="A172" s="137" t="s">
        <v>969</v>
      </c>
      <c r="B172" s="206">
        <v>14415825</v>
      </c>
    </row>
    <row r="173" spans="1:2">
      <c r="A173" s="137" t="s">
        <v>970</v>
      </c>
      <c r="B173" s="206">
        <v>14162400</v>
      </c>
    </row>
    <row r="174" spans="1:2">
      <c r="A174" s="137" t="s">
        <v>3321</v>
      </c>
      <c r="B174" s="206">
        <v>13608005</v>
      </c>
    </row>
    <row r="175" spans="1:2">
      <c r="A175" s="137" t="s">
        <v>3322</v>
      </c>
      <c r="B175" s="206">
        <v>13608000</v>
      </c>
    </row>
    <row r="176" spans="1:2">
      <c r="A176" s="137" t="s">
        <v>3323</v>
      </c>
      <c r="B176" s="206">
        <v>13608025</v>
      </c>
    </row>
    <row r="177" spans="1:2">
      <c r="A177" s="137" t="s">
        <v>3324</v>
      </c>
      <c r="B177" s="206">
        <v>13608000</v>
      </c>
    </row>
    <row r="178" spans="1:2">
      <c r="A178" s="137" t="s">
        <v>3325</v>
      </c>
      <c r="B178" s="206">
        <v>13608000</v>
      </c>
    </row>
    <row r="179" spans="1:2">
      <c r="A179" s="137" t="s">
        <v>3326</v>
      </c>
      <c r="B179" s="206">
        <v>13608500</v>
      </c>
    </row>
    <row r="180" spans="1:2">
      <c r="A180" s="137" t="s">
        <v>4848</v>
      </c>
      <c r="B180" s="206">
        <v>13775000</v>
      </c>
    </row>
    <row r="181" spans="1:2">
      <c r="A181" s="137" t="s">
        <v>4849</v>
      </c>
      <c r="B181" s="206">
        <v>13609000</v>
      </c>
    </row>
    <row r="182" spans="1:2">
      <c r="A182" s="136" t="s">
        <v>1770</v>
      </c>
      <c r="B182" s="205">
        <v>26693076917.060001</v>
      </c>
    </row>
    <row r="183" spans="1:2">
      <c r="A183" s="137" t="s">
        <v>555</v>
      </c>
      <c r="B183" s="206">
        <v>1016407798.5</v>
      </c>
    </row>
    <row r="184" spans="1:2">
      <c r="A184" s="137" t="s">
        <v>556</v>
      </c>
      <c r="B184" s="206">
        <v>1013569131.6799999</v>
      </c>
    </row>
    <row r="185" spans="1:2">
      <c r="A185" s="137" t="s">
        <v>557</v>
      </c>
      <c r="B185" s="206">
        <v>1011110558</v>
      </c>
    </row>
    <row r="186" spans="1:2">
      <c r="A186" s="137" t="s">
        <v>558</v>
      </c>
      <c r="B186" s="206">
        <v>949964400</v>
      </c>
    </row>
    <row r="187" spans="1:2">
      <c r="A187" s="137" t="s">
        <v>559</v>
      </c>
      <c r="B187" s="206">
        <v>56583334.079999998</v>
      </c>
    </row>
    <row r="188" spans="1:2">
      <c r="A188" s="137" t="s">
        <v>560</v>
      </c>
      <c r="B188" s="206">
        <v>2832480000</v>
      </c>
    </row>
    <row r="189" spans="1:2">
      <c r="A189" s="137" t="s">
        <v>561</v>
      </c>
      <c r="B189" s="206">
        <v>2828000000</v>
      </c>
    </row>
    <row r="190" spans="1:2">
      <c r="A190" s="137" t="s">
        <v>1771</v>
      </c>
      <c r="B190" s="206">
        <v>4082400000</v>
      </c>
    </row>
    <row r="191" spans="1:2">
      <c r="A191" s="137" t="s">
        <v>1772</v>
      </c>
      <c r="B191" s="206">
        <v>5443200000</v>
      </c>
    </row>
    <row r="192" spans="1:2">
      <c r="A192" s="137" t="s">
        <v>1773</v>
      </c>
      <c r="B192" s="206">
        <v>5564765707.1999998</v>
      </c>
    </row>
    <row r="193" spans="1:2">
      <c r="A193" s="137" t="s">
        <v>4850</v>
      </c>
      <c r="B193" s="206">
        <v>870976000</v>
      </c>
    </row>
    <row r="194" spans="1:2">
      <c r="A194" s="137" t="s">
        <v>4851</v>
      </c>
      <c r="B194" s="206">
        <v>870976000</v>
      </c>
    </row>
    <row r="195" spans="1:2">
      <c r="A195" s="137" t="s">
        <v>4852</v>
      </c>
      <c r="B195" s="206">
        <v>152643987.59999999</v>
      </c>
    </row>
    <row r="196" spans="1:2">
      <c r="A196" s="136" t="s">
        <v>1774</v>
      </c>
      <c r="B196" s="205">
        <v>831662583.57000005</v>
      </c>
    </row>
    <row r="197" spans="1:2">
      <c r="A197" s="137" t="s">
        <v>1775</v>
      </c>
      <c r="B197" s="206">
        <v>831662583.57000005</v>
      </c>
    </row>
    <row r="198" spans="1:2">
      <c r="A198" s="136" t="s">
        <v>3327</v>
      </c>
      <c r="B198" s="205">
        <v>54448000</v>
      </c>
    </row>
    <row r="199" spans="1:2">
      <c r="A199" s="137" t="s">
        <v>3328</v>
      </c>
      <c r="B199" s="206">
        <v>27218000</v>
      </c>
    </row>
    <row r="200" spans="1:2">
      <c r="A200" s="137" t="s">
        <v>4853</v>
      </c>
      <c r="B200" s="206">
        <v>27230000</v>
      </c>
    </row>
    <row r="201" spans="1:2">
      <c r="A201" s="136" t="s">
        <v>1776</v>
      </c>
      <c r="B201" s="205">
        <v>10036332</v>
      </c>
    </row>
    <row r="202" spans="1:2">
      <c r="A202" s="137" t="s">
        <v>1777</v>
      </c>
      <c r="B202" s="206">
        <v>10036332</v>
      </c>
    </row>
    <row r="203" spans="1:2">
      <c r="A203" s="136" t="s">
        <v>3329</v>
      </c>
      <c r="B203" s="205">
        <v>5443200</v>
      </c>
    </row>
    <row r="204" spans="1:2">
      <c r="A204" s="137" t="s">
        <v>3330</v>
      </c>
      <c r="B204" s="206">
        <v>5443200</v>
      </c>
    </row>
    <row r="205" spans="1:2">
      <c r="A205" s="136" t="s">
        <v>1778</v>
      </c>
      <c r="B205" s="205">
        <v>6440200</v>
      </c>
    </row>
    <row r="206" spans="1:2">
      <c r="A206" s="137" t="s">
        <v>1779</v>
      </c>
      <c r="B206" s="206">
        <v>6440200</v>
      </c>
    </row>
    <row r="207" spans="1:2">
      <c r="A207" s="136" t="s">
        <v>1780</v>
      </c>
      <c r="B207" s="205">
        <v>469685695</v>
      </c>
    </row>
    <row r="208" spans="1:2">
      <c r="A208" s="137" t="s">
        <v>562</v>
      </c>
      <c r="B208" s="206">
        <v>14449995</v>
      </c>
    </row>
    <row r="209" spans="1:2">
      <c r="A209" s="137" t="s">
        <v>1781</v>
      </c>
      <c r="B209" s="206">
        <v>14162400</v>
      </c>
    </row>
    <row r="210" spans="1:2">
      <c r="A210" s="137" t="s">
        <v>1782</v>
      </c>
      <c r="B210" s="206">
        <v>13608000</v>
      </c>
    </row>
    <row r="211" spans="1:2">
      <c r="A211" s="137" t="s">
        <v>1783</v>
      </c>
      <c r="B211" s="206">
        <v>2721600</v>
      </c>
    </row>
    <row r="212" spans="1:2">
      <c r="A212" s="137" t="s">
        <v>1784</v>
      </c>
      <c r="B212" s="206">
        <v>10886400</v>
      </c>
    </row>
    <row r="213" spans="1:2">
      <c r="A213" s="137" t="s">
        <v>1785</v>
      </c>
      <c r="B213" s="206">
        <v>13608000</v>
      </c>
    </row>
    <row r="214" spans="1:2">
      <c r="A214" s="137" t="s">
        <v>1786</v>
      </c>
      <c r="B214" s="206">
        <v>13608000</v>
      </c>
    </row>
    <row r="215" spans="1:2">
      <c r="A215" s="137" t="s">
        <v>3331</v>
      </c>
      <c r="B215" s="206">
        <v>27216000</v>
      </c>
    </row>
    <row r="216" spans="1:2">
      <c r="A216" s="137" t="s">
        <v>3332</v>
      </c>
      <c r="B216" s="206">
        <v>32662800</v>
      </c>
    </row>
    <row r="217" spans="1:2">
      <c r="A217" s="137" t="s">
        <v>3333</v>
      </c>
      <c r="B217" s="206">
        <v>40825500</v>
      </c>
    </row>
    <row r="218" spans="1:2">
      <c r="A218" s="137" t="s">
        <v>3334</v>
      </c>
      <c r="B218" s="206">
        <v>43550400</v>
      </c>
    </row>
    <row r="219" spans="1:2">
      <c r="A219" s="137" t="s">
        <v>4854</v>
      </c>
      <c r="B219" s="206">
        <v>68047500</v>
      </c>
    </row>
    <row r="220" spans="1:2">
      <c r="A220" s="137" t="s">
        <v>4855</v>
      </c>
      <c r="B220" s="206">
        <v>95375000</v>
      </c>
    </row>
    <row r="221" spans="1:2">
      <c r="A221" s="137" t="s">
        <v>4856</v>
      </c>
      <c r="B221" s="206">
        <v>78964100</v>
      </c>
    </row>
    <row r="222" spans="1:2">
      <c r="A222" s="136" t="s">
        <v>1787</v>
      </c>
      <c r="B222" s="205">
        <v>29616600</v>
      </c>
    </row>
    <row r="223" spans="1:2">
      <c r="A223" s="137" t="s">
        <v>1788</v>
      </c>
      <c r="B223" s="206">
        <v>16101100</v>
      </c>
    </row>
    <row r="224" spans="1:2">
      <c r="A224" s="137" t="s">
        <v>4857</v>
      </c>
      <c r="B224" s="206">
        <v>13515500</v>
      </c>
    </row>
    <row r="225" spans="1:2">
      <c r="A225" s="136" t="s">
        <v>1789</v>
      </c>
      <c r="B225" s="205">
        <v>10235643.439999999</v>
      </c>
    </row>
    <row r="226" spans="1:2">
      <c r="A226" s="137" t="s">
        <v>1790</v>
      </c>
      <c r="B226" s="206">
        <v>7624243.4400000004</v>
      </c>
    </row>
    <row r="227" spans="1:2">
      <c r="A227" s="137" t="s">
        <v>563</v>
      </c>
      <c r="B227" s="206">
        <v>2611400</v>
      </c>
    </row>
    <row r="228" spans="1:2">
      <c r="A228" s="136" t="s">
        <v>1791</v>
      </c>
      <c r="B228" s="205">
        <v>16100000</v>
      </c>
    </row>
    <row r="229" spans="1:2">
      <c r="A229" s="137" t="s">
        <v>1792</v>
      </c>
      <c r="B229" s="206">
        <v>16100000</v>
      </c>
    </row>
    <row r="230" spans="1:2">
      <c r="A230" s="136" t="s">
        <v>3335</v>
      </c>
      <c r="B230" s="205">
        <v>155672893</v>
      </c>
    </row>
    <row r="231" spans="1:2">
      <c r="A231" s="137" t="s">
        <v>3336</v>
      </c>
      <c r="B231" s="206">
        <v>27216000</v>
      </c>
    </row>
    <row r="232" spans="1:2">
      <c r="A232" s="137" t="s">
        <v>3337</v>
      </c>
      <c r="B232" s="206">
        <v>27217890</v>
      </c>
    </row>
    <row r="233" spans="1:2">
      <c r="A233" s="137" t="s">
        <v>3338</v>
      </c>
      <c r="B233" s="206">
        <v>27216000</v>
      </c>
    </row>
    <row r="234" spans="1:2">
      <c r="A234" s="137" t="s">
        <v>3339</v>
      </c>
      <c r="B234" s="206">
        <v>27220020</v>
      </c>
    </row>
    <row r="235" spans="1:2">
      <c r="A235" s="137" t="s">
        <v>3340</v>
      </c>
      <c r="B235" s="206">
        <v>13694995</v>
      </c>
    </row>
    <row r="236" spans="1:2">
      <c r="A236" s="137" t="s">
        <v>4858</v>
      </c>
      <c r="B236" s="206">
        <v>27589990</v>
      </c>
    </row>
    <row r="237" spans="1:2">
      <c r="A237" s="137" t="s">
        <v>4859</v>
      </c>
      <c r="B237" s="206">
        <v>5517998</v>
      </c>
    </row>
    <row r="238" spans="1:2">
      <c r="A238" s="136" t="s">
        <v>1793</v>
      </c>
      <c r="B238" s="205">
        <v>2883200</v>
      </c>
    </row>
    <row r="239" spans="1:2">
      <c r="A239" s="137" t="s">
        <v>564</v>
      </c>
      <c r="B239" s="206">
        <v>2883200</v>
      </c>
    </row>
    <row r="240" spans="1:2">
      <c r="A240" s="136" t="s">
        <v>1794</v>
      </c>
      <c r="B240" s="205">
        <v>69655610</v>
      </c>
    </row>
    <row r="241" spans="1:2">
      <c r="A241" s="137" t="s">
        <v>565</v>
      </c>
      <c r="B241" s="206">
        <v>28831600</v>
      </c>
    </row>
    <row r="242" spans="1:2">
      <c r="A242" s="137" t="s">
        <v>1795</v>
      </c>
      <c r="B242" s="206">
        <v>13608000</v>
      </c>
    </row>
    <row r="243" spans="1:2">
      <c r="A243" s="137" t="s">
        <v>4860</v>
      </c>
      <c r="B243" s="206">
        <v>27216010</v>
      </c>
    </row>
    <row r="244" spans="1:2" ht="24">
      <c r="A244" s="136" t="s">
        <v>1796</v>
      </c>
      <c r="B244" s="205">
        <v>56700000</v>
      </c>
    </row>
    <row r="245" spans="1:2">
      <c r="A245" s="137" t="s">
        <v>1797</v>
      </c>
      <c r="B245" s="206">
        <v>56700000</v>
      </c>
    </row>
    <row r="246" spans="1:2">
      <c r="A246" s="136" t="s">
        <v>1798</v>
      </c>
      <c r="B246" s="205">
        <v>3345440</v>
      </c>
    </row>
    <row r="247" spans="1:2">
      <c r="A247" s="137" t="s">
        <v>566</v>
      </c>
      <c r="B247" s="206">
        <v>3345440</v>
      </c>
    </row>
    <row r="248" spans="1:2" ht="24">
      <c r="A248" s="136" t="s">
        <v>3341</v>
      </c>
      <c r="B248" s="205">
        <v>751224297.00999999</v>
      </c>
    </row>
    <row r="249" spans="1:2">
      <c r="A249" s="137" t="s">
        <v>3342</v>
      </c>
      <c r="B249" s="206">
        <v>313856769.60000002</v>
      </c>
    </row>
    <row r="250" spans="1:2">
      <c r="A250" s="137" t="s">
        <v>3343</v>
      </c>
      <c r="B250" s="206">
        <v>437367527.41000003</v>
      </c>
    </row>
    <row r="251" spans="1:2">
      <c r="A251" s="136" t="s">
        <v>1799</v>
      </c>
      <c r="B251" s="205">
        <v>6787400</v>
      </c>
    </row>
    <row r="252" spans="1:2">
      <c r="A252" s="137" t="s">
        <v>567</v>
      </c>
      <c r="B252" s="206">
        <v>6787400</v>
      </c>
    </row>
    <row r="253" spans="1:2">
      <c r="A253" s="136" t="s">
        <v>3344</v>
      </c>
      <c r="B253" s="205">
        <v>2735220</v>
      </c>
    </row>
    <row r="254" spans="1:2">
      <c r="A254" s="137" t="s">
        <v>3345</v>
      </c>
      <c r="B254" s="206">
        <v>1168380</v>
      </c>
    </row>
    <row r="255" spans="1:2">
      <c r="A255" s="137" t="s">
        <v>3346</v>
      </c>
      <c r="B255" s="206">
        <v>1566840</v>
      </c>
    </row>
    <row r="256" spans="1:2">
      <c r="A256" s="136" t="s">
        <v>1800</v>
      </c>
      <c r="B256" s="205">
        <v>244277017</v>
      </c>
    </row>
    <row r="257" spans="1:2">
      <c r="A257" s="137" t="s">
        <v>568</v>
      </c>
      <c r="B257" s="206">
        <v>6330000</v>
      </c>
    </row>
    <row r="258" spans="1:2">
      <c r="A258" s="137" t="s">
        <v>569</v>
      </c>
      <c r="B258" s="206">
        <v>6330000</v>
      </c>
    </row>
    <row r="259" spans="1:2">
      <c r="A259" s="137" t="s">
        <v>570</v>
      </c>
      <c r="B259" s="206">
        <v>6330000</v>
      </c>
    </row>
    <row r="260" spans="1:2">
      <c r="A260" s="137" t="s">
        <v>571</v>
      </c>
      <c r="B260" s="206">
        <v>6328000</v>
      </c>
    </row>
    <row r="261" spans="1:2">
      <c r="A261" s="137" t="s">
        <v>572</v>
      </c>
      <c r="B261" s="206">
        <v>6328000</v>
      </c>
    </row>
    <row r="262" spans="1:2">
      <c r="A262" s="137" t="s">
        <v>573</v>
      </c>
      <c r="B262" s="206">
        <v>6332999</v>
      </c>
    </row>
    <row r="263" spans="1:2">
      <c r="A263" s="137" t="s">
        <v>574</v>
      </c>
      <c r="B263" s="206">
        <v>6327000</v>
      </c>
    </row>
    <row r="264" spans="1:2">
      <c r="A264" s="137" t="s">
        <v>3347</v>
      </c>
      <c r="B264" s="206">
        <v>6335000</v>
      </c>
    </row>
    <row r="265" spans="1:2">
      <c r="A265" s="137" t="s">
        <v>3348</v>
      </c>
      <c r="B265" s="206">
        <v>6345999</v>
      </c>
    </row>
    <row r="266" spans="1:2">
      <c r="A266" s="137" t="s">
        <v>3349</v>
      </c>
      <c r="B266" s="206">
        <v>6330000</v>
      </c>
    </row>
    <row r="267" spans="1:2">
      <c r="A267" s="137" t="s">
        <v>3350</v>
      </c>
      <c r="B267" s="206">
        <v>6330000</v>
      </c>
    </row>
    <row r="268" spans="1:2">
      <c r="A268" s="137" t="s">
        <v>3351</v>
      </c>
      <c r="B268" s="206">
        <v>6330000</v>
      </c>
    </row>
    <row r="269" spans="1:2">
      <c r="A269" s="137" t="s">
        <v>3352</v>
      </c>
      <c r="B269" s="206">
        <v>6330999</v>
      </c>
    </row>
    <row r="270" spans="1:2">
      <c r="A270" s="137" t="s">
        <v>3353</v>
      </c>
      <c r="B270" s="206">
        <v>6328000</v>
      </c>
    </row>
    <row r="271" spans="1:2">
      <c r="A271" s="137" t="s">
        <v>3354</v>
      </c>
      <c r="B271" s="206">
        <v>6330000</v>
      </c>
    </row>
    <row r="272" spans="1:2">
      <c r="A272" s="137" t="s">
        <v>3355</v>
      </c>
      <c r="B272" s="206">
        <v>6330000</v>
      </c>
    </row>
    <row r="273" spans="1:2">
      <c r="A273" s="137" t="s">
        <v>3356</v>
      </c>
      <c r="B273" s="206">
        <v>6330000</v>
      </c>
    </row>
    <row r="274" spans="1:2">
      <c r="A274" s="137" t="s">
        <v>3357</v>
      </c>
      <c r="B274" s="206">
        <v>6330000</v>
      </c>
    </row>
    <row r="275" spans="1:2">
      <c r="A275" s="137" t="s">
        <v>3358</v>
      </c>
      <c r="B275" s="206">
        <v>6327000</v>
      </c>
    </row>
    <row r="276" spans="1:2">
      <c r="A276" s="137" t="s">
        <v>3359</v>
      </c>
      <c r="B276" s="206">
        <v>6327000</v>
      </c>
    </row>
    <row r="277" spans="1:2">
      <c r="A277" s="137" t="s">
        <v>4861</v>
      </c>
      <c r="B277" s="206">
        <v>6327000</v>
      </c>
    </row>
    <row r="278" spans="1:2">
      <c r="A278" s="137" t="s">
        <v>4862</v>
      </c>
      <c r="B278" s="206">
        <v>6965000</v>
      </c>
    </row>
    <row r="279" spans="1:2">
      <c r="A279" s="137" t="s">
        <v>4863</v>
      </c>
      <c r="B279" s="206">
        <v>6965000</v>
      </c>
    </row>
    <row r="280" spans="1:2">
      <c r="A280" s="137" t="s">
        <v>4864</v>
      </c>
      <c r="B280" s="206">
        <v>6958000</v>
      </c>
    </row>
    <row r="281" spans="1:2">
      <c r="A281" s="137" t="s">
        <v>4865</v>
      </c>
      <c r="B281" s="206">
        <v>6958000</v>
      </c>
    </row>
    <row r="282" spans="1:2">
      <c r="A282" s="137" t="s">
        <v>4866</v>
      </c>
      <c r="B282" s="206">
        <v>6958000</v>
      </c>
    </row>
    <row r="283" spans="1:2">
      <c r="A283" s="137" t="s">
        <v>4867</v>
      </c>
      <c r="B283" s="206">
        <v>6958000</v>
      </c>
    </row>
    <row r="284" spans="1:2">
      <c r="A284" s="137" t="s">
        <v>4868</v>
      </c>
      <c r="B284" s="206">
        <v>6958000</v>
      </c>
    </row>
    <row r="285" spans="1:2">
      <c r="A285" s="137" t="s">
        <v>4869</v>
      </c>
      <c r="B285" s="206">
        <v>6958000</v>
      </c>
    </row>
    <row r="286" spans="1:2">
      <c r="A286" s="137" t="s">
        <v>4870</v>
      </c>
      <c r="B286" s="206">
        <v>6958000</v>
      </c>
    </row>
    <row r="287" spans="1:2">
      <c r="A287" s="137" t="s">
        <v>4871</v>
      </c>
      <c r="B287" s="206">
        <v>6958000</v>
      </c>
    </row>
    <row r="288" spans="1:2">
      <c r="A288" s="137" t="s">
        <v>4872</v>
      </c>
      <c r="B288" s="206">
        <v>6958000</v>
      </c>
    </row>
    <row r="289" spans="1:2">
      <c r="A289" s="137" t="s">
        <v>4873</v>
      </c>
      <c r="B289" s="206">
        <v>6958000</v>
      </c>
    </row>
    <row r="290" spans="1:2">
      <c r="A290" s="137" t="s">
        <v>4874</v>
      </c>
      <c r="B290" s="206">
        <v>6958000</v>
      </c>
    </row>
    <row r="291" spans="1:2">
      <c r="A291" s="137" t="s">
        <v>4875</v>
      </c>
      <c r="B291" s="206">
        <v>6958000</v>
      </c>
    </row>
    <row r="292" spans="1:2">
      <c r="A292" s="137" t="s">
        <v>4876</v>
      </c>
      <c r="B292" s="206">
        <v>6957010</v>
      </c>
    </row>
    <row r="293" spans="1:2">
      <c r="A293" s="137" t="s">
        <v>4877</v>
      </c>
      <c r="B293" s="206">
        <v>6957010</v>
      </c>
    </row>
    <row r="294" spans="1:2">
      <c r="A294" s="136" t="s">
        <v>3360</v>
      </c>
      <c r="B294" s="205">
        <v>13635000</v>
      </c>
    </row>
    <row r="295" spans="1:2">
      <c r="A295" s="137" t="s">
        <v>3361</v>
      </c>
      <c r="B295" s="206">
        <v>13635000</v>
      </c>
    </row>
    <row r="296" spans="1:2">
      <c r="A296" s="136" t="s">
        <v>1801</v>
      </c>
      <c r="B296" s="205">
        <v>67874020</v>
      </c>
    </row>
    <row r="297" spans="1:2">
      <c r="A297" s="137" t="s">
        <v>575</v>
      </c>
      <c r="B297" s="206">
        <v>67874020</v>
      </c>
    </row>
    <row r="298" spans="1:2">
      <c r="A298" s="136" t="s">
        <v>1802</v>
      </c>
      <c r="B298" s="205">
        <v>13241400</v>
      </c>
    </row>
    <row r="299" spans="1:2">
      <c r="A299" s="137" t="s">
        <v>576</v>
      </c>
      <c r="B299" s="206">
        <v>6791400</v>
      </c>
    </row>
    <row r="300" spans="1:2">
      <c r="A300" s="137" t="s">
        <v>1803</v>
      </c>
      <c r="B300" s="206">
        <v>6450000</v>
      </c>
    </row>
    <row r="301" spans="1:2">
      <c r="A301" s="136" t="s">
        <v>1804</v>
      </c>
      <c r="B301" s="205">
        <v>51992994</v>
      </c>
    </row>
    <row r="302" spans="1:2">
      <c r="A302" s="137" t="s">
        <v>577</v>
      </c>
      <c r="B302" s="206">
        <v>6350999</v>
      </c>
    </row>
    <row r="303" spans="1:2">
      <c r="A303" s="137" t="s">
        <v>578</v>
      </c>
      <c r="B303" s="206">
        <v>6350999</v>
      </c>
    </row>
    <row r="304" spans="1:2">
      <c r="A304" s="137" t="s">
        <v>1805</v>
      </c>
      <c r="B304" s="206">
        <v>6350999</v>
      </c>
    </row>
    <row r="305" spans="1:2">
      <c r="A305" s="137" t="s">
        <v>3362</v>
      </c>
      <c r="B305" s="206">
        <v>12670000</v>
      </c>
    </row>
    <row r="306" spans="1:2">
      <c r="A306" s="137" t="s">
        <v>3363</v>
      </c>
      <c r="B306" s="206">
        <v>6327999</v>
      </c>
    </row>
    <row r="307" spans="1:2">
      <c r="A307" s="137" t="s">
        <v>4878</v>
      </c>
      <c r="B307" s="206">
        <v>6980999</v>
      </c>
    </row>
    <row r="308" spans="1:2">
      <c r="A308" s="137" t="s">
        <v>4879</v>
      </c>
      <c r="B308" s="206">
        <v>6960999</v>
      </c>
    </row>
    <row r="309" spans="1:2">
      <c r="A309" s="136" t="s">
        <v>1806</v>
      </c>
      <c r="B309" s="205">
        <v>156887203</v>
      </c>
    </row>
    <row r="310" spans="1:2">
      <c r="A310" s="137" t="s">
        <v>1807</v>
      </c>
      <c r="B310" s="206">
        <v>12650000</v>
      </c>
    </row>
    <row r="311" spans="1:2">
      <c r="A311" s="137" t="s">
        <v>1808</v>
      </c>
      <c r="B311" s="206">
        <v>12652000</v>
      </c>
    </row>
    <row r="312" spans="1:2">
      <c r="A312" s="137" t="s">
        <v>1809</v>
      </c>
      <c r="B312" s="206">
        <v>12651000</v>
      </c>
    </row>
    <row r="313" spans="1:2">
      <c r="A313" s="137" t="s">
        <v>1810</v>
      </c>
      <c r="B313" s="206">
        <v>12652000</v>
      </c>
    </row>
    <row r="314" spans="1:2">
      <c r="A314" s="137" t="s">
        <v>3364</v>
      </c>
      <c r="B314" s="206">
        <v>12661000</v>
      </c>
    </row>
    <row r="315" spans="1:2">
      <c r="A315" s="137" t="s">
        <v>3365</v>
      </c>
      <c r="B315" s="206">
        <v>12658000</v>
      </c>
    </row>
    <row r="316" spans="1:2">
      <c r="A316" s="137" t="s">
        <v>3366</v>
      </c>
      <c r="B316" s="206">
        <v>12651000</v>
      </c>
    </row>
    <row r="317" spans="1:2">
      <c r="A317" s="137" t="s">
        <v>3367</v>
      </c>
      <c r="B317" s="206">
        <v>12651000</v>
      </c>
    </row>
    <row r="318" spans="1:2">
      <c r="A318" s="137" t="s">
        <v>4880</v>
      </c>
      <c r="B318" s="206">
        <v>6957001</v>
      </c>
    </row>
    <row r="319" spans="1:2">
      <c r="A319" s="137" t="s">
        <v>4881</v>
      </c>
      <c r="B319" s="206">
        <v>6958000</v>
      </c>
    </row>
    <row r="320" spans="1:2">
      <c r="A320" s="137" t="s">
        <v>4882</v>
      </c>
      <c r="B320" s="206">
        <v>13916000</v>
      </c>
    </row>
    <row r="321" spans="1:2">
      <c r="A321" s="137" t="s">
        <v>4883</v>
      </c>
      <c r="B321" s="206">
        <v>13914200</v>
      </c>
    </row>
    <row r="322" spans="1:2">
      <c r="A322" s="137" t="s">
        <v>4884</v>
      </c>
      <c r="B322" s="206">
        <v>13916002</v>
      </c>
    </row>
    <row r="323" spans="1:2">
      <c r="A323" s="136" t="s">
        <v>1811</v>
      </c>
      <c r="B323" s="205">
        <v>12663998</v>
      </c>
    </row>
    <row r="324" spans="1:2">
      <c r="A324" s="137" t="s">
        <v>579</v>
      </c>
      <c r="B324" s="206">
        <v>6330999</v>
      </c>
    </row>
    <row r="325" spans="1:2">
      <c r="A325" s="137" t="s">
        <v>580</v>
      </c>
      <c r="B325" s="206">
        <v>6332999</v>
      </c>
    </row>
    <row r="326" spans="1:2">
      <c r="A326" s="136" t="s">
        <v>3368</v>
      </c>
      <c r="B326" s="205">
        <v>58216126</v>
      </c>
    </row>
    <row r="327" spans="1:2">
      <c r="A327" s="137" t="s">
        <v>3369</v>
      </c>
      <c r="B327" s="206">
        <v>6330003</v>
      </c>
    </row>
    <row r="328" spans="1:2">
      <c r="A328" s="137" t="s">
        <v>3370</v>
      </c>
      <c r="B328" s="206">
        <v>6330003</v>
      </c>
    </row>
    <row r="329" spans="1:2">
      <c r="A329" s="137" t="s">
        <v>3371</v>
      </c>
      <c r="B329" s="206">
        <v>6327000</v>
      </c>
    </row>
    <row r="330" spans="1:2">
      <c r="A330" s="137" t="s">
        <v>3372</v>
      </c>
      <c r="B330" s="206">
        <v>6331009</v>
      </c>
    </row>
    <row r="331" spans="1:2">
      <c r="A331" s="137" t="s">
        <v>3373</v>
      </c>
      <c r="B331" s="206">
        <v>6327999</v>
      </c>
    </row>
    <row r="332" spans="1:2">
      <c r="A332" s="137" t="s">
        <v>3374</v>
      </c>
      <c r="B332" s="206">
        <v>6328000</v>
      </c>
    </row>
    <row r="333" spans="1:2">
      <c r="A333" s="137" t="s">
        <v>4885</v>
      </c>
      <c r="B333" s="206">
        <v>6327111</v>
      </c>
    </row>
    <row r="334" spans="1:2">
      <c r="A334" s="137" t="s">
        <v>4886</v>
      </c>
      <c r="B334" s="206">
        <v>6958000</v>
      </c>
    </row>
    <row r="335" spans="1:2">
      <c r="A335" s="137" t="s">
        <v>4887</v>
      </c>
      <c r="B335" s="206">
        <v>6957001</v>
      </c>
    </row>
    <row r="336" spans="1:2">
      <c r="A336" s="136" t="s">
        <v>1812</v>
      </c>
      <c r="B336" s="205">
        <v>249866130</v>
      </c>
    </row>
    <row r="337" spans="1:2">
      <c r="A337" s="137" t="s">
        <v>581</v>
      </c>
      <c r="B337" s="206">
        <v>56560000</v>
      </c>
    </row>
    <row r="338" spans="1:2">
      <c r="A338" s="137" t="s">
        <v>1813</v>
      </c>
      <c r="B338" s="206">
        <v>56560000</v>
      </c>
    </row>
    <row r="339" spans="1:2">
      <c r="A339" s="137" t="s">
        <v>1814</v>
      </c>
      <c r="B339" s="206">
        <v>55092820</v>
      </c>
    </row>
    <row r="340" spans="1:2">
      <c r="A340" s="137" t="s">
        <v>1815</v>
      </c>
      <c r="B340" s="206">
        <v>81653310</v>
      </c>
    </row>
    <row r="341" spans="1:2">
      <c r="A341" s="136" t="s">
        <v>1816</v>
      </c>
      <c r="B341" s="205">
        <v>64450000</v>
      </c>
    </row>
    <row r="342" spans="1:2">
      <c r="A342" s="137" t="s">
        <v>1817</v>
      </c>
      <c r="B342" s="206">
        <v>64450000</v>
      </c>
    </row>
    <row r="343" spans="1:2">
      <c r="A343" s="136" t="s">
        <v>1818</v>
      </c>
      <c r="B343" s="205">
        <v>2732967376</v>
      </c>
    </row>
    <row r="344" spans="1:2">
      <c r="A344" s="137" t="s">
        <v>582</v>
      </c>
      <c r="B344" s="206">
        <v>144158050</v>
      </c>
    </row>
    <row r="345" spans="1:2">
      <c r="A345" s="137" t="s">
        <v>583</v>
      </c>
      <c r="B345" s="206">
        <v>138391776</v>
      </c>
    </row>
    <row r="346" spans="1:2">
      <c r="A346" s="137" t="s">
        <v>584</v>
      </c>
      <c r="B346" s="206">
        <v>132419326</v>
      </c>
    </row>
    <row r="347" spans="1:2">
      <c r="A347" s="137" t="s">
        <v>585</v>
      </c>
      <c r="B347" s="206">
        <v>141400050</v>
      </c>
    </row>
    <row r="348" spans="1:2">
      <c r="A348" s="137" t="s">
        <v>586</v>
      </c>
      <c r="B348" s="206">
        <v>141400050</v>
      </c>
    </row>
    <row r="349" spans="1:2">
      <c r="A349" s="137" t="s">
        <v>1819</v>
      </c>
      <c r="B349" s="206">
        <v>135744048</v>
      </c>
    </row>
    <row r="350" spans="1:2">
      <c r="A350" s="137" t="s">
        <v>1820</v>
      </c>
      <c r="B350" s="206">
        <v>130088046</v>
      </c>
    </row>
    <row r="351" spans="1:2">
      <c r="A351" s="137" t="s">
        <v>1821</v>
      </c>
      <c r="B351" s="206">
        <v>125193600</v>
      </c>
    </row>
    <row r="352" spans="1:2">
      <c r="A352" s="137" t="s">
        <v>1822</v>
      </c>
      <c r="B352" s="206">
        <v>122472000</v>
      </c>
    </row>
    <row r="353" spans="1:2">
      <c r="A353" s="137" t="s">
        <v>1823</v>
      </c>
      <c r="B353" s="206">
        <v>117028800</v>
      </c>
    </row>
    <row r="354" spans="1:2">
      <c r="A354" s="137" t="s">
        <v>1824</v>
      </c>
      <c r="B354" s="206">
        <v>136155550</v>
      </c>
    </row>
    <row r="355" spans="1:2">
      <c r="A355" s="137" t="s">
        <v>3375</v>
      </c>
      <c r="B355" s="206">
        <v>136150350</v>
      </c>
    </row>
    <row r="356" spans="1:2">
      <c r="A356" s="137" t="s">
        <v>3376</v>
      </c>
      <c r="B356" s="206">
        <v>136089400</v>
      </c>
    </row>
    <row r="357" spans="1:2">
      <c r="A357" s="137" t="s">
        <v>3377</v>
      </c>
      <c r="B357" s="206">
        <v>136080300</v>
      </c>
    </row>
    <row r="358" spans="1:2">
      <c r="A358" s="137" t="s">
        <v>3378</v>
      </c>
      <c r="B358" s="206">
        <v>190512420</v>
      </c>
    </row>
    <row r="359" spans="1:2">
      <c r="A359" s="137" t="s">
        <v>3379</v>
      </c>
      <c r="B359" s="206">
        <v>163320420</v>
      </c>
    </row>
    <row r="360" spans="1:2">
      <c r="A360" s="137" t="s">
        <v>4888</v>
      </c>
      <c r="B360" s="206">
        <v>163307280</v>
      </c>
    </row>
    <row r="361" spans="1:2">
      <c r="A361" s="137" t="s">
        <v>4889</v>
      </c>
      <c r="B361" s="206">
        <v>163367280</v>
      </c>
    </row>
    <row r="362" spans="1:2">
      <c r="A362" s="137" t="s">
        <v>4890</v>
      </c>
      <c r="B362" s="206">
        <v>179688630</v>
      </c>
    </row>
    <row r="363" spans="1:2">
      <c r="A363" s="136" t="s">
        <v>4891</v>
      </c>
      <c r="B363" s="205">
        <v>5405998</v>
      </c>
    </row>
    <row r="364" spans="1:2">
      <c r="A364" s="137" t="s">
        <v>4892</v>
      </c>
      <c r="B364" s="206">
        <v>5405998</v>
      </c>
    </row>
    <row r="365" spans="1:2">
      <c r="A365" s="136" t="s">
        <v>1825</v>
      </c>
      <c r="B365" s="205">
        <v>13834500516.48</v>
      </c>
    </row>
    <row r="366" spans="1:2">
      <c r="A366" s="137" t="s">
        <v>587</v>
      </c>
      <c r="B366" s="206">
        <v>2018212007</v>
      </c>
    </row>
    <row r="367" spans="1:2">
      <c r="A367" s="137" t="s">
        <v>588</v>
      </c>
      <c r="B367" s="206">
        <v>2832480010</v>
      </c>
    </row>
    <row r="368" spans="1:2">
      <c r="A368" s="137" t="s">
        <v>589</v>
      </c>
      <c r="B368" s="206">
        <v>5376389770.0799999</v>
      </c>
    </row>
    <row r="369" spans="1:2">
      <c r="A369" s="137" t="s">
        <v>1826</v>
      </c>
      <c r="B369" s="206">
        <v>899202644.48000002</v>
      </c>
    </row>
    <row r="370" spans="1:2">
      <c r="A370" s="137" t="s">
        <v>1827</v>
      </c>
      <c r="B370" s="206">
        <v>898095279.20000005</v>
      </c>
    </row>
    <row r="371" spans="1:2">
      <c r="A371" s="137" t="s">
        <v>4893</v>
      </c>
      <c r="B371" s="206">
        <v>904508113.96000004</v>
      </c>
    </row>
    <row r="372" spans="1:2">
      <c r="A372" s="137" t="s">
        <v>4894</v>
      </c>
      <c r="B372" s="206">
        <v>905612691.75999999</v>
      </c>
    </row>
    <row r="373" spans="1:2">
      <c r="A373" s="136" t="s">
        <v>3380</v>
      </c>
      <c r="B373" s="205">
        <v>6444000</v>
      </c>
    </row>
    <row r="374" spans="1:2">
      <c r="A374" s="137" t="s">
        <v>3381</v>
      </c>
      <c r="B374" s="206">
        <v>6444000</v>
      </c>
    </row>
    <row r="375" spans="1:2">
      <c r="A375" s="136" t="s">
        <v>3382</v>
      </c>
      <c r="B375" s="205">
        <v>32454798</v>
      </c>
    </row>
    <row r="376" spans="1:2">
      <c r="A376" s="137" t="s">
        <v>3383</v>
      </c>
      <c r="B376" s="206">
        <v>13512805</v>
      </c>
    </row>
    <row r="377" spans="1:2">
      <c r="A377" s="137" t="s">
        <v>3384</v>
      </c>
      <c r="B377" s="206">
        <v>18941993</v>
      </c>
    </row>
    <row r="378" spans="1:2">
      <c r="A378" s="136" t="s">
        <v>1828</v>
      </c>
      <c r="B378" s="205">
        <v>39509050</v>
      </c>
    </row>
    <row r="379" spans="1:2">
      <c r="A379" s="137" t="s">
        <v>590</v>
      </c>
      <c r="B379" s="206">
        <v>16969050</v>
      </c>
    </row>
    <row r="380" spans="1:2">
      <c r="A380" s="137" t="s">
        <v>3385</v>
      </c>
      <c r="B380" s="206">
        <v>22540000</v>
      </c>
    </row>
    <row r="381" spans="1:2">
      <c r="A381" s="136" t="s">
        <v>1829</v>
      </c>
      <c r="B381" s="205">
        <v>37970000</v>
      </c>
    </row>
    <row r="382" spans="1:2">
      <c r="A382" s="137" t="s">
        <v>591</v>
      </c>
      <c r="B382" s="206">
        <v>6335000</v>
      </c>
    </row>
    <row r="383" spans="1:2">
      <c r="A383" s="137" t="s">
        <v>1830</v>
      </c>
      <c r="B383" s="206">
        <v>6331950</v>
      </c>
    </row>
    <row r="384" spans="1:2">
      <c r="A384" s="137" t="s">
        <v>1831</v>
      </c>
      <c r="B384" s="206">
        <v>6326500</v>
      </c>
    </row>
    <row r="385" spans="1:2">
      <c r="A385" s="137" t="s">
        <v>3386</v>
      </c>
      <c r="B385" s="206">
        <v>6325500</v>
      </c>
    </row>
    <row r="386" spans="1:2">
      <c r="A386" s="137" t="s">
        <v>3387</v>
      </c>
      <c r="B386" s="206">
        <v>6325550</v>
      </c>
    </row>
    <row r="387" spans="1:2">
      <c r="A387" s="137" t="s">
        <v>4895</v>
      </c>
      <c r="B387" s="206">
        <v>6325500</v>
      </c>
    </row>
    <row r="388" spans="1:2">
      <c r="A388" s="136" t="s">
        <v>1832</v>
      </c>
      <c r="B388" s="205">
        <v>14423500</v>
      </c>
    </row>
    <row r="389" spans="1:2">
      <c r="A389" s="137" t="s">
        <v>592</v>
      </c>
      <c r="B389" s="206">
        <v>14423500</v>
      </c>
    </row>
    <row r="390" spans="1:2">
      <c r="A390" s="136" t="s">
        <v>1833</v>
      </c>
      <c r="B390" s="205">
        <v>557627402</v>
      </c>
    </row>
    <row r="391" spans="1:2">
      <c r="A391" s="137" t="s">
        <v>593</v>
      </c>
      <c r="B391" s="206">
        <v>6335000</v>
      </c>
    </row>
    <row r="392" spans="1:2">
      <c r="A392" s="137" t="s">
        <v>1834</v>
      </c>
      <c r="B392" s="206">
        <v>6329000</v>
      </c>
    </row>
    <row r="393" spans="1:2">
      <c r="A393" s="137" t="s">
        <v>1835</v>
      </c>
      <c r="B393" s="206">
        <v>6328000</v>
      </c>
    </row>
    <row r="394" spans="1:2">
      <c r="A394" s="137" t="s">
        <v>1836</v>
      </c>
      <c r="B394" s="206">
        <v>6330000</v>
      </c>
    </row>
    <row r="395" spans="1:2">
      <c r="A395" s="137" t="s">
        <v>1837</v>
      </c>
      <c r="B395" s="206">
        <v>6330000</v>
      </c>
    </row>
    <row r="396" spans="1:2">
      <c r="A396" s="137" t="s">
        <v>1838</v>
      </c>
      <c r="B396" s="206">
        <v>6337999</v>
      </c>
    </row>
    <row r="397" spans="1:2">
      <c r="A397" s="137" t="s">
        <v>1839</v>
      </c>
      <c r="B397" s="206">
        <v>6330000</v>
      </c>
    </row>
    <row r="398" spans="1:2">
      <c r="A398" s="137" t="s">
        <v>1840</v>
      </c>
      <c r="B398" s="206">
        <v>6340000</v>
      </c>
    </row>
    <row r="399" spans="1:2">
      <c r="A399" s="137" t="s">
        <v>1841</v>
      </c>
      <c r="B399" s="206">
        <v>6330000</v>
      </c>
    </row>
    <row r="400" spans="1:2">
      <c r="A400" s="137" t="s">
        <v>1842</v>
      </c>
      <c r="B400" s="206">
        <v>6330000</v>
      </c>
    </row>
    <row r="401" spans="1:2">
      <c r="A401" s="137" t="s">
        <v>1843</v>
      </c>
      <c r="B401" s="206">
        <v>6330000</v>
      </c>
    </row>
    <row r="402" spans="1:2">
      <c r="A402" s="137" t="s">
        <v>1844</v>
      </c>
      <c r="B402" s="206">
        <v>6326000</v>
      </c>
    </row>
    <row r="403" spans="1:2">
      <c r="A403" s="137" t="s">
        <v>1845</v>
      </c>
      <c r="B403" s="206">
        <v>6330000</v>
      </c>
    </row>
    <row r="404" spans="1:2">
      <c r="A404" s="137" t="s">
        <v>1846</v>
      </c>
      <c r="B404" s="206">
        <v>6330000</v>
      </c>
    </row>
    <row r="405" spans="1:2">
      <c r="A405" s="137" t="s">
        <v>1847</v>
      </c>
      <c r="B405" s="206">
        <v>6330000</v>
      </c>
    </row>
    <row r="406" spans="1:2">
      <c r="A406" s="137" t="s">
        <v>1848</v>
      </c>
      <c r="B406" s="206">
        <v>6330000</v>
      </c>
    </row>
    <row r="407" spans="1:2">
      <c r="A407" s="137" t="s">
        <v>1849</v>
      </c>
      <c r="B407" s="206">
        <v>6329350</v>
      </c>
    </row>
    <row r="408" spans="1:2">
      <c r="A408" s="137" t="s">
        <v>1850</v>
      </c>
      <c r="B408" s="206">
        <v>6328500</v>
      </c>
    </row>
    <row r="409" spans="1:2">
      <c r="A409" s="137" t="s">
        <v>1851</v>
      </c>
      <c r="B409" s="206">
        <v>6327000</v>
      </c>
    </row>
    <row r="410" spans="1:2">
      <c r="A410" s="137" t="s">
        <v>1852</v>
      </c>
      <c r="B410" s="206">
        <v>6328000</v>
      </c>
    </row>
    <row r="411" spans="1:2">
      <c r="A411" s="137" t="s">
        <v>1853</v>
      </c>
      <c r="B411" s="206">
        <v>6327000</v>
      </c>
    </row>
    <row r="412" spans="1:2">
      <c r="A412" s="137" t="s">
        <v>1854</v>
      </c>
      <c r="B412" s="206">
        <v>6327000</v>
      </c>
    </row>
    <row r="413" spans="1:2">
      <c r="A413" s="137" t="s">
        <v>1855</v>
      </c>
      <c r="B413" s="206">
        <v>6330000</v>
      </c>
    </row>
    <row r="414" spans="1:2">
      <c r="A414" s="137" t="s">
        <v>1856</v>
      </c>
      <c r="B414" s="206">
        <v>6326000</v>
      </c>
    </row>
    <row r="415" spans="1:2">
      <c r="A415" s="137" t="s">
        <v>1857</v>
      </c>
      <c r="B415" s="206">
        <v>6326000</v>
      </c>
    </row>
    <row r="416" spans="1:2">
      <c r="A416" s="137" t="s">
        <v>1858</v>
      </c>
      <c r="B416" s="206">
        <v>6326000</v>
      </c>
    </row>
    <row r="417" spans="1:2">
      <c r="A417" s="137" t="s">
        <v>1859</v>
      </c>
      <c r="B417" s="206">
        <v>6327000</v>
      </c>
    </row>
    <row r="418" spans="1:2">
      <c r="A418" s="137" t="s">
        <v>1860</v>
      </c>
      <c r="B418" s="206">
        <v>6327000</v>
      </c>
    </row>
    <row r="419" spans="1:2">
      <c r="A419" s="137" t="s">
        <v>1861</v>
      </c>
      <c r="B419" s="206">
        <v>6330000</v>
      </c>
    </row>
    <row r="420" spans="1:2">
      <c r="A420" s="137" t="s">
        <v>1862</v>
      </c>
      <c r="B420" s="206">
        <v>6328000</v>
      </c>
    </row>
    <row r="421" spans="1:2">
      <c r="A421" s="137" t="s">
        <v>1863</v>
      </c>
      <c r="B421" s="206">
        <v>6326000</v>
      </c>
    </row>
    <row r="422" spans="1:2">
      <c r="A422" s="137" t="s">
        <v>1864</v>
      </c>
      <c r="B422" s="206">
        <v>6330000</v>
      </c>
    </row>
    <row r="423" spans="1:2">
      <c r="A423" s="137" t="s">
        <v>1865</v>
      </c>
      <c r="B423" s="206">
        <v>6330000</v>
      </c>
    </row>
    <row r="424" spans="1:2">
      <c r="A424" s="137" t="s">
        <v>1866</v>
      </c>
      <c r="B424" s="206">
        <v>6326000</v>
      </c>
    </row>
    <row r="425" spans="1:2">
      <c r="A425" s="137" t="s">
        <v>3388</v>
      </c>
      <c r="B425" s="206">
        <v>6351000</v>
      </c>
    </row>
    <row r="426" spans="1:2">
      <c r="A426" s="137" t="s">
        <v>3389</v>
      </c>
      <c r="B426" s="206">
        <v>6351000</v>
      </c>
    </row>
    <row r="427" spans="1:2">
      <c r="A427" s="137" t="s">
        <v>3390</v>
      </c>
      <c r="B427" s="206">
        <v>6351000</v>
      </c>
    </row>
    <row r="428" spans="1:2">
      <c r="A428" s="137" t="s">
        <v>3391</v>
      </c>
      <c r="B428" s="206">
        <v>6351000</v>
      </c>
    </row>
    <row r="429" spans="1:2">
      <c r="A429" s="137" t="s">
        <v>3392</v>
      </c>
      <c r="B429" s="206">
        <v>6351000</v>
      </c>
    </row>
    <row r="430" spans="1:2">
      <c r="A430" s="137" t="s">
        <v>3393</v>
      </c>
      <c r="B430" s="206">
        <v>6328000</v>
      </c>
    </row>
    <row r="431" spans="1:2">
      <c r="A431" s="137" t="s">
        <v>3394</v>
      </c>
      <c r="B431" s="206">
        <v>6335000</v>
      </c>
    </row>
    <row r="432" spans="1:2">
      <c r="A432" s="137" t="s">
        <v>3395</v>
      </c>
      <c r="B432" s="206">
        <v>6327000</v>
      </c>
    </row>
    <row r="433" spans="1:2">
      <c r="A433" s="137" t="s">
        <v>3396</v>
      </c>
      <c r="B433" s="206">
        <v>6327000</v>
      </c>
    </row>
    <row r="434" spans="1:2">
      <c r="A434" s="137" t="s">
        <v>3397</v>
      </c>
      <c r="B434" s="206">
        <v>6327000</v>
      </c>
    </row>
    <row r="435" spans="1:2">
      <c r="A435" s="137" t="s">
        <v>3398</v>
      </c>
      <c r="B435" s="206">
        <v>6326000</v>
      </c>
    </row>
    <row r="436" spans="1:2">
      <c r="A436" s="137" t="s">
        <v>3399</v>
      </c>
      <c r="B436" s="206">
        <v>6330000</v>
      </c>
    </row>
    <row r="437" spans="1:2">
      <c r="A437" s="137" t="s">
        <v>3400</v>
      </c>
      <c r="B437" s="206">
        <v>6326000</v>
      </c>
    </row>
    <row r="438" spans="1:2">
      <c r="A438" s="137" t="s">
        <v>3401</v>
      </c>
      <c r="B438" s="206">
        <v>6330000</v>
      </c>
    </row>
    <row r="439" spans="1:2">
      <c r="A439" s="137" t="s">
        <v>3402</v>
      </c>
      <c r="B439" s="206">
        <v>6328000</v>
      </c>
    </row>
    <row r="440" spans="1:2">
      <c r="A440" s="137" t="s">
        <v>3403</v>
      </c>
      <c r="B440" s="206">
        <v>6328000</v>
      </c>
    </row>
    <row r="441" spans="1:2">
      <c r="A441" s="137" t="s">
        <v>3404</v>
      </c>
      <c r="B441" s="206">
        <v>6326000</v>
      </c>
    </row>
    <row r="442" spans="1:2">
      <c r="A442" s="137" t="s">
        <v>3405</v>
      </c>
      <c r="B442" s="206">
        <v>6327000</v>
      </c>
    </row>
    <row r="443" spans="1:2">
      <c r="A443" s="137" t="s">
        <v>3406</v>
      </c>
      <c r="B443" s="206">
        <v>6327000</v>
      </c>
    </row>
    <row r="444" spans="1:2">
      <c r="A444" s="137" t="s">
        <v>3407</v>
      </c>
      <c r="B444" s="206">
        <v>6327000</v>
      </c>
    </row>
    <row r="445" spans="1:2">
      <c r="A445" s="137" t="s">
        <v>3408</v>
      </c>
      <c r="B445" s="206">
        <v>6327000</v>
      </c>
    </row>
    <row r="446" spans="1:2">
      <c r="A446" s="137" t="s">
        <v>3409</v>
      </c>
      <c r="B446" s="206">
        <v>6327000</v>
      </c>
    </row>
    <row r="447" spans="1:2">
      <c r="A447" s="137" t="s">
        <v>3410</v>
      </c>
      <c r="B447" s="206">
        <v>6330999</v>
      </c>
    </row>
    <row r="448" spans="1:2">
      <c r="A448" s="137" t="s">
        <v>3411</v>
      </c>
      <c r="B448" s="206">
        <v>6327000</v>
      </c>
    </row>
    <row r="449" spans="1:2">
      <c r="A449" s="137" t="s">
        <v>3412</v>
      </c>
      <c r="B449" s="206">
        <v>6331000</v>
      </c>
    </row>
    <row r="450" spans="1:2">
      <c r="A450" s="137" t="s">
        <v>3413</v>
      </c>
      <c r="B450" s="206">
        <v>6331000</v>
      </c>
    </row>
    <row r="451" spans="1:2">
      <c r="A451" s="137" t="s">
        <v>3414</v>
      </c>
      <c r="B451" s="206">
        <v>6327000</v>
      </c>
    </row>
    <row r="452" spans="1:2">
      <c r="A452" s="137" t="s">
        <v>3415</v>
      </c>
      <c r="B452" s="206">
        <v>6327000</v>
      </c>
    </row>
    <row r="453" spans="1:2">
      <c r="A453" s="137" t="s">
        <v>3416</v>
      </c>
      <c r="B453" s="206">
        <v>6327000</v>
      </c>
    </row>
    <row r="454" spans="1:2">
      <c r="A454" s="137" t="s">
        <v>3417</v>
      </c>
      <c r="B454" s="206">
        <v>6327000</v>
      </c>
    </row>
    <row r="455" spans="1:2">
      <c r="A455" s="137" t="s">
        <v>3418</v>
      </c>
      <c r="B455" s="206">
        <v>6327000</v>
      </c>
    </row>
    <row r="456" spans="1:2">
      <c r="A456" s="137" t="s">
        <v>3419</v>
      </c>
      <c r="B456" s="206">
        <v>6327000</v>
      </c>
    </row>
    <row r="457" spans="1:2">
      <c r="A457" s="137" t="s">
        <v>3420</v>
      </c>
      <c r="B457" s="206">
        <v>6327000</v>
      </c>
    </row>
    <row r="458" spans="1:2">
      <c r="A458" s="137" t="s">
        <v>3421</v>
      </c>
      <c r="B458" s="206">
        <v>6328000</v>
      </c>
    </row>
    <row r="459" spans="1:2">
      <c r="A459" s="137" t="s">
        <v>3422</v>
      </c>
      <c r="B459" s="206">
        <v>6327000</v>
      </c>
    </row>
    <row r="460" spans="1:2">
      <c r="A460" s="137" t="s">
        <v>3423</v>
      </c>
      <c r="B460" s="206">
        <v>6327000</v>
      </c>
    </row>
    <row r="461" spans="1:2">
      <c r="A461" s="137" t="s">
        <v>3424</v>
      </c>
      <c r="B461" s="206">
        <v>6326000</v>
      </c>
    </row>
    <row r="462" spans="1:2">
      <c r="A462" s="137" t="s">
        <v>4896</v>
      </c>
      <c r="B462" s="206">
        <v>6327000</v>
      </c>
    </row>
    <row r="463" spans="1:2">
      <c r="A463" s="137" t="s">
        <v>4897</v>
      </c>
      <c r="B463" s="206">
        <v>6327000</v>
      </c>
    </row>
    <row r="464" spans="1:2">
      <c r="A464" s="137" t="s">
        <v>4898</v>
      </c>
      <c r="B464" s="206">
        <v>6327000</v>
      </c>
    </row>
    <row r="465" spans="1:2">
      <c r="A465" s="137" t="s">
        <v>4899</v>
      </c>
      <c r="B465" s="206">
        <v>6327000</v>
      </c>
    </row>
    <row r="466" spans="1:2">
      <c r="A466" s="137" t="s">
        <v>4900</v>
      </c>
      <c r="B466" s="206">
        <v>6327000</v>
      </c>
    </row>
    <row r="467" spans="1:2">
      <c r="A467" s="137" t="s">
        <v>4901</v>
      </c>
      <c r="B467" s="206">
        <v>6965000</v>
      </c>
    </row>
    <row r="468" spans="1:2">
      <c r="A468" s="137" t="s">
        <v>4902</v>
      </c>
      <c r="B468" s="206">
        <v>6960777</v>
      </c>
    </row>
    <row r="469" spans="1:2">
      <c r="A469" s="137" t="s">
        <v>4903</v>
      </c>
      <c r="B469" s="206">
        <v>6960777</v>
      </c>
    </row>
    <row r="470" spans="1:2">
      <c r="A470" s="137" t="s">
        <v>4904</v>
      </c>
      <c r="B470" s="206">
        <v>6958000</v>
      </c>
    </row>
    <row r="471" spans="1:2">
      <c r="A471" s="137" t="s">
        <v>4905</v>
      </c>
      <c r="B471" s="206">
        <v>6959000</v>
      </c>
    </row>
    <row r="472" spans="1:2">
      <c r="A472" s="137" t="s">
        <v>4906</v>
      </c>
      <c r="B472" s="206">
        <v>6959000</v>
      </c>
    </row>
    <row r="473" spans="1:2">
      <c r="A473" s="137" t="s">
        <v>4907</v>
      </c>
      <c r="B473" s="206">
        <v>6958000</v>
      </c>
    </row>
    <row r="474" spans="1:2">
      <c r="A474" s="137" t="s">
        <v>4908</v>
      </c>
      <c r="B474" s="206">
        <v>6958000</v>
      </c>
    </row>
    <row r="475" spans="1:2">
      <c r="A475" s="137" t="s">
        <v>4909</v>
      </c>
      <c r="B475" s="206">
        <v>6958000</v>
      </c>
    </row>
    <row r="476" spans="1:2">
      <c r="A476" s="137" t="s">
        <v>4910</v>
      </c>
      <c r="B476" s="206">
        <v>6958000</v>
      </c>
    </row>
    <row r="477" spans="1:2">
      <c r="A477" s="137" t="s">
        <v>4911</v>
      </c>
      <c r="B477" s="206">
        <v>6958000</v>
      </c>
    </row>
    <row r="478" spans="1:2">
      <c r="A478" s="136" t="s">
        <v>3425</v>
      </c>
      <c r="B478" s="205">
        <v>23784516.920000002</v>
      </c>
    </row>
    <row r="479" spans="1:2">
      <c r="A479" s="137" t="s">
        <v>3426</v>
      </c>
      <c r="B479" s="206">
        <v>23784516.920000002</v>
      </c>
    </row>
    <row r="480" spans="1:2">
      <c r="A480" s="136" t="s">
        <v>1867</v>
      </c>
      <c r="B480" s="205">
        <v>1699310402.8699999</v>
      </c>
    </row>
    <row r="481" spans="1:2">
      <c r="A481" s="137" t="s">
        <v>1868</v>
      </c>
      <c r="B481" s="206">
        <v>816141004</v>
      </c>
    </row>
    <row r="482" spans="1:2">
      <c r="A482" s="137" t="s">
        <v>1869</v>
      </c>
      <c r="B482" s="206">
        <v>54432000</v>
      </c>
    </row>
    <row r="483" spans="1:2">
      <c r="A483" s="137" t="s">
        <v>3427</v>
      </c>
      <c r="B483" s="206">
        <v>828737398.87</v>
      </c>
    </row>
    <row r="484" spans="1:2">
      <c r="A484" s="136" t="s">
        <v>3428</v>
      </c>
      <c r="B484" s="205">
        <v>107548375</v>
      </c>
    </row>
    <row r="485" spans="1:2">
      <c r="A485" s="137" t="s">
        <v>3429</v>
      </c>
      <c r="B485" s="206">
        <v>32200050</v>
      </c>
    </row>
    <row r="486" spans="1:2">
      <c r="A486" s="137" t="s">
        <v>3430</v>
      </c>
      <c r="B486" s="206">
        <v>48308325</v>
      </c>
    </row>
    <row r="487" spans="1:2">
      <c r="A487" s="137" t="s">
        <v>3431</v>
      </c>
      <c r="B487" s="206">
        <v>27040000</v>
      </c>
    </row>
    <row r="488" spans="1:2">
      <c r="A488" s="136" t="s">
        <v>4912</v>
      </c>
      <c r="B488" s="205">
        <v>41264995</v>
      </c>
    </row>
    <row r="489" spans="1:2">
      <c r="A489" s="137" t="s">
        <v>4913</v>
      </c>
      <c r="B489" s="206">
        <v>13654995</v>
      </c>
    </row>
    <row r="490" spans="1:2">
      <c r="A490" s="137" t="s">
        <v>4914</v>
      </c>
      <c r="B490" s="206">
        <v>27610000</v>
      </c>
    </row>
    <row r="491" spans="1:2">
      <c r="A491" s="136" t="s">
        <v>1870</v>
      </c>
      <c r="B491" s="205">
        <v>275464000</v>
      </c>
    </row>
    <row r="492" spans="1:2">
      <c r="A492" s="137" t="s">
        <v>1871</v>
      </c>
      <c r="B492" s="206">
        <v>275464000</v>
      </c>
    </row>
    <row r="493" spans="1:2">
      <c r="A493" s="136" t="s">
        <v>4915</v>
      </c>
      <c r="B493" s="205">
        <v>8625122</v>
      </c>
    </row>
    <row r="494" spans="1:2">
      <c r="A494" s="137" t="s">
        <v>1746</v>
      </c>
      <c r="B494" s="206">
        <v>3220000</v>
      </c>
    </row>
    <row r="495" spans="1:2">
      <c r="A495" s="137" t="s">
        <v>3288</v>
      </c>
      <c r="B495" s="206">
        <v>5405122</v>
      </c>
    </row>
    <row r="496" spans="1:2">
      <c r="A496" s="136" t="s">
        <v>1872</v>
      </c>
      <c r="B496" s="205">
        <v>107100099</v>
      </c>
    </row>
    <row r="497" spans="1:2">
      <c r="A497" s="137" t="s">
        <v>594</v>
      </c>
      <c r="B497" s="206">
        <v>25452009</v>
      </c>
    </row>
    <row r="498" spans="1:2">
      <c r="A498" s="137" t="s">
        <v>3432</v>
      </c>
      <c r="B498" s="206">
        <v>27216070</v>
      </c>
    </row>
    <row r="499" spans="1:2">
      <c r="A499" s="137" t="s">
        <v>3433</v>
      </c>
      <c r="B499" s="206">
        <v>54432020</v>
      </c>
    </row>
    <row r="500" spans="1:2" ht="24">
      <c r="A500" s="136" t="s">
        <v>1873</v>
      </c>
      <c r="B500" s="205">
        <v>887693500</v>
      </c>
    </row>
    <row r="501" spans="1:2">
      <c r="A501" s="137" t="s">
        <v>595</v>
      </c>
      <c r="B501" s="206">
        <v>169685500</v>
      </c>
    </row>
    <row r="502" spans="1:2">
      <c r="A502" s="137" t="s">
        <v>1874</v>
      </c>
      <c r="B502" s="206">
        <v>130000000</v>
      </c>
    </row>
    <row r="503" spans="1:2">
      <c r="A503" s="137" t="s">
        <v>1875</v>
      </c>
      <c r="B503" s="206">
        <v>162500000</v>
      </c>
    </row>
    <row r="504" spans="1:2">
      <c r="A504" s="137" t="s">
        <v>1876</v>
      </c>
      <c r="B504" s="206">
        <v>128800000</v>
      </c>
    </row>
    <row r="505" spans="1:2">
      <c r="A505" s="137" t="s">
        <v>1877</v>
      </c>
      <c r="B505" s="206">
        <v>80500000</v>
      </c>
    </row>
    <row r="506" spans="1:2">
      <c r="A506" s="137" t="s">
        <v>4916</v>
      </c>
      <c r="B506" s="206">
        <v>127022200</v>
      </c>
    </row>
    <row r="507" spans="1:2">
      <c r="A507" s="137" t="s">
        <v>4917</v>
      </c>
      <c r="B507" s="206">
        <v>89185800</v>
      </c>
    </row>
    <row r="508" spans="1:2">
      <c r="A508" s="136" t="s">
        <v>1878</v>
      </c>
      <c r="B508" s="205">
        <v>426165200</v>
      </c>
    </row>
    <row r="509" spans="1:2">
      <c r="A509" s="137" t="s">
        <v>596</v>
      </c>
      <c r="B509" s="206">
        <v>67874000</v>
      </c>
    </row>
    <row r="510" spans="1:2">
      <c r="A510" s="137" t="s">
        <v>597</v>
      </c>
      <c r="B510" s="206">
        <v>66909200</v>
      </c>
    </row>
    <row r="511" spans="1:2">
      <c r="A511" s="137" t="s">
        <v>1879</v>
      </c>
      <c r="B511" s="206">
        <v>64402000</v>
      </c>
    </row>
    <row r="512" spans="1:2">
      <c r="A512" s="137" t="s">
        <v>1880</v>
      </c>
      <c r="B512" s="206">
        <v>64420000</v>
      </c>
    </row>
    <row r="513" spans="1:2">
      <c r="A513" s="137" t="s">
        <v>3434</v>
      </c>
      <c r="B513" s="206">
        <v>54160000</v>
      </c>
    </row>
    <row r="514" spans="1:2">
      <c r="A514" s="137" t="s">
        <v>4918</v>
      </c>
      <c r="B514" s="206">
        <v>108400000</v>
      </c>
    </row>
    <row r="515" spans="1:2">
      <c r="A515" s="136" t="s">
        <v>1881</v>
      </c>
      <c r="B515" s="205">
        <v>2272962150</v>
      </c>
    </row>
    <row r="516" spans="1:2">
      <c r="A516" s="137" t="s">
        <v>598</v>
      </c>
      <c r="B516" s="206">
        <v>101815980</v>
      </c>
    </row>
    <row r="517" spans="1:2">
      <c r="A517" s="137" t="s">
        <v>599</v>
      </c>
      <c r="B517" s="206">
        <v>50905515</v>
      </c>
    </row>
    <row r="518" spans="1:2">
      <c r="A518" s="137" t="s">
        <v>600</v>
      </c>
      <c r="B518" s="206">
        <v>150544980</v>
      </c>
    </row>
    <row r="519" spans="1:2">
      <c r="A519" s="137" t="s">
        <v>1882</v>
      </c>
      <c r="B519" s="206">
        <v>150544845</v>
      </c>
    </row>
    <row r="520" spans="1:2">
      <c r="A520" s="137" t="s">
        <v>1883</v>
      </c>
      <c r="B520" s="206">
        <v>115920036</v>
      </c>
    </row>
    <row r="521" spans="1:2">
      <c r="A521" s="137" t="s">
        <v>1884</v>
      </c>
      <c r="B521" s="206">
        <v>28980009</v>
      </c>
    </row>
    <row r="522" spans="1:2">
      <c r="A522" s="137" t="s">
        <v>1885</v>
      </c>
      <c r="B522" s="206">
        <v>144900000</v>
      </c>
    </row>
    <row r="523" spans="1:2">
      <c r="A523" s="137" t="s">
        <v>1886</v>
      </c>
      <c r="B523" s="206">
        <v>144980460</v>
      </c>
    </row>
    <row r="524" spans="1:2">
      <c r="A524" s="137" t="s">
        <v>3435</v>
      </c>
      <c r="B524" s="206">
        <v>144900315</v>
      </c>
    </row>
    <row r="525" spans="1:2">
      <c r="A525" s="137" t="s">
        <v>3436</v>
      </c>
      <c r="B525" s="206">
        <v>144903465</v>
      </c>
    </row>
    <row r="526" spans="1:2">
      <c r="A526" s="137" t="s">
        <v>3437</v>
      </c>
      <c r="B526" s="206">
        <v>121616460</v>
      </c>
    </row>
    <row r="527" spans="1:2">
      <c r="A527" s="137" t="s">
        <v>3438</v>
      </c>
      <c r="B527" s="206">
        <v>121621545</v>
      </c>
    </row>
    <row r="528" spans="1:2">
      <c r="A528" s="137" t="s">
        <v>3439</v>
      </c>
      <c r="B528" s="206">
        <v>121625460</v>
      </c>
    </row>
    <row r="529" spans="1:2">
      <c r="A529" s="137" t="s">
        <v>4919</v>
      </c>
      <c r="B529" s="206">
        <v>121615965</v>
      </c>
    </row>
    <row r="530" spans="1:2">
      <c r="A530" s="137" t="s">
        <v>4920</v>
      </c>
      <c r="B530" s="206">
        <v>121625460</v>
      </c>
    </row>
    <row r="531" spans="1:2">
      <c r="A531" s="137" t="s">
        <v>4921</v>
      </c>
      <c r="B531" s="206">
        <v>121615470</v>
      </c>
    </row>
    <row r="532" spans="1:2">
      <c r="A532" s="137" t="s">
        <v>4922</v>
      </c>
      <c r="B532" s="206">
        <v>121615470</v>
      </c>
    </row>
    <row r="533" spans="1:2">
      <c r="A533" s="137" t="s">
        <v>4923</v>
      </c>
      <c r="B533" s="206">
        <v>121615470</v>
      </c>
    </row>
    <row r="534" spans="1:2">
      <c r="A534" s="137" t="s">
        <v>4924</v>
      </c>
      <c r="B534" s="206">
        <v>121615245</v>
      </c>
    </row>
    <row r="535" spans="1:2">
      <c r="A535" s="136" t="s">
        <v>1887</v>
      </c>
      <c r="B535" s="205">
        <v>219222320</v>
      </c>
    </row>
    <row r="536" spans="1:2">
      <c r="A536" s="137" t="s">
        <v>601</v>
      </c>
      <c r="B536" s="206">
        <v>13863360</v>
      </c>
    </row>
    <row r="537" spans="1:2">
      <c r="A537" s="137" t="s">
        <v>602</v>
      </c>
      <c r="B537" s="206">
        <v>13863360</v>
      </c>
    </row>
    <row r="538" spans="1:2">
      <c r="A538" s="137" t="s">
        <v>603</v>
      </c>
      <c r="B538" s="206">
        <v>13574800</v>
      </c>
    </row>
    <row r="539" spans="1:2">
      <c r="A539" s="137" t="s">
        <v>604</v>
      </c>
      <c r="B539" s="206">
        <v>13574800</v>
      </c>
    </row>
    <row r="540" spans="1:2">
      <c r="A540" s="137" t="s">
        <v>1888</v>
      </c>
      <c r="B540" s="206">
        <v>13381800</v>
      </c>
    </row>
    <row r="541" spans="1:2">
      <c r="A541" s="137" t="s">
        <v>1889</v>
      </c>
      <c r="B541" s="206">
        <v>13381800</v>
      </c>
    </row>
    <row r="542" spans="1:2">
      <c r="A542" s="137" t="s">
        <v>1890</v>
      </c>
      <c r="B542" s="206">
        <v>12882000</v>
      </c>
    </row>
    <row r="543" spans="1:2">
      <c r="A543" s="137" t="s">
        <v>1891</v>
      </c>
      <c r="B543" s="206">
        <v>12882000</v>
      </c>
    </row>
    <row r="544" spans="1:2">
      <c r="A544" s="137" t="s">
        <v>1892</v>
      </c>
      <c r="B544" s="206">
        <v>12882000</v>
      </c>
    </row>
    <row r="545" spans="1:2">
      <c r="A545" s="137" t="s">
        <v>3440</v>
      </c>
      <c r="B545" s="206">
        <v>12884000</v>
      </c>
    </row>
    <row r="546" spans="1:2">
      <c r="A546" s="137" t="s">
        <v>3441</v>
      </c>
      <c r="B546" s="206">
        <v>12884000</v>
      </c>
    </row>
    <row r="547" spans="1:2">
      <c r="A547" s="137" t="s">
        <v>3442</v>
      </c>
      <c r="B547" s="206">
        <v>12880400</v>
      </c>
    </row>
    <row r="548" spans="1:2">
      <c r="A548" s="137" t="s">
        <v>3443</v>
      </c>
      <c r="B548" s="206">
        <v>12880400</v>
      </c>
    </row>
    <row r="549" spans="1:2">
      <c r="A549" s="137" t="s">
        <v>3444</v>
      </c>
      <c r="B549" s="206">
        <v>12880200</v>
      </c>
    </row>
    <row r="550" spans="1:2">
      <c r="A550" s="137" t="s">
        <v>3445</v>
      </c>
      <c r="B550" s="206">
        <v>12880200</v>
      </c>
    </row>
    <row r="551" spans="1:2">
      <c r="A551" s="137" t="s">
        <v>3446</v>
      </c>
      <c r="B551" s="206">
        <v>21647200</v>
      </c>
    </row>
    <row r="552" spans="1:2">
      <c r="A552" s="136" t="s">
        <v>3447</v>
      </c>
      <c r="B552" s="205">
        <v>2702560</v>
      </c>
    </row>
    <row r="553" spans="1:2">
      <c r="A553" s="137" t="s">
        <v>3448</v>
      </c>
      <c r="B553" s="206">
        <v>2702560</v>
      </c>
    </row>
    <row r="554" spans="1:2">
      <c r="A554" s="136" t="s">
        <v>1893</v>
      </c>
      <c r="B554" s="205">
        <v>932369957</v>
      </c>
    </row>
    <row r="555" spans="1:2">
      <c r="A555" s="137" t="s">
        <v>605</v>
      </c>
      <c r="B555" s="206">
        <v>12651010</v>
      </c>
    </row>
    <row r="556" spans="1:2">
      <c r="A556" s="137" t="s">
        <v>606</v>
      </c>
      <c r="B556" s="206">
        <v>18975615</v>
      </c>
    </row>
    <row r="557" spans="1:2">
      <c r="A557" s="137" t="s">
        <v>607</v>
      </c>
      <c r="B557" s="206">
        <v>12650410</v>
      </c>
    </row>
    <row r="558" spans="1:2">
      <c r="A558" s="137" t="s">
        <v>608</v>
      </c>
      <c r="B558" s="206">
        <v>25300820</v>
      </c>
    </row>
    <row r="559" spans="1:2">
      <c r="A559" s="137" t="s">
        <v>609</v>
      </c>
      <c r="B559" s="206">
        <v>18977331</v>
      </c>
    </row>
    <row r="560" spans="1:2">
      <c r="A560" s="137" t="s">
        <v>610</v>
      </c>
      <c r="B560" s="206">
        <v>18975666</v>
      </c>
    </row>
    <row r="561" spans="1:2">
      <c r="A561" s="137" t="s">
        <v>611</v>
      </c>
      <c r="B561" s="206">
        <v>18975615</v>
      </c>
    </row>
    <row r="562" spans="1:2">
      <c r="A562" s="137" t="s">
        <v>612</v>
      </c>
      <c r="B562" s="206">
        <v>18975615</v>
      </c>
    </row>
    <row r="563" spans="1:2">
      <c r="A563" s="137" t="s">
        <v>613</v>
      </c>
      <c r="B563" s="206">
        <v>18975615</v>
      </c>
    </row>
    <row r="564" spans="1:2">
      <c r="A564" s="137" t="s">
        <v>614</v>
      </c>
      <c r="B564" s="206">
        <v>18976515</v>
      </c>
    </row>
    <row r="565" spans="1:2">
      <c r="A565" s="137" t="s">
        <v>615</v>
      </c>
      <c r="B565" s="206">
        <v>18975615</v>
      </c>
    </row>
    <row r="566" spans="1:2">
      <c r="A566" s="137" t="s">
        <v>1894</v>
      </c>
      <c r="B566" s="206">
        <v>18975615</v>
      </c>
    </row>
    <row r="567" spans="1:2">
      <c r="A567" s="137" t="s">
        <v>1895</v>
      </c>
      <c r="B567" s="206">
        <v>18975015</v>
      </c>
    </row>
    <row r="568" spans="1:2">
      <c r="A568" s="137" t="s">
        <v>1896</v>
      </c>
      <c r="B568" s="206">
        <v>18985515</v>
      </c>
    </row>
    <row r="569" spans="1:2">
      <c r="A569" s="137" t="s">
        <v>1897</v>
      </c>
      <c r="B569" s="206">
        <v>18980331</v>
      </c>
    </row>
    <row r="570" spans="1:2">
      <c r="A570" s="137" t="s">
        <v>1898</v>
      </c>
      <c r="B570" s="206">
        <v>18977331</v>
      </c>
    </row>
    <row r="571" spans="1:2">
      <c r="A571" s="137" t="s">
        <v>1899</v>
      </c>
      <c r="B571" s="206">
        <v>18977331</v>
      </c>
    </row>
    <row r="572" spans="1:2">
      <c r="A572" s="137" t="s">
        <v>1900</v>
      </c>
      <c r="B572" s="206">
        <v>18975615</v>
      </c>
    </row>
    <row r="573" spans="1:2">
      <c r="A573" s="137" t="s">
        <v>1901</v>
      </c>
      <c r="B573" s="206">
        <v>18975615</v>
      </c>
    </row>
    <row r="574" spans="1:2">
      <c r="A574" s="137" t="s">
        <v>1902</v>
      </c>
      <c r="B574" s="206">
        <v>18978003</v>
      </c>
    </row>
    <row r="575" spans="1:2">
      <c r="A575" s="137" t="s">
        <v>1903</v>
      </c>
      <c r="B575" s="206">
        <v>18977331</v>
      </c>
    </row>
    <row r="576" spans="1:2">
      <c r="A576" s="137" t="s">
        <v>1904</v>
      </c>
      <c r="B576" s="206">
        <v>18980331</v>
      </c>
    </row>
    <row r="577" spans="1:2">
      <c r="A577" s="137" t="s">
        <v>1905</v>
      </c>
      <c r="B577" s="206">
        <v>18975615</v>
      </c>
    </row>
    <row r="578" spans="1:2">
      <c r="A578" s="137" t="s">
        <v>3449</v>
      </c>
      <c r="B578" s="206">
        <v>25307108</v>
      </c>
    </row>
    <row r="579" spans="1:2">
      <c r="A579" s="137" t="s">
        <v>3450</v>
      </c>
      <c r="B579" s="206">
        <v>18975615</v>
      </c>
    </row>
    <row r="580" spans="1:2">
      <c r="A580" s="137" t="s">
        <v>3451</v>
      </c>
      <c r="B580" s="206">
        <v>18975615</v>
      </c>
    </row>
    <row r="581" spans="1:2">
      <c r="A581" s="137" t="s">
        <v>3452</v>
      </c>
      <c r="B581" s="206">
        <v>18975615</v>
      </c>
    </row>
    <row r="582" spans="1:2">
      <c r="A582" s="137" t="s">
        <v>3453</v>
      </c>
      <c r="B582" s="206">
        <v>12651010</v>
      </c>
    </row>
    <row r="583" spans="1:2">
      <c r="A583" s="137" t="s">
        <v>3454</v>
      </c>
      <c r="B583" s="206">
        <v>18978615</v>
      </c>
    </row>
    <row r="584" spans="1:2">
      <c r="A584" s="137" t="s">
        <v>3455</v>
      </c>
      <c r="B584" s="206">
        <v>18976515</v>
      </c>
    </row>
    <row r="585" spans="1:2">
      <c r="A585" s="137" t="s">
        <v>3456</v>
      </c>
      <c r="B585" s="206">
        <v>18975615</v>
      </c>
    </row>
    <row r="586" spans="1:2">
      <c r="A586" s="137" t="s">
        <v>3457</v>
      </c>
      <c r="B586" s="206">
        <v>18975615</v>
      </c>
    </row>
    <row r="587" spans="1:2">
      <c r="A587" s="137" t="s">
        <v>3458</v>
      </c>
      <c r="B587" s="206">
        <v>18978615</v>
      </c>
    </row>
    <row r="588" spans="1:2">
      <c r="A588" s="137" t="s">
        <v>3459</v>
      </c>
      <c r="B588" s="206">
        <v>18975666</v>
      </c>
    </row>
    <row r="589" spans="1:2">
      <c r="A589" s="137" t="s">
        <v>3460</v>
      </c>
      <c r="B589" s="206">
        <v>18977331</v>
      </c>
    </row>
    <row r="590" spans="1:2">
      <c r="A590" s="137" t="s">
        <v>3461</v>
      </c>
      <c r="B590" s="206">
        <v>18975615</v>
      </c>
    </row>
    <row r="591" spans="1:2">
      <c r="A591" s="137" t="s">
        <v>3462</v>
      </c>
      <c r="B591" s="206">
        <v>18975615</v>
      </c>
    </row>
    <row r="592" spans="1:2">
      <c r="A592" s="137" t="s">
        <v>4925</v>
      </c>
      <c r="B592" s="206">
        <v>20871006</v>
      </c>
    </row>
    <row r="593" spans="1:2">
      <c r="A593" s="137" t="s">
        <v>4926</v>
      </c>
      <c r="B593" s="206">
        <v>20871165</v>
      </c>
    </row>
    <row r="594" spans="1:2">
      <c r="A594" s="137" t="s">
        <v>4927</v>
      </c>
      <c r="B594" s="206">
        <v>20871615</v>
      </c>
    </row>
    <row r="595" spans="1:2">
      <c r="A595" s="137" t="s">
        <v>4928</v>
      </c>
      <c r="B595" s="206">
        <v>20871615</v>
      </c>
    </row>
    <row r="596" spans="1:2">
      <c r="A596" s="137" t="s">
        <v>4929</v>
      </c>
      <c r="B596" s="206">
        <v>20871615</v>
      </c>
    </row>
    <row r="597" spans="1:2">
      <c r="A597" s="137" t="s">
        <v>4930</v>
      </c>
      <c r="B597" s="206">
        <v>20874021</v>
      </c>
    </row>
    <row r="598" spans="1:2">
      <c r="A598" s="137" t="s">
        <v>4931</v>
      </c>
      <c r="B598" s="206">
        <v>20871615</v>
      </c>
    </row>
    <row r="599" spans="1:2">
      <c r="A599" s="137" t="s">
        <v>4932</v>
      </c>
      <c r="B599" s="206">
        <v>20877615</v>
      </c>
    </row>
    <row r="600" spans="1:2">
      <c r="A600" s="137" t="s">
        <v>4933</v>
      </c>
      <c r="B600" s="206">
        <v>20871615</v>
      </c>
    </row>
    <row r="601" spans="1:2">
      <c r="A601" s="137" t="s">
        <v>4934</v>
      </c>
      <c r="B601" s="206">
        <v>20871615</v>
      </c>
    </row>
    <row r="602" spans="1:2">
      <c r="A602" s="137" t="s">
        <v>4935</v>
      </c>
      <c r="B602" s="206">
        <v>27828820</v>
      </c>
    </row>
    <row r="603" spans="1:2">
      <c r="A603" s="136" t="s">
        <v>1906</v>
      </c>
      <c r="B603" s="205">
        <v>18986000</v>
      </c>
    </row>
    <row r="604" spans="1:2">
      <c r="A604" s="137" t="s">
        <v>616</v>
      </c>
      <c r="B604" s="206">
        <v>6328000</v>
      </c>
    </row>
    <row r="605" spans="1:2">
      <c r="A605" s="137" t="s">
        <v>617</v>
      </c>
      <c r="B605" s="206">
        <v>6328000</v>
      </c>
    </row>
    <row r="606" spans="1:2">
      <c r="A606" s="137" t="s">
        <v>1907</v>
      </c>
      <c r="B606" s="206">
        <v>6330000</v>
      </c>
    </row>
    <row r="607" spans="1:2">
      <c r="A607" s="136" t="s">
        <v>1908</v>
      </c>
      <c r="B607" s="205">
        <v>24385908</v>
      </c>
    </row>
    <row r="608" spans="1:2">
      <c r="A608" s="137" t="s">
        <v>618</v>
      </c>
      <c r="B608" s="206">
        <v>13574800</v>
      </c>
    </row>
    <row r="609" spans="1:2">
      <c r="A609" s="137" t="s">
        <v>4936</v>
      </c>
      <c r="B609" s="206">
        <v>10811108</v>
      </c>
    </row>
    <row r="610" spans="1:2">
      <c r="A610" s="136" t="s">
        <v>1909</v>
      </c>
      <c r="B610" s="205">
        <v>1343255294</v>
      </c>
    </row>
    <row r="611" spans="1:2">
      <c r="A611" s="137" t="s">
        <v>619</v>
      </c>
      <c r="B611" s="206">
        <v>461305760</v>
      </c>
    </row>
    <row r="612" spans="1:2">
      <c r="A612" s="137" t="s">
        <v>3463</v>
      </c>
      <c r="B612" s="206">
        <v>159790406</v>
      </c>
    </row>
    <row r="613" spans="1:2">
      <c r="A613" s="137" t="s">
        <v>3464</v>
      </c>
      <c r="B613" s="206">
        <v>281055288</v>
      </c>
    </row>
    <row r="614" spans="1:2">
      <c r="A614" s="137" t="s">
        <v>4937</v>
      </c>
      <c r="B614" s="206">
        <v>441103840</v>
      </c>
    </row>
    <row r="615" spans="1:2">
      <c r="A615" s="136" t="s">
        <v>1910</v>
      </c>
      <c r="B615" s="205">
        <v>44049126</v>
      </c>
    </row>
    <row r="616" spans="1:2">
      <c r="A616" s="137" t="s">
        <v>620</v>
      </c>
      <c r="B616" s="206">
        <v>3393700</v>
      </c>
    </row>
    <row r="617" spans="1:2">
      <c r="A617" s="137" t="s">
        <v>621</v>
      </c>
      <c r="B617" s="206">
        <v>6787426</v>
      </c>
    </row>
    <row r="618" spans="1:2">
      <c r="A618" s="137" t="s">
        <v>1911</v>
      </c>
      <c r="B618" s="206">
        <v>3220000</v>
      </c>
    </row>
    <row r="619" spans="1:2">
      <c r="A619" s="137" t="s">
        <v>1912</v>
      </c>
      <c r="B619" s="206">
        <v>6440000</v>
      </c>
    </row>
    <row r="620" spans="1:2">
      <c r="A620" s="137" t="s">
        <v>3465</v>
      </c>
      <c r="B620" s="206">
        <v>6440200</v>
      </c>
    </row>
    <row r="621" spans="1:2">
      <c r="A621" s="137" t="s">
        <v>3466</v>
      </c>
      <c r="B621" s="206">
        <v>9660000</v>
      </c>
    </row>
    <row r="622" spans="1:2">
      <c r="A622" s="137" t="s">
        <v>4938</v>
      </c>
      <c r="B622" s="206">
        <v>8107800</v>
      </c>
    </row>
    <row r="623" spans="1:2">
      <c r="A623" s="136" t="s">
        <v>1913</v>
      </c>
      <c r="B623" s="205">
        <v>32209990</v>
      </c>
    </row>
    <row r="624" spans="1:2">
      <c r="A624" s="137" t="s">
        <v>1914</v>
      </c>
      <c r="B624" s="206">
        <v>32209990</v>
      </c>
    </row>
    <row r="625" spans="1:2">
      <c r="A625" s="136" t="s">
        <v>3467</v>
      </c>
      <c r="B625" s="205">
        <v>17768364</v>
      </c>
    </row>
    <row r="626" spans="1:2">
      <c r="A626" s="137" t="s">
        <v>3468</v>
      </c>
      <c r="B626" s="206">
        <v>9660000</v>
      </c>
    </row>
    <row r="627" spans="1:2">
      <c r="A627" s="137" t="s">
        <v>4939</v>
      </c>
      <c r="B627" s="206">
        <v>8108364</v>
      </c>
    </row>
    <row r="628" spans="1:2">
      <c r="A628" s="136" t="s">
        <v>1915</v>
      </c>
      <c r="B628" s="205">
        <v>56050490</v>
      </c>
    </row>
    <row r="629" spans="1:2">
      <c r="A629" s="137" t="s">
        <v>622</v>
      </c>
      <c r="B629" s="206">
        <v>28831610</v>
      </c>
    </row>
    <row r="630" spans="1:2">
      <c r="A630" s="137" t="s">
        <v>3469</v>
      </c>
      <c r="B630" s="206">
        <v>27218880</v>
      </c>
    </row>
    <row r="631" spans="1:2">
      <c r="A631" s="136" t="s">
        <v>3470</v>
      </c>
      <c r="B631" s="205">
        <v>51866800</v>
      </c>
    </row>
    <row r="632" spans="1:2">
      <c r="A632" s="137" t="s">
        <v>3471</v>
      </c>
      <c r="B632" s="206">
        <v>6326500</v>
      </c>
    </row>
    <row r="633" spans="1:2">
      <c r="A633" s="137" t="s">
        <v>3472</v>
      </c>
      <c r="B633" s="206">
        <v>6325100</v>
      </c>
    </row>
    <row r="634" spans="1:2">
      <c r="A634" s="137" t="s">
        <v>3473</v>
      </c>
      <c r="B634" s="206">
        <v>6325100</v>
      </c>
    </row>
    <row r="635" spans="1:2">
      <c r="A635" s="137" t="s">
        <v>3474</v>
      </c>
      <c r="B635" s="206">
        <v>12650400</v>
      </c>
    </row>
    <row r="636" spans="1:2">
      <c r="A636" s="137" t="s">
        <v>4940</v>
      </c>
      <c r="B636" s="206">
        <v>6325100</v>
      </c>
    </row>
    <row r="637" spans="1:2">
      <c r="A637" s="137" t="s">
        <v>4941</v>
      </c>
      <c r="B637" s="206">
        <v>6957100</v>
      </c>
    </row>
    <row r="638" spans="1:2">
      <c r="A638" s="137" t="s">
        <v>4942</v>
      </c>
      <c r="B638" s="206">
        <v>6957500</v>
      </c>
    </row>
    <row r="639" spans="1:2">
      <c r="A639" s="137" t="s">
        <v>1916</v>
      </c>
      <c r="B639" s="206">
        <v>6350999</v>
      </c>
    </row>
    <row r="640" spans="1:2">
      <c r="A640" s="137" t="s">
        <v>1917</v>
      </c>
      <c r="B640" s="206">
        <v>6350999</v>
      </c>
    </row>
    <row r="641" spans="1:2">
      <c r="A641" s="137" t="s">
        <v>1918</v>
      </c>
      <c r="B641" s="206">
        <v>201821270</v>
      </c>
    </row>
    <row r="642" spans="1:2">
      <c r="A642" s="137" t="s">
        <v>623</v>
      </c>
      <c r="B642" s="206">
        <v>201821270</v>
      </c>
    </row>
    <row r="643" spans="1:2">
      <c r="A643" s="136" t="s">
        <v>1919</v>
      </c>
      <c r="B643" s="205">
        <v>118471100</v>
      </c>
    </row>
    <row r="644" spans="1:2">
      <c r="A644" s="137" t="s">
        <v>1920</v>
      </c>
      <c r="B644" s="206">
        <v>64411100</v>
      </c>
    </row>
    <row r="645" spans="1:2">
      <c r="A645" s="137" t="s">
        <v>4943</v>
      </c>
      <c r="B645" s="206">
        <v>54060000</v>
      </c>
    </row>
    <row r="646" spans="1:2">
      <c r="A646" s="136" t="s">
        <v>1921</v>
      </c>
      <c r="B646" s="205">
        <v>5768000</v>
      </c>
    </row>
    <row r="647" spans="1:2">
      <c r="A647" s="137" t="s">
        <v>624</v>
      </c>
      <c r="B647" s="206">
        <v>5768000</v>
      </c>
    </row>
    <row r="648" spans="1:2">
      <c r="A648" s="137" t="s">
        <v>1922</v>
      </c>
      <c r="B648" s="206">
        <v>64613761</v>
      </c>
    </row>
    <row r="649" spans="1:2">
      <c r="A649" s="137" t="s">
        <v>1923</v>
      </c>
      <c r="B649" s="206">
        <v>6333333</v>
      </c>
    </row>
    <row r="650" spans="1:2">
      <c r="A650" s="137" t="s">
        <v>1924</v>
      </c>
      <c r="B650" s="206">
        <v>6328111</v>
      </c>
    </row>
    <row r="651" spans="1:2">
      <c r="A651" s="137" t="s">
        <v>1925</v>
      </c>
      <c r="B651" s="206">
        <v>6328999</v>
      </c>
    </row>
    <row r="652" spans="1:2">
      <c r="A652" s="137" t="s">
        <v>3475</v>
      </c>
      <c r="B652" s="206">
        <v>6326100</v>
      </c>
    </row>
    <row r="653" spans="1:2">
      <c r="A653" s="137" t="s">
        <v>3476</v>
      </c>
      <c r="B653" s="206">
        <v>6355555</v>
      </c>
    </row>
    <row r="654" spans="1:2">
      <c r="A654" s="137" t="s">
        <v>3477</v>
      </c>
      <c r="B654" s="206">
        <v>6355111</v>
      </c>
    </row>
    <row r="655" spans="1:2">
      <c r="A655" s="137" t="s">
        <v>3478</v>
      </c>
      <c r="B655" s="206">
        <v>12657776</v>
      </c>
    </row>
    <row r="656" spans="1:2">
      <c r="A656" s="137" t="s">
        <v>4944</v>
      </c>
      <c r="B656" s="206">
        <v>6967777</v>
      </c>
    </row>
    <row r="657" spans="1:2">
      <c r="A657" s="137" t="s">
        <v>4945</v>
      </c>
      <c r="B657" s="206">
        <v>6960999</v>
      </c>
    </row>
    <row r="658" spans="1:2">
      <c r="A658" s="137" t="s">
        <v>1926</v>
      </c>
      <c r="B658" s="206">
        <v>147935000</v>
      </c>
    </row>
    <row r="659" spans="1:2">
      <c r="A659" s="137" t="s">
        <v>625</v>
      </c>
      <c r="B659" s="206">
        <v>16970000</v>
      </c>
    </row>
    <row r="660" spans="1:2">
      <c r="A660" s="137" t="s">
        <v>626</v>
      </c>
      <c r="B660" s="206">
        <v>17000000</v>
      </c>
    </row>
    <row r="661" spans="1:2">
      <c r="A661" s="137" t="s">
        <v>1927</v>
      </c>
      <c r="B661" s="206">
        <v>16750000</v>
      </c>
    </row>
    <row r="662" spans="1:2">
      <c r="A662" s="137" t="s">
        <v>3479</v>
      </c>
      <c r="B662" s="206">
        <v>16100000</v>
      </c>
    </row>
    <row r="663" spans="1:2">
      <c r="A663" s="137" t="s">
        <v>3480</v>
      </c>
      <c r="B663" s="206">
        <v>13525000</v>
      </c>
    </row>
    <row r="664" spans="1:2">
      <c r="A664" s="137" t="s">
        <v>4946</v>
      </c>
      <c r="B664" s="206">
        <v>13520000</v>
      </c>
    </row>
    <row r="665" spans="1:2">
      <c r="A665" s="137" t="s">
        <v>4947</v>
      </c>
      <c r="B665" s="206">
        <v>13520000</v>
      </c>
    </row>
    <row r="666" spans="1:2">
      <c r="A666" s="137" t="s">
        <v>4948</v>
      </c>
      <c r="B666" s="206">
        <v>13520000</v>
      </c>
    </row>
    <row r="667" spans="1:2">
      <c r="A667" s="137" t="s">
        <v>4949</v>
      </c>
      <c r="B667" s="206">
        <v>13515000</v>
      </c>
    </row>
    <row r="668" spans="1:2">
      <c r="A668" s="137" t="s">
        <v>4950</v>
      </c>
      <c r="B668" s="206">
        <v>13515000</v>
      </c>
    </row>
    <row r="669" spans="1:2">
      <c r="A669" s="137" t="s">
        <v>4951</v>
      </c>
      <c r="B669" s="206">
        <v>5405120</v>
      </c>
    </row>
    <row r="670" spans="1:2">
      <c r="A670" s="137" t="s">
        <v>4952</v>
      </c>
      <c r="B670" s="206">
        <v>5405120</v>
      </c>
    </row>
    <row r="671" spans="1:2">
      <c r="A671" s="137" t="s">
        <v>1928</v>
      </c>
      <c r="B671" s="206">
        <v>4523581489.54</v>
      </c>
    </row>
    <row r="672" spans="1:2">
      <c r="A672" s="137" t="s">
        <v>627</v>
      </c>
      <c r="B672" s="206">
        <v>928378164</v>
      </c>
    </row>
    <row r="673" spans="1:2">
      <c r="A673" s="137" t="s">
        <v>628</v>
      </c>
      <c r="B673" s="206">
        <v>925848032.25999999</v>
      </c>
    </row>
    <row r="674" spans="1:2">
      <c r="A674" s="137" t="s">
        <v>629</v>
      </c>
      <c r="B674" s="206">
        <v>926300689.32000005</v>
      </c>
    </row>
    <row r="675" spans="1:2">
      <c r="A675" s="137" t="s">
        <v>3481</v>
      </c>
      <c r="B675" s="206">
        <v>863769695.08000004</v>
      </c>
    </row>
    <row r="676" spans="1:2">
      <c r="A676" s="137" t="s">
        <v>4953</v>
      </c>
      <c r="B676" s="206">
        <v>879284908.88</v>
      </c>
    </row>
    <row r="677" spans="1:2">
      <c r="A677" s="137" t="s">
        <v>1929</v>
      </c>
      <c r="B677" s="206">
        <v>6690880</v>
      </c>
    </row>
    <row r="678" spans="1:2">
      <c r="A678" s="137" t="s">
        <v>1930</v>
      </c>
      <c r="B678" s="206">
        <v>6690880</v>
      </c>
    </row>
    <row r="679" spans="1:2">
      <c r="A679" s="137" t="s">
        <v>1931</v>
      </c>
      <c r="B679" s="206">
        <v>93162620</v>
      </c>
    </row>
    <row r="680" spans="1:2">
      <c r="A680" s="137" t="s">
        <v>630</v>
      </c>
      <c r="B680" s="206">
        <v>33937000</v>
      </c>
    </row>
    <row r="681" spans="1:2">
      <c r="A681" s="137" t="s">
        <v>1932</v>
      </c>
      <c r="B681" s="206">
        <v>32200020</v>
      </c>
    </row>
    <row r="682" spans="1:2">
      <c r="A682" s="137" t="s">
        <v>4954</v>
      </c>
      <c r="B682" s="206">
        <v>27025600</v>
      </c>
    </row>
    <row r="683" spans="1:2">
      <c r="A683" s="137" t="s">
        <v>1933</v>
      </c>
      <c r="B683" s="206">
        <v>6690880</v>
      </c>
    </row>
    <row r="684" spans="1:2">
      <c r="A684" s="137" t="s">
        <v>1934</v>
      </c>
      <c r="B684" s="206">
        <v>6690880</v>
      </c>
    </row>
    <row r="685" spans="1:2">
      <c r="A685" s="136" t="s">
        <v>1935</v>
      </c>
      <c r="B685" s="205">
        <v>88956776746.880005</v>
      </c>
    </row>
    <row r="686" spans="1:2">
      <c r="A686" s="137" t="s">
        <v>631</v>
      </c>
      <c r="B686" s="206" t="s">
        <v>66</v>
      </c>
    </row>
    <row r="687" spans="1:2">
      <c r="A687" s="137" t="s">
        <v>632</v>
      </c>
      <c r="B687" s="206">
        <v>5181624000</v>
      </c>
    </row>
    <row r="688" spans="1:2">
      <c r="A688" s="137" t="s">
        <v>633</v>
      </c>
      <c r="B688" s="206">
        <v>2501388684.48</v>
      </c>
    </row>
    <row r="689" spans="1:2">
      <c r="A689" s="137" t="s">
        <v>634</v>
      </c>
      <c r="B689" s="206">
        <v>8636040000</v>
      </c>
    </row>
    <row r="690" spans="1:2">
      <c r="A690" s="137" t="s">
        <v>635</v>
      </c>
      <c r="B690" s="206">
        <v>6221600000</v>
      </c>
    </row>
    <row r="691" spans="1:2">
      <c r="A691" s="137" t="s">
        <v>1936</v>
      </c>
      <c r="B691" s="206">
        <v>5938800000</v>
      </c>
    </row>
    <row r="692" spans="1:2">
      <c r="A692" s="137" t="s">
        <v>1937</v>
      </c>
      <c r="B692" s="206">
        <v>5715360000</v>
      </c>
    </row>
    <row r="693" spans="1:2">
      <c r="A693" s="137" t="s">
        <v>1938</v>
      </c>
      <c r="B693" s="206">
        <v>781099200</v>
      </c>
    </row>
    <row r="694" spans="1:2">
      <c r="A694" s="137" t="s">
        <v>1939</v>
      </c>
      <c r="B694" s="206">
        <v>415596484.80000001</v>
      </c>
    </row>
    <row r="695" spans="1:2">
      <c r="A695" s="137" t="s">
        <v>1940</v>
      </c>
      <c r="B695" s="206">
        <v>7076160000</v>
      </c>
    </row>
    <row r="696" spans="1:2">
      <c r="A696" s="137" t="s">
        <v>3482</v>
      </c>
      <c r="B696" s="206">
        <v>1021968964.8</v>
      </c>
    </row>
    <row r="697" spans="1:2">
      <c r="A697" s="137" t="s">
        <v>3483</v>
      </c>
      <c r="B697" s="206">
        <v>7076160000</v>
      </c>
    </row>
    <row r="698" spans="1:2">
      <c r="A698" s="137" t="s">
        <v>3484</v>
      </c>
      <c r="B698" s="206">
        <v>6804000000</v>
      </c>
    </row>
    <row r="699" spans="1:2">
      <c r="A699" s="137" t="s">
        <v>3485</v>
      </c>
      <c r="B699" s="206">
        <v>32659200</v>
      </c>
    </row>
    <row r="700" spans="1:2">
      <c r="A700" s="137" t="s">
        <v>3486</v>
      </c>
      <c r="B700" s="206">
        <v>14152320000</v>
      </c>
    </row>
    <row r="701" spans="1:2">
      <c r="A701" s="137" t="s">
        <v>4955</v>
      </c>
      <c r="B701" s="206">
        <v>1017968212.8</v>
      </c>
    </row>
    <row r="702" spans="1:2" ht="24">
      <c r="A702" s="137" t="s">
        <v>4956</v>
      </c>
      <c r="B702" s="206">
        <v>14152320000</v>
      </c>
    </row>
    <row r="703" spans="1:2">
      <c r="A703" s="137" t="s">
        <v>4957</v>
      </c>
      <c r="B703" s="206">
        <v>2231712000</v>
      </c>
    </row>
    <row r="704" spans="1:2">
      <c r="A704" s="137" t="s">
        <v>1941</v>
      </c>
      <c r="B704" s="206">
        <v>6787414</v>
      </c>
    </row>
    <row r="705" spans="1:2">
      <c r="A705" s="137" t="s">
        <v>636</v>
      </c>
      <c r="B705" s="206">
        <v>6787414</v>
      </c>
    </row>
    <row r="706" spans="1:2">
      <c r="A706" s="137" t="s">
        <v>1698</v>
      </c>
      <c r="B706" s="206">
        <v>606642710</v>
      </c>
    </row>
    <row r="707" spans="1:2">
      <c r="A707" s="137" t="s">
        <v>637</v>
      </c>
      <c r="B707" s="206">
        <v>101961000</v>
      </c>
    </row>
    <row r="708" spans="1:2">
      <c r="A708" s="137" t="s">
        <v>1942</v>
      </c>
      <c r="B708" s="206">
        <v>100396650</v>
      </c>
    </row>
    <row r="709" spans="1:2">
      <c r="A709" s="137" t="s">
        <v>1943</v>
      </c>
      <c r="B709" s="206">
        <v>111518260</v>
      </c>
    </row>
    <row r="710" spans="1:2">
      <c r="A710" s="137" t="s">
        <v>3487</v>
      </c>
      <c r="B710" s="206">
        <v>128800000</v>
      </c>
    </row>
    <row r="711" spans="1:2">
      <c r="A711" s="137" t="s">
        <v>4958</v>
      </c>
      <c r="B711" s="206">
        <v>82590000</v>
      </c>
    </row>
    <row r="712" spans="1:2">
      <c r="A712" s="137" t="s">
        <v>4959</v>
      </c>
      <c r="B712" s="206">
        <v>81376800</v>
      </c>
    </row>
    <row r="713" spans="1:2">
      <c r="A713" s="137" t="s">
        <v>1944</v>
      </c>
      <c r="B713" s="206">
        <v>499943302</v>
      </c>
    </row>
    <row r="714" spans="1:2">
      <c r="A714" s="137" t="s">
        <v>638</v>
      </c>
      <c r="B714" s="206">
        <v>88351230</v>
      </c>
    </row>
    <row r="715" spans="1:2">
      <c r="A715" s="137" t="s">
        <v>639</v>
      </c>
      <c r="B715" s="206">
        <v>57663320</v>
      </c>
    </row>
    <row r="716" spans="1:2">
      <c r="A716" s="137" t="s">
        <v>640</v>
      </c>
      <c r="B716" s="206">
        <v>56560000</v>
      </c>
    </row>
    <row r="717" spans="1:2">
      <c r="A717" s="137" t="s">
        <v>3488</v>
      </c>
      <c r="B717" s="206">
        <v>24496092</v>
      </c>
    </row>
    <row r="718" spans="1:2">
      <c r="A718" s="137" t="s">
        <v>3489</v>
      </c>
      <c r="B718" s="276">
        <v>108864040</v>
      </c>
    </row>
    <row r="719" spans="1:2">
      <c r="A719" s="137" t="s">
        <v>4960</v>
      </c>
      <c r="B719" s="206">
        <v>54455760</v>
      </c>
    </row>
    <row r="720" spans="1:2">
      <c r="A720" s="137" t="s">
        <v>4961</v>
      </c>
      <c r="B720" s="206">
        <v>55092880</v>
      </c>
    </row>
    <row r="721" spans="1:2">
      <c r="A721" s="137" t="s">
        <v>4962</v>
      </c>
      <c r="B721" s="206">
        <v>54459980</v>
      </c>
    </row>
    <row r="722" spans="1:2">
      <c r="A722" s="137" t="s">
        <v>1945</v>
      </c>
      <c r="B722" s="206">
        <v>89026571531.220001</v>
      </c>
    </row>
    <row r="723" spans="1:2">
      <c r="A723" s="137" t="s">
        <v>641</v>
      </c>
      <c r="B723" s="206">
        <v>1753360000</v>
      </c>
    </row>
    <row r="724" spans="1:2">
      <c r="A724" s="137" t="s">
        <v>642</v>
      </c>
      <c r="B724" s="206">
        <v>1388548000</v>
      </c>
    </row>
    <row r="725" spans="1:2">
      <c r="A725" s="137" t="s">
        <v>643</v>
      </c>
      <c r="B725" s="206">
        <v>353859156</v>
      </c>
    </row>
    <row r="726" spans="1:2">
      <c r="A726" s="137" t="s">
        <v>644</v>
      </c>
      <c r="B726" s="206">
        <v>1668520000</v>
      </c>
    </row>
    <row r="727" spans="1:2">
      <c r="A727" s="137" t="s">
        <v>1946</v>
      </c>
      <c r="B727" s="206">
        <v>5443200000</v>
      </c>
    </row>
    <row r="728" spans="1:2">
      <c r="A728" s="137" t="s">
        <v>1947</v>
      </c>
      <c r="B728" s="206">
        <v>1171441958.4000001</v>
      </c>
    </row>
    <row r="729" spans="1:2">
      <c r="A729" s="137" t="s">
        <v>1948</v>
      </c>
      <c r="B729" s="206">
        <v>1360800000</v>
      </c>
    </row>
    <row r="730" spans="1:2">
      <c r="A730" s="137" t="s">
        <v>1949</v>
      </c>
      <c r="B730" s="206">
        <v>291823560</v>
      </c>
    </row>
    <row r="731" spans="1:2">
      <c r="A731" s="137" t="s">
        <v>1950</v>
      </c>
      <c r="B731" s="206">
        <v>8937734.4000000004</v>
      </c>
    </row>
    <row r="732" spans="1:2">
      <c r="A732" s="137" t="s">
        <v>1951</v>
      </c>
      <c r="B732" s="206">
        <v>1483272000</v>
      </c>
    </row>
    <row r="733" spans="1:2">
      <c r="A733" s="137" t="s">
        <v>1952</v>
      </c>
      <c r="B733" s="206">
        <v>149688000</v>
      </c>
    </row>
    <row r="734" spans="1:2">
      <c r="A734" s="137" t="s">
        <v>1953</v>
      </c>
      <c r="B734" s="206">
        <v>1643726649.5999999</v>
      </c>
    </row>
    <row r="735" spans="1:2">
      <c r="A735" s="137" t="s">
        <v>1954</v>
      </c>
      <c r="B735" s="206">
        <v>1646208748.8</v>
      </c>
    </row>
    <row r="736" spans="1:2">
      <c r="A736" s="137" t="s">
        <v>1955</v>
      </c>
      <c r="B736" s="206">
        <v>1643231318.4000001</v>
      </c>
    </row>
    <row r="737" spans="1:2">
      <c r="A737" s="137" t="s">
        <v>1956</v>
      </c>
      <c r="B737" s="206">
        <v>830088000</v>
      </c>
    </row>
    <row r="738" spans="1:2">
      <c r="A738" s="137" t="s">
        <v>1957</v>
      </c>
      <c r="B738" s="206">
        <v>812814004.79999995</v>
      </c>
    </row>
    <row r="739" spans="1:2">
      <c r="A739" s="137" t="s">
        <v>1958</v>
      </c>
      <c r="B739" s="206">
        <v>1637701027.2</v>
      </c>
    </row>
    <row r="740" spans="1:2">
      <c r="A740" s="137" t="s">
        <v>1959</v>
      </c>
      <c r="B740" s="206">
        <v>1636081675.2</v>
      </c>
    </row>
    <row r="741" spans="1:2">
      <c r="A741" s="137" t="s">
        <v>1960</v>
      </c>
      <c r="B741" s="206">
        <v>544320000</v>
      </c>
    </row>
    <row r="742" spans="1:2">
      <c r="A742" s="137" t="s">
        <v>1961</v>
      </c>
      <c r="B742" s="206">
        <v>557928000</v>
      </c>
    </row>
    <row r="743" spans="1:2">
      <c r="A743" s="137" t="s">
        <v>1962</v>
      </c>
      <c r="B743" s="206">
        <v>533504361.60000002</v>
      </c>
    </row>
    <row r="744" spans="1:2">
      <c r="A744" s="137" t="s">
        <v>1963</v>
      </c>
      <c r="B744" s="206">
        <v>740275200</v>
      </c>
    </row>
    <row r="745" spans="1:2">
      <c r="A745" s="137" t="s">
        <v>1964</v>
      </c>
      <c r="B745" s="206">
        <v>348364800</v>
      </c>
    </row>
    <row r="746" spans="1:2">
      <c r="A746" s="137" t="s">
        <v>1965</v>
      </c>
      <c r="B746" s="206">
        <v>468115200</v>
      </c>
    </row>
    <row r="747" spans="1:2">
      <c r="A747" s="137" t="s">
        <v>1966</v>
      </c>
      <c r="B747" s="206">
        <v>136080000</v>
      </c>
    </row>
    <row r="748" spans="1:2">
      <c r="A748" s="137" t="s">
        <v>1967</v>
      </c>
      <c r="B748" s="206">
        <v>168739200</v>
      </c>
    </row>
    <row r="749" spans="1:2">
      <c r="A749" s="137" t="s">
        <v>1968</v>
      </c>
      <c r="B749" s="206">
        <v>1551312000</v>
      </c>
    </row>
    <row r="750" spans="1:2">
      <c r="A750" s="137" t="s">
        <v>3490</v>
      </c>
      <c r="B750" s="206">
        <v>4898880000</v>
      </c>
    </row>
    <row r="751" spans="1:2">
      <c r="A751" s="137" t="s">
        <v>3491</v>
      </c>
      <c r="B751" s="206">
        <v>1613908800</v>
      </c>
    </row>
    <row r="752" spans="1:2">
      <c r="A752" s="137" t="s">
        <v>3492</v>
      </c>
      <c r="B752" s="206">
        <v>1632960000</v>
      </c>
    </row>
    <row r="753" spans="1:2">
      <c r="A753" s="137" t="s">
        <v>3493</v>
      </c>
      <c r="B753" s="206">
        <v>1578528000</v>
      </c>
    </row>
    <row r="754" spans="1:2">
      <c r="A754" s="137" t="s">
        <v>3494</v>
      </c>
      <c r="B754" s="206">
        <v>1578528000</v>
      </c>
    </row>
    <row r="755" spans="1:2">
      <c r="A755" s="137" t="s">
        <v>3495</v>
      </c>
      <c r="B755" s="206">
        <v>1619352000</v>
      </c>
    </row>
    <row r="756" spans="1:2">
      <c r="A756" s="137" t="s">
        <v>3496</v>
      </c>
      <c r="B756" s="206">
        <v>1660176000</v>
      </c>
    </row>
    <row r="757" spans="1:2">
      <c r="A757" s="137" t="s">
        <v>3497</v>
      </c>
      <c r="B757" s="206">
        <v>465393600</v>
      </c>
    </row>
    <row r="758" spans="1:2">
      <c r="A758" s="137" t="s">
        <v>3498</v>
      </c>
      <c r="B758" s="206">
        <v>1360800000</v>
      </c>
    </row>
    <row r="759" spans="1:2">
      <c r="A759" s="137" t="s">
        <v>3499</v>
      </c>
      <c r="B759" s="206">
        <v>1156680000</v>
      </c>
    </row>
    <row r="760" spans="1:2">
      <c r="A760" s="137" t="s">
        <v>3500</v>
      </c>
      <c r="B760" s="206">
        <v>1570363200</v>
      </c>
    </row>
    <row r="761" spans="1:2">
      <c r="A761" s="137" t="s">
        <v>3501</v>
      </c>
      <c r="B761" s="206">
        <v>338757552</v>
      </c>
    </row>
    <row r="762" spans="1:2">
      <c r="A762" s="137" t="s">
        <v>3502</v>
      </c>
      <c r="B762" s="206">
        <v>1632960000</v>
      </c>
    </row>
    <row r="763" spans="1:2">
      <c r="A763" s="137" t="s">
        <v>3503</v>
      </c>
      <c r="B763" s="206">
        <v>27216000</v>
      </c>
    </row>
    <row r="764" spans="1:2">
      <c r="A764" s="137" t="s">
        <v>3504</v>
      </c>
      <c r="B764" s="206">
        <v>1632960000</v>
      </c>
    </row>
    <row r="765" spans="1:2">
      <c r="A765" s="137" t="s">
        <v>3505</v>
      </c>
      <c r="B765" s="206">
        <v>1660176000</v>
      </c>
    </row>
    <row r="766" spans="1:2">
      <c r="A766" s="137" t="s">
        <v>3506</v>
      </c>
      <c r="B766" s="206">
        <v>1627078622.4000001</v>
      </c>
    </row>
    <row r="767" spans="1:2">
      <c r="A767" s="137" t="s">
        <v>3507</v>
      </c>
      <c r="B767" s="206">
        <v>1675533970</v>
      </c>
    </row>
    <row r="768" spans="1:2">
      <c r="A768" s="137" t="s">
        <v>4963</v>
      </c>
      <c r="B768" s="206">
        <v>1388118000</v>
      </c>
    </row>
    <row r="769" spans="1:2">
      <c r="A769" s="137" t="s">
        <v>4964</v>
      </c>
      <c r="B769" s="206">
        <v>408240000</v>
      </c>
    </row>
    <row r="770" spans="1:2">
      <c r="A770" s="137" t="s">
        <v>4965</v>
      </c>
      <c r="B770" s="206">
        <v>1061424000</v>
      </c>
    </row>
    <row r="771" spans="1:2">
      <c r="A771" s="137" t="s">
        <v>4966</v>
      </c>
      <c r="B771" s="206">
        <v>435456000</v>
      </c>
    </row>
    <row r="772" spans="1:2">
      <c r="A772" s="137" t="s">
        <v>4967</v>
      </c>
      <c r="B772" s="206">
        <v>35380800</v>
      </c>
    </row>
    <row r="773" spans="1:2">
      <c r="A773" s="137" t="s">
        <v>4968</v>
      </c>
      <c r="B773" s="206">
        <v>979776000</v>
      </c>
    </row>
    <row r="774" spans="1:2">
      <c r="A774" s="137" t="s">
        <v>4969</v>
      </c>
      <c r="B774" s="206">
        <v>612360000</v>
      </c>
    </row>
    <row r="775" spans="1:2">
      <c r="A775" s="137" t="s">
        <v>4970</v>
      </c>
      <c r="B775" s="206">
        <v>1660188200</v>
      </c>
    </row>
    <row r="776" spans="1:2">
      <c r="A776" s="137" t="s">
        <v>4971</v>
      </c>
      <c r="B776" s="206">
        <v>1616630400</v>
      </c>
    </row>
    <row r="777" spans="1:2">
      <c r="A777" s="137" t="s">
        <v>4972</v>
      </c>
      <c r="B777" s="206">
        <v>43545600</v>
      </c>
    </row>
    <row r="778" spans="1:2">
      <c r="A778" s="137" t="s">
        <v>4973</v>
      </c>
      <c r="B778" s="206">
        <v>1521374400</v>
      </c>
    </row>
    <row r="779" spans="1:2">
      <c r="A779" s="137" t="s">
        <v>4974</v>
      </c>
      <c r="B779" s="206">
        <v>136080000</v>
      </c>
    </row>
    <row r="780" spans="1:2">
      <c r="A780" s="137" t="s">
        <v>4975</v>
      </c>
      <c r="B780" s="206">
        <v>718555464</v>
      </c>
    </row>
    <row r="781" spans="1:2">
      <c r="A781" s="137" t="s">
        <v>4976</v>
      </c>
      <c r="B781" s="206">
        <v>925412340</v>
      </c>
    </row>
    <row r="782" spans="1:2">
      <c r="A782" s="137" t="s">
        <v>4977</v>
      </c>
      <c r="B782" s="206">
        <v>917179200</v>
      </c>
    </row>
    <row r="783" spans="1:2">
      <c r="A783" s="137" t="s">
        <v>4978</v>
      </c>
      <c r="B783" s="206">
        <v>666892695</v>
      </c>
    </row>
    <row r="784" spans="1:2">
      <c r="A784" s="137" t="s">
        <v>4979</v>
      </c>
      <c r="B784" s="206">
        <v>81648000</v>
      </c>
    </row>
    <row r="785" spans="1:2" ht="24">
      <c r="A785" s="137" t="s">
        <v>4980</v>
      </c>
      <c r="B785" s="206">
        <v>3265920000</v>
      </c>
    </row>
    <row r="786" spans="1:2">
      <c r="A786" s="137" t="s">
        <v>4981</v>
      </c>
      <c r="B786" s="206">
        <v>1632960000</v>
      </c>
    </row>
    <row r="787" spans="1:2">
      <c r="A787" s="137" t="s">
        <v>4982</v>
      </c>
      <c r="B787" s="206">
        <v>3265920000</v>
      </c>
    </row>
    <row r="788" spans="1:2">
      <c r="A788" s="137" t="s">
        <v>4983</v>
      </c>
      <c r="B788" s="206">
        <v>54432000</v>
      </c>
    </row>
    <row r="789" spans="1:2">
      <c r="A789" s="137" t="s">
        <v>4984</v>
      </c>
      <c r="B789" s="206">
        <v>1632960000</v>
      </c>
    </row>
    <row r="790" spans="1:2">
      <c r="A790" s="137" t="s">
        <v>4985</v>
      </c>
      <c r="B790" s="206">
        <v>326592000</v>
      </c>
    </row>
    <row r="791" spans="1:2">
      <c r="A791" s="137" t="s">
        <v>4986</v>
      </c>
      <c r="B791" s="206">
        <v>1306368000</v>
      </c>
    </row>
    <row r="792" spans="1:2">
      <c r="A792" s="137" t="s">
        <v>4987</v>
      </c>
      <c r="B792" s="206">
        <v>3267600360.02</v>
      </c>
    </row>
    <row r="793" spans="1:2">
      <c r="A793" s="137" t="s">
        <v>4988</v>
      </c>
      <c r="B793" s="206">
        <v>1823472000</v>
      </c>
    </row>
    <row r="794" spans="1:2">
      <c r="A794" s="137" t="s">
        <v>4989</v>
      </c>
      <c r="B794" s="206">
        <v>342301733.39999998</v>
      </c>
    </row>
    <row r="795" spans="1:2">
      <c r="A795" s="137" t="s">
        <v>4990</v>
      </c>
      <c r="B795" s="206">
        <v>1197592000</v>
      </c>
    </row>
    <row r="796" spans="1:2">
      <c r="A796" s="137" t="s">
        <v>1969</v>
      </c>
      <c r="B796" s="206">
        <v>424583205</v>
      </c>
    </row>
    <row r="797" spans="1:2">
      <c r="A797" s="137" t="s">
        <v>645</v>
      </c>
      <c r="B797" s="206">
        <v>70700075</v>
      </c>
    </row>
    <row r="798" spans="1:2">
      <c r="A798" s="137" t="s">
        <v>3508</v>
      </c>
      <c r="B798" s="206">
        <v>27216010</v>
      </c>
    </row>
    <row r="799" spans="1:2">
      <c r="A799" s="137" t="s">
        <v>3509</v>
      </c>
      <c r="B799" s="206">
        <v>108864040</v>
      </c>
    </row>
    <row r="800" spans="1:2">
      <c r="A800" s="137" t="s">
        <v>3510</v>
      </c>
      <c r="B800" s="206">
        <v>108891520</v>
      </c>
    </row>
    <row r="801" spans="1:2">
      <c r="A801" s="137" t="s">
        <v>4991</v>
      </c>
      <c r="B801" s="206">
        <v>108911560</v>
      </c>
    </row>
    <row r="802" spans="1:2">
      <c r="A802" s="137" t="s">
        <v>1970</v>
      </c>
      <c r="B802" s="206">
        <v>678095977</v>
      </c>
    </row>
    <row r="803" spans="1:2">
      <c r="A803" s="137" t="s">
        <v>646</v>
      </c>
      <c r="B803" s="206">
        <v>57573740</v>
      </c>
    </row>
    <row r="804" spans="1:2">
      <c r="A804" s="137" t="s">
        <v>647</v>
      </c>
      <c r="B804" s="206">
        <v>70700025</v>
      </c>
    </row>
    <row r="805" spans="1:2">
      <c r="A805" s="137" t="s">
        <v>1971</v>
      </c>
      <c r="B805" s="206">
        <v>70700025</v>
      </c>
    </row>
    <row r="806" spans="1:2">
      <c r="A806" s="137" t="s">
        <v>1972</v>
      </c>
      <c r="B806" s="206">
        <v>68040000</v>
      </c>
    </row>
    <row r="807" spans="1:2">
      <c r="A807" s="137" t="s">
        <v>1973</v>
      </c>
      <c r="B807" s="206">
        <v>68067200</v>
      </c>
    </row>
    <row r="808" spans="1:2">
      <c r="A808" s="137" t="s">
        <v>3511</v>
      </c>
      <c r="B808" s="206">
        <v>68040025</v>
      </c>
    </row>
    <row r="809" spans="1:2">
      <c r="A809" s="137" t="s">
        <v>3512</v>
      </c>
      <c r="B809" s="206">
        <v>68040025</v>
      </c>
    </row>
    <row r="810" spans="1:2">
      <c r="A810" s="137" t="s">
        <v>4992</v>
      </c>
      <c r="B810" s="206">
        <v>95301080</v>
      </c>
    </row>
    <row r="811" spans="1:2">
      <c r="A811" s="137" t="s">
        <v>4993</v>
      </c>
      <c r="B811" s="206">
        <v>111633857</v>
      </c>
    </row>
    <row r="812" spans="1:2">
      <c r="A812" s="137" t="s">
        <v>1974</v>
      </c>
      <c r="B812" s="206">
        <v>4101684710</v>
      </c>
    </row>
    <row r="813" spans="1:2">
      <c r="A813" s="137" t="s">
        <v>648</v>
      </c>
      <c r="B813" s="206">
        <v>331570530</v>
      </c>
    </row>
    <row r="814" spans="1:2">
      <c r="A814" s="137" t="s">
        <v>649</v>
      </c>
      <c r="B814" s="206">
        <v>533396070</v>
      </c>
    </row>
    <row r="815" spans="1:2">
      <c r="A815" s="137" t="s">
        <v>1975</v>
      </c>
      <c r="B815" s="206">
        <v>798878660</v>
      </c>
    </row>
    <row r="816" spans="1:2">
      <c r="A816" s="137" t="s">
        <v>3513</v>
      </c>
      <c r="B816" s="206">
        <v>441223200</v>
      </c>
    </row>
    <row r="817" spans="1:2">
      <c r="A817" s="137" t="s">
        <v>3514</v>
      </c>
      <c r="B817" s="206">
        <v>348620800</v>
      </c>
    </row>
    <row r="818" spans="1:2">
      <c r="A818" s="137" t="s">
        <v>3515</v>
      </c>
      <c r="B818" s="206">
        <v>272260000</v>
      </c>
    </row>
    <row r="819" spans="1:2">
      <c r="A819" s="137" t="s">
        <v>3516</v>
      </c>
      <c r="B819" s="206">
        <v>276300000</v>
      </c>
    </row>
    <row r="820" spans="1:2">
      <c r="A820" s="137" t="s">
        <v>4994</v>
      </c>
      <c r="B820" s="206">
        <v>136899950</v>
      </c>
    </row>
    <row r="821" spans="1:2">
      <c r="A821" s="137" t="s">
        <v>4995</v>
      </c>
      <c r="B821" s="206">
        <v>138080000</v>
      </c>
    </row>
    <row r="822" spans="1:2">
      <c r="A822" s="137" t="s">
        <v>4996</v>
      </c>
      <c r="B822" s="206">
        <v>275900000</v>
      </c>
    </row>
    <row r="823" spans="1:2">
      <c r="A823" s="137" t="s">
        <v>4997</v>
      </c>
      <c r="B823" s="206">
        <v>272577800</v>
      </c>
    </row>
    <row r="824" spans="1:2">
      <c r="A824" s="137" t="s">
        <v>4998</v>
      </c>
      <c r="B824" s="206">
        <v>275977700</v>
      </c>
    </row>
    <row r="825" spans="1:2" ht="24">
      <c r="A825" s="137" t="s">
        <v>1976</v>
      </c>
      <c r="B825" s="206">
        <v>499047460</v>
      </c>
    </row>
    <row r="826" spans="1:2">
      <c r="A826" s="137" t="s">
        <v>850</v>
      </c>
      <c r="B826" s="206">
        <v>113299240</v>
      </c>
    </row>
    <row r="827" spans="1:2">
      <c r="A827" s="137" t="s">
        <v>1977</v>
      </c>
      <c r="B827" s="206">
        <v>110185640</v>
      </c>
    </row>
    <row r="828" spans="1:2">
      <c r="A828" s="137" t="s">
        <v>3517</v>
      </c>
      <c r="B828" s="206">
        <v>110231520</v>
      </c>
    </row>
    <row r="829" spans="1:2">
      <c r="A829" s="137" t="s">
        <v>3518</v>
      </c>
      <c r="B829" s="206">
        <v>55095540</v>
      </c>
    </row>
    <row r="830" spans="1:2">
      <c r="A830" s="137" t="s">
        <v>4999</v>
      </c>
      <c r="B830" s="206">
        <v>110235520</v>
      </c>
    </row>
    <row r="831" spans="1:2">
      <c r="A831" s="137" t="s">
        <v>5000</v>
      </c>
      <c r="B831" s="206">
        <v>30241145</v>
      </c>
    </row>
    <row r="832" spans="1:2">
      <c r="A832" s="137" t="s">
        <v>652</v>
      </c>
      <c r="B832" s="206">
        <v>16727205</v>
      </c>
    </row>
    <row r="833" spans="1:2">
      <c r="A833" s="137" t="s">
        <v>5001</v>
      </c>
      <c r="B833" s="206">
        <v>13513940</v>
      </c>
    </row>
    <row r="834" spans="1:2">
      <c r="A834" s="137" t="s">
        <v>1978</v>
      </c>
      <c r="B834" s="206">
        <v>38690576</v>
      </c>
    </row>
    <row r="835" spans="1:2">
      <c r="A835" s="137" t="s">
        <v>650</v>
      </c>
      <c r="B835" s="206">
        <v>8649480</v>
      </c>
    </row>
    <row r="836" spans="1:2">
      <c r="A836" s="137" t="s">
        <v>1979</v>
      </c>
      <c r="B836" s="206">
        <v>8263920</v>
      </c>
    </row>
    <row r="837" spans="1:2">
      <c r="A837" s="137" t="s">
        <v>3519</v>
      </c>
      <c r="B837" s="206">
        <v>10886424</v>
      </c>
    </row>
    <row r="838" spans="1:2">
      <c r="A838" s="137" t="s">
        <v>5002</v>
      </c>
      <c r="B838" s="206">
        <v>10890752</v>
      </c>
    </row>
    <row r="839" spans="1:2">
      <c r="A839" s="137" t="s">
        <v>5003</v>
      </c>
      <c r="B839" s="206">
        <v>189179200</v>
      </c>
    </row>
    <row r="840" spans="1:2">
      <c r="A840" s="137" t="s">
        <v>5004</v>
      </c>
      <c r="B840" s="206">
        <v>189179200</v>
      </c>
    </row>
    <row r="841" spans="1:2">
      <c r="A841" s="137" t="s">
        <v>1980</v>
      </c>
      <c r="B841" s="276">
        <v>33937000</v>
      </c>
    </row>
    <row r="842" spans="1:2">
      <c r="A842" s="137" t="s">
        <v>651</v>
      </c>
      <c r="B842" s="206">
        <v>33937000</v>
      </c>
    </row>
    <row r="843" spans="1:2">
      <c r="A843" s="137" t="s">
        <v>1981</v>
      </c>
      <c r="B843" s="206">
        <v>16968500</v>
      </c>
    </row>
    <row r="844" spans="1:2">
      <c r="A844" s="137" t="s">
        <v>653</v>
      </c>
      <c r="B844" s="206">
        <v>10181100</v>
      </c>
    </row>
    <row r="845" spans="1:2">
      <c r="A845" s="137" t="s">
        <v>654</v>
      </c>
      <c r="B845" s="206">
        <v>6787400</v>
      </c>
    </row>
    <row r="846" spans="1:2">
      <c r="A846" s="137" t="s">
        <v>3520</v>
      </c>
      <c r="B846" s="206">
        <v>14548120</v>
      </c>
    </row>
    <row r="847" spans="1:2">
      <c r="A847" s="137" t="s">
        <v>3521</v>
      </c>
      <c r="B847" s="206">
        <v>6440000</v>
      </c>
    </row>
    <row r="848" spans="1:2">
      <c r="A848" s="137" t="s">
        <v>3522</v>
      </c>
      <c r="B848" s="206">
        <v>2703000</v>
      </c>
    </row>
    <row r="849" spans="1:2">
      <c r="A849" s="137" t="s">
        <v>5005</v>
      </c>
      <c r="B849" s="206">
        <v>5405120</v>
      </c>
    </row>
    <row r="850" spans="1:2">
      <c r="A850" s="137" t="s">
        <v>3523</v>
      </c>
      <c r="B850" s="206">
        <v>33350267</v>
      </c>
    </row>
    <row r="851" spans="1:2">
      <c r="A851" s="137" t="s">
        <v>3524</v>
      </c>
      <c r="B851" s="206">
        <v>22540007</v>
      </c>
    </row>
    <row r="852" spans="1:2">
      <c r="A852" s="137" t="s">
        <v>5006</v>
      </c>
      <c r="B852" s="206">
        <v>10810260</v>
      </c>
    </row>
    <row r="853" spans="1:2">
      <c r="A853" s="137" t="s">
        <v>1982</v>
      </c>
      <c r="B853" s="206">
        <v>70460989</v>
      </c>
    </row>
    <row r="854" spans="1:2">
      <c r="A854" s="137" t="s">
        <v>655</v>
      </c>
      <c r="B854" s="206">
        <v>6350999</v>
      </c>
    </row>
    <row r="855" spans="1:2">
      <c r="A855" s="137" t="s">
        <v>656</v>
      </c>
      <c r="B855" s="206">
        <v>6330999</v>
      </c>
    </row>
    <row r="856" spans="1:2">
      <c r="A856" s="137" t="s">
        <v>657</v>
      </c>
      <c r="B856" s="206">
        <v>6350999</v>
      </c>
    </row>
    <row r="857" spans="1:2">
      <c r="A857" s="137" t="s">
        <v>658</v>
      </c>
      <c r="B857" s="206">
        <v>6350999</v>
      </c>
    </row>
    <row r="858" spans="1:2">
      <c r="A858" s="137" t="s">
        <v>1983</v>
      </c>
      <c r="B858" s="206">
        <v>6350999</v>
      </c>
    </row>
    <row r="859" spans="1:2">
      <c r="A859" s="137" t="s">
        <v>1984</v>
      </c>
      <c r="B859" s="206">
        <v>6340999</v>
      </c>
    </row>
    <row r="860" spans="1:2">
      <c r="A860" s="137" t="s">
        <v>1985</v>
      </c>
      <c r="B860" s="206">
        <v>6350999</v>
      </c>
    </row>
    <row r="861" spans="1:2">
      <c r="A861" s="137" t="s">
        <v>1986</v>
      </c>
      <c r="B861" s="206">
        <v>6350999</v>
      </c>
    </row>
    <row r="862" spans="1:2">
      <c r="A862" s="137" t="s">
        <v>3525</v>
      </c>
      <c r="B862" s="206">
        <v>6350999</v>
      </c>
    </row>
    <row r="863" spans="1:2">
      <c r="A863" s="137" t="s">
        <v>3526</v>
      </c>
      <c r="B863" s="206">
        <v>6350999</v>
      </c>
    </row>
    <row r="864" spans="1:2">
      <c r="A864" s="137" t="s">
        <v>5007</v>
      </c>
      <c r="B864" s="206">
        <v>6980999</v>
      </c>
    </row>
    <row r="865" spans="1:2">
      <c r="A865" s="137" t="s">
        <v>1987</v>
      </c>
      <c r="B865" s="206">
        <v>263145808</v>
      </c>
    </row>
    <row r="866" spans="1:2">
      <c r="A866" s="137" t="s">
        <v>659</v>
      </c>
      <c r="B866" s="206">
        <v>6325059</v>
      </c>
    </row>
    <row r="867" spans="1:2">
      <c r="A867" s="137" t="s">
        <v>660</v>
      </c>
      <c r="B867" s="206">
        <v>6325009</v>
      </c>
    </row>
    <row r="868" spans="1:2">
      <c r="A868" s="137" t="s">
        <v>661</v>
      </c>
      <c r="B868" s="206">
        <v>6325009</v>
      </c>
    </row>
    <row r="869" spans="1:2">
      <c r="A869" s="137" t="s">
        <v>662</v>
      </c>
      <c r="B869" s="206">
        <v>6330000</v>
      </c>
    </row>
    <row r="870" spans="1:2">
      <c r="A870" s="137" t="s">
        <v>663</v>
      </c>
      <c r="B870" s="206">
        <v>6326009</v>
      </c>
    </row>
    <row r="871" spans="1:2">
      <c r="A871" s="137" t="s">
        <v>664</v>
      </c>
      <c r="B871" s="206">
        <v>6329000</v>
      </c>
    </row>
    <row r="872" spans="1:2">
      <c r="A872" s="137" t="s">
        <v>665</v>
      </c>
      <c r="B872" s="206">
        <v>6327000</v>
      </c>
    </row>
    <row r="873" spans="1:2">
      <c r="A873" s="137" t="s">
        <v>666</v>
      </c>
      <c r="B873" s="206">
        <v>6327000</v>
      </c>
    </row>
    <row r="874" spans="1:2">
      <c r="A874" s="137" t="s">
        <v>667</v>
      </c>
      <c r="B874" s="206">
        <v>6327000</v>
      </c>
    </row>
    <row r="875" spans="1:2">
      <c r="A875" s="137" t="s">
        <v>668</v>
      </c>
      <c r="B875" s="206">
        <v>6327000</v>
      </c>
    </row>
    <row r="876" spans="1:2">
      <c r="A876" s="137" t="s">
        <v>669</v>
      </c>
      <c r="B876" s="206">
        <v>6326000</v>
      </c>
    </row>
    <row r="877" spans="1:2">
      <c r="A877" s="137" t="s">
        <v>1988</v>
      </c>
      <c r="B877" s="206">
        <v>6326000</v>
      </c>
    </row>
    <row r="878" spans="1:2">
      <c r="A878" s="137" t="s">
        <v>1989</v>
      </c>
      <c r="B878" s="206">
        <v>6327000</v>
      </c>
    </row>
    <row r="879" spans="1:2">
      <c r="A879" s="137" t="s">
        <v>1990</v>
      </c>
      <c r="B879" s="206">
        <v>6326000</v>
      </c>
    </row>
    <row r="880" spans="1:2">
      <c r="A880" s="137" t="s">
        <v>1991</v>
      </c>
      <c r="B880" s="206">
        <v>6326000</v>
      </c>
    </row>
    <row r="881" spans="1:2">
      <c r="A881" s="137" t="s">
        <v>1992</v>
      </c>
      <c r="B881" s="206">
        <v>6326000</v>
      </c>
    </row>
    <row r="882" spans="1:2">
      <c r="A882" s="137" t="s">
        <v>1993</v>
      </c>
      <c r="B882" s="206">
        <v>6327000</v>
      </c>
    </row>
    <row r="883" spans="1:2">
      <c r="A883" s="137" t="s">
        <v>1994</v>
      </c>
      <c r="B883" s="206">
        <v>6326000</v>
      </c>
    </row>
    <row r="884" spans="1:2">
      <c r="A884" s="137" t="s">
        <v>1995</v>
      </c>
      <c r="B884" s="206">
        <v>6325059</v>
      </c>
    </row>
    <row r="885" spans="1:2">
      <c r="A885" s="137" t="s">
        <v>1996</v>
      </c>
      <c r="B885" s="206">
        <v>6325059</v>
      </c>
    </row>
    <row r="886" spans="1:2">
      <c r="A886" s="137" t="s">
        <v>1997</v>
      </c>
      <c r="B886" s="206">
        <v>6325059</v>
      </c>
    </row>
    <row r="887" spans="1:2">
      <c r="A887" s="137" t="s">
        <v>1998</v>
      </c>
      <c r="B887" s="206">
        <v>6325059</v>
      </c>
    </row>
    <row r="888" spans="1:2">
      <c r="A888" s="137" t="s">
        <v>1999</v>
      </c>
      <c r="B888" s="206">
        <v>6325059</v>
      </c>
    </row>
    <row r="889" spans="1:2">
      <c r="A889" s="137" t="s">
        <v>2000</v>
      </c>
      <c r="B889" s="206">
        <v>6325059</v>
      </c>
    </row>
    <row r="890" spans="1:2">
      <c r="A890" s="137" t="s">
        <v>2001</v>
      </c>
      <c r="B890" s="206">
        <v>6325059</v>
      </c>
    </row>
    <row r="891" spans="1:2">
      <c r="A891" s="137" t="s">
        <v>3527</v>
      </c>
      <c r="B891" s="206">
        <v>6325059</v>
      </c>
    </row>
    <row r="892" spans="1:2">
      <c r="A892" s="137" t="s">
        <v>3528</v>
      </c>
      <c r="B892" s="206">
        <v>6325059</v>
      </c>
    </row>
    <row r="893" spans="1:2">
      <c r="A893" s="137" t="s">
        <v>3529</v>
      </c>
      <c r="B893" s="206">
        <v>6325059</v>
      </c>
    </row>
    <row r="894" spans="1:2">
      <c r="A894" s="137" t="s">
        <v>3530</v>
      </c>
      <c r="B894" s="206">
        <v>6325059</v>
      </c>
    </row>
    <row r="895" spans="1:2">
      <c r="A895" s="137" t="s">
        <v>3531</v>
      </c>
      <c r="B895" s="206">
        <v>6325009</v>
      </c>
    </row>
    <row r="896" spans="1:2">
      <c r="A896" s="137" t="s">
        <v>3532</v>
      </c>
      <c r="B896" s="206">
        <v>6325009</v>
      </c>
    </row>
    <row r="897" spans="1:2">
      <c r="A897" s="137" t="s">
        <v>3533</v>
      </c>
      <c r="B897" s="206">
        <v>6325009</v>
      </c>
    </row>
    <row r="898" spans="1:2">
      <c r="A898" s="137" t="s">
        <v>3534</v>
      </c>
      <c r="B898" s="206">
        <v>6325009</v>
      </c>
    </row>
    <row r="899" spans="1:2">
      <c r="A899" s="137" t="s">
        <v>3535</v>
      </c>
      <c r="B899" s="206">
        <v>6325001</v>
      </c>
    </row>
    <row r="900" spans="1:2">
      <c r="A900" s="137" t="s">
        <v>5008</v>
      </c>
      <c r="B900" s="206">
        <v>6325001</v>
      </c>
    </row>
    <row r="901" spans="1:2">
      <c r="A901" s="137" t="s">
        <v>5009</v>
      </c>
      <c r="B901" s="206">
        <v>6957001</v>
      </c>
    </row>
    <row r="902" spans="1:2">
      <c r="A902" s="137" t="s">
        <v>5010</v>
      </c>
      <c r="B902" s="206">
        <v>6957009</v>
      </c>
    </row>
    <row r="903" spans="1:2">
      <c r="A903" s="137" t="s">
        <v>5011</v>
      </c>
      <c r="B903" s="206">
        <v>6957009</v>
      </c>
    </row>
    <row r="904" spans="1:2">
      <c r="A904" s="137" t="s">
        <v>5012</v>
      </c>
      <c r="B904" s="206">
        <v>6957002</v>
      </c>
    </row>
    <row r="905" spans="1:2">
      <c r="A905" s="137" t="s">
        <v>5013</v>
      </c>
      <c r="B905" s="206">
        <v>6957009</v>
      </c>
    </row>
    <row r="906" spans="1:2">
      <c r="A906" s="137" t="s">
        <v>5014</v>
      </c>
      <c r="B906" s="206">
        <v>6957005</v>
      </c>
    </row>
    <row r="907" spans="1:2">
      <c r="A907" s="137" t="s">
        <v>2002</v>
      </c>
      <c r="B907" s="206">
        <v>99607000</v>
      </c>
    </row>
    <row r="908" spans="1:2">
      <c r="A908" s="137" t="s">
        <v>2003</v>
      </c>
      <c r="B908" s="206">
        <v>32610000</v>
      </c>
    </row>
    <row r="909" spans="1:2">
      <c r="A909" s="137" t="s">
        <v>3536</v>
      </c>
      <c r="B909" s="206">
        <v>12900000</v>
      </c>
    </row>
    <row r="910" spans="1:2">
      <c r="A910" s="137" t="s">
        <v>3537</v>
      </c>
      <c r="B910" s="206">
        <v>27055000</v>
      </c>
    </row>
    <row r="911" spans="1:2">
      <c r="A911" s="137" t="s">
        <v>5015</v>
      </c>
      <c r="B911" s="206">
        <v>10812000</v>
      </c>
    </row>
    <row r="912" spans="1:2">
      <c r="A912" s="137" t="s">
        <v>5016</v>
      </c>
      <c r="B912" s="206">
        <v>16230000</v>
      </c>
    </row>
    <row r="913" spans="1:2">
      <c r="A913" s="136" t="s">
        <v>2004</v>
      </c>
      <c r="B913" s="205">
        <v>83997372</v>
      </c>
    </row>
    <row r="914" spans="1:2">
      <c r="A914" s="137" t="s">
        <v>670</v>
      </c>
      <c r="B914" s="206">
        <v>13574804</v>
      </c>
    </row>
    <row r="915" spans="1:2">
      <c r="A915" s="137" t="s">
        <v>671</v>
      </c>
      <c r="B915" s="206">
        <v>13381776</v>
      </c>
    </row>
    <row r="916" spans="1:2">
      <c r="A916" s="137" t="s">
        <v>2005</v>
      </c>
      <c r="B916" s="206">
        <v>3220000</v>
      </c>
    </row>
    <row r="917" spans="1:2">
      <c r="A917" s="137" t="s">
        <v>2006</v>
      </c>
      <c r="B917" s="206">
        <v>12880308</v>
      </c>
    </row>
    <row r="918" spans="1:2">
      <c r="A918" s="137" t="s">
        <v>3538</v>
      </c>
      <c r="B918" s="206">
        <v>6440000</v>
      </c>
    </row>
    <row r="919" spans="1:2">
      <c r="A919" s="137" t="s">
        <v>3539</v>
      </c>
      <c r="B919" s="206">
        <v>12880004</v>
      </c>
    </row>
    <row r="920" spans="1:2">
      <c r="A920" s="137" t="s">
        <v>3540</v>
      </c>
      <c r="B920" s="206">
        <v>10810240</v>
      </c>
    </row>
    <row r="921" spans="1:2">
      <c r="A921" s="137" t="s">
        <v>5017</v>
      </c>
      <c r="B921" s="206">
        <v>10810240</v>
      </c>
    </row>
    <row r="922" spans="1:2">
      <c r="A922" s="136" t="s">
        <v>2007</v>
      </c>
      <c r="B922" s="205">
        <v>6714400</v>
      </c>
    </row>
    <row r="923" spans="1:2">
      <c r="A923" s="137" t="s">
        <v>672</v>
      </c>
      <c r="B923" s="206">
        <v>6714400</v>
      </c>
    </row>
    <row r="924" spans="1:2">
      <c r="A924" s="136" t="s">
        <v>2008</v>
      </c>
      <c r="B924" s="205">
        <v>13574804</v>
      </c>
    </row>
    <row r="925" spans="1:2">
      <c r="A925" s="137" t="s">
        <v>673</v>
      </c>
      <c r="B925" s="206">
        <v>13574804</v>
      </c>
    </row>
    <row r="926" spans="1:2">
      <c r="A926" s="136" t="s">
        <v>2009</v>
      </c>
      <c r="B926" s="205">
        <v>732480</v>
      </c>
    </row>
    <row r="927" spans="1:2">
      <c r="A927" s="137" t="s">
        <v>674</v>
      </c>
      <c r="B927" s="206">
        <v>732480</v>
      </c>
    </row>
    <row r="928" spans="1:2">
      <c r="A928" s="136" t="s">
        <v>2010</v>
      </c>
      <c r="B928" s="205">
        <v>837047181</v>
      </c>
    </row>
    <row r="929" spans="1:2">
      <c r="A929" s="137" t="s">
        <v>675</v>
      </c>
      <c r="B929" s="206">
        <v>57663220</v>
      </c>
    </row>
    <row r="930" spans="1:2">
      <c r="A930" s="137" t="s">
        <v>676</v>
      </c>
      <c r="B930" s="206">
        <v>57663200</v>
      </c>
    </row>
    <row r="931" spans="1:2">
      <c r="A931" s="137" t="s">
        <v>677</v>
      </c>
      <c r="B931" s="206">
        <v>57573620</v>
      </c>
    </row>
    <row r="932" spans="1:2">
      <c r="A932" s="137" t="s">
        <v>678</v>
      </c>
      <c r="B932" s="206">
        <v>57573640</v>
      </c>
    </row>
    <row r="933" spans="1:2">
      <c r="A933" s="137" t="s">
        <v>679</v>
      </c>
      <c r="B933" s="206">
        <v>56560020</v>
      </c>
    </row>
    <row r="934" spans="1:2">
      <c r="A934" s="137" t="s">
        <v>680</v>
      </c>
      <c r="B934" s="206">
        <v>56560020</v>
      </c>
    </row>
    <row r="935" spans="1:2">
      <c r="A935" s="137" t="s">
        <v>2011</v>
      </c>
      <c r="B935" s="206">
        <v>56560000</v>
      </c>
    </row>
    <row r="936" spans="1:2">
      <c r="A936" s="137" t="s">
        <v>2012</v>
      </c>
      <c r="B936" s="206">
        <v>55092820</v>
      </c>
    </row>
    <row r="937" spans="1:2">
      <c r="A937" s="137" t="s">
        <v>2013</v>
      </c>
      <c r="B937" s="206">
        <v>54440140</v>
      </c>
    </row>
    <row r="938" spans="1:2">
      <c r="A938" s="137" t="s">
        <v>3541</v>
      </c>
      <c r="B938" s="206">
        <v>54432140</v>
      </c>
    </row>
    <row r="939" spans="1:2">
      <c r="A939" s="137" t="s">
        <v>3542</v>
      </c>
      <c r="B939" s="206">
        <v>54435760</v>
      </c>
    </row>
    <row r="940" spans="1:2">
      <c r="A940" s="137" t="s">
        <v>3543</v>
      </c>
      <c r="B940" s="206">
        <v>54433980</v>
      </c>
    </row>
    <row r="941" spans="1:2">
      <c r="A941" s="137" t="s">
        <v>3544</v>
      </c>
      <c r="B941" s="206">
        <v>8174664</v>
      </c>
    </row>
    <row r="942" spans="1:2">
      <c r="A942" s="137" t="s">
        <v>3545</v>
      </c>
      <c r="B942" s="206">
        <v>46335217</v>
      </c>
    </row>
    <row r="943" spans="1:2">
      <c r="A943" s="137" t="s">
        <v>5018</v>
      </c>
      <c r="B943" s="206">
        <v>54455780</v>
      </c>
    </row>
    <row r="944" spans="1:2">
      <c r="A944" s="137" t="s">
        <v>5019</v>
      </c>
      <c r="B944" s="206">
        <v>55092960</v>
      </c>
    </row>
    <row r="945" spans="1:2">
      <c r="A945" s="137" t="s">
        <v>2014</v>
      </c>
      <c r="B945" s="206">
        <v>221974960</v>
      </c>
    </row>
    <row r="946" spans="1:2">
      <c r="A946" s="137" t="s">
        <v>681</v>
      </c>
      <c r="B946" s="206">
        <v>28786820</v>
      </c>
    </row>
    <row r="947" spans="1:2">
      <c r="A947" s="137" t="s">
        <v>682</v>
      </c>
      <c r="B947" s="206">
        <v>28786810</v>
      </c>
    </row>
    <row r="948" spans="1:2">
      <c r="A948" s="137" t="s">
        <v>2015</v>
      </c>
      <c r="B948" s="206">
        <v>28280010</v>
      </c>
    </row>
    <row r="949" spans="1:2">
      <c r="A949" s="137" t="s">
        <v>2016</v>
      </c>
      <c r="B949" s="206">
        <v>27216000</v>
      </c>
    </row>
    <row r="950" spans="1:2">
      <c r="A950" s="137" t="s">
        <v>3546</v>
      </c>
      <c r="B950" s="206">
        <v>27218880</v>
      </c>
    </row>
    <row r="951" spans="1:2">
      <c r="A951" s="137" t="s">
        <v>3547</v>
      </c>
      <c r="B951" s="206">
        <v>27216010</v>
      </c>
    </row>
    <row r="952" spans="1:2">
      <c r="A952" s="137" t="s">
        <v>5020</v>
      </c>
      <c r="B952" s="206">
        <v>27244440</v>
      </c>
    </row>
    <row r="953" spans="1:2">
      <c r="A953" s="137" t="s">
        <v>5021</v>
      </c>
      <c r="B953" s="206">
        <v>27225990</v>
      </c>
    </row>
    <row r="954" spans="1:2">
      <c r="A954" s="137" t="s">
        <v>2017</v>
      </c>
      <c r="B954" s="206">
        <v>360000</v>
      </c>
    </row>
    <row r="955" spans="1:2">
      <c r="A955" s="137" t="s">
        <v>683</v>
      </c>
      <c r="B955" s="206">
        <v>360000</v>
      </c>
    </row>
    <row r="956" spans="1:2">
      <c r="A956" s="137" t="s">
        <v>2018</v>
      </c>
      <c r="B956" s="206">
        <v>520687300</v>
      </c>
    </row>
    <row r="957" spans="1:2">
      <c r="A957" s="137" t="s">
        <v>684</v>
      </c>
      <c r="B957" s="206">
        <v>67875760</v>
      </c>
    </row>
    <row r="958" spans="1:2">
      <c r="A958" s="137" t="s">
        <v>685</v>
      </c>
      <c r="B958" s="206">
        <v>67874020</v>
      </c>
    </row>
    <row r="959" spans="1:2">
      <c r="A959" s="137" t="s">
        <v>686</v>
      </c>
      <c r="B959" s="206">
        <v>66908820</v>
      </c>
    </row>
    <row r="960" spans="1:2">
      <c r="A960" s="137" t="s">
        <v>2019</v>
      </c>
      <c r="B960" s="206">
        <v>64400020</v>
      </c>
    </row>
    <row r="961" spans="1:2">
      <c r="A961" s="137" t="s">
        <v>2020</v>
      </c>
      <c r="B961" s="206">
        <v>64400020</v>
      </c>
    </row>
    <row r="962" spans="1:2">
      <c r="A962" s="137" t="s">
        <v>3548</v>
      </c>
      <c r="B962" s="206">
        <v>27025600</v>
      </c>
    </row>
    <row r="963" spans="1:2">
      <c r="A963" s="137" t="s">
        <v>3549</v>
      </c>
      <c r="B963" s="206">
        <v>54055760</v>
      </c>
    </row>
    <row r="964" spans="1:2">
      <c r="A964" s="137" t="s">
        <v>5022</v>
      </c>
      <c r="B964" s="206">
        <v>54051540</v>
      </c>
    </row>
    <row r="965" spans="1:2">
      <c r="A965" s="137" t="s">
        <v>5023</v>
      </c>
      <c r="B965" s="206">
        <v>54095760</v>
      </c>
    </row>
    <row r="966" spans="1:2">
      <c r="A966" s="136" t="s">
        <v>2021</v>
      </c>
      <c r="B966" s="205">
        <v>703791400</v>
      </c>
    </row>
    <row r="967" spans="1:2">
      <c r="A967" s="137" t="s">
        <v>687</v>
      </c>
      <c r="B967" s="206">
        <v>67874000</v>
      </c>
    </row>
    <row r="968" spans="1:2">
      <c r="A968" s="137" t="s">
        <v>688</v>
      </c>
      <c r="B968" s="206">
        <v>66910000</v>
      </c>
    </row>
    <row r="969" spans="1:2">
      <c r="A969" s="137" t="s">
        <v>2022</v>
      </c>
      <c r="B969" s="206">
        <v>100363500</v>
      </c>
    </row>
    <row r="970" spans="1:2">
      <c r="A970" s="137" t="s">
        <v>2023</v>
      </c>
      <c r="B970" s="206">
        <v>128800000</v>
      </c>
    </row>
    <row r="971" spans="1:2">
      <c r="A971" s="137" t="s">
        <v>3550</v>
      </c>
      <c r="B971" s="206">
        <v>96600300</v>
      </c>
    </row>
    <row r="972" spans="1:2">
      <c r="A972" s="137" t="s">
        <v>3551</v>
      </c>
      <c r="B972" s="206">
        <v>81090000</v>
      </c>
    </row>
    <row r="973" spans="1:2">
      <c r="A973" s="137" t="s">
        <v>5024</v>
      </c>
      <c r="B973" s="206">
        <v>81076800</v>
      </c>
    </row>
    <row r="974" spans="1:2">
      <c r="A974" s="137" t="s">
        <v>5025</v>
      </c>
      <c r="B974" s="206">
        <v>81076800</v>
      </c>
    </row>
    <row r="975" spans="1:2">
      <c r="A975" s="137" t="s">
        <v>2024</v>
      </c>
      <c r="B975" s="206">
        <v>618180865</v>
      </c>
    </row>
    <row r="976" spans="1:2">
      <c r="A976" s="137" t="s">
        <v>2025</v>
      </c>
      <c r="B976" s="206">
        <v>54432000</v>
      </c>
    </row>
    <row r="977" spans="1:2">
      <c r="A977" s="137" t="s">
        <v>3552</v>
      </c>
      <c r="B977" s="206">
        <v>54432000</v>
      </c>
    </row>
    <row r="978" spans="1:2">
      <c r="A978" s="137" t="s">
        <v>3553</v>
      </c>
      <c r="B978" s="206">
        <v>54432000</v>
      </c>
    </row>
    <row r="979" spans="1:2">
      <c r="A979" s="137" t="s">
        <v>3554</v>
      </c>
      <c r="B979" s="206">
        <v>54454000</v>
      </c>
    </row>
    <row r="980" spans="1:2">
      <c r="A980" s="137" t="s">
        <v>3555</v>
      </c>
      <c r="B980" s="206">
        <v>68040000</v>
      </c>
    </row>
    <row r="981" spans="1:2">
      <c r="A981" s="137" t="s">
        <v>3556</v>
      </c>
      <c r="B981" s="206">
        <v>54432000</v>
      </c>
    </row>
    <row r="982" spans="1:2">
      <c r="A982" s="137" t="s">
        <v>3557</v>
      </c>
      <c r="B982" s="206">
        <v>40824015</v>
      </c>
    </row>
    <row r="983" spans="1:2">
      <c r="A983" s="137" t="s">
        <v>3558</v>
      </c>
      <c r="B983" s="206">
        <v>54432040</v>
      </c>
    </row>
    <row r="984" spans="1:2">
      <c r="A984" s="137" t="s">
        <v>3559</v>
      </c>
      <c r="B984" s="206">
        <v>54432100</v>
      </c>
    </row>
    <row r="985" spans="1:2">
      <c r="A985" s="137" t="s">
        <v>3560</v>
      </c>
      <c r="B985" s="206">
        <v>40839000</v>
      </c>
    </row>
    <row r="986" spans="1:2">
      <c r="A986" s="137" t="s">
        <v>3561</v>
      </c>
      <c r="B986" s="206">
        <v>40824075</v>
      </c>
    </row>
    <row r="987" spans="1:2">
      <c r="A987" s="137" t="s">
        <v>3562</v>
      </c>
      <c r="B987" s="206">
        <v>19051235</v>
      </c>
    </row>
    <row r="988" spans="1:2">
      <c r="A988" s="137" t="s">
        <v>3563</v>
      </c>
      <c r="B988" s="206">
        <v>27556400</v>
      </c>
    </row>
    <row r="989" spans="1:2">
      <c r="A989" s="137" t="s">
        <v>2026</v>
      </c>
      <c r="B989" s="206">
        <v>251092000</v>
      </c>
    </row>
    <row r="990" spans="1:2">
      <c r="A990" s="137" t="s">
        <v>689</v>
      </c>
      <c r="B990" s="206">
        <v>34090000</v>
      </c>
    </row>
    <row r="991" spans="1:2">
      <c r="A991" s="137" t="s">
        <v>690</v>
      </c>
      <c r="B991" s="206">
        <v>34090000</v>
      </c>
    </row>
    <row r="992" spans="1:2">
      <c r="A992" s="137" t="s">
        <v>2027</v>
      </c>
      <c r="B992" s="206">
        <v>64420000</v>
      </c>
    </row>
    <row r="993" spans="1:2">
      <c r="A993" s="137" t="s">
        <v>3564</v>
      </c>
      <c r="B993" s="206">
        <v>64416000</v>
      </c>
    </row>
    <row r="994" spans="1:2">
      <c r="A994" s="137" t="s">
        <v>3565</v>
      </c>
      <c r="B994" s="206">
        <v>27038000</v>
      </c>
    </row>
    <row r="995" spans="1:2">
      <c r="A995" s="137" t="s">
        <v>3566</v>
      </c>
      <c r="B995" s="206">
        <v>27038000</v>
      </c>
    </row>
    <row r="996" spans="1:2">
      <c r="A996" s="137" t="s">
        <v>2028</v>
      </c>
      <c r="B996" s="206">
        <v>10886500</v>
      </c>
    </row>
    <row r="997" spans="1:2">
      <c r="A997" s="137" t="s">
        <v>2029</v>
      </c>
      <c r="B997" s="206">
        <v>5443200</v>
      </c>
    </row>
    <row r="998" spans="1:2">
      <c r="A998" s="137" t="s">
        <v>3567</v>
      </c>
      <c r="B998" s="206">
        <v>5443300</v>
      </c>
    </row>
    <row r="999" spans="1:2">
      <c r="A999" s="137" t="s">
        <v>2030</v>
      </c>
      <c r="B999" s="206">
        <v>1141236360</v>
      </c>
    </row>
    <row r="1000" spans="1:2">
      <c r="A1000" s="137" t="s">
        <v>2031</v>
      </c>
      <c r="B1000" s="206">
        <v>31446360</v>
      </c>
    </row>
    <row r="1001" spans="1:2">
      <c r="A1001" s="137" t="s">
        <v>691</v>
      </c>
      <c r="B1001" s="206">
        <v>1109790000</v>
      </c>
    </row>
    <row r="1002" spans="1:2">
      <c r="A1002" s="137" t="s">
        <v>2032</v>
      </c>
      <c r="B1002" s="206">
        <v>25072850</v>
      </c>
    </row>
    <row r="1003" spans="1:2">
      <c r="A1003" s="137" t="s">
        <v>2033</v>
      </c>
      <c r="B1003" s="206">
        <v>14362700</v>
      </c>
    </row>
    <row r="1004" spans="1:2">
      <c r="A1004" s="137" t="s">
        <v>2034</v>
      </c>
      <c r="B1004" s="206">
        <v>10710150</v>
      </c>
    </row>
    <row r="1005" spans="1:2">
      <c r="A1005" s="137" t="s">
        <v>2035</v>
      </c>
      <c r="B1005" s="206">
        <v>20511700</v>
      </c>
    </row>
    <row r="1006" spans="1:2">
      <c r="A1006" s="137" t="s">
        <v>692</v>
      </c>
      <c r="B1006" s="206">
        <v>6690886</v>
      </c>
    </row>
    <row r="1007" spans="1:2">
      <c r="A1007" s="137" t="s">
        <v>2036</v>
      </c>
      <c r="B1007" s="206">
        <v>5656014</v>
      </c>
    </row>
    <row r="1008" spans="1:2">
      <c r="A1008" s="137" t="s">
        <v>3568</v>
      </c>
      <c r="B1008" s="206">
        <v>8164800</v>
      </c>
    </row>
    <row r="1009" spans="1:2">
      <c r="A1009" s="137" t="s">
        <v>2037</v>
      </c>
      <c r="B1009" s="206">
        <v>143934050</v>
      </c>
    </row>
    <row r="1010" spans="1:2">
      <c r="A1010" s="137" t="s">
        <v>693</v>
      </c>
      <c r="B1010" s="206">
        <v>143934050</v>
      </c>
    </row>
    <row r="1011" spans="1:2">
      <c r="A1011" s="137" t="s">
        <v>2038</v>
      </c>
      <c r="B1011" s="206">
        <v>6690884</v>
      </c>
    </row>
    <row r="1012" spans="1:2">
      <c r="A1012" s="137" t="s">
        <v>694</v>
      </c>
      <c r="B1012" s="206">
        <v>6690884</v>
      </c>
    </row>
    <row r="1013" spans="1:2">
      <c r="A1013" s="136" t="s">
        <v>2039</v>
      </c>
      <c r="B1013" s="205">
        <v>1317763327.29</v>
      </c>
    </row>
    <row r="1014" spans="1:2">
      <c r="A1014" s="137" t="s">
        <v>695</v>
      </c>
      <c r="B1014" s="206">
        <v>287868001</v>
      </c>
    </row>
    <row r="1015" spans="1:2">
      <c r="A1015" s="137" t="s">
        <v>696</v>
      </c>
      <c r="B1015" s="206">
        <v>56859707.119999997</v>
      </c>
    </row>
    <row r="1016" spans="1:2">
      <c r="A1016" s="137" t="s">
        <v>697</v>
      </c>
      <c r="B1016" s="206">
        <v>50270545.770000003</v>
      </c>
    </row>
    <row r="1017" spans="1:2">
      <c r="A1017" s="137" t="s">
        <v>698</v>
      </c>
      <c r="B1017" s="206">
        <v>282800001</v>
      </c>
    </row>
    <row r="1018" spans="1:2">
      <c r="A1018" s="137" t="s">
        <v>3569</v>
      </c>
      <c r="B1018" s="206">
        <v>317676038.39999998</v>
      </c>
    </row>
    <row r="1019" spans="1:2">
      <c r="A1019" s="137" t="s">
        <v>5026</v>
      </c>
      <c r="B1019" s="206">
        <v>322289034</v>
      </c>
    </row>
    <row r="1020" spans="1:2">
      <c r="A1020" s="136" t="s">
        <v>5027</v>
      </c>
      <c r="B1020" s="205">
        <v>27025660</v>
      </c>
    </row>
    <row r="1021" spans="1:2">
      <c r="A1021" s="137" t="s">
        <v>5028</v>
      </c>
      <c r="B1021" s="206">
        <v>27025660</v>
      </c>
    </row>
    <row r="1022" spans="1:2">
      <c r="A1022" s="137" t="s">
        <v>2040</v>
      </c>
      <c r="B1022" s="206">
        <v>692748000</v>
      </c>
    </row>
    <row r="1023" spans="1:2">
      <c r="A1023" s="137" t="s">
        <v>699</v>
      </c>
      <c r="B1023" s="206">
        <v>72079250</v>
      </c>
    </row>
    <row r="1024" spans="1:2">
      <c r="A1024" s="137" t="s">
        <v>700</v>
      </c>
      <c r="B1024" s="206">
        <v>72079250</v>
      </c>
    </row>
    <row r="1025" spans="1:2">
      <c r="A1025" s="137" t="s">
        <v>2041</v>
      </c>
      <c r="B1025" s="206">
        <v>70812250</v>
      </c>
    </row>
    <row r="1026" spans="1:2">
      <c r="A1026" s="137" t="s">
        <v>2042</v>
      </c>
      <c r="B1026" s="206">
        <v>68390000</v>
      </c>
    </row>
    <row r="1027" spans="1:2">
      <c r="A1027" s="137" t="s">
        <v>2043</v>
      </c>
      <c r="B1027" s="206">
        <v>68040000</v>
      </c>
    </row>
    <row r="1028" spans="1:2">
      <c r="A1028" s="137" t="s">
        <v>3570</v>
      </c>
      <c r="B1028" s="206">
        <v>68115250</v>
      </c>
    </row>
    <row r="1029" spans="1:2">
      <c r="A1029" s="137" t="s">
        <v>3571</v>
      </c>
      <c r="B1029" s="206">
        <v>68040000</v>
      </c>
    </row>
    <row r="1030" spans="1:2">
      <c r="A1030" s="137" t="s">
        <v>3572</v>
      </c>
      <c r="B1030" s="206">
        <v>68041250</v>
      </c>
    </row>
    <row r="1031" spans="1:2">
      <c r="A1031" s="137" t="s">
        <v>5029</v>
      </c>
      <c r="B1031" s="206">
        <v>68162750</v>
      </c>
    </row>
    <row r="1032" spans="1:2">
      <c r="A1032" s="137" t="s">
        <v>5030</v>
      </c>
      <c r="B1032" s="206">
        <v>68988000</v>
      </c>
    </row>
    <row r="1033" spans="1:2">
      <c r="A1033" s="137" t="s">
        <v>2044</v>
      </c>
      <c r="B1033" s="206">
        <v>3393701</v>
      </c>
    </row>
    <row r="1034" spans="1:2">
      <c r="A1034" s="137" t="s">
        <v>701</v>
      </c>
      <c r="B1034" s="206">
        <v>3393701</v>
      </c>
    </row>
    <row r="1035" spans="1:2">
      <c r="A1035" s="137" t="s">
        <v>2045</v>
      </c>
      <c r="B1035" s="206">
        <v>50422915</v>
      </c>
    </row>
    <row r="1036" spans="1:2">
      <c r="A1036" s="137" t="s">
        <v>702</v>
      </c>
      <c r="B1036" s="206">
        <v>16968505</v>
      </c>
    </row>
    <row r="1037" spans="1:2">
      <c r="A1037" s="137" t="s">
        <v>2046</v>
      </c>
      <c r="B1037" s="206">
        <v>16727205</v>
      </c>
    </row>
    <row r="1038" spans="1:2">
      <c r="A1038" s="137" t="s">
        <v>2047</v>
      </c>
      <c r="B1038" s="206">
        <v>16727205</v>
      </c>
    </row>
    <row r="1039" spans="1:2">
      <c r="A1039" s="137" t="s">
        <v>2048</v>
      </c>
      <c r="B1039" s="206">
        <v>2869290158</v>
      </c>
    </row>
    <row r="1040" spans="1:2">
      <c r="A1040" s="137" t="s">
        <v>703</v>
      </c>
      <c r="B1040" s="206">
        <v>29450880</v>
      </c>
    </row>
    <row r="1041" spans="1:2">
      <c r="A1041" s="137" t="s">
        <v>704</v>
      </c>
      <c r="B1041" s="206">
        <v>51897384</v>
      </c>
    </row>
    <row r="1042" spans="1:2">
      <c r="A1042" s="137" t="s">
        <v>705</v>
      </c>
      <c r="B1042" s="206">
        <v>40366032</v>
      </c>
    </row>
    <row r="1043" spans="1:2">
      <c r="A1043" s="137" t="s">
        <v>706</v>
      </c>
      <c r="B1043" s="206">
        <v>60546948</v>
      </c>
    </row>
    <row r="1044" spans="1:2">
      <c r="A1044" s="137" t="s">
        <v>707</v>
      </c>
      <c r="B1044" s="206">
        <v>80729264</v>
      </c>
    </row>
    <row r="1045" spans="1:2">
      <c r="A1045" s="137" t="s">
        <v>708</v>
      </c>
      <c r="B1045" s="206">
        <v>77846076</v>
      </c>
    </row>
    <row r="1046" spans="1:2">
      <c r="A1046" s="137" t="s">
        <v>709</v>
      </c>
      <c r="B1046" s="206">
        <v>62314736</v>
      </c>
    </row>
    <row r="1047" spans="1:2">
      <c r="A1047" s="137" t="s">
        <v>2049</v>
      </c>
      <c r="B1047" s="206">
        <v>33991056</v>
      </c>
    </row>
    <row r="1048" spans="1:2">
      <c r="A1048" s="137" t="s">
        <v>2050</v>
      </c>
      <c r="B1048" s="206">
        <v>50984640</v>
      </c>
    </row>
    <row r="1049" spans="1:2">
      <c r="A1049" s="137" t="s">
        <v>2051</v>
      </c>
      <c r="B1049" s="206">
        <v>27216010</v>
      </c>
    </row>
    <row r="1050" spans="1:2">
      <c r="A1050" s="137" t="s">
        <v>2052</v>
      </c>
      <c r="B1050" s="206">
        <v>27216880</v>
      </c>
    </row>
    <row r="1051" spans="1:2">
      <c r="A1051" s="137" t="s">
        <v>2053</v>
      </c>
      <c r="B1051" s="206">
        <v>35380800</v>
      </c>
    </row>
    <row r="1052" spans="1:2">
      <c r="A1052" s="137" t="s">
        <v>2054</v>
      </c>
      <c r="B1052" s="206">
        <v>108864320</v>
      </c>
    </row>
    <row r="1053" spans="1:2">
      <c r="A1053" s="137" t="s">
        <v>2055</v>
      </c>
      <c r="B1053" s="206">
        <v>122472225</v>
      </c>
    </row>
    <row r="1054" spans="1:2">
      <c r="A1054" s="137" t="s">
        <v>2056</v>
      </c>
      <c r="B1054" s="206">
        <v>68047200</v>
      </c>
    </row>
    <row r="1055" spans="1:2">
      <c r="A1055" s="137" t="s">
        <v>2057</v>
      </c>
      <c r="B1055" s="206">
        <v>119750444</v>
      </c>
    </row>
    <row r="1056" spans="1:2">
      <c r="A1056" s="137" t="s">
        <v>2058</v>
      </c>
      <c r="B1056" s="206">
        <v>57154755</v>
      </c>
    </row>
    <row r="1057" spans="1:2">
      <c r="A1057" s="137" t="s">
        <v>2059</v>
      </c>
      <c r="B1057" s="206">
        <v>81648030</v>
      </c>
    </row>
    <row r="1058" spans="1:2">
      <c r="A1058" s="137" t="s">
        <v>2060</v>
      </c>
      <c r="B1058" s="206">
        <v>27216880</v>
      </c>
    </row>
    <row r="1059" spans="1:2">
      <c r="A1059" s="137" t="s">
        <v>2061</v>
      </c>
      <c r="B1059" s="206">
        <v>81650640</v>
      </c>
    </row>
    <row r="1060" spans="1:2">
      <c r="A1060" s="137" t="s">
        <v>3573</v>
      </c>
      <c r="B1060" s="206">
        <v>54837760</v>
      </c>
    </row>
    <row r="1061" spans="1:2">
      <c r="A1061" s="137" t="s">
        <v>3574</v>
      </c>
      <c r="B1061" s="206">
        <v>54433760</v>
      </c>
    </row>
    <row r="1062" spans="1:2">
      <c r="A1062" s="137" t="s">
        <v>3575</v>
      </c>
      <c r="B1062" s="206">
        <v>54433760</v>
      </c>
    </row>
    <row r="1063" spans="1:2">
      <c r="A1063" s="137" t="s">
        <v>3576</v>
      </c>
      <c r="B1063" s="206">
        <v>81650640</v>
      </c>
    </row>
    <row r="1064" spans="1:2">
      <c r="A1064" s="137" t="s">
        <v>3577</v>
      </c>
      <c r="B1064" s="206">
        <v>13608440</v>
      </c>
    </row>
    <row r="1065" spans="1:2">
      <c r="A1065" s="137" t="s">
        <v>3578</v>
      </c>
      <c r="B1065" s="206">
        <v>73483686</v>
      </c>
    </row>
    <row r="1066" spans="1:2">
      <c r="A1066" s="137" t="s">
        <v>3579</v>
      </c>
      <c r="B1066" s="206">
        <v>81650640</v>
      </c>
    </row>
    <row r="1067" spans="1:2">
      <c r="A1067" s="137" t="s">
        <v>3580</v>
      </c>
      <c r="B1067" s="206">
        <v>21773504</v>
      </c>
    </row>
    <row r="1068" spans="1:2">
      <c r="A1068" s="137" t="s">
        <v>3581</v>
      </c>
      <c r="B1068" s="206">
        <v>81650640</v>
      </c>
    </row>
    <row r="1069" spans="1:2">
      <c r="A1069" s="137" t="s">
        <v>3582</v>
      </c>
      <c r="B1069" s="206">
        <v>73485576</v>
      </c>
    </row>
    <row r="1070" spans="1:2">
      <c r="A1070" s="137" t="s">
        <v>3583</v>
      </c>
      <c r="B1070" s="206">
        <v>54433760</v>
      </c>
    </row>
    <row r="1071" spans="1:2">
      <c r="A1071" s="137" t="s">
        <v>3584</v>
      </c>
      <c r="B1071" s="206">
        <v>40825320</v>
      </c>
    </row>
    <row r="1072" spans="1:2">
      <c r="A1072" s="137" t="s">
        <v>3585</v>
      </c>
      <c r="B1072" s="206">
        <v>40825320</v>
      </c>
    </row>
    <row r="1073" spans="1:2">
      <c r="A1073" s="137" t="s">
        <v>3586</v>
      </c>
      <c r="B1073" s="206">
        <v>40825320</v>
      </c>
    </row>
    <row r="1074" spans="1:2">
      <c r="A1074" s="137" t="s">
        <v>5031</v>
      </c>
      <c r="B1074" s="206">
        <v>106145832</v>
      </c>
    </row>
    <row r="1075" spans="1:2">
      <c r="A1075" s="137" t="s">
        <v>5032</v>
      </c>
      <c r="B1075" s="206">
        <v>65320512</v>
      </c>
    </row>
    <row r="1076" spans="1:2">
      <c r="A1076" s="137" t="s">
        <v>5033</v>
      </c>
      <c r="B1076" s="206">
        <v>43550208</v>
      </c>
    </row>
    <row r="1077" spans="1:2">
      <c r="A1077" s="137" t="s">
        <v>5034</v>
      </c>
      <c r="B1077" s="206">
        <v>68047200</v>
      </c>
    </row>
    <row r="1078" spans="1:2">
      <c r="A1078" s="137" t="s">
        <v>5035</v>
      </c>
      <c r="B1078" s="206">
        <v>43547008</v>
      </c>
    </row>
    <row r="1079" spans="1:2">
      <c r="A1079" s="137" t="s">
        <v>5036</v>
      </c>
      <c r="B1079" s="206">
        <v>111589208</v>
      </c>
    </row>
    <row r="1080" spans="1:2">
      <c r="A1080" s="137" t="s">
        <v>5037</v>
      </c>
      <c r="B1080" s="206">
        <v>111638408</v>
      </c>
    </row>
    <row r="1081" spans="1:2">
      <c r="A1081" s="137" t="s">
        <v>5038</v>
      </c>
      <c r="B1081" s="206">
        <v>111638408</v>
      </c>
    </row>
    <row r="1082" spans="1:2">
      <c r="A1082" s="137" t="s">
        <v>5039</v>
      </c>
      <c r="B1082" s="206">
        <v>113073408</v>
      </c>
    </row>
    <row r="1083" spans="1:2">
      <c r="A1083" s="137" t="s">
        <v>5040</v>
      </c>
      <c r="B1083" s="206">
        <v>82076640</v>
      </c>
    </row>
    <row r="1084" spans="1:2">
      <c r="A1084" s="137" t="s">
        <v>2062</v>
      </c>
      <c r="B1084" s="206">
        <v>857333050</v>
      </c>
    </row>
    <row r="1085" spans="1:2">
      <c r="A1085" s="137" t="s">
        <v>710</v>
      </c>
      <c r="B1085" s="206">
        <v>144158000</v>
      </c>
    </row>
    <row r="1086" spans="1:2">
      <c r="A1086" s="137" t="s">
        <v>2063</v>
      </c>
      <c r="B1086" s="206">
        <v>141624000</v>
      </c>
    </row>
    <row r="1087" spans="1:2">
      <c r="A1087" s="137" t="s">
        <v>3587</v>
      </c>
      <c r="B1087" s="206">
        <v>81648000</v>
      </c>
    </row>
    <row r="1088" spans="1:2">
      <c r="A1088" s="137" t="s">
        <v>3588</v>
      </c>
      <c r="B1088" s="206">
        <v>81648000</v>
      </c>
    </row>
    <row r="1089" spans="1:2">
      <c r="A1089" s="137" t="s">
        <v>3589</v>
      </c>
      <c r="B1089" s="206">
        <v>136080050</v>
      </c>
    </row>
    <row r="1090" spans="1:2">
      <c r="A1090" s="137" t="s">
        <v>3590</v>
      </c>
      <c r="B1090" s="206">
        <v>136080000</v>
      </c>
    </row>
    <row r="1091" spans="1:2">
      <c r="A1091" s="137" t="s">
        <v>5041</v>
      </c>
      <c r="B1091" s="206">
        <v>136095000</v>
      </c>
    </row>
    <row r="1092" spans="1:2">
      <c r="A1092" s="137" t="s">
        <v>2064</v>
      </c>
      <c r="B1092" s="206">
        <v>5247209755.9499998</v>
      </c>
    </row>
    <row r="1093" spans="1:2">
      <c r="A1093" s="137" t="s">
        <v>711</v>
      </c>
      <c r="B1093" s="206">
        <v>344762351.27999997</v>
      </c>
    </row>
    <row r="1094" spans="1:2">
      <c r="A1094" s="137" t="s">
        <v>712</v>
      </c>
      <c r="B1094" s="206">
        <v>343375662.00999999</v>
      </c>
    </row>
    <row r="1095" spans="1:2">
      <c r="A1095" s="137" t="s">
        <v>713</v>
      </c>
      <c r="B1095" s="206">
        <v>343838294.69</v>
      </c>
    </row>
    <row r="1096" spans="1:2">
      <c r="A1096" s="137" t="s">
        <v>714</v>
      </c>
      <c r="B1096" s="206">
        <v>335400918.60000002</v>
      </c>
    </row>
    <row r="1097" spans="1:2">
      <c r="A1097" s="137" t="s">
        <v>2065</v>
      </c>
      <c r="B1097" s="206">
        <v>335870366.75999999</v>
      </c>
    </row>
    <row r="1098" spans="1:2">
      <c r="A1098" s="137" t="s">
        <v>2066</v>
      </c>
      <c r="B1098" s="206">
        <v>334863598.41000003</v>
      </c>
    </row>
    <row r="1099" spans="1:2">
      <c r="A1099" s="137" t="s">
        <v>2067</v>
      </c>
      <c r="B1099" s="206">
        <v>10894568.800000001</v>
      </c>
    </row>
    <row r="1100" spans="1:2">
      <c r="A1100" s="137" t="s">
        <v>2068</v>
      </c>
      <c r="B1100" s="206">
        <v>313005620</v>
      </c>
    </row>
    <row r="1101" spans="1:2">
      <c r="A1101" s="137" t="s">
        <v>2069</v>
      </c>
      <c r="B1101" s="206">
        <v>322136859.16000003</v>
      </c>
    </row>
    <row r="1102" spans="1:2">
      <c r="A1102" s="137" t="s">
        <v>2070</v>
      </c>
      <c r="B1102" s="206">
        <v>321682351.79000002</v>
      </c>
    </row>
    <row r="1103" spans="1:2">
      <c r="A1103" s="137" t="s">
        <v>3591</v>
      </c>
      <c r="B1103" s="206">
        <v>319529781.19999999</v>
      </c>
    </row>
    <row r="1104" spans="1:2">
      <c r="A1104" s="137" t="s">
        <v>3592</v>
      </c>
      <c r="B1104" s="206">
        <v>25515000</v>
      </c>
    </row>
    <row r="1105" spans="1:2">
      <c r="A1105" s="137" t="s">
        <v>3593</v>
      </c>
      <c r="B1105" s="206">
        <v>293976756</v>
      </c>
    </row>
    <row r="1106" spans="1:2">
      <c r="A1106" s="137" t="s">
        <v>3594</v>
      </c>
      <c r="B1106" s="206">
        <v>318701996.56</v>
      </c>
    </row>
    <row r="1107" spans="1:2">
      <c r="A1107" s="137" t="s">
        <v>3595</v>
      </c>
      <c r="B1107" s="206">
        <v>320502837.19999999</v>
      </c>
    </row>
    <row r="1108" spans="1:2">
      <c r="A1108" s="137" t="s">
        <v>3596</v>
      </c>
      <c r="B1108" s="206">
        <v>320839244.91000003</v>
      </c>
    </row>
    <row r="1109" spans="1:2">
      <c r="A1109" s="137" t="s">
        <v>3597</v>
      </c>
      <c r="B1109" s="206">
        <v>321019460.68000001</v>
      </c>
    </row>
    <row r="1110" spans="1:2">
      <c r="A1110" s="137" t="s">
        <v>3598</v>
      </c>
      <c r="B1110" s="206">
        <v>321294087.89999998</v>
      </c>
    </row>
    <row r="1111" spans="1:2">
      <c r="A1111" s="137" t="s">
        <v>2071</v>
      </c>
      <c r="B1111" s="206">
        <v>74506880</v>
      </c>
    </row>
    <row r="1112" spans="1:2">
      <c r="A1112" s="137" t="s">
        <v>715</v>
      </c>
      <c r="B1112" s="206">
        <v>1344560</v>
      </c>
    </row>
    <row r="1113" spans="1:2">
      <c r="A1113" s="137" t="s">
        <v>716</v>
      </c>
      <c r="B1113" s="206">
        <v>73162320</v>
      </c>
    </row>
    <row r="1114" spans="1:2">
      <c r="A1114" s="137" t="s">
        <v>2072</v>
      </c>
      <c r="B1114" s="206">
        <v>334007093.12</v>
      </c>
    </row>
    <row r="1115" spans="1:2">
      <c r="A1115" s="137" t="s">
        <v>717</v>
      </c>
      <c r="B1115" s="206" t="s">
        <v>66</v>
      </c>
    </row>
    <row r="1116" spans="1:2">
      <c r="A1116" s="137" t="s">
        <v>2073</v>
      </c>
      <c r="B1116" s="206">
        <v>334007093.12</v>
      </c>
    </row>
    <row r="1117" spans="1:2">
      <c r="A1117" s="137" t="s">
        <v>2074</v>
      </c>
      <c r="B1117" s="206">
        <v>4363870108.8000002</v>
      </c>
    </row>
    <row r="1118" spans="1:2">
      <c r="A1118" s="137" t="s">
        <v>2075</v>
      </c>
      <c r="B1118" s="206">
        <v>320261676.07999998</v>
      </c>
    </row>
    <row r="1119" spans="1:2">
      <c r="A1119" s="137" t="s">
        <v>2076</v>
      </c>
      <c r="B1119" s="206">
        <v>319262848.50999999</v>
      </c>
    </row>
    <row r="1120" spans="1:2">
      <c r="A1120" s="137" t="s">
        <v>2077</v>
      </c>
      <c r="B1120" s="206">
        <v>326592012</v>
      </c>
    </row>
    <row r="1121" spans="1:2">
      <c r="A1121" s="137" t="s">
        <v>2078</v>
      </c>
      <c r="B1121" s="206">
        <v>81686640</v>
      </c>
    </row>
    <row r="1122" spans="1:2">
      <c r="A1122" s="137" t="s">
        <v>3599</v>
      </c>
      <c r="B1122" s="206">
        <v>318925264.51999998</v>
      </c>
    </row>
    <row r="1123" spans="1:2">
      <c r="A1123" s="137" t="s">
        <v>3600</v>
      </c>
      <c r="B1123" s="206">
        <v>108911520</v>
      </c>
    </row>
    <row r="1124" spans="1:2">
      <c r="A1124" s="137" t="s">
        <v>3601</v>
      </c>
      <c r="B1124" s="206">
        <v>317217672.55000001</v>
      </c>
    </row>
    <row r="1125" spans="1:2">
      <c r="A1125" s="137" t="s">
        <v>3602</v>
      </c>
      <c r="B1125" s="206">
        <v>108864040</v>
      </c>
    </row>
    <row r="1126" spans="1:2">
      <c r="A1126" s="137" t="s">
        <v>3603</v>
      </c>
      <c r="B1126" s="206">
        <v>108866640</v>
      </c>
    </row>
    <row r="1127" spans="1:2">
      <c r="A1127" s="137" t="s">
        <v>3604</v>
      </c>
      <c r="B1127" s="206">
        <v>27216660</v>
      </c>
    </row>
    <row r="1128" spans="1:2">
      <c r="A1128" s="137" t="s">
        <v>3605</v>
      </c>
      <c r="B1128" s="206">
        <v>136080300</v>
      </c>
    </row>
    <row r="1129" spans="1:2">
      <c r="A1129" s="137" t="s">
        <v>3606</v>
      </c>
      <c r="B1129" s="206">
        <v>326288938.94</v>
      </c>
    </row>
    <row r="1130" spans="1:2">
      <c r="A1130" s="137" t="s">
        <v>3607</v>
      </c>
      <c r="B1130" s="206">
        <v>108886640</v>
      </c>
    </row>
    <row r="1131" spans="1:2">
      <c r="A1131" s="137" t="s">
        <v>5042</v>
      </c>
      <c r="B1131" s="206">
        <v>321291706.79000002</v>
      </c>
    </row>
    <row r="1132" spans="1:2">
      <c r="A1132" s="137" t="s">
        <v>5043</v>
      </c>
      <c r="B1132" s="206">
        <v>108871520</v>
      </c>
    </row>
    <row r="1133" spans="1:2">
      <c r="A1133" s="137" t="s">
        <v>5044</v>
      </c>
      <c r="B1133" s="206">
        <v>321347984</v>
      </c>
    </row>
    <row r="1134" spans="1:2">
      <c r="A1134" s="137" t="s">
        <v>5045</v>
      </c>
      <c r="B1134" s="206">
        <v>27230070</v>
      </c>
    </row>
    <row r="1135" spans="1:2">
      <c r="A1135" s="137" t="s">
        <v>5046</v>
      </c>
      <c r="B1135" s="206">
        <v>420169753.00999999</v>
      </c>
    </row>
    <row r="1136" spans="1:2">
      <c r="A1136" s="137" t="s">
        <v>5047</v>
      </c>
      <c r="B1136" s="206">
        <v>419708822.39999998</v>
      </c>
    </row>
    <row r="1137" spans="1:2">
      <c r="A1137" s="137" t="s">
        <v>5048</v>
      </c>
      <c r="B1137" s="206">
        <v>136189400</v>
      </c>
    </row>
    <row r="1138" spans="1:2">
      <c r="A1138" s="137" t="s">
        <v>2079</v>
      </c>
      <c r="B1138" s="206">
        <v>2826020578.5700002</v>
      </c>
    </row>
    <row r="1139" spans="1:2">
      <c r="A1139" s="137" t="s">
        <v>718</v>
      </c>
      <c r="B1139" s="206">
        <v>343212080.63999999</v>
      </c>
    </row>
    <row r="1140" spans="1:2">
      <c r="A1140" s="137" t="s">
        <v>719</v>
      </c>
      <c r="B1140" s="206">
        <v>343987393.89999998</v>
      </c>
    </row>
    <row r="1141" spans="1:2">
      <c r="A1141" s="137" t="s">
        <v>720</v>
      </c>
      <c r="B1141" s="206">
        <v>336238154.55000001</v>
      </c>
    </row>
    <row r="1142" spans="1:2">
      <c r="A1142" s="137" t="s">
        <v>3608</v>
      </c>
      <c r="B1142" s="206">
        <v>832796206.20000005</v>
      </c>
    </row>
    <row r="1143" spans="1:2">
      <c r="A1143" s="137" t="s">
        <v>5049</v>
      </c>
      <c r="B1143" s="206">
        <v>322901522.25999999</v>
      </c>
    </row>
    <row r="1144" spans="1:2">
      <c r="A1144" s="137" t="s">
        <v>5050</v>
      </c>
      <c r="B1144" s="206">
        <v>323127415.06999999</v>
      </c>
    </row>
    <row r="1145" spans="1:2">
      <c r="A1145" s="137" t="s">
        <v>5051</v>
      </c>
      <c r="B1145" s="206">
        <v>323757805.94999999</v>
      </c>
    </row>
    <row r="1146" spans="1:2">
      <c r="A1146" s="137" t="s">
        <v>2080</v>
      </c>
      <c r="B1146" s="206">
        <v>387794500</v>
      </c>
    </row>
    <row r="1147" spans="1:2">
      <c r="A1147" s="137" t="s">
        <v>721</v>
      </c>
      <c r="B1147" s="206">
        <v>57663300</v>
      </c>
    </row>
    <row r="1148" spans="1:2">
      <c r="A1148" s="137" t="s">
        <v>722</v>
      </c>
      <c r="B1148" s="206">
        <v>56649600</v>
      </c>
    </row>
    <row r="1149" spans="1:2">
      <c r="A1149" s="137" t="s">
        <v>2081</v>
      </c>
      <c r="B1149" s="206">
        <v>55092800</v>
      </c>
    </row>
    <row r="1150" spans="1:2">
      <c r="A1150" s="137" t="s">
        <v>3609</v>
      </c>
      <c r="B1150" s="206">
        <v>54432000</v>
      </c>
    </row>
    <row r="1151" spans="1:2">
      <c r="A1151" s="137" t="s">
        <v>3610</v>
      </c>
      <c r="B1151" s="206">
        <v>54432000</v>
      </c>
    </row>
    <row r="1152" spans="1:2">
      <c r="A1152" s="137" t="s">
        <v>3611</v>
      </c>
      <c r="B1152" s="206">
        <v>54432000</v>
      </c>
    </row>
    <row r="1153" spans="1:2">
      <c r="A1153" s="137" t="s">
        <v>5052</v>
      </c>
      <c r="B1153" s="206">
        <v>55092800</v>
      </c>
    </row>
    <row r="1154" spans="1:2">
      <c r="A1154" s="137" t="s">
        <v>3612</v>
      </c>
      <c r="B1154" s="206">
        <v>93029834</v>
      </c>
    </row>
    <row r="1155" spans="1:2">
      <c r="A1155" s="137" t="s">
        <v>3613</v>
      </c>
      <c r="B1155" s="206">
        <v>13614995</v>
      </c>
    </row>
    <row r="1156" spans="1:2">
      <c r="A1156" s="137" t="s">
        <v>3614</v>
      </c>
      <c r="B1156" s="206">
        <v>19051207</v>
      </c>
    </row>
    <row r="1157" spans="1:2">
      <c r="A1157" s="137" t="s">
        <v>3615</v>
      </c>
      <c r="B1157" s="206">
        <v>21772800</v>
      </c>
    </row>
    <row r="1158" spans="1:2">
      <c r="A1158" s="137" t="s">
        <v>5053</v>
      </c>
      <c r="B1158" s="206">
        <v>38590832</v>
      </c>
    </row>
    <row r="1159" spans="1:2">
      <c r="A1159" s="137" t="s">
        <v>2082</v>
      </c>
      <c r="B1159" s="206">
        <v>1250474256</v>
      </c>
    </row>
    <row r="1160" spans="1:2">
      <c r="A1160" s="137" t="s">
        <v>723</v>
      </c>
      <c r="B1160" s="206">
        <v>143934050</v>
      </c>
    </row>
    <row r="1161" spans="1:2">
      <c r="A1161" s="137" t="s">
        <v>724</v>
      </c>
      <c r="B1161" s="206">
        <v>141400050</v>
      </c>
    </row>
    <row r="1162" spans="1:2">
      <c r="A1162" s="137" t="s">
        <v>2083</v>
      </c>
      <c r="B1162" s="206">
        <v>141400050</v>
      </c>
    </row>
    <row r="1163" spans="1:2">
      <c r="A1163" s="137" t="s">
        <v>2084</v>
      </c>
      <c r="B1163" s="206">
        <v>141400000</v>
      </c>
    </row>
    <row r="1164" spans="1:2">
      <c r="A1164" s="137" t="s">
        <v>2085</v>
      </c>
      <c r="B1164" s="206">
        <v>136080050</v>
      </c>
    </row>
    <row r="1165" spans="1:2">
      <c r="A1165" s="137" t="s">
        <v>3616</v>
      </c>
      <c r="B1165" s="206">
        <v>32665332</v>
      </c>
    </row>
    <row r="1166" spans="1:2">
      <c r="A1166" s="137" t="s">
        <v>3617</v>
      </c>
      <c r="B1166" s="206">
        <v>103465944</v>
      </c>
    </row>
    <row r="1167" spans="1:2">
      <c r="A1167" s="137" t="s">
        <v>3618</v>
      </c>
      <c r="B1167" s="206">
        <v>54442440</v>
      </c>
    </row>
    <row r="1168" spans="1:2">
      <c r="A1168" s="137" t="s">
        <v>3619</v>
      </c>
      <c r="B1168" s="206">
        <v>136083300</v>
      </c>
    </row>
    <row r="1169" spans="1:2">
      <c r="A1169" s="137" t="s">
        <v>5054</v>
      </c>
      <c r="B1169" s="206">
        <v>81773640</v>
      </c>
    </row>
    <row r="1170" spans="1:2">
      <c r="A1170" s="137" t="s">
        <v>5055</v>
      </c>
      <c r="B1170" s="206">
        <v>137829400</v>
      </c>
    </row>
    <row r="1171" spans="1:2">
      <c r="A1171" s="137" t="s">
        <v>2086</v>
      </c>
      <c r="B1171" s="206">
        <v>66908820</v>
      </c>
    </row>
    <row r="1172" spans="1:2">
      <c r="A1172" s="137" t="s">
        <v>2087</v>
      </c>
      <c r="B1172" s="206">
        <v>66908820</v>
      </c>
    </row>
    <row r="1173" spans="1:2">
      <c r="A1173" s="137" t="s">
        <v>2088</v>
      </c>
      <c r="B1173" s="207">
        <v>835901337.60000002</v>
      </c>
    </row>
    <row r="1174" spans="1:2">
      <c r="A1174" s="137" t="s">
        <v>2089</v>
      </c>
      <c r="B1174" s="206">
        <v>835901337.60000002</v>
      </c>
    </row>
    <row r="1175" spans="1:2">
      <c r="A1175" s="136" t="s">
        <v>2090</v>
      </c>
      <c r="B1175" s="205">
        <v>913386230</v>
      </c>
    </row>
    <row r="1176" spans="1:2">
      <c r="A1176" s="137" t="s">
        <v>725</v>
      </c>
      <c r="B1176" s="206">
        <v>143934050</v>
      </c>
    </row>
    <row r="1177" spans="1:2">
      <c r="A1177" s="137" t="s">
        <v>726</v>
      </c>
      <c r="B1177" s="206">
        <v>141400050</v>
      </c>
    </row>
    <row r="1178" spans="1:2">
      <c r="A1178" s="137" t="s">
        <v>2091</v>
      </c>
      <c r="B1178" s="206">
        <v>163296060</v>
      </c>
    </row>
    <row r="1179" spans="1:2">
      <c r="A1179" s="137" t="s">
        <v>2092</v>
      </c>
      <c r="B1179" s="206">
        <v>163386660</v>
      </c>
    </row>
    <row r="1180" spans="1:2">
      <c r="A1180" s="137" t="s">
        <v>3620</v>
      </c>
      <c r="B1180" s="206">
        <v>136089450</v>
      </c>
    </row>
    <row r="1181" spans="1:2">
      <c r="A1181" s="137" t="s">
        <v>5056</v>
      </c>
      <c r="B1181" s="206">
        <v>165279960</v>
      </c>
    </row>
    <row r="1182" spans="1:2">
      <c r="A1182" s="137" t="s">
        <v>2093</v>
      </c>
      <c r="B1182" s="206">
        <v>8642997</v>
      </c>
    </row>
    <row r="1183" spans="1:2">
      <c r="A1183" s="137" t="s">
        <v>727</v>
      </c>
      <c r="B1183" s="206">
        <v>8642997</v>
      </c>
    </row>
    <row r="1184" spans="1:2">
      <c r="A1184" s="137" t="s">
        <v>2094</v>
      </c>
      <c r="B1184" s="206">
        <v>27693850</v>
      </c>
    </row>
    <row r="1185" spans="1:2">
      <c r="A1185" s="137" t="s">
        <v>728</v>
      </c>
      <c r="B1185" s="206">
        <v>5656002</v>
      </c>
    </row>
    <row r="1186" spans="1:2">
      <c r="A1186" s="137" t="s">
        <v>2095</v>
      </c>
      <c r="B1186" s="206">
        <v>5509280</v>
      </c>
    </row>
    <row r="1187" spans="1:2">
      <c r="A1187" s="137" t="s">
        <v>3621</v>
      </c>
      <c r="B1187" s="206">
        <v>5509282</v>
      </c>
    </row>
    <row r="1188" spans="1:2">
      <c r="A1188" s="137" t="s">
        <v>3622</v>
      </c>
      <c r="B1188" s="206">
        <v>5509998</v>
      </c>
    </row>
    <row r="1189" spans="1:2">
      <c r="A1189" s="137" t="s">
        <v>5057</v>
      </c>
      <c r="B1189" s="206">
        <v>5509288</v>
      </c>
    </row>
    <row r="1190" spans="1:2">
      <c r="A1190" s="137" t="s">
        <v>2096</v>
      </c>
      <c r="B1190" s="206">
        <v>67876000</v>
      </c>
    </row>
    <row r="1191" spans="1:2">
      <c r="A1191" s="137" t="s">
        <v>729</v>
      </c>
      <c r="B1191" s="206">
        <v>67876000</v>
      </c>
    </row>
    <row r="1192" spans="1:2">
      <c r="A1192" s="137" t="s">
        <v>2097</v>
      </c>
      <c r="B1192" s="206">
        <v>149708675</v>
      </c>
    </row>
    <row r="1193" spans="1:2">
      <c r="A1193" s="137" t="s">
        <v>2098</v>
      </c>
      <c r="B1193" s="206">
        <v>27216020</v>
      </c>
    </row>
    <row r="1194" spans="1:2">
      <c r="A1194" s="137" t="s">
        <v>2099</v>
      </c>
      <c r="B1194" s="206">
        <v>40824015</v>
      </c>
    </row>
    <row r="1195" spans="1:2">
      <c r="A1195" s="137" t="s">
        <v>3623</v>
      </c>
      <c r="B1195" s="206">
        <v>40826820</v>
      </c>
    </row>
    <row r="1196" spans="1:2">
      <c r="A1196" s="137" t="s">
        <v>5058</v>
      </c>
      <c r="B1196" s="206">
        <v>40841820</v>
      </c>
    </row>
    <row r="1197" spans="1:2">
      <c r="A1197" s="136" t="s">
        <v>2100</v>
      </c>
      <c r="B1197" s="205">
        <v>1216568000</v>
      </c>
    </row>
    <row r="1198" spans="1:2">
      <c r="A1198" s="137" t="s">
        <v>730</v>
      </c>
      <c r="B1198" s="206">
        <v>115340000</v>
      </c>
    </row>
    <row r="1199" spans="1:2">
      <c r="A1199" s="137" t="s">
        <v>731</v>
      </c>
      <c r="B1199" s="206">
        <v>113300000</v>
      </c>
    </row>
    <row r="1200" spans="1:2">
      <c r="A1200" s="137" t="s">
        <v>732</v>
      </c>
      <c r="B1200" s="206">
        <v>113300000</v>
      </c>
    </row>
    <row r="1201" spans="1:2">
      <c r="A1201" s="137" t="s">
        <v>2101</v>
      </c>
      <c r="B1201" s="206">
        <v>137750000</v>
      </c>
    </row>
    <row r="1202" spans="1:2">
      <c r="A1202" s="137" t="s">
        <v>2102</v>
      </c>
      <c r="B1202" s="206">
        <v>165300000</v>
      </c>
    </row>
    <row r="1203" spans="1:2">
      <c r="A1203" s="137" t="s">
        <v>2103</v>
      </c>
      <c r="B1203" s="206">
        <v>163302000</v>
      </c>
    </row>
    <row r="1204" spans="1:2">
      <c r="A1204" s="137" t="s">
        <v>3624</v>
      </c>
      <c r="B1204" s="206">
        <v>163320000</v>
      </c>
    </row>
    <row r="1205" spans="1:2">
      <c r="A1205" s="137" t="s">
        <v>3625</v>
      </c>
      <c r="B1205" s="206">
        <v>81660000</v>
      </c>
    </row>
    <row r="1206" spans="1:2">
      <c r="A1206" s="137" t="s">
        <v>3626</v>
      </c>
      <c r="B1206" s="206">
        <v>163296000</v>
      </c>
    </row>
    <row r="1207" spans="1:2">
      <c r="A1207" s="137" t="s">
        <v>2104</v>
      </c>
      <c r="B1207" s="206">
        <v>8484006</v>
      </c>
    </row>
    <row r="1208" spans="1:2">
      <c r="A1208" s="137" t="s">
        <v>733</v>
      </c>
      <c r="B1208" s="206">
        <v>8484006</v>
      </c>
    </row>
    <row r="1209" spans="1:2">
      <c r="A1209" s="137" t="s">
        <v>2105</v>
      </c>
      <c r="B1209" s="206">
        <v>33454440</v>
      </c>
    </row>
    <row r="1210" spans="1:2">
      <c r="A1210" s="137" t="s">
        <v>734</v>
      </c>
      <c r="B1210" s="206">
        <v>33454440</v>
      </c>
    </row>
    <row r="1211" spans="1:2">
      <c r="A1211" s="136" t="s">
        <v>2106</v>
      </c>
      <c r="B1211" s="205">
        <v>32210000</v>
      </c>
    </row>
    <row r="1212" spans="1:2">
      <c r="A1212" s="137" t="s">
        <v>2107</v>
      </c>
      <c r="B1212" s="206">
        <v>32210000</v>
      </c>
    </row>
    <row r="1213" spans="1:2">
      <c r="A1213" s="136" t="s">
        <v>2108</v>
      </c>
      <c r="B1213" s="205">
        <v>6690882</v>
      </c>
    </row>
    <row r="1214" spans="1:2">
      <c r="A1214" s="137" t="s">
        <v>2109</v>
      </c>
      <c r="B1214" s="206">
        <v>6690882</v>
      </c>
    </row>
    <row r="1215" spans="1:2">
      <c r="A1215" s="137" t="s">
        <v>2110</v>
      </c>
      <c r="B1215" s="206">
        <v>9660003</v>
      </c>
    </row>
    <row r="1216" spans="1:2">
      <c r="A1216" s="137" t="s">
        <v>2111</v>
      </c>
      <c r="B1216" s="206">
        <v>9660003</v>
      </c>
    </row>
    <row r="1217" spans="1:2">
      <c r="A1217" s="137" t="s">
        <v>2112</v>
      </c>
      <c r="B1217" s="206">
        <v>1396876309</v>
      </c>
    </row>
    <row r="1218" spans="1:2">
      <c r="A1218" s="137" t="s">
        <v>2113</v>
      </c>
      <c r="B1218" s="206">
        <v>452480000</v>
      </c>
    </row>
    <row r="1219" spans="1:2">
      <c r="A1219" s="137" t="s">
        <v>2114</v>
      </c>
      <c r="B1219" s="206">
        <v>598752220</v>
      </c>
    </row>
    <row r="1220" spans="1:2">
      <c r="A1220" s="137" t="s">
        <v>2115</v>
      </c>
      <c r="B1220" s="206">
        <v>345644089</v>
      </c>
    </row>
    <row r="1221" spans="1:2">
      <c r="A1221" s="137" t="s">
        <v>2116</v>
      </c>
      <c r="B1221" s="206">
        <v>86494800</v>
      </c>
    </row>
    <row r="1222" spans="1:2">
      <c r="A1222" s="137" t="s">
        <v>735</v>
      </c>
      <c r="B1222" s="206">
        <v>86494800</v>
      </c>
    </row>
    <row r="1223" spans="1:2">
      <c r="A1223" s="136" t="s">
        <v>2117</v>
      </c>
      <c r="B1223" s="205">
        <v>837298000</v>
      </c>
    </row>
    <row r="1224" spans="1:2">
      <c r="A1224" s="137" t="s">
        <v>736</v>
      </c>
      <c r="B1224" s="206">
        <v>144158000</v>
      </c>
    </row>
    <row r="1225" spans="1:2">
      <c r="A1225" s="137" t="s">
        <v>737</v>
      </c>
      <c r="B1225" s="206">
        <v>141624000</v>
      </c>
    </row>
    <row r="1226" spans="1:2">
      <c r="A1226" s="137" t="s">
        <v>2118</v>
      </c>
      <c r="B1226" s="206">
        <v>141624000</v>
      </c>
    </row>
    <row r="1227" spans="1:2">
      <c r="A1227" s="137" t="s">
        <v>2119</v>
      </c>
      <c r="B1227" s="206">
        <v>137732000</v>
      </c>
    </row>
    <row r="1228" spans="1:2">
      <c r="A1228" s="137" t="s">
        <v>3627</v>
      </c>
      <c r="B1228" s="206">
        <v>136080000</v>
      </c>
    </row>
    <row r="1229" spans="1:2">
      <c r="A1229" s="137" t="s">
        <v>3628</v>
      </c>
      <c r="B1229" s="206">
        <v>136080000</v>
      </c>
    </row>
    <row r="1230" spans="1:2">
      <c r="A1230" s="137" t="s">
        <v>2120</v>
      </c>
      <c r="B1230" s="206">
        <v>5791106905</v>
      </c>
    </row>
    <row r="1231" spans="1:2">
      <c r="A1231" s="137" t="s">
        <v>738</v>
      </c>
      <c r="B1231" s="206">
        <v>57663340</v>
      </c>
    </row>
    <row r="1232" spans="1:2">
      <c r="A1232" s="137" t="s">
        <v>739</v>
      </c>
      <c r="B1232" s="206">
        <v>57670000</v>
      </c>
    </row>
    <row r="1233" spans="1:2">
      <c r="A1233" s="137" t="s">
        <v>740</v>
      </c>
      <c r="B1233" s="206">
        <v>86494830</v>
      </c>
    </row>
    <row r="1234" spans="1:2">
      <c r="A1234" s="137" t="s">
        <v>741</v>
      </c>
      <c r="B1234" s="206">
        <v>86494950</v>
      </c>
    </row>
    <row r="1235" spans="1:2">
      <c r="A1235" s="137" t="s">
        <v>742</v>
      </c>
      <c r="B1235" s="206">
        <v>86494950</v>
      </c>
    </row>
    <row r="1236" spans="1:2">
      <c r="A1236" s="137" t="s">
        <v>743</v>
      </c>
      <c r="B1236" s="206">
        <v>144158300</v>
      </c>
    </row>
    <row r="1237" spans="1:2">
      <c r="A1237" s="137" t="s">
        <v>744</v>
      </c>
      <c r="B1237" s="206">
        <v>57663200</v>
      </c>
    </row>
    <row r="1238" spans="1:2">
      <c r="A1238" s="137" t="s">
        <v>745</v>
      </c>
      <c r="B1238" s="206">
        <v>172989600</v>
      </c>
    </row>
    <row r="1239" spans="1:2">
      <c r="A1239" s="137" t="s">
        <v>746</v>
      </c>
      <c r="B1239" s="206">
        <v>84974400</v>
      </c>
    </row>
    <row r="1240" spans="1:2">
      <c r="A1240" s="137" t="s">
        <v>747</v>
      </c>
      <c r="B1240" s="206">
        <v>113299200</v>
      </c>
    </row>
    <row r="1241" spans="1:2">
      <c r="A1241" s="137" t="s">
        <v>748</v>
      </c>
      <c r="B1241" s="206">
        <v>113299200</v>
      </c>
    </row>
    <row r="1242" spans="1:2">
      <c r="A1242" s="137" t="s">
        <v>749</v>
      </c>
      <c r="B1242" s="206">
        <v>113299200</v>
      </c>
    </row>
    <row r="1243" spans="1:2">
      <c r="A1243" s="137" t="s">
        <v>750</v>
      </c>
      <c r="B1243" s="206">
        <v>141624000</v>
      </c>
    </row>
    <row r="1244" spans="1:2">
      <c r="A1244" s="137" t="s">
        <v>2121</v>
      </c>
      <c r="B1244" s="206">
        <v>55092800</v>
      </c>
    </row>
    <row r="1245" spans="1:2">
      <c r="A1245" s="137" t="s">
        <v>2122</v>
      </c>
      <c r="B1245" s="206">
        <v>82639200</v>
      </c>
    </row>
    <row r="1246" spans="1:2">
      <c r="A1246" s="137" t="s">
        <v>2123</v>
      </c>
      <c r="B1246" s="206">
        <v>82639200</v>
      </c>
    </row>
    <row r="1247" spans="1:2">
      <c r="A1247" s="137" t="s">
        <v>2124</v>
      </c>
      <c r="B1247" s="206">
        <v>82639200</v>
      </c>
    </row>
    <row r="1248" spans="1:2">
      <c r="A1248" s="137" t="s">
        <v>2125</v>
      </c>
      <c r="B1248" s="206">
        <v>81648000</v>
      </c>
    </row>
    <row r="1249" spans="1:2">
      <c r="A1249" s="137" t="s">
        <v>2126</v>
      </c>
      <c r="B1249" s="206">
        <v>81810000</v>
      </c>
    </row>
    <row r="1250" spans="1:2">
      <c r="A1250" s="137" t="s">
        <v>2127</v>
      </c>
      <c r="B1250" s="206">
        <v>108864000</v>
      </c>
    </row>
    <row r="1251" spans="1:2">
      <c r="A1251" s="137" t="s">
        <v>2128</v>
      </c>
      <c r="B1251" s="206">
        <v>108864000</v>
      </c>
    </row>
    <row r="1252" spans="1:2">
      <c r="A1252" s="137" t="s">
        <v>2129</v>
      </c>
      <c r="B1252" s="206">
        <v>81648000</v>
      </c>
    </row>
    <row r="1253" spans="1:2">
      <c r="A1253" s="137" t="s">
        <v>2130</v>
      </c>
      <c r="B1253" s="206">
        <v>108864000</v>
      </c>
    </row>
    <row r="1254" spans="1:2">
      <c r="A1254" s="137" t="s">
        <v>2131</v>
      </c>
      <c r="B1254" s="206">
        <v>108920000</v>
      </c>
    </row>
    <row r="1255" spans="1:2">
      <c r="A1255" s="137" t="s">
        <v>2132</v>
      </c>
      <c r="B1255" s="206">
        <v>108864200</v>
      </c>
    </row>
    <row r="1256" spans="1:2">
      <c r="A1256" s="137" t="s">
        <v>3629</v>
      </c>
      <c r="B1256" s="206">
        <v>136080000</v>
      </c>
    </row>
    <row r="1257" spans="1:2">
      <c r="A1257" s="137" t="s">
        <v>3630</v>
      </c>
      <c r="B1257" s="206">
        <v>108864000</v>
      </c>
    </row>
    <row r="1258" spans="1:2">
      <c r="A1258" s="137" t="s">
        <v>3631</v>
      </c>
      <c r="B1258" s="206">
        <v>108864000</v>
      </c>
    </row>
    <row r="1259" spans="1:2">
      <c r="A1259" s="137" t="s">
        <v>3632</v>
      </c>
      <c r="B1259" s="206">
        <v>54432000</v>
      </c>
    </row>
    <row r="1260" spans="1:2">
      <c r="A1260" s="137" t="s">
        <v>3633</v>
      </c>
      <c r="B1260" s="206">
        <v>54432000</v>
      </c>
    </row>
    <row r="1261" spans="1:2">
      <c r="A1261" s="137" t="s">
        <v>3634</v>
      </c>
      <c r="B1261" s="206">
        <v>35380800</v>
      </c>
    </row>
    <row r="1262" spans="1:2">
      <c r="A1262" s="137" t="s">
        <v>3635</v>
      </c>
      <c r="B1262" s="206">
        <v>54432200</v>
      </c>
    </row>
    <row r="1263" spans="1:2">
      <c r="A1263" s="137" t="s">
        <v>3636</v>
      </c>
      <c r="B1263" s="206">
        <v>19051270</v>
      </c>
    </row>
    <row r="1264" spans="1:2">
      <c r="A1264" s="137" t="s">
        <v>3637</v>
      </c>
      <c r="B1264" s="206">
        <v>108864000</v>
      </c>
    </row>
    <row r="1265" spans="1:2">
      <c r="A1265" s="137" t="s">
        <v>3638</v>
      </c>
      <c r="B1265" s="206">
        <v>54432000</v>
      </c>
    </row>
    <row r="1266" spans="1:2">
      <c r="A1266" s="137" t="s">
        <v>3638</v>
      </c>
      <c r="B1266" s="206">
        <v>54432000</v>
      </c>
    </row>
    <row r="1267" spans="1:2">
      <c r="A1267" s="137" t="s">
        <v>3639</v>
      </c>
      <c r="B1267" s="206">
        <v>108864000</v>
      </c>
    </row>
    <row r="1268" spans="1:2">
      <c r="A1268" s="137" t="s">
        <v>3640</v>
      </c>
      <c r="B1268" s="206">
        <v>108880000</v>
      </c>
    </row>
    <row r="1269" spans="1:2">
      <c r="A1269" s="137" t="s">
        <v>3641</v>
      </c>
      <c r="B1269" s="206">
        <v>108864000</v>
      </c>
    </row>
    <row r="1270" spans="1:2">
      <c r="A1270" s="137" t="s">
        <v>3642</v>
      </c>
      <c r="B1270" s="206">
        <v>108868000</v>
      </c>
    </row>
    <row r="1271" spans="1:2">
      <c r="A1271" s="137" t="s">
        <v>3643</v>
      </c>
      <c r="B1271" s="206">
        <v>108864000</v>
      </c>
    </row>
    <row r="1272" spans="1:2">
      <c r="A1272" s="137" t="s">
        <v>3644</v>
      </c>
      <c r="B1272" s="206">
        <v>122472000</v>
      </c>
    </row>
    <row r="1273" spans="1:2">
      <c r="A1273" s="137" t="s">
        <v>3645</v>
      </c>
      <c r="B1273" s="206">
        <v>122472000</v>
      </c>
    </row>
    <row r="1274" spans="1:2">
      <c r="A1274" s="137" t="s">
        <v>3646</v>
      </c>
      <c r="B1274" s="206">
        <v>122472000</v>
      </c>
    </row>
    <row r="1275" spans="1:2">
      <c r="A1275" s="137" t="s">
        <v>3647</v>
      </c>
      <c r="B1275" s="206">
        <v>81648000</v>
      </c>
    </row>
    <row r="1276" spans="1:2">
      <c r="A1276" s="137" t="s">
        <v>3648</v>
      </c>
      <c r="B1276" s="206">
        <v>122472000</v>
      </c>
    </row>
    <row r="1277" spans="1:2">
      <c r="A1277" s="137" t="s">
        <v>3649</v>
      </c>
      <c r="B1277" s="206">
        <v>122472000</v>
      </c>
    </row>
    <row r="1278" spans="1:2">
      <c r="A1278" s="137" t="s">
        <v>3650</v>
      </c>
      <c r="B1278" s="206">
        <v>122472000</v>
      </c>
    </row>
    <row r="1279" spans="1:2">
      <c r="A1279" s="137" t="s">
        <v>3651</v>
      </c>
      <c r="B1279" s="206">
        <v>122472000</v>
      </c>
    </row>
    <row r="1280" spans="1:2">
      <c r="A1280" s="137" t="s">
        <v>3652</v>
      </c>
      <c r="B1280" s="206">
        <v>122481000</v>
      </c>
    </row>
    <row r="1281" spans="1:2">
      <c r="A1281" s="137" t="s">
        <v>3653</v>
      </c>
      <c r="B1281" s="206">
        <v>108872000</v>
      </c>
    </row>
    <row r="1282" spans="1:2">
      <c r="A1282" s="137" t="s">
        <v>3654</v>
      </c>
      <c r="B1282" s="206">
        <v>13608000</v>
      </c>
    </row>
    <row r="1283" spans="1:2">
      <c r="A1283" s="137" t="s">
        <v>5059</v>
      </c>
      <c r="B1283" s="206">
        <v>123884955</v>
      </c>
    </row>
    <row r="1284" spans="1:2">
      <c r="A1284" s="137" t="s">
        <v>5060</v>
      </c>
      <c r="B1284" s="206">
        <v>123884955</v>
      </c>
    </row>
    <row r="1285" spans="1:2">
      <c r="A1285" s="137" t="s">
        <v>5061</v>
      </c>
      <c r="B1285" s="206">
        <v>123975000</v>
      </c>
    </row>
    <row r="1286" spans="1:2">
      <c r="A1286" s="137" t="s">
        <v>5062</v>
      </c>
      <c r="B1286" s="206">
        <v>122481000</v>
      </c>
    </row>
    <row r="1287" spans="1:2">
      <c r="A1287" s="137" t="s">
        <v>5063</v>
      </c>
      <c r="B1287" s="206">
        <v>122481000</v>
      </c>
    </row>
    <row r="1288" spans="1:2">
      <c r="A1288" s="137" t="s">
        <v>5064</v>
      </c>
      <c r="B1288" s="206">
        <v>124020000</v>
      </c>
    </row>
    <row r="1289" spans="1:2">
      <c r="A1289" s="137" t="s">
        <v>5065</v>
      </c>
      <c r="B1289" s="206">
        <v>124244955</v>
      </c>
    </row>
    <row r="1290" spans="1:2">
      <c r="A1290" s="137" t="s">
        <v>3655</v>
      </c>
      <c r="B1290" s="206">
        <v>8165031</v>
      </c>
    </row>
    <row r="1291" spans="1:2">
      <c r="A1291" s="137" t="s">
        <v>3656</v>
      </c>
      <c r="B1291" s="206">
        <v>8165031</v>
      </c>
    </row>
    <row r="1292" spans="1:2">
      <c r="A1292" s="137" t="s">
        <v>2133</v>
      </c>
      <c r="B1292" s="206">
        <v>10673293380.23</v>
      </c>
    </row>
    <row r="1293" spans="1:2">
      <c r="A1293" s="137" t="s">
        <v>751</v>
      </c>
      <c r="B1293" s="206">
        <v>276783552</v>
      </c>
    </row>
    <row r="1294" spans="1:2">
      <c r="A1294" s="137" t="s">
        <v>752</v>
      </c>
      <c r="B1294" s="206">
        <v>276353376</v>
      </c>
    </row>
    <row r="1295" spans="1:2">
      <c r="A1295" s="137" t="s">
        <v>753</v>
      </c>
      <c r="B1295" s="206">
        <v>276783456</v>
      </c>
    </row>
    <row r="1296" spans="1:2">
      <c r="A1296" s="137" t="s">
        <v>754</v>
      </c>
      <c r="B1296" s="206">
        <v>138181296</v>
      </c>
    </row>
    <row r="1297" spans="1:2">
      <c r="A1297" s="137" t="s">
        <v>755</v>
      </c>
      <c r="B1297" s="206">
        <v>138176688</v>
      </c>
    </row>
    <row r="1298" spans="1:2">
      <c r="A1298" s="137" t="s">
        <v>756</v>
      </c>
      <c r="B1298" s="206">
        <v>138176688</v>
      </c>
    </row>
    <row r="1299" spans="1:2">
      <c r="A1299" s="137" t="s">
        <v>757</v>
      </c>
      <c r="B1299" s="206">
        <v>138176928</v>
      </c>
    </row>
    <row r="1300" spans="1:2">
      <c r="A1300" s="137" t="s">
        <v>758</v>
      </c>
      <c r="B1300" s="206">
        <v>138176688</v>
      </c>
    </row>
    <row r="1301" spans="1:2">
      <c r="A1301" s="137" t="s">
        <v>759</v>
      </c>
      <c r="B1301" s="206">
        <v>138176688</v>
      </c>
    </row>
    <row r="1302" spans="1:2">
      <c r="A1302" s="137" t="s">
        <v>760</v>
      </c>
      <c r="B1302" s="206">
        <v>138177024</v>
      </c>
    </row>
    <row r="1303" spans="1:2">
      <c r="A1303" s="137" t="s">
        <v>761</v>
      </c>
      <c r="B1303" s="206">
        <v>138176736</v>
      </c>
    </row>
    <row r="1304" spans="1:2">
      <c r="A1304" s="137" t="s">
        <v>762</v>
      </c>
      <c r="B1304" s="206">
        <v>135744096</v>
      </c>
    </row>
    <row r="1305" spans="1:2">
      <c r="A1305" s="137" t="s">
        <v>763</v>
      </c>
      <c r="B1305" s="206">
        <v>135744048</v>
      </c>
    </row>
    <row r="1306" spans="1:2">
      <c r="A1306" s="137" t="s">
        <v>764</v>
      </c>
      <c r="B1306" s="206">
        <v>135744096</v>
      </c>
    </row>
    <row r="1307" spans="1:2">
      <c r="A1307" s="137" t="s">
        <v>765</v>
      </c>
      <c r="B1307" s="206">
        <v>135744048</v>
      </c>
    </row>
    <row r="1308" spans="1:2">
      <c r="A1308" s="137" t="s">
        <v>766</v>
      </c>
      <c r="B1308" s="206">
        <v>135744000</v>
      </c>
    </row>
    <row r="1309" spans="1:2">
      <c r="A1309" s="137" t="s">
        <v>767</v>
      </c>
      <c r="B1309" s="206">
        <v>135744048</v>
      </c>
    </row>
    <row r="1310" spans="1:2">
      <c r="A1310" s="137" t="s">
        <v>768</v>
      </c>
      <c r="B1310" s="276">
        <v>135745056</v>
      </c>
    </row>
    <row r="1311" spans="1:2">
      <c r="A1311" s="137" t="s">
        <v>769</v>
      </c>
      <c r="B1311" s="206">
        <v>271488000</v>
      </c>
    </row>
    <row r="1312" spans="1:2">
      <c r="A1312" s="137" t="s">
        <v>770</v>
      </c>
      <c r="B1312" s="206">
        <v>271488000</v>
      </c>
    </row>
    <row r="1313" spans="1:2">
      <c r="A1313" s="137" t="s">
        <v>2134</v>
      </c>
      <c r="B1313" s="206">
        <v>271488000</v>
      </c>
    </row>
    <row r="1314" spans="1:2">
      <c r="A1314" s="137" t="s">
        <v>2135</v>
      </c>
      <c r="B1314" s="206">
        <v>130642128</v>
      </c>
    </row>
    <row r="1315" spans="1:2">
      <c r="A1315" s="137" t="s">
        <v>2136</v>
      </c>
      <c r="B1315" s="206">
        <v>130637088</v>
      </c>
    </row>
    <row r="1316" spans="1:2">
      <c r="A1316" s="137" t="s">
        <v>2137</v>
      </c>
      <c r="B1316" s="206">
        <v>130636800</v>
      </c>
    </row>
    <row r="1317" spans="1:2">
      <c r="A1317" s="137" t="s">
        <v>2138</v>
      </c>
      <c r="B1317" s="206">
        <v>130636848</v>
      </c>
    </row>
    <row r="1318" spans="1:2">
      <c r="A1318" s="137" t="s">
        <v>2139</v>
      </c>
      <c r="B1318" s="206">
        <v>130639968</v>
      </c>
    </row>
    <row r="1319" spans="1:2">
      <c r="A1319" s="137" t="s">
        <v>2140</v>
      </c>
      <c r="B1319" s="206">
        <v>130636800</v>
      </c>
    </row>
    <row r="1320" spans="1:2">
      <c r="A1320" s="137" t="s">
        <v>2141</v>
      </c>
      <c r="B1320" s="206">
        <v>130636848</v>
      </c>
    </row>
    <row r="1321" spans="1:2">
      <c r="A1321" s="137" t="s">
        <v>2142</v>
      </c>
      <c r="B1321" s="206">
        <v>130636800</v>
      </c>
    </row>
    <row r="1322" spans="1:2">
      <c r="A1322" s="137" t="s">
        <v>2143</v>
      </c>
      <c r="B1322" s="206">
        <v>5443212</v>
      </c>
    </row>
    <row r="1323" spans="1:2">
      <c r="A1323" s="137" t="s">
        <v>2144</v>
      </c>
      <c r="B1323" s="206">
        <v>125193876</v>
      </c>
    </row>
    <row r="1324" spans="1:2">
      <c r="A1324" s="137" t="s">
        <v>2145</v>
      </c>
      <c r="B1324" s="206">
        <v>130637136</v>
      </c>
    </row>
    <row r="1325" spans="1:2">
      <c r="A1325" s="137" t="s">
        <v>2146</v>
      </c>
      <c r="B1325" s="206">
        <v>130637328</v>
      </c>
    </row>
    <row r="1326" spans="1:2">
      <c r="A1326" s="137" t="s">
        <v>2147</v>
      </c>
      <c r="B1326" s="206">
        <v>130637088</v>
      </c>
    </row>
    <row r="1327" spans="1:2">
      <c r="A1327" s="137" t="s">
        <v>2148</v>
      </c>
      <c r="B1327" s="206">
        <v>130637088</v>
      </c>
    </row>
    <row r="1328" spans="1:2">
      <c r="A1328" s="137" t="s">
        <v>2149</v>
      </c>
      <c r="B1328" s="206">
        <v>130636848</v>
      </c>
    </row>
    <row r="1329" spans="1:2">
      <c r="A1329" s="137" t="s">
        <v>2150</v>
      </c>
      <c r="B1329" s="206">
        <v>130636800</v>
      </c>
    </row>
    <row r="1330" spans="1:2">
      <c r="A1330" s="137" t="s">
        <v>2151</v>
      </c>
      <c r="B1330" s="206">
        <v>130693296</v>
      </c>
    </row>
    <row r="1331" spans="1:2">
      <c r="A1331" s="137" t="s">
        <v>2152</v>
      </c>
      <c r="B1331" s="206">
        <v>164024000</v>
      </c>
    </row>
    <row r="1332" spans="1:2">
      <c r="A1332" s="137" t="s">
        <v>2153</v>
      </c>
      <c r="B1332" s="206">
        <v>130636800</v>
      </c>
    </row>
    <row r="1333" spans="1:2">
      <c r="A1333" s="137" t="s">
        <v>3657</v>
      </c>
      <c r="B1333" s="206">
        <v>130698672</v>
      </c>
    </row>
    <row r="1334" spans="1:2">
      <c r="A1334" s="137" t="s">
        <v>3658</v>
      </c>
      <c r="B1334" s="206">
        <v>130703952</v>
      </c>
    </row>
    <row r="1335" spans="1:2">
      <c r="A1335" s="137" t="s">
        <v>3659</v>
      </c>
      <c r="B1335" s="206">
        <v>130732224</v>
      </c>
    </row>
    <row r="1336" spans="1:2">
      <c r="A1336" s="137" t="s">
        <v>3660</v>
      </c>
      <c r="B1336" s="206">
        <v>130693296</v>
      </c>
    </row>
    <row r="1337" spans="1:2">
      <c r="A1337" s="137" t="s">
        <v>3661</v>
      </c>
      <c r="B1337" s="206">
        <v>157863704</v>
      </c>
    </row>
    <row r="1338" spans="1:2">
      <c r="A1338" s="137" t="s">
        <v>3662</v>
      </c>
      <c r="B1338" s="206">
        <v>157857904</v>
      </c>
    </row>
    <row r="1339" spans="1:2">
      <c r="A1339" s="137" t="s">
        <v>3663</v>
      </c>
      <c r="B1339" s="206">
        <v>157856628</v>
      </c>
    </row>
    <row r="1340" spans="1:2">
      <c r="A1340" s="137" t="s">
        <v>3664</v>
      </c>
      <c r="B1340" s="206">
        <v>157863704</v>
      </c>
    </row>
    <row r="1341" spans="1:2">
      <c r="A1341" s="137" t="s">
        <v>3665</v>
      </c>
      <c r="B1341" s="206">
        <v>157863704</v>
      </c>
    </row>
    <row r="1342" spans="1:2">
      <c r="A1342" s="137" t="s">
        <v>3666</v>
      </c>
      <c r="B1342" s="206">
        <v>157852858</v>
      </c>
    </row>
    <row r="1343" spans="1:2">
      <c r="A1343" s="137" t="s">
        <v>3667</v>
      </c>
      <c r="B1343" s="206">
        <v>157863704</v>
      </c>
    </row>
    <row r="1344" spans="1:2">
      <c r="A1344" s="137" t="s">
        <v>3668</v>
      </c>
      <c r="B1344" s="206">
        <v>157856628</v>
      </c>
    </row>
    <row r="1345" spans="1:2">
      <c r="A1345" s="137" t="s">
        <v>3669</v>
      </c>
      <c r="B1345" s="206">
        <v>157875942</v>
      </c>
    </row>
    <row r="1346" spans="1:2">
      <c r="A1346" s="137" t="s">
        <v>3670</v>
      </c>
      <c r="B1346" s="206">
        <v>157869504</v>
      </c>
    </row>
    <row r="1347" spans="1:2">
      <c r="A1347" s="137" t="s">
        <v>3671</v>
      </c>
      <c r="B1347" s="206">
        <v>157863066</v>
      </c>
    </row>
    <row r="1348" spans="1:2">
      <c r="A1348" s="137" t="s">
        <v>3672</v>
      </c>
      <c r="B1348" s="206">
        <v>157853438</v>
      </c>
    </row>
    <row r="1349" spans="1:2">
      <c r="A1349" s="137" t="s">
        <v>3673</v>
      </c>
      <c r="B1349" s="206">
        <v>157853264</v>
      </c>
    </row>
    <row r="1350" spans="1:2">
      <c r="A1350" s="137" t="s">
        <v>3674</v>
      </c>
      <c r="B1350" s="206">
        <v>157853148</v>
      </c>
    </row>
    <row r="1351" spans="1:2">
      <c r="A1351" s="137" t="s">
        <v>3675</v>
      </c>
      <c r="B1351" s="206">
        <v>157863762</v>
      </c>
    </row>
    <row r="1352" spans="1:2">
      <c r="A1352" s="137" t="s">
        <v>3676</v>
      </c>
      <c r="B1352" s="206">
        <v>157863704</v>
      </c>
    </row>
    <row r="1353" spans="1:2">
      <c r="A1353" s="137" t="s">
        <v>3677</v>
      </c>
      <c r="B1353" s="206">
        <v>157863704</v>
      </c>
    </row>
    <row r="1354" spans="1:2">
      <c r="A1354" s="137" t="s">
        <v>3678</v>
      </c>
      <c r="B1354" s="206">
        <v>157856628</v>
      </c>
    </row>
    <row r="1355" spans="1:2">
      <c r="A1355" s="137" t="s">
        <v>3679</v>
      </c>
      <c r="B1355" s="206">
        <v>157886266</v>
      </c>
    </row>
    <row r="1356" spans="1:2">
      <c r="A1356" s="137" t="s">
        <v>3680</v>
      </c>
      <c r="B1356" s="206">
        <v>157880466</v>
      </c>
    </row>
    <row r="1357" spans="1:2">
      <c r="A1357" s="137" t="s">
        <v>5066</v>
      </c>
      <c r="B1357" s="206">
        <v>158095704</v>
      </c>
    </row>
    <row r="1358" spans="1:2">
      <c r="A1358" s="137" t="s">
        <v>5067</v>
      </c>
      <c r="B1358" s="206">
        <v>158093790</v>
      </c>
    </row>
    <row r="1359" spans="1:2">
      <c r="A1359" s="137" t="s">
        <v>5068</v>
      </c>
      <c r="B1359" s="206">
        <v>118229940.23</v>
      </c>
    </row>
    <row r="1360" spans="1:2">
      <c r="A1360" s="137" t="s">
        <v>5069</v>
      </c>
      <c r="B1360" s="206">
        <v>158037704</v>
      </c>
    </row>
    <row r="1361" spans="1:2">
      <c r="A1361" s="137" t="s">
        <v>5070</v>
      </c>
      <c r="B1361" s="206">
        <v>157921704</v>
      </c>
    </row>
    <row r="1362" spans="1:2">
      <c r="A1362" s="137" t="s">
        <v>5071</v>
      </c>
      <c r="B1362" s="206">
        <v>57159648</v>
      </c>
    </row>
    <row r="1363" spans="1:2">
      <c r="A1363" s="137" t="s">
        <v>5072</v>
      </c>
      <c r="B1363" s="206">
        <v>100735756</v>
      </c>
    </row>
    <row r="1364" spans="1:2">
      <c r="A1364" s="137" t="s">
        <v>2154</v>
      </c>
      <c r="B1364" s="206" t="s">
        <v>66</v>
      </c>
    </row>
    <row r="1365" spans="1:2">
      <c r="A1365" s="137" t="s">
        <v>771</v>
      </c>
      <c r="B1365" s="206" t="s">
        <v>66</v>
      </c>
    </row>
    <row r="1366" spans="1:2">
      <c r="A1366" s="137" t="s">
        <v>2155</v>
      </c>
      <c r="B1366" s="206">
        <v>61730610</v>
      </c>
    </row>
    <row r="1367" spans="1:2">
      <c r="A1367" s="137" t="s">
        <v>772</v>
      </c>
      <c r="B1367" s="206">
        <v>34705000</v>
      </c>
    </row>
    <row r="1368" spans="1:2">
      <c r="A1368" s="137" t="s">
        <v>3681</v>
      </c>
      <c r="B1368" s="206">
        <v>27025610</v>
      </c>
    </row>
    <row r="1369" spans="1:2">
      <c r="A1369" s="137" t="s">
        <v>2156</v>
      </c>
      <c r="B1369" s="206">
        <v>284139200</v>
      </c>
    </row>
    <row r="1370" spans="1:2">
      <c r="A1370" s="137" t="s">
        <v>773</v>
      </c>
      <c r="B1370" s="206">
        <v>57663200</v>
      </c>
    </row>
    <row r="1371" spans="1:2">
      <c r="A1371" s="137" t="s">
        <v>774</v>
      </c>
      <c r="B1371" s="206">
        <v>57663200</v>
      </c>
    </row>
    <row r="1372" spans="1:2">
      <c r="A1372" s="137" t="s">
        <v>775</v>
      </c>
      <c r="B1372" s="206">
        <v>57663200</v>
      </c>
    </row>
    <row r="1373" spans="1:2">
      <c r="A1373" s="137" t="s">
        <v>2157</v>
      </c>
      <c r="B1373" s="206">
        <v>56649600</v>
      </c>
    </row>
    <row r="1374" spans="1:2">
      <c r="A1374" s="137" t="s">
        <v>2158</v>
      </c>
      <c r="B1374" s="206">
        <v>54500000</v>
      </c>
    </row>
    <row r="1375" spans="1:2">
      <c r="A1375" s="137" t="s">
        <v>3682</v>
      </c>
      <c r="B1375" s="206">
        <v>27049990</v>
      </c>
    </row>
    <row r="1376" spans="1:2">
      <c r="A1376" s="137" t="s">
        <v>3683</v>
      </c>
      <c r="B1376" s="206">
        <v>27049990</v>
      </c>
    </row>
    <row r="1377" spans="1:2">
      <c r="A1377" s="136" t="s">
        <v>2159</v>
      </c>
      <c r="B1377" s="205">
        <v>167809940</v>
      </c>
    </row>
    <row r="1378" spans="1:2">
      <c r="A1378" s="137" t="s">
        <v>776</v>
      </c>
      <c r="B1378" s="206">
        <v>29509990</v>
      </c>
    </row>
    <row r="1379" spans="1:2">
      <c r="A1379" s="137" t="s">
        <v>2160</v>
      </c>
      <c r="B1379" s="206">
        <v>28509990</v>
      </c>
    </row>
    <row r="1380" spans="1:2">
      <c r="A1380" s="137" t="s">
        <v>2161</v>
      </c>
      <c r="B1380" s="206">
        <v>27309990</v>
      </c>
    </row>
    <row r="1381" spans="1:2">
      <c r="A1381" s="137" t="s">
        <v>3684</v>
      </c>
      <c r="B1381" s="206">
        <v>27309990</v>
      </c>
    </row>
    <row r="1382" spans="1:2">
      <c r="A1382" s="137" t="s">
        <v>5073</v>
      </c>
      <c r="B1382" s="206">
        <v>27609990</v>
      </c>
    </row>
    <row r="1383" spans="1:2">
      <c r="A1383" s="137" t="s">
        <v>5074</v>
      </c>
      <c r="B1383" s="206">
        <v>27559990</v>
      </c>
    </row>
    <row r="1384" spans="1:2">
      <c r="A1384" s="137" t="s">
        <v>2162</v>
      </c>
      <c r="B1384" s="206">
        <v>431300050</v>
      </c>
    </row>
    <row r="1385" spans="1:2">
      <c r="A1385" s="137" t="s">
        <v>2163</v>
      </c>
      <c r="B1385" s="206">
        <v>161000050</v>
      </c>
    </row>
    <row r="1386" spans="1:2">
      <c r="A1386" s="137" t="s">
        <v>3685</v>
      </c>
      <c r="B1386" s="206">
        <v>135150000</v>
      </c>
    </row>
    <row r="1387" spans="1:2">
      <c r="A1387" s="137" t="s">
        <v>5075</v>
      </c>
      <c r="B1387" s="206">
        <v>135150000</v>
      </c>
    </row>
    <row r="1388" spans="1:2">
      <c r="A1388" s="137" t="s">
        <v>2164</v>
      </c>
      <c r="B1388" s="206">
        <v>346403000</v>
      </c>
    </row>
    <row r="1389" spans="1:2">
      <c r="A1389" s="137" t="s">
        <v>777</v>
      </c>
      <c r="B1389" s="206">
        <v>28850000</v>
      </c>
    </row>
    <row r="1390" spans="1:2">
      <c r="A1390" s="137" t="s">
        <v>778</v>
      </c>
      <c r="B1390" s="206">
        <v>28325000</v>
      </c>
    </row>
    <row r="1391" spans="1:2">
      <c r="A1391" s="137" t="s">
        <v>2165</v>
      </c>
      <c r="B1391" s="206">
        <v>55100000</v>
      </c>
    </row>
    <row r="1392" spans="1:2">
      <c r="A1392" s="137" t="s">
        <v>2166</v>
      </c>
      <c r="B1392" s="206">
        <v>54440000</v>
      </c>
    </row>
    <row r="1393" spans="1:2">
      <c r="A1393" s="137" t="s">
        <v>3686</v>
      </c>
      <c r="B1393" s="206">
        <v>27216000</v>
      </c>
    </row>
    <row r="1394" spans="1:2">
      <c r="A1394" s="137" t="s">
        <v>3687</v>
      </c>
      <c r="B1394" s="206">
        <v>27216000</v>
      </c>
    </row>
    <row r="1395" spans="1:2">
      <c r="A1395" s="137" t="s">
        <v>3688</v>
      </c>
      <c r="B1395" s="206">
        <v>27220000</v>
      </c>
    </row>
    <row r="1396" spans="1:2">
      <c r="A1396" s="137" t="s">
        <v>3689</v>
      </c>
      <c r="B1396" s="206">
        <v>27220000</v>
      </c>
    </row>
    <row r="1397" spans="1:2">
      <c r="A1397" s="137" t="s">
        <v>5076</v>
      </c>
      <c r="B1397" s="206">
        <v>27216000</v>
      </c>
    </row>
    <row r="1398" spans="1:2">
      <c r="A1398" s="137" t="s">
        <v>5077</v>
      </c>
      <c r="B1398" s="206">
        <v>43600000</v>
      </c>
    </row>
    <row r="1399" spans="1:2">
      <c r="A1399" s="136" t="s">
        <v>2167</v>
      </c>
      <c r="B1399" s="205">
        <v>3393700</v>
      </c>
    </row>
    <row r="1400" spans="1:2">
      <c r="A1400" s="137" t="s">
        <v>779</v>
      </c>
      <c r="B1400" s="206">
        <v>3393700</v>
      </c>
    </row>
    <row r="1401" spans="1:2">
      <c r="A1401" s="137" t="s">
        <v>2168</v>
      </c>
      <c r="B1401" s="206">
        <v>5768000</v>
      </c>
    </row>
    <row r="1402" spans="1:2">
      <c r="A1402" s="137" t="s">
        <v>780</v>
      </c>
      <c r="B1402" s="206">
        <v>5768000</v>
      </c>
    </row>
    <row r="1403" spans="1:2">
      <c r="A1403" s="137" t="s">
        <v>2169</v>
      </c>
      <c r="B1403" s="206">
        <v>33937000</v>
      </c>
    </row>
    <row r="1404" spans="1:2">
      <c r="A1404" s="137" t="s">
        <v>781</v>
      </c>
      <c r="B1404" s="206">
        <v>33937000</v>
      </c>
    </row>
    <row r="1405" spans="1:2">
      <c r="A1405" s="137" t="s">
        <v>2170</v>
      </c>
      <c r="B1405" s="206">
        <v>154050480</v>
      </c>
    </row>
    <row r="1406" spans="1:2">
      <c r="A1406" s="137" t="s">
        <v>2171</v>
      </c>
      <c r="B1406" s="206">
        <v>32200020</v>
      </c>
    </row>
    <row r="1407" spans="1:2">
      <c r="A1407" s="137" t="s">
        <v>5078</v>
      </c>
      <c r="B1407" s="206">
        <v>121850460</v>
      </c>
    </row>
    <row r="1408" spans="1:2">
      <c r="A1408" s="137" t="s">
        <v>2172</v>
      </c>
      <c r="B1408" s="206">
        <v>16100005</v>
      </c>
    </row>
    <row r="1409" spans="1:2">
      <c r="A1409" s="137" t="s">
        <v>2173</v>
      </c>
      <c r="B1409" s="206">
        <v>16100005</v>
      </c>
    </row>
    <row r="1410" spans="1:2">
      <c r="A1410" s="136" t="s">
        <v>2174</v>
      </c>
      <c r="B1410" s="205">
        <v>8613814238.7099991</v>
      </c>
    </row>
    <row r="1411" spans="1:2">
      <c r="A1411" s="137" t="s">
        <v>782</v>
      </c>
      <c r="B1411" s="206">
        <v>446985280</v>
      </c>
    </row>
    <row r="1412" spans="1:2">
      <c r="A1412" s="137" t="s">
        <v>783</v>
      </c>
      <c r="B1412" s="206">
        <v>459899858</v>
      </c>
    </row>
    <row r="1413" spans="1:2">
      <c r="A1413" s="137" t="s">
        <v>784</v>
      </c>
      <c r="B1413" s="206">
        <v>896478548.69000006</v>
      </c>
    </row>
    <row r="1414" spans="1:2">
      <c r="A1414" s="137" t="s">
        <v>2175</v>
      </c>
      <c r="B1414" s="206">
        <v>877148244</v>
      </c>
    </row>
    <row r="1415" spans="1:2">
      <c r="A1415" s="137" t="s">
        <v>2176</v>
      </c>
      <c r="B1415" s="206">
        <v>846401429.83000004</v>
      </c>
    </row>
    <row r="1416" spans="1:2">
      <c r="A1416" s="137" t="s">
        <v>2177</v>
      </c>
      <c r="B1416" s="206">
        <v>843093382.32000005</v>
      </c>
    </row>
    <row r="1417" spans="1:2">
      <c r="A1417" s="137" t="s">
        <v>3690</v>
      </c>
      <c r="B1417" s="206">
        <v>843203258.92999995</v>
      </c>
    </row>
    <row r="1418" spans="1:2">
      <c r="A1418" s="137" t="s">
        <v>5079</v>
      </c>
      <c r="B1418" s="206">
        <v>848362249.83000004</v>
      </c>
    </row>
    <row r="1419" spans="1:2">
      <c r="A1419" s="137" t="s">
        <v>5080</v>
      </c>
      <c r="B1419" s="206">
        <v>851078721.01999998</v>
      </c>
    </row>
    <row r="1420" spans="1:2">
      <c r="A1420" s="137" t="s">
        <v>5081</v>
      </c>
      <c r="B1420" s="206">
        <v>551177600</v>
      </c>
    </row>
    <row r="1421" spans="1:2">
      <c r="A1421" s="137" t="s">
        <v>5082</v>
      </c>
      <c r="B1421" s="206">
        <v>299711849.98000002</v>
      </c>
    </row>
    <row r="1422" spans="1:2">
      <c r="A1422" s="137" t="s">
        <v>5083</v>
      </c>
      <c r="B1422" s="206">
        <v>850273816.11000001</v>
      </c>
    </row>
    <row r="1423" spans="1:2">
      <c r="A1423" s="137" t="s">
        <v>2178</v>
      </c>
      <c r="B1423" s="206">
        <v>114517224</v>
      </c>
    </row>
    <row r="1424" spans="1:2">
      <c r="A1424" s="137" t="s">
        <v>785</v>
      </c>
      <c r="B1424" s="206">
        <v>54299232</v>
      </c>
    </row>
    <row r="1425" spans="1:2">
      <c r="A1425" s="137" t="s">
        <v>2179</v>
      </c>
      <c r="B1425" s="206">
        <v>60217992</v>
      </c>
    </row>
    <row r="1426" spans="1:2">
      <c r="A1426" s="137" t="s">
        <v>2180</v>
      </c>
      <c r="B1426" s="206">
        <v>47530000</v>
      </c>
    </row>
    <row r="1427" spans="1:2">
      <c r="A1427" s="137" t="s">
        <v>786</v>
      </c>
      <c r="B1427" s="206">
        <v>47530000</v>
      </c>
    </row>
    <row r="1428" spans="1:2">
      <c r="A1428" s="137" t="s">
        <v>2181</v>
      </c>
      <c r="B1428" s="206">
        <v>8164800</v>
      </c>
    </row>
    <row r="1429" spans="1:2">
      <c r="A1429" s="137" t="s">
        <v>2182</v>
      </c>
      <c r="B1429" s="206">
        <v>8164800</v>
      </c>
    </row>
    <row r="1430" spans="1:2">
      <c r="A1430" s="137" t="s">
        <v>2183</v>
      </c>
      <c r="B1430" s="206">
        <v>50564448584.32</v>
      </c>
    </row>
    <row r="1431" spans="1:2">
      <c r="A1431" s="137" t="s">
        <v>787</v>
      </c>
      <c r="B1431" s="206">
        <v>928377842</v>
      </c>
    </row>
    <row r="1432" spans="1:2">
      <c r="A1432" s="137" t="s">
        <v>788</v>
      </c>
      <c r="B1432" s="206">
        <v>928377842</v>
      </c>
    </row>
    <row r="1433" spans="1:2">
      <c r="A1433" s="137" t="s">
        <v>789</v>
      </c>
      <c r="B1433" s="206">
        <v>928378164</v>
      </c>
    </row>
    <row r="1434" spans="1:2">
      <c r="A1434" s="137" t="s">
        <v>790</v>
      </c>
      <c r="B1434" s="206">
        <v>927382829.79999995</v>
      </c>
    </row>
    <row r="1435" spans="1:2">
      <c r="A1435" s="137" t="s">
        <v>791</v>
      </c>
      <c r="B1435" s="206">
        <v>924234419.08000004</v>
      </c>
    </row>
    <row r="1436" spans="1:2">
      <c r="A1436" s="137" t="s">
        <v>792</v>
      </c>
      <c r="B1436" s="206">
        <v>926397110.39999998</v>
      </c>
    </row>
    <row r="1437" spans="1:2">
      <c r="A1437" s="137" t="s">
        <v>793</v>
      </c>
      <c r="B1437" s="206">
        <v>925569643.19000006</v>
      </c>
    </row>
    <row r="1438" spans="1:2">
      <c r="A1438" s="137" t="s">
        <v>794</v>
      </c>
      <c r="B1438" s="206">
        <v>924130945.85000002</v>
      </c>
    </row>
    <row r="1439" spans="1:2">
      <c r="A1439" s="137" t="s">
        <v>795</v>
      </c>
      <c r="B1439" s="206">
        <v>923925920.96000004</v>
      </c>
    </row>
    <row r="1440" spans="1:2">
      <c r="A1440" s="137" t="s">
        <v>796</v>
      </c>
      <c r="B1440" s="206">
        <v>904130767.67999995</v>
      </c>
    </row>
    <row r="1441" spans="1:2">
      <c r="A1441" s="137" t="s">
        <v>797</v>
      </c>
      <c r="B1441" s="206">
        <v>911741644.13</v>
      </c>
    </row>
    <row r="1442" spans="1:2">
      <c r="A1442" s="137" t="s">
        <v>798</v>
      </c>
      <c r="B1442" s="206">
        <v>903388057.75</v>
      </c>
    </row>
    <row r="1443" spans="1:2">
      <c r="A1443" s="137" t="s">
        <v>2184</v>
      </c>
      <c r="B1443" s="206">
        <v>905087550.54999995</v>
      </c>
    </row>
    <row r="1444" spans="1:2">
      <c r="A1444" s="137" t="s">
        <v>2185</v>
      </c>
      <c r="B1444" s="206">
        <v>884041426.84000003</v>
      </c>
    </row>
    <row r="1445" spans="1:2">
      <c r="A1445" s="137" t="s">
        <v>2186</v>
      </c>
      <c r="B1445" s="206">
        <v>877602031.96000004</v>
      </c>
    </row>
    <row r="1446" spans="1:2">
      <c r="A1446" s="137" t="s">
        <v>2187</v>
      </c>
      <c r="B1446" s="206">
        <v>876316249.46000004</v>
      </c>
    </row>
    <row r="1447" spans="1:2">
      <c r="A1447" s="137" t="s">
        <v>2188</v>
      </c>
      <c r="B1447" s="206">
        <v>876315613.21000004</v>
      </c>
    </row>
    <row r="1448" spans="1:2">
      <c r="A1448" s="137" t="s">
        <v>2189</v>
      </c>
      <c r="B1448" s="206">
        <v>873047337.67999995</v>
      </c>
    </row>
    <row r="1449" spans="1:2">
      <c r="A1449" s="137" t="s">
        <v>2190</v>
      </c>
      <c r="B1449" s="206">
        <v>870979855.50999999</v>
      </c>
    </row>
    <row r="1450" spans="1:2">
      <c r="A1450" s="137" t="s">
        <v>2191</v>
      </c>
      <c r="B1450" s="206">
        <v>870450746.32000005</v>
      </c>
    </row>
    <row r="1451" spans="1:2">
      <c r="A1451" s="137" t="s">
        <v>3691</v>
      </c>
      <c r="B1451" s="206">
        <v>765797148</v>
      </c>
    </row>
    <row r="1452" spans="1:2">
      <c r="A1452" s="137" t="s">
        <v>3692</v>
      </c>
      <c r="B1452" s="206">
        <v>105718827</v>
      </c>
    </row>
    <row r="1453" spans="1:2">
      <c r="A1453" s="137" t="s">
        <v>3693</v>
      </c>
      <c r="B1453" s="206">
        <v>871180736.27999997</v>
      </c>
    </row>
    <row r="1454" spans="1:2">
      <c r="A1454" s="137" t="s">
        <v>3694</v>
      </c>
      <c r="B1454" s="206">
        <v>869490981.64999998</v>
      </c>
    </row>
    <row r="1455" spans="1:2">
      <c r="A1455" s="137" t="s">
        <v>3695</v>
      </c>
      <c r="B1455" s="206">
        <v>868818813.38999999</v>
      </c>
    </row>
    <row r="1456" spans="1:2">
      <c r="A1456" s="137" t="s">
        <v>3696</v>
      </c>
      <c r="B1456" s="206">
        <v>870547520.50999999</v>
      </c>
    </row>
    <row r="1457" spans="1:2">
      <c r="A1457" s="137" t="s">
        <v>3697</v>
      </c>
      <c r="B1457" s="206">
        <v>873923435.54999995</v>
      </c>
    </row>
    <row r="1458" spans="1:2">
      <c r="A1458" s="137" t="s">
        <v>3698</v>
      </c>
      <c r="B1458" s="206">
        <v>771340640</v>
      </c>
    </row>
    <row r="1459" spans="1:2">
      <c r="A1459" s="137" t="s">
        <v>3699</v>
      </c>
      <c r="B1459" s="206">
        <v>100586012.40000001</v>
      </c>
    </row>
    <row r="1460" spans="1:2">
      <c r="A1460" s="137" t="s">
        <v>3700</v>
      </c>
      <c r="B1460" s="206">
        <v>874761994</v>
      </c>
    </row>
    <row r="1461" spans="1:2">
      <c r="A1461" s="137" t="s">
        <v>3701</v>
      </c>
      <c r="B1461" s="206">
        <v>875446833.30999994</v>
      </c>
    </row>
    <row r="1462" spans="1:2">
      <c r="A1462" s="137" t="s">
        <v>3702</v>
      </c>
      <c r="B1462" s="206">
        <v>875215976.44000006</v>
      </c>
    </row>
    <row r="1463" spans="1:2">
      <c r="A1463" s="137" t="s">
        <v>3703</v>
      </c>
      <c r="B1463" s="206">
        <v>876666019.10000002</v>
      </c>
    </row>
    <row r="1464" spans="1:2">
      <c r="A1464" s="137" t="s">
        <v>3704</v>
      </c>
      <c r="B1464" s="206">
        <v>875512209.67999995</v>
      </c>
    </row>
    <row r="1465" spans="1:2">
      <c r="A1465" s="137" t="s">
        <v>3705</v>
      </c>
      <c r="B1465" s="206">
        <v>876266252.79999995</v>
      </c>
    </row>
    <row r="1466" spans="1:2">
      <c r="A1466" s="137" t="s">
        <v>3706</v>
      </c>
      <c r="B1466" s="206">
        <v>876565277.24000001</v>
      </c>
    </row>
    <row r="1467" spans="1:2">
      <c r="A1467" s="137" t="s">
        <v>3707</v>
      </c>
      <c r="B1467" s="206">
        <v>875998555.75999999</v>
      </c>
    </row>
    <row r="1468" spans="1:2">
      <c r="A1468" s="137" t="s">
        <v>3708</v>
      </c>
      <c r="B1468" s="206">
        <v>877289888.45000005</v>
      </c>
    </row>
    <row r="1469" spans="1:2">
      <c r="A1469" s="137" t="s">
        <v>5084</v>
      </c>
      <c r="B1469" s="206">
        <v>877201671.24000001</v>
      </c>
    </row>
    <row r="1470" spans="1:2">
      <c r="A1470" s="137" t="s">
        <v>5085</v>
      </c>
      <c r="B1470" s="206">
        <v>220447040</v>
      </c>
    </row>
    <row r="1471" spans="1:2">
      <c r="A1471" s="137" t="s">
        <v>5086</v>
      </c>
      <c r="B1471" s="206">
        <v>418879776</v>
      </c>
    </row>
    <row r="1472" spans="1:2">
      <c r="A1472" s="137" t="s">
        <v>5087</v>
      </c>
      <c r="B1472" s="206">
        <v>238931994.53999999</v>
      </c>
    </row>
    <row r="1473" spans="1:2">
      <c r="A1473" s="137" t="s">
        <v>5088</v>
      </c>
      <c r="B1473" s="206">
        <v>452147836</v>
      </c>
    </row>
    <row r="1474" spans="1:2">
      <c r="A1474" s="137" t="s">
        <v>5089</v>
      </c>
      <c r="B1474" s="206">
        <v>82643640</v>
      </c>
    </row>
    <row r="1475" spans="1:2">
      <c r="A1475" s="137" t="s">
        <v>5090</v>
      </c>
      <c r="B1475" s="206">
        <v>220543040</v>
      </c>
    </row>
    <row r="1476" spans="1:2">
      <c r="A1476" s="137" t="s">
        <v>5091</v>
      </c>
      <c r="B1476" s="206">
        <v>658955035.63999999</v>
      </c>
    </row>
    <row r="1477" spans="1:2">
      <c r="A1477" s="137" t="s">
        <v>5092</v>
      </c>
      <c r="B1477" s="206">
        <v>1044545298.46</v>
      </c>
    </row>
    <row r="1478" spans="1:2">
      <c r="A1478" s="137" t="s">
        <v>5093</v>
      </c>
      <c r="B1478" s="206">
        <v>346835044.91000003</v>
      </c>
    </row>
    <row r="1479" spans="1:2">
      <c r="A1479" s="137" t="s">
        <v>5094</v>
      </c>
      <c r="B1479" s="206">
        <v>275678800</v>
      </c>
    </row>
    <row r="1480" spans="1:2">
      <c r="A1480" s="137" t="s">
        <v>5095</v>
      </c>
      <c r="B1480" s="206">
        <v>441246080</v>
      </c>
    </row>
    <row r="1481" spans="1:2">
      <c r="A1481" s="137" t="s">
        <v>5096</v>
      </c>
      <c r="B1481" s="206">
        <v>634245240</v>
      </c>
    </row>
    <row r="1482" spans="1:2">
      <c r="A1482" s="137" t="s">
        <v>5097</v>
      </c>
      <c r="B1482" s="206">
        <v>880639385.88</v>
      </c>
    </row>
    <row r="1483" spans="1:2">
      <c r="A1483" s="137" t="s">
        <v>5098</v>
      </c>
      <c r="B1483" s="206">
        <v>110235520</v>
      </c>
    </row>
    <row r="1484" spans="1:2">
      <c r="A1484" s="137" t="s">
        <v>5099</v>
      </c>
      <c r="B1484" s="206">
        <v>133407215.2</v>
      </c>
    </row>
    <row r="1485" spans="1:2">
      <c r="A1485" s="137" t="s">
        <v>5100</v>
      </c>
      <c r="B1485" s="206">
        <v>878474314.63</v>
      </c>
    </row>
    <row r="1486" spans="1:2">
      <c r="A1486" s="137" t="s">
        <v>5101</v>
      </c>
      <c r="B1486" s="206">
        <v>137789400</v>
      </c>
    </row>
    <row r="1487" spans="1:2">
      <c r="A1487" s="137" t="s">
        <v>5102</v>
      </c>
      <c r="B1487" s="206">
        <v>501462416</v>
      </c>
    </row>
    <row r="1488" spans="1:2">
      <c r="A1488" s="137" t="s">
        <v>5103</v>
      </c>
      <c r="B1488" s="206">
        <v>71624488</v>
      </c>
    </row>
    <row r="1489" spans="1:2">
      <c r="A1489" s="137" t="s">
        <v>5104</v>
      </c>
      <c r="B1489" s="206">
        <v>169407323.02000001</v>
      </c>
    </row>
    <row r="1490" spans="1:2">
      <c r="A1490" s="137" t="s">
        <v>5105</v>
      </c>
      <c r="B1490" s="206">
        <v>85425615</v>
      </c>
    </row>
    <row r="1491" spans="1:2">
      <c r="A1491" s="137" t="s">
        <v>5106</v>
      </c>
      <c r="B1491" s="206">
        <v>634107240</v>
      </c>
    </row>
    <row r="1492" spans="1:2">
      <c r="A1492" s="137" t="s">
        <v>5107</v>
      </c>
      <c r="B1492" s="206">
        <v>165413280</v>
      </c>
    </row>
    <row r="1493" spans="1:2">
      <c r="A1493" s="137" t="s">
        <v>5108</v>
      </c>
      <c r="B1493" s="206">
        <v>158807200.31999999</v>
      </c>
    </row>
    <row r="1494" spans="1:2">
      <c r="A1494" s="137" t="s">
        <v>5109</v>
      </c>
      <c r="B1494" s="206">
        <v>429996528</v>
      </c>
    </row>
    <row r="1495" spans="1:2">
      <c r="A1495" s="137" t="s">
        <v>5110</v>
      </c>
      <c r="B1495" s="206">
        <v>677926554</v>
      </c>
    </row>
    <row r="1496" spans="1:2">
      <c r="A1496" s="137" t="s">
        <v>5111</v>
      </c>
      <c r="B1496" s="206">
        <v>285069837.31999999</v>
      </c>
    </row>
    <row r="1497" spans="1:2">
      <c r="A1497" s="137" t="s">
        <v>5112</v>
      </c>
      <c r="B1497" s="206">
        <v>862561644</v>
      </c>
    </row>
    <row r="1498" spans="1:2">
      <c r="A1498" s="137" t="s">
        <v>5113</v>
      </c>
      <c r="B1498" s="206">
        <v>19296662</v>
      </c>
    </row>
    <row r="1499" spans="1:2">
      <c r="A1499" s="137" t="s">
        <v>5114</v>
      </c>
      <c r="B1499" s="206">
        <v>807670615</v>
      </c>
    </row>
    <row r="1500" spans="1:2">
      <c r="A1500" s="137" t="s">
        <v>5115</v>
      </c>
      <c r="B1500" s="206">
        <v>74433276</v>
      </c>
    </row>
    <row r="1501" spans="1:2">
      <c r="A1501" s="137" t="s">
        <v>5116</v>
      </c>
      <c r="B1501" s="206">
        <v>766353148</v>
      </c>
    </row>
    <row r="1502" spans="1:2">
      <c r="A1502" s="137" t="s">
        <v>5117</v>
      </c>
      <c r="B1502" s="206">
        <v>159893066</v>
      </c>
    </row>
    <row r="1503" spans="1:2">
      <c r="A1503" s="137" t="s">
        <v>5118</v>
      </c>
      <c r="B1503" s="206">
        <v>115737972</v>
      </c>
    </row>
    <row r="1504" spans="1:2">
      <c r="A1504" s="137" t="s">
        <v>5119</v>
      </c>
      <c r="B1504" s="206">
        <v>848782704</v>
      </c>
    </row>
    <row r="1505" spans="1:2">
      <c r="A1505" s="137" t="s">
        <v>5120</v>
      </c>
      <c r="B1505" s="206">
        <v>879725717.67999995</v>
      </c>
    </row>
    <row r="1506" spans="1:2">
      <c r="A1506" s="137" t="s">
        <v>5121</v>
      </c>
      <c r="B1506" s="206">
        <v>77145339.730000004</v>
      </c>
    </row>
    <row r="1507" spans="1:2">
      <c r="A1507" s="137" t="s">
        <v>5122</v>
      </c>
      <c r="B1507" s="206">
        <v>879986027.11000001</v>
      </c>
    </row>
    <row r="1508" spans="1:2">
      <c r="A1508" s="137" t="s">
        <v>5123</v>
      </c>
      <c r="B1508" s="206">
        <v>42297055.109999999</v>
      </c>
    </row>
    <row r="1509" spans="1:2">
      <c r="A1509" s="137" t="s">
        <v>5124</v>
      </c>
      <c r="B1509" s="206">
        <v>827699700</v>
      </c>
    </row>
    <row r="1510" spans="1:2">
      <c r="A1510" s="137" t="s">
        <v>5125</v>
      </c>
      <c r="B1510" s="206">
        <v>5511576</v>
      </c>
    </row>
    <row r="1511" spans="1:2">
      <c r="A1511" s="137" t="s">
        <v>5126</v>
      </c>
      <c r="B1511" s="206">
        <v>11091996</v>
      </c>
    </row>
    <row r="1512" spans="1:2">
      <c r="A1512" s="137" t="s">
        <v>5127</v>
      </c>
      <c r="B1512" s="206">
        <v>883172151.60000002</v>
      </c>
    </row>
    <row r="1513" spans="1:2">
      <c r="A1513" s="136" t="s">
        <v>2192</v>
      </c>
      <c r="B1513" s="205">
        <v>331527600</v>
      </c>
    </row>
    <row r="1514" spans="1:2">
      <c r="A1514" s="137" t="s">
        <v>799</v>
      </c>
      <c r="B1514" s="206">
        <v>28832000</v>
      </c>
    </row>
    <row r="1515" spans="1:2">
      <c r="A1515" s="137" t="s">
        <v>2193</v>
      </c>
      <c r="B1515" s="206">
        <v>56649600</v>
      </c>
    </row>
    <row r="1516" spans="1:2">
      <c r="A1516" s="137" t="s">
        <v>2194</v>
      </c>
      <c r="B1516" s="206">
        <v>55100000</v>
      </c>
    </row>
    <row r="1517" spans="1:2">
      <c r="A1517" s="137" t="s">
        <v>3709</v>
      </c>
      <c r="B1517" s="206">
        <v>54460000</v>
      </c>
    </row>
    <row r="1518" spans="1:2">
      <c r="A1518" s="137" t="s">
        <v>3710</v>
      </c>
      <c r="B1518" s="206">
        <v>27216000</v>
      </c>
    </row>
    <row r="1519" spans="1:2">
      <c r="A1519" s="137" t="s">
        <v>5128</v>
      </c>
      <c r="B1519" s="206">
        <v>54440000</v>
      </c>
    </row>
    <row r="1520" spans="1:2">
      <c r="A1520" s="137" t="s">
        <v>5129</v>
      </c>
      <c r="B1520" s="206">
        <v>27250000</v>
      </c>
    </row>
    <row r="1521" spans="1:2">
      <c r="A1521" s="137" t="s">
        <v>5130</v>
      </c>
      <c r="B1521" s="206">
        <v>27580000</v>
      </c>
    </row>
    <row r="1522" spans="1:2">
      <c r="A1522" s="136" t="s">
        <v>2195</v>
      </c>
      <c r="B1522" s="205">
        <v>248115680</v>
      </c>
    </row>
    <row r="1523" spans="1:2">
      <c r="A1523" s="137" t="s">
        <v>800</v>
      </c>
      <c r="B1523" s="206">
        <v>57573760</v>
      </c>
    </row>
    <row r="1524" spans="1:2">
      <c r="A1524" s="137" t="s">
        <v>2196</v>
      </c>
      <c r="B1524" s="206">
        <v>54432020</v>
      </c>
    </row>
    <row r="1525" spans="1:2">
      <c r="A1525" s="137" t="s">
        <v>2197</v>
      </c>
      <c r="B1525" s="206">
        <v>54432000</v>
      </c>
    </row>
    <row r="1526" spans="1:2">
      <c r="A1526" s="137" t="s">
        <v>3711</v>
      </c>
      <c r="B1526" s="206">
        <v>54432020</v>
      </c>
    </row>
    <row r="1527" spans="1:2">
      <c r="A1527" s="137" t="s">
        <v>5131</v>
      </c>
      <c r="B1527" s="206">
        <v>27245880</v>
      </c>
    </row>
    <row r="1528" spans="1:2">
      <c r="A1528" s="136" t="s">
        <v>2198</v>
      </c>
      <c r="B1528" s="205">
        <v>9522252794.9400005</v>
      </c>
    </row>
    <row r="1529" spans="1:2">
      <c r="A1529" s="137" t="s">
        <v>801</v>
      </c>
      <c r="B1529" s="206">
        <v>907914271.82000005</v>
      </c>
    </row>
    <row r="1530" spans="1:2">
      <c r="A1530" s="137" t="s">
        <v>802</v>
      </c>
      <c r="B1530" s="206">
        <v>897392510.74000001</v>
      </c>
    </row>
    <row r="1531" spans="1:2">
      <c r="A1531" s="137" t="s">
        <v>803</v>
      </c>
      <c r="B1531" s="206">
        <v>892579179.77999997</v>
      </c>
    </row>
    <row r="1532" spans="1:2">
      <c r="A1532" s="137" t="s">
        <v>804</v>
      </c>
      <c r="B1532" s="206">
        <v>880922251.04999995</v>
      </c>
    </row>
    <row r="1533" spans="1:2">
      <c r="A1533" s="137" t="s">
        <v>2199</v>
      </c>
      <c r="B1533" s="206">
        <v>875006527.99000001</v>
      </c>
    </row>
    <row r="1534" spans="1:2">
      <c r="A1534" s="137" t="s">
        <v>2200</v>
      </c>
      <c r="B1534" s="206">
        <v>835316500.51999998</v>
      </c>
    </row>
    <row r="1535" spans="1:2">
      <c r="A1535" s="137" t="s">
        <v>2201</v>
      </c>
      <c r="B1535" s="206">
        <v>843010773.73000002</v>
      </c>
    </row>
    <row r="1536" spans="1:2">
      <c r="A1536" s="137" t="s">
        <v>3712</v>
      </c>
      <c r="B1536" s="206">
        <v>841517758.78999996</v>
      </c>
    </row>
    <row r="1537" spans="1:2">
      <c r="A1537" s="137" t="s">
        <v>3713</v>
      </c>
      <c r="B1537" s="206">
        <v>1694654589.52</v>
      </c>
    </row>
    <row r="1538" spans="1:2">
      <c r="A1538" s="137" t="s">
        <v>5132</v>
      </c>
      <c r="B1538" s="206">
        <v>853938431</v>
      </c>
    </row>
    <row r="1539" spans="1:2">
      <c r="A1539" s="137" t="s">
        <v>2202</v>
      </c>
      <c r="B1539" s="206">
        <v>695437960</v>
      </c>
    </row>
    <row r="1540" spans="1:2">
      <c r="A1540" s="137" t="s">
        <v>805</v>
      </c>
      <c r="B1540" s="206">
        <v>57700000</v>
      </c>
    </row>
    <row r="1541" spans="1:2">
      <c r="A1541" s="137" t="s">
        <v>806</v>
      </c>
      <c r="B1541" s="206">
        <v>86550000</v>
      </c>
    </row>
    <row r="1542" spans="1:2">
      <c r="A1542" s="137" t="s">
        <v>2203</v>
      </c>
      <c r="B1542" s="206">
        <v>56660000</v>
      </c>
    </row>
    <row r="1543" spans="1:2">
      <c r="A1543" s="137" t="s">
        <v>2204</v>
      </c>
      <c r="B1543" s="206">
        <v>82680000</v>
      </c>
    </row>
    <row r="1544" spans="1:2">
      <c r="A1544" s="137" t="s">
        <v>2205</v>
      </c>
      <c r="B1544" s="206">
        <v>81648000</v>
      </c>
    </row>
    <row r="1545" spans="1:2">
      <c r="A1545" s="137" t="s">
        <v>3714</v>
      </c>
      <c r="B1545" s="206">
        <v>81990000</v>
      </c>
    </row>
    <row r="1546" spans="1:2">
      <c r="A1546" s="137" t="s">
        <v>3715</v>
      </c>
      <c r="B1546" s="206">
        <v>110279960</v>
      </c>
    </row>
    <row r="1547" spans="1:2">
      <c r="A1547" s="137" t="s">
        <v>5133</v>
      </c>
      <c r="B1547" s="206">
        <v>110520000</v>
      </c>
    </row>
    <row r="1548" spans="1:2">
      <c r="A1548" s="137" t="s">
        <v>5134</v>
      </c>
      <c r="B1548" s="206">
        <v>27410000</v>
      </c>
    </row>
    <row r="1549" spans="1:2">
      <c r="A1549" s="137" t="s">
        <v>2206</v>
      </c>
      <c r="B1549" s="206">
        <v>124829985</v>
      </c>
    </row>
    <row r="1550" spans="1:2">
      <c r="A1550" s="137" t="s">
        <v>807</v>
      </c>
      <c r="B1550" s="206">
        <v>42495000</v>
      </c>
    </row>
    <row r="1551" spans="1:2">
      <c r="A1551" s="137" t="s">
        <v>2207</v>
      </c>
      <c r="B1551" s="206">
        <v>41490000</v>
      </c>
    </row>
    <row r="1552" spans="1:2">
      <c r="A1552" s="137" t="s">
        <v>3716</v>
      </c>
      <c r="B1552" s="206">
        <v>40844985</v>
      </c>
    </row>
    <row r="1553" spans="1:2">
      <c r="A1553" s="137" t="s">
        <v>2208</v>
      </c>
      <c r="B1553" s="206">
        <v>265046410</v>
      </c>
    </row>
    <row r="1554" spans="1:2">
      <c r="A1554" s="137" t="s">
        <v>808</v>
      </c>
      <c r="B1554" s="206">
        <v>14415830</v>
      </c>
    </row>
    <row r="1555" spans="1:2">
      <c r="A1555" s="137" t="s">
        <v>809</v>
      </c>
      <c r="B1555" s="206">
        <v>28786830</v>
      </c>
    </row>
    <row r="1556" spans="1:2">
      <c r="A1556" s="137" t="s">
        <v>810</v>
      </c>
      <c r="B1556" s="206">
        <v>28786810</v>
      </c>
    </row>
    <row r="1557" spans="1:2">
      <c r="A1557" s="137" t="s">
        <v>811</v>
      </c>
      <c r="B1557" s="206">
        <v>28280010</v>
      </c>
    </row>
    <row r="1558" spans="1:2">
      <c r="A1558" s="137" t="s">
        <v>2209</v>
      </c>
      <c r="B1558" s="206">
        <v>28280000</v>
      </c>
    </row>
    <row r="1559" spans="1:2">
      <c r="A1559" s="137" t="s">
        <v>2210</v>
      </c>
      <c r="B1559" s="206">
        <v>27216060</v>
      </c>
    </row>
    <row r="1560" spans="1:2">
      <c r="A1560" s="137" t="s">
        <v>2211</v>
      </c>
      <c r="B1560" s="206">
        <v>27237880</v>
      </c>
    </row>
    <row r="1561" spans="1:2">
      <c r="A1561" s="137" t="s">
        <v>3717</v>
      </c>
      <c r="B1561" s="206">
        <v>27216010</v>
      </c>
    </row>
    <row r="1562" spans="1:2">
      <c r="A1562" s="137" t="s">
        <v>3718</v>
      </c>
      <c r="B1562" s="206">
        <v>27258990</v>
      </c>
    </row>
    <row r="1563" spans="1:2">
      <c r="A1563" s="137" t="s">
        <v>5135</v>
      </c>
      <c r="B1563" s="206">
        <v>27567990</v>
      </c>
    </row>
    <row r="1564" spans="1:2">
      <c r="A1564" s="137" t="s">
        <v>2212</v>
      </c>
      <c r="B1564" s="206">
        <v>110185600</v>
      </c>
    </row>
    <row r="1565" spans="1:2">
      <c r="A1565" s="137" t="s">
        <v>2213</v>
      </c>
      <c r="B1565" s="206">
        <v>110185600</v>
      </c>
    </row>
    <row r="1566" spans="1:2">
      <c r="A1566" s="137" t="s">
        <v>2214</v>
      </c>
      <c r="B1566" s="206">
        <v>27804000</v>
      </c>
    </row>
    <row r="1567" spans="1:2">
      <c r="A1567" s="137" t="s">
        <v>812</v>
      </c>
      <c r="B1567" s="206">
        <v>10036320</v>
      </c>
    </row>
    <row r="1568" spans="1:2">
      <c r="A1568" s="137" t="s">
        <v>3719</v>
      </c>
      <c r="B1568" s="206">
        <v>9660000</v>
      </c>
    </row>
    <row r="1569" spans="1:2">
      <c r="A1569" s="137" t="s">
        <v>5136</v>
      </c>
      <c r="B1569" s="206">
        <v>8107680</v>
      </c>
    </row>
    <row r="1570" spans="1:2">
      <c r="A1570" s="137" t="s">
        <v>5137</v>
      </c>
      <c r="B1570" s="206">
        <v>16278000</v>
      </c>
    </row>
    <row r="1571" spans="1:2">
      <c r="A1571" s="137" t="s">
        <v>5138</v>
      </c>
      <c r="B1571" s="206">
        <v>16278000</v>
      </c>
    </row>
    <row r="1572" spans="1:2">
      <c r="A1572" s="137" t="s">
        <v>2215</v>
      </c>
      <c r="B1572" s="206">
        <v>174562003</v>
      </c>
    </row>
    <row r="1573" spans="1:2">
      <c r="A1573" s="137" t="s">
        <v>813</v>
      </c>
      <c r="B1573" s="206">
        <v>20182127</v>
      </c>
    </row>
    <row r="1574" spans="1:2">
      <c r="A1574" s="137" t="s">
        <v>814</v>
      </c>
      <c r="B1574" s="206">
        <v>19796007</v>
      </c>
    </row>
    <row r="1575" spans="1:2">
      <c r="A1575" s="137" t="s">
        <v>2216</v>
      </c>
      <c r="B1575" s="206">
        <v>19796000</v>
      </c>
    </row>
    <row r="1576" spans="1:2">
      <c r="A1576" s="137" t="s">
        <v>2217</v>
      </c>
      <c r="B1576" s="206">
        <v>19051207</v>
      </c>
    </row>
    <row r="1577" spans="1:2">
      <c r="A1577" s="137" t="s">
        <v>2218</v>
      </c>
      <c r="B1577" s="206">
        <v>38102414</v>
      </c>
    </row>
    <row r="1578" spans="1:2">
      <c r="A1578" s="137" t="s">
        <v>3720</v>
      </c>
      <c r="B1578" s="206">
        <v>19053216</v>
      </c>
    </row>
    <row r="1579" spans="1:2">
      <c r="A1579" s="137" t="s">
        <v>5139</v>
      </c>
      <c r="B1579" s="206">
        <v>19283516</v>
      </c>
    </row>
    <row r="1580" spans="1:2">
      <c r="A1580" s="137" t="s">
        <v>5140</v>
      </c>
      <c r="B1580" s="206">
        <v>19297516</v>
      </c>
    </row>
    <row r="1581" spans="1:2">
      <c r="A1581" s="137" t="s">
        <v>2219</v>
      </c>
      <c r="B1581" s="206">
        <v>2095495060</v>
      </c>
    </row>
    <row r="1582" spans="1:2">
      <c r="A1582" s="137" t="s">
        <v>815</v>
      </c>
      <c r="B1582" s="206">
        <v>58900820</v>
      </c>
    </row>
    <row r="1583" spans="1:2">
      <c r="A1583" s="137" t="s">
        <v>816</v>
      </c>
      <c r="B1583" s="206">
        <v>57663200</v>
      </c>
    </row>
    <row r="1584" spans="1:2">
      <c r="A1584" s="137" t="s">
        <v>817</v>
      </c>
      <c r="B1584" s="206">
        <v>57663240</v>
      </c>
    </row>
    <row r="1585" spans="1:2">
      <c r="A1585" s="137" t="s">
        <v>818</v>
      </c>
      <c r="B1585" s="206">
        <v>57664000</v>
      </c>
    </row>
    <row r="1586" spans="1:2">
      <c r="A1586" s="137" t="s">
        <v>819</v>
      </c>
      <c r="B1586" s="206">
        <v>57663200</v>
      </c>
    </row>
    <row r="1587" spans="1:2">
      <c r="A1587" s="137" t="s">
        <v>820</v>
      </c>
      <c r="B1587" s="206">
        <v>56649600</v>
      </c>
    </row>
    <row r="1588" spans="1:2">
      <c r="A1588" s="137" t="s">
        <v>2220</v>
      </c>
      <c r="B1588" s="206">
        <v>55092800</v>
      </c>
    </row>
    <row r="1589" spans="1:2">
      <c r="A1589" s="137" t="s">
        <v>2221</v>
      </c>
      <c r="B1589" s="206">
        <v>55092800</v>
      </c>
    </row>
    <row r="1590" spans="1:2">
      <c r="A1590" s="137" t="s">
        <v>2222</v>
      </c>
      <c r="B1590" s="206">
        <v>55092800</v>
      </c>
    </row>
    <row r="1591" spans="1:2">
      <c r="A1591" s="137" t="s">
        <v>2223</v>
      </c>
      <c r="B1591" s="206">
        <v>55092800</v>
      </c>
    </row>
    <row r="1592" spans="1:2">
      <c r="A1592" s="137" t="s">
        <v>2224</v>
      </c>
      <c r="B1592" s="206">
        <v>55092800</v>
      </c>
    </row>
    <row r="1593" spans="1:2">
      <c r="A1593" s="137" t="s">
        <v>2225</v>
      </c>
      <c r="B1593" s="206">
        <v>55092800</v>
      </c>
    </row>
    <row r="1594" spans="1:2">
      <c r="A1594" s="137" t="s">
        <v>2226</v>
      </c>
      <c r="B1594" s="206">
        <v>55092800</v>
      </c>
    </row>
    <row r="1595" spans="1:2">
      <c r="A1595" s="137" t="s">
        <v>2227</v>
      </c>
      <c r="B1595" s="206">
        <v>55092800</v>
      </c>
    </row>
    <row r="1596" spans="1:2">
      <c r="A1596" s="137" t="s">
        <v>2228</v>
      </c>
      <c r="B1596" s="206">
        <v>55092800</v>
      </c>
    </row>
    <row r="1597" spans="1:2">
      <c r="A1597" s="137" t="s">
        <v>2229</v>
      </c>
      <c r="B1597" s="206">
        <v>54440000</v>
      </c>
    </row>
    <row r="1598" spans="1:2">
      <c r="A1598" s="137" t="s">
        <v>3721</v>
      </c>
      <c r="B1598" s="206">
        <v>54432000</v>
      </c>
    </row>
    <row r="1599" spans="1:2">
      <c r="A1599" s="137" t="s">
        <v>3722</v>
      </c>
      <c r="B1599" s="206">
        <v>54432000</v>
      </c>
    </row>
    <row r="1600" spans="1:2">
      <c r="A1600" s="137" t="s">
        <v>3723</v>
      </c>
      <c r="B1600" s="206">
        <v>54432000</v>
      </c>
    </row>
    <row r="1601" spans="1:2">
      <c r="A1601" s="137" t="s">
        <v>3724</v>
      </c>
      <c r="B1601" s="206">
        <v>54432200</v>
      </c>
    </row>
    <row r="1602" spans="1:2">
      <c r="A1602" s="137" t="s">
        <v>3725</v>
      </c>
      <c r="B1602" s="206">
        <v>54432000</v>
      </c>
    </row>
    <row r="1603" spans="1:2">
      <c r="A1603" s="137" t="s">
        <v>3726</v>
      </c>
      <c r="B1603" s="206">
        <v>54432000</v>
      </c>
    </row>
    <row r="1604" spans="1:2">
      <c r="A1604" s="137" t="s">
        <v>3727</v>
      </c>
      <c r="B1604" s="206">
        <v>54432000</v>
      </c>
    </row>
    <row r="1605" spans="1:2">
      <c r="A1605" s="137" t="s">
        <v>3728</v>
      </c>
      <c r="B1605" s="206">
        <v>54432000</v>
      </c>
    </row>
    <row r="1606" spans="1:2">
      <c r="A1606" s="137" t="s">
        <v>3729</v>
      </c>
      <c r="B1606" s="206">
        <v>54432000</v>
      </c>
    </row>
    <row r="1607" spans="1:2">
      <c r="A1607" s="137" t="s">
        <v>3730</v>
      </c>
      <c r="B1607" s="206">
        <v>54432000</v>
      </c>
    </row>
    <row r="1608" spans="1:2">
      <c r="A1608" s="137" t="s">
        <v>3731</v>
      </c>
      <c r="B1608" s="206">
        <v>54432000</v>
      </c>
    </row>
    <row r="1609" spans="1:2">
      <c r="A1609" s="137" t="s">
        <v>3732</v>
      </c>
      <c r="B1609" s="206">
        <v>54432020</v>
      </c>
    </row>
    <row r="1610" spans="1:2">
      <c r="A1610" s="137" t="s">
        <v>3733</v>
      </c>
      <c r="B1610" s="206">
        <v>54520000</v>
      </c>
    </row>
    <row r="1611" spans="1:2">
      <c r="A1611" s="137" t="s">
        <v>5141</v>
      </c>
      <c r="B1611" s="206">
        <v>54501980</v>
      </c>
    </row>
    <row r="1612" spans="1:2">
      <c r="A1612" s="137" t="s">
        <v>5142</v>
      </c>
      <c r="B1612" s="206">
        <v>54436000</v>
      </c>
    </row>
    <row r="1613" spans="1:2">
      <c r="A1613" s="137" t="s">
        <v>5143</v>
      </c>
      <c r="B1613" s="206">
        <v>54436000</v>
      </c>
    </row>
    <row r="1614" spans="1:2">
      <c r="A1614" s="137" t="s">
        <v>5144</v>
      </c>
      <c r="B1614" s="206">
        <v>54436000</v>
      </c>
    </row>
    <row r="1615" spans="1:2">
      <c r="A1615" s="137" t="s">
        <v>5145</v>
      </c>
      <c r="B1615" s="206">
        <v>54436000</v>
      </c>
    </row>
    <row r="1616" spans="1:2">
      <c r="A1616" s="137" t="s">
        <v>5146</v>
      </c>
      <c r="B1616" s="206">
        <v>54440000</v>
      </c>
    </row>
    <row r="1617" spans="1:2">
      <c r="A1617" s="137" t="s">
        <v>5147</v>
      </c>
      <c r="B1617" s="206">
        <v>54440000</v>
      </c>
    </row>
    <row r="1618" spans="1:2">
      <c r="A1618" s="137" t="s">
        <v>5148</v>
      </c>
      <c r="B1618" s="206">
        <v>55092800</v>
      </c>
    </row>
    <row r="1619" spans="1:2">
      <c r="A1619" s="137" t="s">
        <v>5149</v>
      </c>
      <c r="B1619" s="206">
        <v>55092800</v>
      </c>
    </row>
    <row r="1620" spans="1:2">
      <c r="A1620" s="137" t="s">
        <v>2230</v>
      </c>
      <c r="B1620" s="206">
        <v>10084582</v>
      </c>
    </row>
    <row r="1621" spans="1:2">
      <c r="A1621" s="137" t="s">
        <v>821</v>
      </c>
      <c r="B1621" s="206">
        <v>3393700</v>
      </c>
    </row>
    <row r="1622" spans="1:2">
      <c r="A1622" s="137" t="s">
        <v>822</v>
      </c>
      <c r="B1622" s="206">
        <v>6690882</v>
      </c>
    </row>
    <row r="1623" spans="1:2">
      <c r="A1623" s="137" t="s">
        <v>2231</v>
      </c>
      <c r="B1623" s="206">
        <v>739780612</v>
      </c>
    </row>
    <row r="1624" spans="1:2">
      <c r="A1624" s="137" t="s">
        <v>823</v>
      </c>
      <c r="B1624" s="206">
        <v>38362987</v>
      </c>
    </row>
    <row r="1625" spans="1:2">
      <c r="A1625" s="137" t="s">
        <v>824</v>
      </c>
      <c r="B1625" s="206">
        <v>43364985</v>
      </c>
    </row>
    <row r="1626" spans="1:2">
      <c r="A1626" s="137" t="s">
        <v>825</v>
      </c>
      <c r="B1626" s="206">
        <v>57719980</v>
      </c>
    </row>
    <row r="1627" spans="1:2">
      <c r="A1627" s="137" t="s">
        <v>826</v>
      </c>
      <c r="B1627" s="206">
        <v>49045000</v>
      </c>
    </row>
    <row r="1628" spans="1:2">
      <c r="A1628" s="137" t="s">
        <v>827</v>
      </c>
      <c r="B1628" s="206">
        <v>37493287</v>
      </c>
    </row>
    <row r="1629" spans="1:2">
      <c r="A1629" s="137" t="s">
        <v>828</v>
      </c>
      <c r="B1629" s="206">
        <v>43247400</v>
      </c>
    </row>
    <row r="1630" spans="1:2">
      <c r="A1630" s="137" t="s">
        <v>829</v>
      </c>
      <c r="B1630" s="206">
        <v>42539985</v>
      </c>
    </row>
    <row r="1631" spans="1:2">
      <c r="A1631" s="137" t="s">
        <v>830</v>
      </c>
      <c r="B1631" s="206">
        <v>42494985</v>
      </c>
    </row>
    <row r="1632" spans="1:2">
      <c r="A1632" s="137" t="s">
        <v>831</v>
      </c>
      <c r="B1632" s="206">
        <v>42487230</v>
      </c>
    </row>
    <row r="1633" spans="1:2">
      <c r="A1633" s="137" t="s">
        <v>832</v>
      </c>
      <c r="B1633" s="206">
        <v>42509985</v>
      </c>
    </row>
    <row r="1634" spans="1:2">
      <c r="A1634" s="137" t="s">
        <v>2232</v>
      </c>
      <c r="B1634" s="206">
        <v>42509985</v>
      </c>
    </row>
    <row r="1635" spans="1:2">
      <c r="A1635" s="137" t="s">
        <v>2233</v>
      </c>
      <c r="B1635" s="206">
        <v>41339985</v>
      </c>
    </row>
    <row r="1636" spans="1:2">
      <c r="A1636" s="137" t="s">
        <v>2234</v>
      </c>
      <c r="B1636" s="206">
        <v>40889985</v>
      </c>
    </row>
    <row r="1637" spans="1:2">
      <c r="A1637" s="137" t="s">
        <v>2235</v>
      </c>
      <c r="B1637" s="206">
        <v>27219990</v>
      </c>
    </row>
    <row r="1638" spans="1:2">
      <c r="A1638" s="137" t="s">
        <v>2236</v>
      </c>
      <c r="B1638" s="206">
        <v>19053993</v>
      </c>
    </row>
    <row r="1639" spans="1:2">
      <c r="A1639" s="137" t="s">
        <v>2237</v>
      </c>
      <c r="B1639" s="206">
        <v>46845880</v>
      </c>
    </row>
    <row r="1640" spans="1:2">
      <c r="A1640" s="137" t="s">
        <v>5150</v>
      </c>
      <c r="B1640" s="206">
        <v>27609990</v>
      </c>
    </row>
    <row r="1641" spans="1:2">
      <c r="A1641" s="137" t="s">
        <v>5151</v>
      </c>
      <c r="B1641" s="206">
        <v>13629995</v>
      </c>
    </row>
    <row r="1642" spans="1:2">
      <c r="A1642" s="137" t="s">
        <v>5152</v>
      </c>
      <c r="B1642" s="206">
        <v>41414985</v>
      </c>
    </row>
    <row r="1643" spans="1:2">
      <c r="A1643" s="137" t="s">
        <v>2238</v>
      </c>
      <c r="B1643" s="206">
        <v>245605240</v>
      </c>
    </row>
    <row r="1644" spans="1:2">
      <c r="A1644" s="137" t="s">
        <v>833</v>
      </c>
      <c r="B1644" s="206">
        <v>67874020</v>
      </c>
    </row>
    <row r="1645" spans="1:2">
      <c r="A1645" s="137" t="s">
        <v>2239</v>
      </c>
      <c r="B1645" s="206">
        <v>32210000</v>
      </c>
    </row>
    <row r="1646" spans="1:2">
      <c r="A1646" s="137" t="s">
        <v>3734</v>
      </c>
      <c r="B1646" s="206">
        <v>32220000</v>
      </c>
    </row>
    <row r="1647" spans="1:2">
      <c r="A1647" s="137" t="s">
        <v>3735</v>
      </c>
      <c r="B1647" s="206">
        <v>32220000</v>
      </c>
    </row>
    <row r="1648" spans="1:2">
      <c r="A1648" s="137" t="s">
        <v>5153</v>
      </c>
      <c r="B1648" s="206">
        <v>27030000</v>
      </c>
    </row>
    <row r="1649" spans="1:2">
      <c r="A1649" s="137" t="s">
        <v>5154</v>
      </c>
      <c r="B1649" s="206">
        <v>54051220</v>
      </c>
    </row>
    <row r="1650" spans="1:2">
      <c r="A1650" s="137" t="s">
        <v>3736</v>
      </c>
      <c r="B1650" s="206">
        <v>317015388.49000001</v>
      </c>
    </row>
    <row r="1651" spans="1:2">
      <c r="A1651" s="137" t="s">
        <v>3737</v>
      </c>
      <c r="B1651" s="206">
        <v>317015388.49000001</v>
      </c>
    </row>
    <row r="1652" spans="1:2">
      <c r="A1652" s="137" t="s">
        <v>2240</v>
      </c>
      <c r="B1652" s="206">
        <v>66908900</v>
      </c>
    </row>
    <row r="1653" spans="1:2">
      <c r="A1653" s="137" t="s">
        <v>834</v>
      </c>
      <c r="B1653" s="206">
        <v>66908900</v>
      </c>
    </row>
    <row r="1654" spans="1:2">
      <c r="A1654" s="137" t="s">
        <v>2241</v>
      </c>
      <c r="B1654" s="206">
        <v>100363230</v>
      </c>
    </row>
    <row r="1655" spans="1:2">
      <c r="A1655" s="137" t="s">
        <v>835</v>
      </c>
      <c r="B1655" s="206">
        <v>100363230</v>
      </c>
    </row>
    <row r="1656" spans="1:2">
      <c r="A1656" s="137" t="s">
        <v>2242</v>
      </c>
      <c r="B1656" s="206">
        <v>28831600</v>
      </c>
    </row>
    <row r="1657" spans="1:2">
      <c r="A1657" s="137" t="s">
        <v>836</v>
      </c>
      <c r="B1657" s="206">
        <v>28831600</v>
      </c>
    </row>
    <row r="1658" spans="1:2">
      <c r="A1658" s="137" t="s">
        <v>3738</v>
      </c>
      <c r="B1658" s="206">
        <v>64400000</v>
      </c>
    </row>
    <row r="1659" spans="1:2">
      <c r="A1659" s="137" t="s">
        <v>3739</v>
      </c>
      <c r="B1659" s="206">
        <v>64400000</v>
      </c>
    </row>
    <row r="1660" spans="1:2">
      <c r="A1660" s="137" t="s">
        <v>2243</v>
      </c>
      <c r="B1660" s="206">
        <v>50899562</v>
      </c>
    </row>
    <row r="1661" spans="1:2">
      <c r="A1661" s="137" t="s">
        <v>837</v>
      </c>
      <c r="B1661" s="206">
        <v>20193936</v>
      </c>
    </row>
    <row r="1662" spans="1:2">
      <c r="A1662" s="137" t="s">
        <v>838</v>
      </c>
      <c r="B1662" s="206">
        <v>5815112</v>
      </c>
    </row>
    <row r="1663" spans="1:2">
      <c r="A1663" s="137" t="s">
        <v>2244</v>
      </c>
      <c r="B1663" s="206">
        <v>16527846</v>
      </c>
    </row>
    <row r="1664" spans="1:2">
      <c r="A1664" s="137" t="s">
        <v>2245</v>
      </c>
      <c r="B1664" s="206">
        <v>8362668</v>
      </c>
    </row>
    <row r="1665" spans="1:2">
      <c r="A1665" s="137" t="s">
        <v>2246</v>
      </c>
      <c r="B1665" s="206">
        <v>801263123.65999997</v>
      </c>
    </row>
    <row r="1666" spans="1:2">
      <c r="A1666" s="137" t="s">
        <v>839</v>
      </c>
      <c r="B1666" s="206">
        <v>3979697.66</v>
      </c>
    </row>
    <row r="1667" spans="1:2">
      <c r="A1667" s="137" t="s">
        <v>840</v>
      </c>
      <c r="B1667" s="206">
        <v>887876</v>
      </c>
    </row>
    <row r="1668" spans="1:2">
      <c r="A1668" s="137" t="s">
        <v>841</v>
      </c>
      <c r="B1668" s="206">
        <v>58900800</v>
      </c>
    </row>
    <row r="1669" spans="1:2">
      <c r="A1669" s="137" t="s">
        <v>842</v>
      </c>
      <c r="B1669" s="206">
        <v>70700000</v>
      </c>
    </row>
    <row r="1670" spans="1:2">
      <c r="A1670" s="137" t="s">
        <v>2247</v>
      </c>
      <c r="B1670" s="206">
        <v>68040000</v>
      </c>
    </row>
    <row r="1671" spans="1:2">
      <c r="A1671" s="137" t="s">
        <v>2248</v>
      </c>
      <c r="B1671" s="206">
        <v>68040000</v>
      </c>
    </row>
    <row r="1672" spans="1:2">
      <c r="A1672" s="137" t="s">
        <v>2249</v>
      </c>
      <c r="B1672" s="206">
        <v>68040000</v>
      </c>
    </row>
    <row r="1673" spans="1:2">
      <c r="A1673" s="137" t="s">
        <v>3740</v>
      </c>
      <c r="B1673" s="206">
        <v>68040000</v>
      </c>
    </row>
    <row r="1674" spans="1:2">
      <c r="A1674" s="137" t="s">
        <v>3741</v>
      </c>
      <c r="B1674" s="206">
        <v>68040000</v>
      </c>
    </row>
    <row r="1675" spans="1:2">
      <c r="A1675" s="137" t="s">
        <v>3742</v>
      </c>
      <c r="B1675" s="206">
        <v>54432000</v>
      </c>
    </row>
    <row r="1676" spans="1:2">
      <c r="A1676" s="137" t="s">
        <v>3743</v>
      </c>
      <c r="B1676" s="206">
        <v>68040250</v>
      </c>
    </row>
    <row r="1677" spans="1:2">
      <c r="A1677" s="137" t="s">
        <v>3744</v>
      </c>
      <c r="B1677" s="206">
        <v>68040000</v>
      </c>
    </row>
    <row r="1678" spans="1:2">
      <c r="A1678" s="137" t="s">
        <v>3745</v>
      </c>
      <c r="B1678" s="206">
        <v>68040000</v>
      </c>
    </row>
    <row r="1679" spans="1:2">
      <c r="A1679" s="137" t="s">
        <v>5155</v>
      </c>
      <c r="B1679" s="206">
        <v>68042500</v>
      </c>
    </row>
    <row r="1680" spans="1:2">
      <c r="A1680" s="137" t="s">
        <v>2250</v>
      </c>
      <c r="B1680" s="206">
        <v>25079249</v>
      </c>
    </row>
    <row r="1681" spans="1:2">
      <c r="A1681" s="137" t="s">
        <v>843</v>
      </c>
      <c r="B1681" s="206">
        <v>16970885</v>
      </c>
    </row>
    <row r="1682" spans="1:2">
      <c r="A1682" s="137" t="s">
        <v>3746</v>
      </c>
      <c r="B1682" s="206">
        <v>8108364</v>
      </c>
    </row>
    <row r="1683" spans="1:2">
      <c r="A1683" s="137" t="s">
        <v>2251</v>
      </c>
      <c r="B1683" s="206">
        <v>32209990</v>
      </c>
    </row>
    <row r="1684" spans="1:2">
      <c r="A1684" s="137" t="s">
        <v>2252</v>
      </c>
      <c r="B1684" s="206">
        <v>32209990</v>
      </c>
    </row>
    <row r="1685" spans="1:2">
      <c r="A1685" s="137" t="s">
        <v>2253</v>
      </c>
      <c r="B1685" s="206">
        <v>6330000</v>
      </c>
    </row>
    <row r="1686" spans="1:2">
      <c r="A1686" s="137" t="s">
        <v>844</v>
      </c>
      <c r="B1686" s="206">
        <v>6330000</v>
      </c>
    </row>
    <row r="1687" spans="1:2">
      <c r="A1687" s="137" t="s">
        <v>2254</v>
      </c>
      <c r="B1687" s="206">
        <v>138570080</v>
      </c>
    </row>
    <row r="1688" spans="1:2">
      <c r="A1688" s="137" t="s">
        <v>845</v>
      </c>
      <c r="B1688" s="206">
        <v>28324810</v>
      </c>
    </row>
    <row r="1689" spans="1:2">
      <c r="A1689" s="137" t="s">
        <v>2255</v>
      </c>
      <c r="B1689" s="206">
        <v>27546410</v>
      </c>
    </row>
    <row r="1690" spans="1:2">
      <c r="A1690" s="137" t="s">
        <v>3747</v>
      </c>
      <c r="B1690" s="206">
        <v>27559990</v>
      </c>
    </row>
    <row r="1691" spans="1:2">
      <c r="A1691" s="137" t="s">
        <v>3748</v>
      </c>
      <c r="B1691" s="206">
        <v>27549990</v>
      </c>
    </row>
    <row r="1692" spans="1:2">
      <c r="A1692" s="137" t="s">
        <v>5156</v>
      </c>
      <c r="B1692" s="206">
        <v>27588880</v>
      </c>
    </row>
    <row r="1693" spans="1:2">
      <c r="A1693" s="137" t="s">
        <v>2256</v>
      </c>
      <c r="B1693" s="206">
        <v>322000000</v>
      </c>
    </row>
    <row r="1694" spans="1:2">
      <c r="A1694" s="137" t="s">
        <v>2257</v>
      </c>
      <c r="B1694" s="206">
        <v>161000000</v>
      </c>
    </row>
    <row r="1695" spans="1:2">
      <c r="A1695" s="137" t="s">
        <v>2258</v>
      </c>
      <c r="B1695" s="206">
        <v>161000000</v>
      </c>
    </row>
    <row r="1696" spans="1:2">
      <c r="A1696" s="137" t="s">
        <v>2259</v>
      </c>
      <c r="B1696" s="206">
        <v>610400</v>
      </c>
    </row>
    <row r="1697" spans="1:2">
      <c r="A1697" s="137" t="s">
        <v>846</v>
      </c>
      <c r="B1697" s="206">
        <v>610400</v>
      </c>
    </row>
    <row r="1698" spans="1:2">
      <c r="A1698" s="137" t="s">
        <v>2260</v>
      </c>
      <c r="B1698" s="206">
        <v>56047600</v>
      </c>
    </row>
    <row r="1699" spans="1:2">
      <c r="A1699" s="137" t="s">
        <v>847</v>
      </c>
      <c r="B1699" s="206">
        <v>28831600</v>
      </c>
    </row>
    <row r="1700" spans="1:2">
      <c r="A1700" s="137" t="s">
        <v>3749</v>
      </c>
      <c r="B1700" s="206">
        <v>27216000</v>
      </c>
    </row>
    <row r="1701" spans="1:2">
      <c r="A1701" s="137" t="s">
        <v>2261</v>
      </c>
      <c r="B1701" s="206">
        <v>40828000</v>
      </c>
    </row>
    <row r="1702" spans="1:2">
      <c r="A1702" s="137" t="s">
        <v>2262</v>
      </c>
      <c r="B1702" s="206">
        <v>13608000</v>
      </c>
    </row>
    <row r="1703" spans="1:2">
      <c r="A1703" s="137" t="s">
        <v>3750</v>
      </c>
      <c r="B1703" s="206">
        <v>27220000</v>
      </c>
    </row>
    <row r="1704" spans="1:2">
      <c r="A1704" s="137" t="s">
        <v>2263</v>
      </c>
      <c r="B1704" s="206">
        <v>1588720</v>
      </c>
    </row>
    <row r="1705" spans="1:2">
      <c r="A1705" s="137" t="s">
        <v>848</v>
      </c>
      <c r="B1705" s="206">
        <v>1588720</v>
      </c>
    </row>
    <row r="1706" spans="1:2">
      <c r="A1706" s="137" t="s">
        <v>5157</v>
      </c>
      <c r="B1706" s="206">
        <v>137789400</v>
      </c>
    </row>
    <row r="1707" spans="1:2">
      <c r="A1707" s="137" t="s">
        <v>5158</v>
      </c>
      <c r="B1707" s="206">
        <v>137789400</v>
      </c>
    </row>
    <row r="1708" spans="1:2">
      <c r="A1708" s="137" t="s">
        <v>5159</v>
      </c>
      <c r="B1708" s="206">
        <v>5405120</v>
      </c>
    </row>
    <row r="1709" spans="1:2">
      <c r="A1709" s="137" t="s">
        <v>5160</v>
      </c>
      <c r="B1709" s="206">
        <v>2702560</v>
      </c>
    </row>
    <row r="1710" spans="1:2">
      <c r="A1710" s="137" t="s">
        <v>5161</v>
      </c>
      <c r="B1710" s="206">
        <v>2702560</v>
      </c>
    </row>
    <row r="1711" spans="1:2">
      <c r="A1711" s="137" t="s">
        <v>5162</v>
      </c>
      <c r="B1711" s="206">
        <v>18920200</v>
      </c>
    </row>
    <row r="1712" spans="1:2">
      <c r="A1712" s="137" t="s">
        <v>5163</v>
      </c>
      <c r="B1712" s="206">
        <v>2703000</v>
      </c>
    </row>
    <row r="1713" spans="1:2">
      <c r="A1713" s="137" t="s">
        <v>5164</v>
      </c>
      <c r="B1713" s="206">
        <v>5405200</v>
      </c>
    </row>
    <row r="1714" spans="1:2">
      <c r="A1714" s="137" t="s">
        <v>5165</v>
      </c>
      <c r="B1714" s="206">
        <v>5406000</v>
      </c>
    </row>
    <row r="1715" spans="1:2">
      <c r="A1715" s="137" t="s">
        <v>5166</v>
      </c>
      <c r="B1715" s="206">
        <v>5406000</v>
      </c>
    </row>
    <row r="1716" spans="1:2">
      <c r="A1716" s="137" t="s">
        <v>3751</v>
      </c>
      <c r="B1716" s="206">
        <v>108142400</v>
      </c>
    </row>
    <row r="1717" spans="1:2">
      <c r="A1717" s="137" t="s">
        <v>3752</v>
      </c>
      <c r="B1717" s="206">
        <v>108142400</v>
      </c>
    </row>
    <row r="1718" spans="1:2">
      <c r="A1718" s="137" t="s">
        <v>2264</v>
      </c>
      <c r="B1718" s="206">
        <v>84900250</v>
      </c>
    </row>
    <row r="1719" spans="1:2">
      <c r="A1719" s="137" t="s">
        <v>849</v>
      </c>
      <c r="B1719" s="206">
        <v>84900250</v>
      </c>
    </row>
    <row r="1720" spans="1:2">
      <c r="A1720" s="137" t="s">
        <v>3170</v>
      </c>
      <c r="B1720" s="206">
        <v>11200000</v>
      </c>
    </row>
    <row r="1721" spans="1:2">
      <c r="A1721" s="137" t="s">
        <v>3753</v>
      </c>
      <c r="B1721" s="206">
        <v>11200000</v>
      </c>
    </row>
    <row r="1722" spans="1:2">
      <c r="A1722" s="137" t="s">
        <v>2265</v>
      </c>
      <c r="B1722" s="206">
        <v>16727220</v>
      </c>
    </row>
    <row r="1723" spans="1:2">
      <c r="A1723" s="137" t="s">
        <v>851</v>
      </c>
      <c r="B1723" s="206">
        <v>16727220</v>
      </c>
    </row>
    <row r="1724" spans="1:2">
      <c r="A1724" s="137" t="s">
        <v>3754</v>
      </c>
      <c r="B1724" s="206">
        <v>81086000</v>
      </c>
    </row>
    <row r="1725" spans="1:2">
      <c r="A1725" s="137" t="s">
        <v>3755</v>
      </c>
      <c r="B1725" s="206">
        <v>54060000</v>
      </c>
    </row>
    <row r="1726" spans="1:2">
      <c r="A1726" s="137" t="s">
        <v>5167</v>
      </c>
      <c r="B1726" s="206">
        <v>27026000</v>
      </c>
    </row>
    <row r="1727" spans="1:2">
      <c r="A1727" s="137" t="s">
        <v>2266</v>
      </c>
      <c r="B1727" s="206">
        <v>3220000</v>
      </c>
    </row>
    <row r="1728" spans="1:2">
      <c r="A1728" s="137" t="s">
        <v>2267</v>
      </c>
      <c r="B1728" s="206">
        <v>3220000</v>
      </c>
    </row>
    <row r="1729" spans="1:2">
      <c r="A1729" s="137" t="s">
        <v>2268</v>
      </c>
      <c r="B1729" s="206">
        <v>2636764268.8800001</v>
      </c>
    </row>
    <row r="1730" spans="1:2">
      <c r="A1730" s="137" t="s">
        <v>2269</v>
      </c>
      <c r="B1730" s="206">
        <v>883701587.97000003</v>
      </c>
    </row>
    <row r="1731" spans="1:2">
      <c r="A1731" s="137" t="s">
        <v>2270</v>
      </c>
      <c r="B1731" s="206">
        <v>883014076.10000002</v>
      </c>
    </row>
    <row r="1732" spans="1:2">
      <c r="A1732" s="137" t="s">
        <v>2271</v>
      </c>
      <c r="B1732" s="206">
        <v>870048604.80999994</v>
      </c>
    </row>
    <row r="1733" spans="1:2">
      <c r="A1733" s="137" t="s">
        <v>2272</v>
      </c>
      <c r="B1733" s="206">
        <v>170304976</v>
      </c>
    </row>
    <row r="1734" spans="1:2">
      <c r="A1734" s="137" t="s">
        <v>852</v>
      </c>
      <c r="B1734" s="206">
        <v>27160000</v>
      </c>
    </row>
    <row r="1735" spans="1:2">
      <c r="A1735" s="137" t="s">
        <v>853</v>
      </c>
      <c r="B1735" s="206">
        <v>26763520</v>
      </c>
    </row>
    <row r="1736" spans="1:2">
      <c r="A1736" s="137" t="s">
        <v>2273</v>
      </c>
      <c r="B1736" s="206">
        <v>25760016</v>
      </c>
    </row>
    <row r="1737" spans="1:2">
      <c r="A1737" s="137" t="s">
        <v>3756</v>
      </c>
      <c r="B1737" s="206">
        <v>25760000</v>
      </c>
    </row>
    <row r="1738" spans="1:2">
      <c r="A1738" s="137" t="s">
        <v>3757</v>
      </c>
      <c r="B1738" s="206">
        <v>21620480</v>
      </c>
    </row>
    <row r="1739" spans="1:2">
      <c r="A1739" s="137" t="s">
        <v>5168</v>
      </c>
      <c r="B1739" s="206">
        <v>21620480</v>
      </c>
    </row>
    <row r="1740" spans="1:2">
      <c r="A1740" s="137" t="s">
        <v>5169</v>
      </c>
      <c r="B1740" s="206">
        <v>21620480</v>
      </c>
    </row>
    <row r="1741" spans="1:2">
      <c r="A1741" s="137" t="s">
        <v>2274</v>
      </c>
      <c r="B1741" s="206">
        <v>47432685</v>
      </c>
    </row>
    <row r="1742" spans="1:2">
      <c r="A1742" s="137" t="s">
        <v>854</v>
      </c>
      <c r="B1742" s="206">
        <v>11514724</v>
      </c>
    </row>
    <row r="1743" spans="1:2">
      <c r="A1743" s="137" t="s">
        <v>2275</v>
      </c>
      <c r="B1743" s="206">
        <v>14140005</v>
      </c>
    </row>
    <row r="1744" spans="1:2">
      <c r="A1744" s="137" t="s">
        <v>3758</v>
      </c>
      <c r="B1744" s="206">
        <v>10886404</v>
      </c>
    </row>
    <row r="1745" spans="1:2">
      <c r="A1745" s="137" t="s">
        <v>5170</v>
      </c>
      <c r="B1745" s="206">
        <v>10891552</v>
      </c>
    </row>
    <row r="1746" spans="1:2">
      <c r="A1746" s="137" t="s">
        <v>2276</v>
      </c>
      <c r="B1746" s="206">
        <v>494700230</v>
      </c>
    </row>
    <row r="1747" spans="1:2">
      <c r="A1747" s="137" t="s">
        <v>855</v>
      </c>
      <c r="B1747" s="206">
        <v>86360430</v>
      </c>
    </row>
    <row r="1748" spans="1:2">
      <c r="A1748" s="137" t="s">
        <v>2277</v>
      </c>
      <c r="B1748" s="206">
        <v>136080000</v>
      </c>
    </row>
    <row r="1749" spans="1:2">
      <c r="A1749" s="137" t="s">
        <v>3759</v>
      </c>
      <c r="B1749" s="206">
        <v>108871520</v>
      </c>
    </row>
    <row r="1750" spans="1:2">
      <c r="A1750" s="137" t="s">
        <v>3760</v>
      </c>
      <c r="B1750" s="206">
        <v>81668310</v>
      </c>
    </row>
    <row r="1751" spans="1:2">
      <c r="A1751" s="137" t="s">
        <v>5171</v>
      </c>
      <c r="B1751" s="206">
        <v>81719970</v>
      </c>
    </row>
    <row r="1752" spans="1:2">
      <c r="A1752" s="137" t="s">
        <v>2278</v>
      </c>
      <c r="B1752" s="206">
        <v>64569000</v>
      </c>
    </row>
    <row r="1753" spans="1:2">
      <c r="A1753" s="137" t="s">
        <v>856</v>
      </c>
      <c r="B1753" s="206">
        <v>57792000</v>
      </c>
    </row>
    <row r="1754" spans="1:2">
      <c r="A1754" s="137" t="s">
        <v>857</v>
      </c>
      <c r="B1754" s="206">
        <v>6777000</v>
      </c>
    </row>
    <row r="1755" spans="1:2">
      <c r="A1755" s="137" t="s">
        <v>2279</v>
      </c>
      <c r="B1755" s="206">
        <v>3784480</v>
      </c>
    </row>
    <row r="1756" spans="1:2">
      <c r="A1756" s="137" t="s">
        <v>858</v>
      </c>
      <c r="B1756" s="206" t="s">
        <v>66</v>
      </c>
    </row>
    <row r="1757" spans="1:2">
      <c r="A1757" s="137" t="s">
        <v>859</v>
      </c>
      <c r="B1757" s="206">
        <v>3784480</v>
      </c>
    </row>
    <row r="1758" spans="1:2">
      <c r="A1758" s="137" t="s">
        <v>2458</v>
      </c>
      <c r="B1758" s="206">
        <v>14438480</v>
      </c>
    </row>
    <row r="1759" spans="1:2">
      <c r="A1759" s="137" t="s">
        <v>5172</v>
      </c>
      <c r="B1759" s="206">
        <v>14438480</v>
      </c>
    </row>
    <row r="1760" spans="1:2">
      <c r="A1760" s="137" t="s">
        <v>2280</v>
      </c>
      <c r="B1760" s="206">
        <v>1079298000</v>
      </c>
    </row>
    <row r="1761" spans="1:2">
      <c r="A1761" s="137" t="s">
        <v>860</v>
      </c>
      <c r="B1761" s="206">
        <v>339370000</v>
      </c>
    </row>
    <row r="1762" spans="1:2">
      <c r="A1762" s="137" t="s">
        <v>2281</v>
      </c>
      <c r="B1762" s="206">
        <v>334544000</v>
      </c>
    </row>
    <row r="1763" spans="1:2">
      <c r="A1763" s="137" t="s">
        <v>5173</v>
      </c>
      <c r="B1763" s="206">
        <v>405384000</v>
      </c>
    </row>
    <row r="1764" spans="1:2">
      <c r="A1764" s="137" t="s">
        <v>2282</v>
      </c>
      <c r="B1764" s="206">
        <v>253773511</v>
      </c>
    </row>
    <row r="1765" spans="1:2">
      <c r="A1765" s="137" t="s">
        <v>861</v>
      </c>
      <c r="B1765" s="206">
        <v>28831660</v>
      </c>
    </row>
    <row r="1766" spans="1:2">
      <c r="A1766" s="137" t="s">
        <v>862</v>
      </c>
      <c r="B1766" s="206">
        <v>14393440</v>
      </c>
    </row>
    <row r="1767" spans="1:2">
      <c r="A1767" s="137" t="s">
        <v>863</v>
      </c>
      <c r="B1767" s="206">
        <v>14393405</v>
      </c>
    </row>
    <row r="1768" spans="1:2">
      <c r="A1768" s="137" t="s">
        <v>864</v>
      </c>
      <c r="B1768" s="206">
        <v>14393405</v>
      </c>
    </row>
    <row r="1769" spans="1:2">
      <c r="A1769" s="137" t="s">
        <v>865</v>
      </c>
      <c r="B1769" s="206">
        <v>14140005</v>
      </c>
    </row>
    <row r="1770" spans="1:2">
      <c r="A1770" s="137" t="s">
        <v>866</v>
      </c>
      <c r="B1770" s="206">
        <v>14140000</v>
      </c>
    </row>
    <row r="1771" spans="1:2">
      <c r="A1771" s="137" t="s">
        <v>2283</v>
      </c>
      <c r="B1771" s="206">
        <v>14140005</v>
      </c>
    </row>
    <row r="1772" spans="1:2">
      <c r="A1772" s="137" t="s">
        <v>2284</v>
      </c>
      <c r="B1772" s="206">
        <v>14140005</v>
      </c>
    </row>
    <row r="1773" spans="1:2">
      <c r="A1773" s="137" t="s">
        <v>2285</v>
      </c>
      <c r="B1773" s="206">
        <v>13608005</v>
      </c>
    </row>
    <row r="1774" spans="1:2">
      <c r="A1774" s="137" t="s">
        <v>2286</v>
      </c>
      <c r="B1774" s="206">
        <v>13608005</v>
      </c>
    </row>
    <row r="1775" spans="1:2">
      <c r="A1775" s="137" t="s">
        <v>2287</v>
      </c>
      <c r="B1775" s="206">
        <v>13608000</v>
      </c>
    </row>
    <row r="1776" spans="1:2">
      <c r="A1776" s="137" t="s">
        <v>3761</v>
      </c>
      <c r="B1776" s="206">
        <v>13608000</v>
      </c>
    </row>
    <row r="1777" spans="1:2">
      <c r="A1777" s="137" t="s">
        <v>3762</v>
      </c>
      <c r="B1777" s="206">
        <v>13608030</v>
      </c>
    </row>
    <row r="1778" spans="1:2">
      <c r="A1778" s="137" t="s">
        <v>3763</v>
      </c>
      <c r="B1778" s="206">
        <v>13608005</v>
      </c>
    </row>
    <row r="1779" spans="1:2">
      <c r="A1779" s="137" t="s">
        <v>3764</v>
      </c>
      <c r="B1779" s="206">
        <v>16329606</v>
      </c>
    </row>
    <row r="1780" spans="1:2">
      <c r="A1780" s="137" t="s">
        <v>5174</v>
      </c>
      <c r="B1780" s="206">
        <v>13614995</v>
      </c>
    </row>
    <row r="1781" spans="1:2">
      <c r="A1781" s="137" t="s">
        <v>5175</v>
      </c>
      <c r="B1781" s="206">
        <v>13608940</v>
      </c>
    </row>
    <row r="1782" spans="1:2">
      <c r="A1782" s="137" t="s">
        <v>2288</v>
      </c>
      <c r="B1782" s="206">
        <v>7193898000</v>
      </c>
    </row>
    <row r="1783" spans="1:2">
      <c r="A1783" s="137" t="s">
        <v>867</v>
      </c>
      <c r="B1783" s="206">
        <v>31625000</v>
      </c>
    </row>
    <row r="1784" spans="1:2">
      <c r="A1784" s="137" t="s">
        <v>868</v>
      </c>
      <c r="B1784" s="206">
        <v>12650000</v>
      </c>
    </row>
    <row r="1785" spans="1:2">
      <c r="A1785" s="137" t="s">
        <v>869</v>
      </c>
      <c r="B1785" s="206">
        <v>37950000</v>
      </c>
    </row>
    <row r="1786" spans="1:2">
      <c r="A1786" s="137" t="s">
        <v>870</v>
      </c>
      <c r="B1786" s="206">
        <v>37950000</v>
      </c>
    </row>
    <row r="1787" spans="1:2">
      <c r="A1787" s="137" t="s">
        <v>871</v>
      </c>
      <c r="B1787" s="206">
        <v>37950000</v>
      </c>
    </row>
    <row r="1788" spans="1:2">
      <c r="A1788" s="137" t="s">
        <v>872</v>
      </c>
      <c r="B1788" s="206">
        <v>44275000</v>
      </c>
    </row>
    <row r="1789" spans="1:2">
      <c r="A1789" s="137" t="s">
        <v>873</v>
      </c>
      <c r="B1789" s="206">
        <v>31625000</v>
      </c>
    </row>
    <row r="1790" spans="1:2">
      <c r="A1790" s="137" t="s">
        <v>874</v>
      </c>
      <c r="B1790" s="206">
        <v>44275000</v>
      </c>
    </row>
    <row r="1791" spans="1:2">
      <c r="A1791" s="137" t="s">
        <v>875</v>
      </c>
      <c r="B1791" s="206">
        <v>31625000</v>
      </c>
    </row>
    <row r="1792" spans="1:2">
      <c r="A1792" s="137" t="s">
        <v>876</v>
      </c>
      <c r="B1792" s="206">
        <v>37950000</v>
      </c>
    </row>
    <row r="1793" spans="1:2">
      <c r="A1793" s="137" t="s">
        <v>877</v>
      </c>
      <c r="B1793" s="206">
        <v>44275000</v>
      </c>
    </row>
    <row r="1794" spans="1:2">
      <c r="A1794" s="137" t="s">
        <v>878</v>
      </c>
      <c r="B1794" s="206">
        <v>37950000</v>
      </c>
    </row>
    <row r="1795" spans="1:2">
      <c r="A1795" s="137" t="s">
        <v>879</v>
      </c>
      <c r="B1795" s="206">
        <v>31625000</v>
      </c>
    </row>
    <row r="1796" spans="1:2">
      <c r="A1796" s="137" t="s">
        <v>880</v>
      </c>
      <c r="B1796" s="206">
        <v>18975000</v>
      </c>
    </row>
    <row r="1797" spans="1:2">
      <c r="A1797" s="137" t="s">
        <v>881</v>
      </c>
      <c r="B1797" s="206">
        <v>37950000</v>
      </c>
    </row>
    <row r="1798" spans="1:2">
      <c r="A1798" s="137" t="s">
        <v>882</v>
      </c>
      <c r="B1798" s="206">
        <v>12650000</v>
      </c>
    </row>
    <row r="1799" spans="1:2">
      <c r="A1799" s="137" t="s">
        <v>883</v>
      </c>
      <c r="B1799" s="206">
        <v>44275000</v>
      </c>
    </row>
    <row r="1800" spans="1:2">
      <c r="A1800" s="137" t="s">
        <v>884</v>
      </c>
      <c r="B1800" s="206">
        <v>63250000</v>
      </c>
    </row>
    <row r="1801" spans="1:2">
      <c r="A1801" s="137" t="s">
        <v>885</v>
      </c>
      <c r="B1801" s="206">
        <v>25300000</v>
      </c>
    </row>
    <row r="1802" spans="1:2">
      <c r="A1802" s="137" t="s">
        <v>886</v>
      </c>
      <c r="B1802" s="206">
        <v>18975000</v>
      </c>
    </row>
    <row r="1803" spans="1:2">
      <c r="A1803" s="137" t="s">
        <v>887</v>
      </c>
      <c r="B1803" s="206">
        <v>31625000</v>
      </c>
    </row>
    <row r="1804" spans="1:2">
      <c r="A1804" s="137" t="s">
        <v>888</v>
      </c>
      <c r="B1804" s="206">
        <v>37950000</v>
      </c>
    </row>
    <row r="1805" spans="1:2">
      <c r="A1805" s="137" t="s">
        <v>889</v>
      </c>
      <c r="B1805" s="206">
        <v>6325000</v>
      </c>
    </row>
    <row r="1806" spans="1:2">
      <c r="A1806" s="137" t="s">
        <v>890</v>
      </c>
      <c r="B1806" s="206">
        <v>31625000</v>
      </c>
    </row>
    <row r="1807" spans="1:2">
      <c r="A1807" s="137" t="s">
        <v>891</v>
      </c>
      <c r="B1807" s="206">
        <v>37950000</v>
      </c>
    </row>
    <row r="1808" spans="1:2">
      <c r="A1808" s="137" t="s">
        <v>892</v>
      </c>
      <c r="B1808" s="206">
        <v>31625000</v>
      </c>
    </row>
    <row r="1809" spans="1:2">
      <c r="A1809" s="137" t="s">
        <v>893</v>
      </c>
      <c r="B1809" s="206">
        <v>6325000</v>
      </c>
    </row>
    <row r="1810" spans="1:2">
      <c r="A1810" s="137" t="s">
        <v>894</v>
      </c>
      <c r="B1810" s="206">
        <v>18975000</v>
      </c>
    </row>
    <row r="1811" spans="1:2">
      <c r="A1811" s="137" t="s">
        <v>895</v>
      </c>
      <c r="B1811" s="206">
        <v>31625000</v>
      </c>
    </row>
    <row r="1812" spans="1:2">
      <c r="A1812" s="137" t="s">
        <v>896</v>
      </c>
      <c r="B1812" s="206">
        <v>37950000</v>
      </c>
    </row>
    <row r="1813" spans="1:2">
      <c r="A1813" s="137" t="s">
        <v>897</v>
      </c>
      <c r="B1813" s="206">
        <v>37950000</v>
      </c>
    </row>
    <row r="1814" spans="1:2">
      <c r="A1814" s="137" t="s">
        <v>898</v>
      </c>
      <c r="B1814" s="206">
        <v>18975000</v>
      </c>
    </row>
    <row r="1815" spans="1:2">
      <c r="A1815" s="137" t="s">
        <v>899</v>
      </c>
      <c r="B1815" s="206">
        <v>31625000</v>
      </c>
    </row>
    <row r="1816" spans="1:2">
      <c r="A1816" s="137" t="s">
        <v>900</v>
      </c>
      <c r="B1816" s="206">
        <v>31625000</v>
      </c>
    </row>
    <row r="1817" spans="1:2">
      <c r="A1817" s="137" t="s">
        <v>901</v>
      </c>
      <c r="B1817" s="206">
        <v>12650000</v>
      </c>
    </row>
    <row r="1818" spans="1:2">
      <c r="A1818" s="137" t="s">
        <v>902</v>
      </c>
      <c r="B1818" s="206">
        <v>37950000</v>
      </c>
    </row>
    <row r="1819" spans="1:2">
      <c r="A1819" s="137" t="s">
        <v>903</v>
      </c>
      <c r="B1819" s="206">
        <v>56925000</v>
      </c>
    </row>
    <row r="1820" spans="1:2">
      <c r="A1820" s="137" t="s">
        <v>904</v>
      </c>
      <c r="B1820" s="206">
        <v>18975000</v>
      </c>
    </row>
    <row r="1821" spans="1:2">
      <c r="A1821" s="137" t="s">
        <v>905</v>
      </c>
      <c r="B1821" s="206">
        <v>44275000</v>
      </c>
    </row>
    <row r="1822" spans="1:2">
      <c r="A1822" s="137" t="s">
        <v>906</v>
      </c>
      <c r="B1822" s="206">
        <v>37950000</v>
      </c>
    </row>
    <row r="1823" spans="1:2">
      <c r="A1823" s="137" t="s">
        <v>907</v>
      </c>
      <c r="B1823" s="206">
        <v>6325000</v>
      </c>
    </row>
    <row r="1824" spans="1:2">
      <c r="A1824" s="137" t="s">
        <v>908</v>
      </c>
      <c r="B1824" s="206">
        <v>31625000</v>
      </c>
    </row>
    <row r="1825" spans="1:2">
      <c r="A1825" s="137" t="s">
        <v>909</v>
      </c>
      <c r="B1825" s="206">
        <v>18975000</v>
      </c>
    </row>
    <row r="1826" spans="1:2">
      <c r="A1826" s="137" t="s">
        <v>910</v>
      </c>
      <c r="B1826" s="206">
        <v>37950000</v>
      </c>
    </row>
    <row r="1827" spans="1:2">
      <c r="A1827" s="137" t="s">
        <v>911</v>
      </c>
      <c r="B1827" s="206">
        <v>31625000</v>
      </c>
    </row>
    <row r="1828" spans="1:2">
      <c r="A1828" s="137" t="s">
        <v>912</v>
      </c>
      <c r="B1828" s="206">
        <v>31625000</v>
      </c>
    </row>
    <row r="1829" spans="1:2">
      <c r="A1829" s="137" t="s">
        <v>913</v>
      </c>
      <c r="B1829" s="206">
        <v>44275000</v>
      </c>
    </row>
    <row r="1830" spans="1:2">
      <c r="A1830" s="137" t="s">
        <v>914</v>
      </c>
      <c r="B1830" s="206">
        <v>44275000</v>
      </c>
    </row>
    <row r="1831" spans="1:2">
      <c r="A1831" s="137" t="s">
        <v>915</v>
      </c>
      <c r="B1831" s="206">
        <v>44275000</v>
      </c>
    </row>
    <row r="1832" spans="1:2">
      <c r="A1832" s="137" t="s">
        <v>916</v>
      </c>
      <c r="B1832" s="206">
        <v>18975000</v>
      </c>
    </row>
    <row r="1833" spans="1:2">
      <c r="A1833" s="137" t="s">
        <v>917</v>
      </c>
      <c r="B1833" s="206">
        <v>25300000</v>
      </c>
    </row>
    <row r="1834" spans="1:2">
      <c r="A1834" s="137" t="s">
        <v>918</v>
      </c>
      <c r="B1834" s="206">
        <v>44275000</v>
      </c>
    </row>
    <row r="1835" spans="1:2">
      <c r="A1835" s="137" t="s">
        <v>919</v>
      </c>
      <c r="B1835" s="206">
        <v>6325000</v>
      </c>
    </row>
    <row r="1836" spans="1:2">
      <c r="A1836" s="137" t="s">
        <v>920</v>
      </c>
      <c r="B1836" s="206">
        <v>18975000</v>
      </c>
    </row>
    <row r="1837" spans="1:2">
      <c r="A1837" s="137" t="s">
        <v>921</v>
      </c>
      <c r="B1837" s="206">
        <v>44275000</v>
      </c>
    </row>
    <row r="1838" spans="1:2">
      <c r="A1838" s="137" t="s">
        <v>922</v>
      </c>
      <c r="B1838" s="206">
        <v>44275000</v>
      </c>
    </row>
    <row r="1839" spans="1:2">
      <c r="A1839" s="137" t="s">
        <v>923</v>
      </c>
      <c r="B1839" s="206">
        <v>31625000</v>
      </c>
    </row>
    <row r="1840" spans="1:2">
      <c r="A1840" s="137" t="s">
        <v>924</v>
      </c>
      <c r="B1840" s="206">
        <v>44275000</v>
      </c>
    </row>
    <row r="1841" spans="1:2">
      <c r="A1841" s="137" t="s">
        <v>2289</v>
      </c>
      <c r="B1841" s="206">
        <v>37950000</v>
      </c>
    </row>
    <row r="1842" spans="1:2">
      <c r="A1842" s="137" t="s">
        <v>2290</v>
      </c>
      <c r="B1842" s="206">
        <v>44275000</v>
      </c>
    </row>
    <row r="1843" spans="1:2">
      <c r="A1843" s="137" t="s">
        <v>2291</v>
      </c>
      <c r="B1843" s="206">
        <v>44275000</v>
      </c>
    </row>
    <row r="1844" spans="1:2">
      <c r="A1844" s="137" t="s">
        <v>2292</v>
      </c>
      <c r="B1844" s="206">
        <v>37950000</v>
      </c>
    </row>
    <row r="1845" spans="1:2">
      <c r="A1845" s="137" t="s">
        <v>2293</v>
      </c>
      <c r="B1845" s="206">
        <v>44275000</v>
      </c>
    </row>
    <row r="1846" spans="1:2">
      <c r="A1846" s="137" t="s">
        <v>2294</v>
      </c>
      <c r="B1846" s="206">
        <v>6325000</v>
      </c>
    </row>
    <row r="1847" spans="1:2">
      <c r="A1847" s="137" t="s">
        <v>2295</v>
      </c>
      <c r="B1847" s="206">
        <v>25300000</v>
      </c>
    </row>
    <row r="1848" spans="1:2">
      <c r="A1848" s="137" t="s">
        <v>2296</v>
      </c>
      <c r="B1848" s="206">
        <v>6325000</v>
      </c>
    </row>
    <row r="1849" spans="1:2">
      <c r="A1849" s="137" t="s">
        <v>2297</v>
      </c>
      <c r="B1849" s="206">
        <v>44275000</v>
      </c>
    </row>
    <row r="1850" spans="1:2">
      <c r="A1850" s="137" t="s">
        <v>2298</v>
      </c>
      <c r="B1850" s="206">
        <v>63250000</v>
      </c>
    </row>
    <row r="1851" spans="1:2">
      <c r="A1851" s="137" t="s">
        <v>2299</v>
      </c>
      <c r="B1851" s="206">
        <v>25300000</v>
      </c>
    </row>
    <row r="1852" spans="1:2">
      <c r="A1852" s="137" t="s">
        <v>2300</v>
      </c>
      <c r="B1852" s="206">
        <v>31625000</v>
      </c>
    </row>
    <row r="1853" spans="1:2">
      <c r="A1853" s="137" t="s">
        <v>2301</v>
      </c>
      <c r="B1853" s="206">
        <v>6325000</v>
      </c>
    </row>
    <row r="1854" spans="1:2">
      <c r="A1854" s="137" t="s">
        <v>2302</v>
      </c>
      <c r="B1854" s="206">
        <v>44275000</v>
      </c>
    </row>
    <row r="1855" spans="1:2">
      <c r="A1855" s="137" t="s">
        <v>2303</v>
      </c>
      <c r="B1855" s="206">
        <v>12650000</v>
      </c>
    </row>
    <row r="1856" spans="1:2">
      <c r="A1856" s="137" t="s">
        <v>2304</v>
      </c>
      <c r="B1856" s="206">
        <v>6325000</v>
      </c>
    </row>
    <row r="1857" spans="1:2">
      <c r="A1857" s="137" t="s">
        <v>2305</v>
      </c>
      <c r="B1857" s="206">
        <v>31625000</v>
      </c>
    </row>
    <row r="1858" spans="1:2">
      <c r="A1858" s="137" t="s">
        <v>2306</v>
      </c>
      <c r="B1858" s="206">
        <v>31625000</v>
      </c>
    </row>
    <row r="1859" spans="1:2">
      <c r="A1859" s="137" t="s">
        <v>2307</v>
      </c>
      <c r="B1859" s="206">
        <v>6325000</v>
      </c>
    </row>
    <row r="1860" spans="1:2">
      <c r="A1860" s="137" t="s">
        <v>2308</v>
      </c>
      <c r="B1860" s="206">
        <v>12650000</v>
      </c>
    </row>
    <row r="1861" spans="1:2">
      <c r="A1861" s="137" t="s">
        <v>2309</v>
      </c>
      <c r="B1861" s="206">
        <v>25300000</v>
      </c>
    </row>
    <row r="1862" spans="1:2">
      <c r="A1862" s="137" t="s">
        <v>2310</v>
      </c>
      <c r="B1862" s="206">
        <v>37950000</v>
      </c>
    </row>
    <row r="1863" spans="1:2">
      <c r="A1863" s="137" t="s">
        <v>2311</v>
      </c>
      <c r="B1863" s="206">
        <v>37950000</v>
      </c>
    </row>
    <row r="1864" spans="1:2">
      <c r="A1864" s="137" t="s">
        <v>2312</v>
      </c>
      <c r="B1864" s="206">
        <v>37950000</v>
      </c>
    </row>
    <row r="1865" spans="1:2">
      <c r="A1865" s="137" t="s">
        <v>2313</v>
      </c>
      <c r="B1865" s="206">
        <v>6325000</v>
      </c>
    </row>
    <row r="1866" spans="1:2">
      <c r="A1866" s="137" t="s">
        <v>2314</v>
      </c>
      <c r="B1866" s="206">
        <v>44275000</v>
      </c>
    </row>
    <row r="1867" spans="1:2">
      <c r="A1867" s="137" t="s">
        <v>2315</v>
      </c>
      <c r="B1867" s="206">
        <v>37950000</v>
      </c>
    </row>
    <row r="1868" spans="1:2">
      <c r="A1868" s="137" t="s">
        <v>2316</v>
      </c>
      <c r="B1868" s="206">
        <v>25300000</v>
      </c>
    </row>
    <row r="1869" spans="1:2">
      <c r="A1869" s="137" t="s">
        <v>2317</v>
      </c>
      <c r="B1869" s="206">
        <v>6325000</v>
      </c>
    </row>
    <row r="1870" spans="1:2">
      <c r="A1870" s="137" t="s">
        <v>2318</v>
      </c>
      <c r="B1870" s="206">
        <v>56925000</v>
      </c>
    </row>
    <row r="1871" spans="1:2">
      <c r="A1871" s="137" t="s">
        <v>2319</v>
      </c>
      <c r="B1871" s="206">
        <v>37950000</v>
      </c>
    </row>
    <row r="1872" spans="1:2">
      <c r="A1872" s="137" t="s">
        <v>2320</v>
      </c>
      <c r="B1872" s="206">
        <v>25300000</v>
      </c>
    </row>
    <row r="1873" spans="1:2">
      <c r="A1873" s="137" t="s">
        <v>2321</v>
      </c>
      <c r="B1873" s="206">
        <v>25300000</v>
      </c>
    </row>
    <row r="1874" spans="1:2">
      <c r="A1874" s="137" t="s">
        <v>2322</v>
      </c>
      <c r="B1874" s="206">
        <v>6325000</v>
      </c>
    </row>
    <row r="1875" spans="1:2">
      <c r="A1875" s="137" t="s">
        <v>2323</v>
      </c>
      <c r="B1875" s="206">
        <v>31625000</v>
      </c>
    </row>
    <row r="1876" spans="1:2">
      <c r="A1876" s="137" t="s">
        <v>2324</v>
      </c>
      <c r="B1876" s="206">
        <v>37950000</v>
      </c>
    </row>
    <row r="1877" spans="1:2">
      <c r="A1877" s="137" t="s">
        <v>2325</v>
      </c>
      <c r="B1877" s="206">
        <v>25300000</v>
      </c>
    </row>
    <row r="1878" spans="1:2">
      <c r="A1878" s="137" t="s">
        <v>2326</v>
      </c>
      <c r="B1878" s="206">
        <v>25300000</v>
      </c>
    </row>
    <row r="1879" spans="1:2">
      <c r="A1879" s="137" t="s">
        <v>2327</v>
      </c>
      <c r="B1879" s="206">
        <v>12650000</v>
      </c>
    </row>
    <row r="1880" spans="1:2">
      <c r="A1880" s="137" t="s">
        <v>2328</v>
      </c>
      <c r="B1880" s="206">
        <v>18975000</v>
      </c>
    </row>
    <row r="1881" spans="1:2">
      <c r="A1881" s="137" t="s">
        <v>2329</v>
      </c>
      <c r="B1881" s="206">
        <v>37950000</v>
      </c>
    </row>
    <row r="1882" spans="1:2">
      <c r="A1882" s="137" t="s">
        <v>2330</v>
      </c>
      <c r="B1882" s="206">
        <v>12650000</v>
      </c>
    </row>
    <row r="1883" spans="1:2">
      <c r="A1883" s="137" t="s">
        <v>2331</v>
      </c>
      <c r="B1883" s="206">
        <v>25300000</v>
      </c>
    </row>
    <row r="1884" spans="1:2">
      <c r="A1884" s="137" t="s">
        <v>2332</v>
      </c>
      <c r="B1884" s="206">
        <v>25300000</v>
      </c>
    </row>
    <row r="1885" spans="1:2">
      <c r="A1885" s="137" t="s">
        <v>2333</v>
      </c>
      <c r="B1885" s="206">
        <v>50600000</v>
      </c>
    </row>
    <row r="1886" spans="1:2">
      <c r="A1886" s="137" t="s">
        <v>2334</v>
      </c>
      <c r="B1886" s="206">
        <v>44275000</v>
      </c>
    </row>
    <row r="1887" spans="1:2">
      <c r="A1887" s="137" t="s">
        <v>2335</v>
      </c>
      <c r="B1887" s="206">
        <v>18975000</v>
      </c>
    </row>
    <row r="1888" spans="1:2">
      <c r="A1888" s="137" t="s">
        <v>2336</v>
      </c>
      <c r="B1888" s="206">
        <v>50600000</v>
      </c>
    </row>
    <row r="1889" spans="1:2">
      <c r="A1889" s="137" t="s">
        <v>3765</v>
      </c>
      <c r="B1889" s="206">
        <v>37950000</v>
      </c>
    </row>
    <row r="1890" spans="1:2">
      <c r="A1890" s="137" t="s">
        <v>3766</v>
      </c>
      <c r="B1890" s="206">
        <v>6325000</v>
      </c>
    </row>
    <row r="1891" spans="1:2">
      <c r="A1891" s="137" t="s">
        <v>3767</v>
      </c>
      <c r="B1891" s="206">
        <v>6325000</v>
      </c>
    </row>
    <row r="1892" spans="1:2">
      <c r="A1892" s="137" t="s">
        <v>3768</v>
      </c>
      <c r="B1892" s="206">
        <v>37950000</v>
      </c>
    </row>
    <row r="1893" spans="1:2">
      <c r="A1893" s="137" t="s">
        <v>3769</v>
      </c>
      <c r="B1893" s="206">
        <v>12650000</v>
      </c>
    </row>
    <row r="1894" spans="1:2">
      <c r="A1894" s="137" t="s">
        <v>3770</v>
      </c>
      <c r="B1894" s="206">
        <v>12650000</v>
      </c>
    </row>
    <row r="1895" spans="1:2">
      <c r="A1895" s="137" t="s">
        <v>3771</v>
      </c>
      <c r="B1895" s="206">
        <v>31625000</v>
      </c>
    </row>
    <row r="1896" spans="1:2">
      <c r="A1896" s="137" t="s">
        <v>3772</v>
      </c>
      <c r="B1896" s="206">
        <v>18975000</v>
      </c>
    </row>
    <row r="1897" spans="1:2">
      <c r="A1897" s="137" t="s">
        <v>3773</v>
      </c>
      <c r="B1897" s="206">
        <v>37950000</v>
      </c>
    </row>
    <row r="1898" spans="1:2">
      <c r="A1898" s="137" t="s">
        <v>3774</v>
      </c>
      <c r="B1898" s="206">
        <v>31625000</v>
      </c>
    </row>
    <row r="1899" spans="1:2">
      <c r="A1899" s="137" t="s">
        <v>3775</v>
      </c>
      <c r="B1899" s="206">
        <v>31625000</v>
      </c>
    </row>
    <row r="1900" spans="1:2">
      <c r="A1900" s="137" t="s">
        <v>3776</v>
      </c>
      <c r="B1900" s="206">
        <v>18975000</v>
      </c>
    </row>
    <row r="1901" spans="1:2">
      <c r="A1901" s="137" t="s">
        <v>3777</v>
      </c>
      <c r="B1901" s="206">
        <v>31625000</v>
      </c>
    </row>
    <row r="1902" spans="1:2">
      <c r="A1902" s="137" t="s">
        <v>3778</v>
      </c>
      <c r="B1902" s="206">
        <v>31625000</v>
      </c>
    </row>
    <row r="1903" spans="1:2">
      <c r="A1903" s="137" t="s">
        <v>3779</v>
      </c>
      <c r="B1903" s="206">
        <v>31625000</v>
      </c>
    </row>
    <row r="1904" spans="1:2">
      <c r="A1904" s="137" t="s">
        <v>3780</v>
      </c>
      <c r="B1904" s="206">
        <v>25300000</v>
      </c>
    </row>
    <row r="1905" spans="1:2">
      <c r="A1905" s="137" t="s">
        <v>3781</v>
      </c>
      <c r="B1905" s="206">
        <v>37950000</v>
      </c>
    </row>
    <row r="1906" spans="1:2">
      <c r="A1906" s="137" t="s">
        <v>3782</v>
      </c>
      <c r="B1906" s="206">
        <v>31625000</v>
      </c>
    </row>
    <row r="1907" spans="1:2">
      <c r="A1907" s="137" t="s">
        <v>3783</v>
      </c>
      <c r="B1907" s="206">
        <v>37950000</v>
      </c>
    </row>
    <row r="1908" spans="1:2">
      <c r="A1908" s="137" t="s">
        <v>3784</v>
      </c>
      <c r="B1908" s="206">
        <v>12650000</v>
      </c>
    </row>
    <row r="1909" spans="1:2">
      <c r="A1909" s="137" t="s">
        <v>3785</v>
      </c>
      <c r="B1909" s="206">
        <v>31625000</v>
      </c>
    </row>
    <row r="1910" spans="1:2">
      <c r="A1910" s="137" t="s">
        <v>3786</v>
      </c>
      <c r="B1910" s="206">
        <v>18975000</v>
      </c>
    </row>
    <row r="1911" spans="1:2">
      <c r="A1911" s="137" t="s">
        <v>3787</v>
      </c>
      <c r="B1911" s="206">
        <v>12650000</v>
      </c>
    </row>
    <row r="1912" spans="1:2">
      <c r="A1912" s="137" t="s">
        <v>3788</v>
      </c>
      <c r="B1912" s="206">
        <v>6325000</v>
      </c>
    </row>
    <row r="1913" spans="1:2">
      <c r="A1913" s="137" t="s">
        <v>3789</v>
      </c>
      <c r="B1913" s="206">
        <v>31625000</v>
      </c>
    </row>
    <row r="1914" spans="1:2">
      <c r="A1914" s="137" t="s">
        <v>3790</v>
      </c>
      <c r="B1914" s="206">
        <v>18975000</v>
      </c>
    </row>
    <row r="1915" spans="1:2">
      <c r="A1915" s="137" t="s">
        <v>3791</v>
      </c>
      <c r="B1915" s="206">
        <v>31625000</v>
      </c>
    </row>
    <row r="1916" spans="1:2">
      <c r="A1916" s="137" t="s">
        <v>3792</v>
      </c>
      <c r="B1916" s="206">
        <v>31625000</v>
      </c>
    </row>
    <row r="1917" spans="1:2">
      <c r="A1917" s="137" t="s">
        <v>3793</v>
      </c>
      <c r="B1917" s="206">
        <v>18975000</v>
      </c>
    </row>
    <row r="1918" spans="1:2">
      <c r="A1918" s="137" t="s">
        <v>3794</v>
      </c>
      <c r="B1918" s="206">
        <v>31625000</v>
      </c>
    </row>
    <row r="1919" spans="1:2">
      <c r="A1919" s="137" t="s">
        <v>3795</v>
      </c>
      <c r="B1919" s="206">
        <v>12650000</v>
      </c>
    </row>
    <row r="1920" spans="1:2">
      <c r="A1920" s="137" t="s">
        <v>3796</v>
      </c>
      <c r="B1920" s="206">
        <v>31625000</v>
      </c>
    </row>
    <row r="1921" spans="1:2">
      <c r="A1921" s="137" t="s">
        <v>3797</v>
      </c>
      <c r="B1921" s="206">
        <v>37950000</v>
      </c>
    </row>
    <row r="1922" spans="1:2">
      <c r="A1922" s="137" t="s">
        <v>3798</v>
      </c>
      <c r="B1922" s="206">
        <v>18975000</v>
      </c>
    </row>
    <row r="1923" spans="1:2">
      <c r="A1923" s="137" t="s">
        <v>3799</v>
      </c>
      <c r="B1923" s="206">
        <v>25300000</v>
      </c>
    </row>
    <row r="1924" spans="1:2">
      <c r="A1924" s="137" t="s">
        <v>3800</v>
      </c>
      <c r="B1924" s="206">
        <v>37950000</v>
      </c>
    </row>
    <row r="1925" spans="1:2">
      <c r="A1925" s="137" t="s">
        <v>3801</v>
      </c>
      <c r="B1925" s="206">
        <v>25300000</v>
      </c>
    </row>
    <row r="1926" spans="1:2">
      <c r="A1926" s="137" t="s">
        <v>3802</v>
      </c>
      <c r="B1926" s="206">
        <v>12650000</v>
      </c>
    </row>
    <row r="1927" spans="1:2">
      <c r="A1927" s="137" t="s">
        <v>3803</v>
      </c>
      <c r="B1927" s="206">
        <v>25300000</v>
      </c>
    </row>
    <row r="1928" spans="1:2">
      <c r="A1928" s="137" t="s">
        <v>3804</v>
      </c>
      <c r="B1928" s="206">
        <v>44275000</v>
      </c>
    </row>
    <row r="1929" spans="1:2">
      <c r="A1929" s="137" t="s">
        <v>3805</v>
      </c>
      <c r="B1929" s="206">
        <v>31625000</v>
      </c>
    </row>
    <row r="1930" spans="1:2">
      <c r="A1930" s="137" t="s">
        <v>3806</v>
      </c>
      <c r="B1930" s="206">
        <v>82225000</v>
      </c>
    </row>
    <row r="1931" spans="1:2">
      <c r="A1931" s="137" t="s">
        <v>3807</v>
      </c>
      <c r="B1931" s="206">
        <v>25300000</v>
      </c>
    </row>
    <row r="1932" spans="1:2">
      <c r="A1932" s="137" t="s">
        <v>3808</v>
      </c>
      <c r="B1932" s="206">
        <v>37950000</v>
      </c>
    </row>
    <row r="1933" spans="1:2">
      <c r="A1933" s="137" t="s">
        <v>3809</v>
      </c>
      <c r="B1933" s="206">
        <v>18975000</v>
      </c>
    </row>
    <row r="1934" spans="1:2">
      <c r="A1934" s="137" t="s">
        <v>3810</v>
      </c>
      <c r="B1934" s="206">
        <v>18975000</v>
      </c>
    </row>
    <row r="1935" spans="1:2">
      <c r="A1935" s="137" t="s">
        <v>3811</v>
      </c>
      <c r="B1935" s="206">
        <v>25300000</v>
      </c>
    </row>
    <row r="1936" spans="1:2">
      <c r="A1936" s="137" t="s">
        <v>3812</v>
      </c>
      <c r="B1936" s="206">
        <v>18975000</v>
      </c>
    </row>
    <row r="1937" spans="1:2">
      <c r="A1937" s="137" t="s">
        <v>3813</v>
      </c>
      <c r="B1937" s="206">
        <v>63250000</v>
      </c>
    </row>
    <row r="1938" spans="1:2">
      <c r="A1938" s="137" t="s">
        <v>3814</v>
      </c>
      <c r="B1938" s="206">
        <v>6325000</v>
      </c>
    </row>
    <row r="1939" spans="1:2">
      <c r="A1939" s="137" t="s">
        <v>3815</v>
      </c>
      <c r="B1939" s="206">
        <v>37950000</v>
      </c>
    </row>
    <row r="1940" spans="1:2">
      <c r="A1940" s="137" t="s">
        <v>3816</v>
      </c>
      <c r="B1940" s="206">
        <v>25300000</v>
      </c>
    </row>
    <row r="1941" spans="1:2">
      <c r="A1941" s="137" t="s">
        <v>3817</v>
      </c>
      <c r="B1941" s="206">
        <v>31625000</v>
      </c>
    </row>
    <row r="1942" spans="1:2">
      <c r="A1942" s="137" t="s">
        <v>3818</v>
      </c>
      <c r="B1942" s="206">
        <v>63250000</v>
      </c>
    </row>
    <row r="1943" spans="1:2">
      <c r="A1943" s="137" t="s">
        <v>3819</v>
      </c>
      <c r="B1943" s="206">
        <v>12650000</v>
      </c>
    </row>
    <row r="1944" spans="1:2">
      <c r="A1944" s="137" t="s">
        <v>3820</v>
      </c>
      <c r="B1944" s="206">
        <v>18975000</v>
      </c>
    </row>
    <row r="1945" spans="1:2">
      <c r="A1945" s="137" t="s">
        <v>3821</v>
      </c>
      <c r="B1945" s="206">
        <v>18975000</v>
      </c>
    </row>
    <row r="1946" spans="1:2">
      <c r="A1946" s="137" t="s">
        <v>3822</v>
      </c>
      <c r="B1946" s="206">
        <v>18975000</v>
      </c>
    </row>
    <row r="1947" spans="1:2">
      <c r="A1947" s="137" t="s">
        <v>3823</v>
      </c>
      <c r="B1947" s="206">
        <v>25300000</v>
      </c>
    </row>
    <row r="1948" spans="1:2">
      <c r="A1948" s="137" t="s">
        <v>3824</v>
      </c>
      <c r="B1948" s="206">
        <v>50600000</v>
      </c>
    </row>
    <row r="1949" spans="1:2">
      <c r="A1949" s="137" t="s">
        <v>3825</v>
      </c>
      <c r="B1949" s="206">
        <v>37950000</v>
      </c>
    </row>
    <row r="1950" spans="1:2">
      <c r="A1950" s="137" t="s">
        <v>3826</v>
      </c>
      <c r="B1950" s="206">
        <v>50600000</v>
      </c>
    </row>
    <row r="1951" spans="1:2">
      <c r="A1951" s="137" t="s">
        <v>5176</v>
      </c>
      <c r="B1951" s="206">
        <v>12650000</v>
      </c>
    </row>
    <row r="1952" spans="1:2">
      <c r="A1952" s="137" t="s">
        <v>5177</v>
      </c>
      <c r="B1952" s="206">
        <v>27828000</v>
      </c>
    </row>
    <row r="1953" spans="1:2">
      <c r="A1953" s="137" t="s">
        <v>5178</v>
      </c>
      <c r="B1953" s="206">
        <v>13914000</v>
      </c>
    </row>
    <row r="1954" spans="1:2">
      <c r="A1954" s="137" t="s">
        <v>5179</v>
      </c>
      <c r="B1954" s="206">
        <v>27828000</v>
      </c>
    </row>
    <row r="1955" spans="1:2">
      <c r="A1955" s="137" t="s">
        <v>5180</v>
      </c>
      <c r="B1955" s="206">
        <v>48699000</v>
      </c>
    </row>
    <row r="1956" spans="1:2">
      <c r="A1956" s="137" t="s">
        <v>5181</v>
      </c>
      <c r="B1956" s="206">
        <v>27828000</v>
      </c>
    </row>
    <row r="1957" spans="1:2">
      <c r="A1957" s="137" t="s">
        <v>5182</v>
      </c>
      <c r="B1957" s="206">
        <v>48699000</v>
      </c>
    </row>
    <row r="1958" spans="1:2">
      <c r="A1958" s="137" t="s">
        <v>5183</v>
      </c>
      <c r="B1958" s="206">
        <v>27828000</v>
      </c>
    </row>
    <row r="1959" spans="1:2">
      <c r="A1959" s="137" t="s">
        <v>5184</v>
      </c>
      <c r="B1959" s="206">
        <v>41742000</v>
      </c>
    </row>
    <row r="1960" spans="1:2">
      <c r="A1960" s="137" t="s">
        <v>5185</v>
      </c>
      <c r="B1960" s="206">
        <v>41742000</v>
      </c>
    </row>
    <row r="1961" spans="1:2">
      <c r="A1961" s="137" t="s">
        <v>5186</v>
      </c>
      <c r="B1961" s="206">
        <v>48699000</v>
      </c>
    </row>
    <row r="1962" spans="1:2">
      <c r="A1962" s="137" t="s">
        <v>5187</v>
      </c>
      <c r="B1962" s="206">
        <v>27828000</v>
      </c>
    </row>
    <row r="1963" spans="1:2">
      <c r="A1963" s="137" t="s">
        <v>5188</v>
      </c>
      <c r="B1963" s="206">
        <v>48699000</v>
      </c>
    </row>
    <row r="1964" spans="1:2">
      <c r="A1964" s="137" t="s">
        <v>5189</v>
      </c>
      <c r="B1964" s="206">
        <v>34785000</v>
      </c>
    </row>
    <row r="1965" spans="1:2">
      <c r="A1965" s="137" t="s">
        <v>5190</v>
      </c>
      <c r="B1965" s="206">
        <v>34785000</v>
      </c>
    </row>
    <row r="1966" spans="1:2">
      <c r="A1966" s="137" t="s">
        <v>5191</v>
      </c>
      <c r="B1966" s="206">
        <v>48699000</v>
      </c>
    </row>
    <row r="1967" spans="1:2">
      <c r="A1967" s="137" t="s">
        <v>5192</v>
      </c>
      <c r="B1967" s="206">
        <v>48699000</v>
      </c>
    </row>
    <row r="1968" spans="1:2">
      <c r="A1968" s="137" t="s">
        <v>5193</v>
      </c>
      <c r="B1968" s="206">
        <v>27828000</v>
      </c>
    </row>
    <row r="1969" spans="1:2">
      <c r="A1969" s="137" t="s">
        <v>5194</v>
      </c>
      <c r="B1969" s="206">
        <v>34785000</v>
      </c>
    </row>
    <row r="1970" spans="1:2">
      <c r="A1970" s="137" t="s">
        <v>5195</v>
      </c>
      <c r="B1970" s="206">
        <v>41742000</v>
      </c>
    </row>
    <row r="1971" spans="1:2">
      <c r="A1971" s="137" t="s">
        <v>5196</v>
      </c>
      <c r="B1971" s="206">
        <v>13914000</v>
      </c>
    </row>
    <row r="1972" spans="1:2">
      <c r="A1972" s="137" t="s">
        <v>5197</v>
      </c>
      <c r="B1972" s="206">
        <v>13914000</v>
      </c>
    </row>
    <row r="1973" spans="1:2">
      <c r="A1973" s="137" t="s">
        <v>5198</v>
      </c>
      <c r="B1973" s="206">
        <v>55656000</v>
      </c>
    </row>
    <row r="1974" spans="1:2">
      <c r="A1974" s="137" t="s">
        <v>5199</v>
      </c>
      <c r="B1974" s="206">
        <v>34785000</v>
      </c>
    </row>
    <row r="1975" spans="1:2">
      <c r="A1975" s="137" t="s">
        <v>5200</v>
      </c>
      <c r="B1975" s="206">
        <v>34785000</v>
      </c>
    </row>
    <row r="1976" spans="1:2">
      <c r="A1976" s="137" t="s">
        <v>5201</v>
      </c>
      <c r="B1976" s="206">
        <v>48699000</v>
      </c>
    </row>
    <row r="1977" spans="1:2">
      <c r="A1977" s="137" t="s">
        <v>5202</v>
      </c>
      <c r="B1977" s="206">
        <v>6957000</v>
      </c>
    </row>
    <row r="1978" spans="1:2">
      <c r="A1978" s="137" t="s">
        <v>5203</v>
      </c>
      <c r="B1978" s="206">
        <v>41742000</v>
      </c>
    </row>
    <row r="1979" spans="1:2">
      <c r="A1979" s="137" t="s">
        <v>5204</v>
      </c>
      <c r="B1979" s="206">
        <v>48699000</v>
      </c>
    </row>
    <row r="1980" spans="1:2">
      <c r="A1980" s="137" t="s">
        <v>5205</v>
      </c>
      <c r="B1980" s="206">
        <v>48699000</v>
      </c>
    </row>
    <row r="1981" spans="1:2">
      <c r="A1981" s="137" t="s">
        <v>5206</v>
      </c>
      <c r="B1981" s="206">
        <v>41742000</v>
      </c>
    </row>
    <row r="1982" spans="1:2">
      <c r="A1982" s="137" t="s">
        <v>5207</v>
      </c>
      <c r="B1982" s="206">
        <v>34785000</v>
      </c>
    </row>
    <row r="1983" spans="1:2">
      <c r="A1983" s="137" t="s">
        <v>5208</v>
      </c>
      <c r="B1983" s="206">
        <v>48699000</v>
      </c>
    </row>
    <row r="1984" spans="1:2">
      <c r="A1984" s="137" t="s">
        <v>5209</v>
      </c>
      <c r="B1984" s="206">
        <v>6957000</v>
      </c>
    </row>
    <row r="1985" spans="1:2">
      <c r="A1985" s="137" t="s">
        <v>5210</v>
      </c>
      <c r="B1985" s="206">
        <v>27828000</v>
      </c>
    </row>
    <row r="1986" spans="1:2">
      <c r="A1986" s="137" t="s">
        <v>5211</v>
      </c>
      <c r="B1986" s="206">
        <v>41742000</v>
      </c>
    </row>
    <row r="1987" spans="1:2">
      <c r="A1987" s="137" t="s">
        <v>5212</v>
      </c>
      <c r="B1987" s="206">
        <v>48699000</v>
      </c>
    </row>
    <row r="1988" spans="1:2">
      <c r="A1988" s="137" t="s">
        <v>5213</v>
      </c>
      <c r="B1988" s="206">
        <v>48699000</v>
      </c>
    </row>
    <row r="1989" spans="1:2">
      <c r="A1989" s="137" t="s">
        <v>5214</v>
      </c>
      <c r="B1989" s="206">
        <v>48699000</v>
      </c>
    </row>
    <row r="1990" spans="1:2">
      <c r="A1990" s="137" t="s">
        <v>5215</v>
      </c>
      <c r="B1990" s="206">
        <v>6957000</v>
      </c>
    </row>
    <row r="1991" spans="1:2">
      <c r="A1991" s="137" t="s">
        <v>5216</v>
      </c>
      <c r="B1991" s="206">
        <v>27828000</v>
      </c>
    </row>
    <row r="1992" spans="1:2">
      <c r="A1992" s="137" t="s">
        <v>5217</v>
      </c>
      <c r="B1992" s="206">
        <v>48699000</v>
      </c>
    </row>
    <row r="1993" spans="1:2">
      <c r="A1993" s="137" t="s">
        <v>5218</v>
      </c>
      <c r="B1993" s="206">
        <v>34785000</v>
      </c>
    </row>
    <row r="1994" spans="1:2">
      <c r="A1994" s="137" t="s">
        <v>5219</v>
      </c>
      <c r="B1994" s="206">
        <v>27828000</v>
      </c>
    </row>
    <row r="1995" spans="1:2">
      <c r="A1995" s="137" t="s">
        <v>5220</v>
      </c>
      <c r="B1995" s="206">
        <v>48699000</v>
      </c>
    </row>
    <row r="1996" spans="1:2">
      <c r="A1996" s="137" t="s">
        <v>5221</v>
      </c>
      <c r="B1996" s="206">
        <v>27828000</v>
      </c>
    </row>
    <row r="1997" spans="1:2">
      <c r="A1997" s="137" t="s">
        <v>5222</v>
      </c>
      <c r="B1997" s="206">
        <v>48699000</v>
      </c>
    </row>
    <row r="1998" spans="1:2">
      <c r="A1998" s="137" t="s">
        <v>5223</v>
      </c>
      <c r="B1998" s="206">
        <v>48699000</v>
      </c>
    </row>
    <row r="1999" spans="1:2">
      <c r="A1999" s="137" t="s">
        <v>5224</v>
      </c>
      <c r="B1999" s="206">
        <v>48699000</v>
      </c>
    </row>
    <row r="2000" spans="1:2">
      <c r="A2000" s="137" t="s">
        <v>5225</v>
      </c>
      <c r="B2000" s="206">
        <v>48699000</v>
      </c>
    </row>
    <row r="2001" spans="1:2">
      <c r="A2001" s="137" t="s">
        <v>5226</v>
      </c>
      <c r="B2001" s="206">
        <v>27828000</v>
      </c>
    </row>
    <row r="2002" spans="1:2">
      <c r="A2002" s="137" t="s">
        <v>5227</v>
      </c>
      <c r="B2002" s="206">
        <v>34785000</v>
      </c>
    </row>
    <row r="2003" spans="1:2">
      <c r="A2003" s="137" t="s">
        <v>5228</v>
      </c>
      <c r="B2003" s="206">
        <v>41742000</v>
      </c>
    </row>
    <row r="2004" spans="1:2">
      <c r="A2004" s="137" t="s">
        <v>5229</v>
      </c>
      <c r="B2004" s="206">
        <v>55656000</v>
      </c>
    </row>
    <row r="2005" spans="1:2">
      <c r="A2005" s="137" t="s">
        <v>5230</v>
      </c>
      <c r="B2005" s="206">
        <v>27828000</v>
      </c>
    </row>
    <row r="2006" spans="1:2">
      <c r="A2006" s="137" t="s">
        <v>5231</v>
      </c>
      <c r="B2006" s="206">
        <v>55656000</v>
      </c>
    </row>
    <row r="2007" spans="1:2">
      <c r="A2007" s="137" t="s">
        <v>5232</v>
      </c>
      <c r="B2007" s="206">
        <v>48699000</v>
      </c>
    </row>
    <row r="2008" spans="1:2">
      <c r="A2008" s="137" t="s">
        <v>5233</v>
      </c>
      <c r="B2008" s="206">
        <v>34785000</v>
      </c>
    </row>
    <row r="2009" spans="1:2">
      <c r="A2009" s="137" t="s">
        <v>5234</v>
      </c>
      <c r="B2009" s="206">
        <v>41742000</v>
      </c>
    </row>
    <row r="2010" spans="1:2">
      <c r="A2010" s="137" t="s">
        <v>2337</v>
      </c>
      <c r="B2010" s="206">
        <v>745172110</v>
      </c>
    </row>
    <row r="2011" spans="1:2">
      <c r="A2011" s="137" t="s">
        <v>925</v>
      </c>
      <c r="B2011" s="206">
        <v>43248015</v>
      </c>
    </row>
    <row r="2012" spans="1:2">
      <c r="A2012" s="137" t="s">
        <v>926</v>
      </c>
      <c r="B2012" s="206">
        <v>43248000</v>
      </c>
    </row>
    <row r="2013" spans="1:2">
      <c r="A2013" s="137" t="s">
        <v>927</v>
      </c>
      <c r="B2013" s="206">
        <v>42487500</v>
      </c>
    </row>
    <row r="2014" spans="1:2">
      <c r="A2014" s="137" t="s">
        <v>2338</v>
      </c>
      <c r="B2014" s="206">
        <v>42487200</v>
      </c>
    </row>
    <row r="2015" spans="1:2">
      <c r="A2015" s="137" t="s">
        <v>2339</v>
      </c>
      <c r="B2015" s="206">
        <v>27216100</v>
      </c>
    </row>
    <row r="2016" spans="1:2">
      <c r="A2016" s="137" t="s">
        <v>2340</v>
      </c>
      <c r="B2016" s="206">
        <v>27216100</v>
      </c>
    </row>
    <row r="2017" spans="1:2">
      <c r="A2017" s="137" t="s">
        <v>2341</v>
      </c>
      <c r="B2017" s="206">
        <v>27217000</v>
      </c>
    </row>
    <row r="2018" spans="1:2">
      <c r="A2018" s="137" t="s">
        <v>2342</v>
      </c>
      <c r="B2018" s="206">
        <v>27220200</v>
      </c>
    </row>
    <row r="2019" spans="1:2">
      <c r="A2019" s="137" t="s">
        <v>3827</v>
      </c>
      <c r="B2019" s="206">
        <v>40836840</v>
      </c>
    </row>
    <row r="2020" spans="1:2">
      <c r="A2020" s="137" t="s">
        <v>3828</v>
      </c>
      <c r="B2020" s="206">
        <v>40824015</v>
      </c>
    </row>
    <row r="2021" spans="1:2">
      <c r="A2021" s="137" t="s">
        <v>3829</v>
      </c>
      <c r="B2021" s="206">
        <v>54440200</v>
      </c>
    </row>
    <row r="2022" spans="1:2">
      <c r="A2022" s="137" t="s">
        <v>3830</v>
      </c>
      <c r="B2022" s="206">
        <v>81648300</v>
      </c>
    </row>
    <row r="2023" spans="1:2">
      <c r="A2023" s="137" t="s">
        <v>3831</v>
      </c>
      <c r="B2023" s="206">
        <v>54440200</v>
      </c>
    </row>
    <row r="2024" spans="1:2">
      <c r="A2024" s="137" t="s">
        <v>5235</v>
      </c>
      <c r="B2024" s="206">
        <v>54747460</v>
      </c>
    </row>
    <row r="2025" spans="1:2">
      <c r="A2025" s="137" t="s">
        <v>5236</v>
      </c>
      <c r="B2025" s="206">
        <v>82737000</v>
      </c>
    </row>
    <row r="2026" spans="1:2">
      <c r="A2026" s="137" t="s">
        <v>5237</v>
      </c>
      <c r="B2026" s="206">
        <v>55157980</v>
      </c>
    </row>
    <row r="2027" spans="1:2">
      <c r="A2027" s="137" t="s">
        <v>2343</v>
      </c>
      <c r="B2027" s="206">
        <v>153120900</v>
      </c>
    </row>
    <row r="2028" spans="1:2">
      <c r="A2028" s="137" t="s">
        <v>928</v>
      </c>
      <c r="B2028" s="206">
        <v>28834000</v>
      </c>
    </row>
    <row r="2029" spans="1:2">
      <c r="A2029" s="137" t="s">
        <v>2344</v>
      </c>
      <c r="B2029" s="206">
        <v>28325000</v>
      </c>
    </row>
    <row r="2030" spans="1:2">
      <c r="A2030" s="137" t="s">
        <v>2345</v>
      </c>
      <c r="B2030" s="206">
        <v>27546400</v>
      </c>
    </row>
    <row r="2031" spans="1:2">
      <c r="A2031" s="137" t="s">
        <v>3832</v>
      </c>
      <c r="B2031" s="206">
        <v>27216500</v>
      </c>
    </row>
    <row r="2032" spans="1:2">
      <c r="A2032" s="137" t="s">
        <v>5238</v>
      </c>
      <c r="B2032" s="206">
        <v>27546500</v>
      </c>
    </row>
    <row r="2033" spans="1:2">
      <c r="A2033" s="137" t="s">
        <v>5239</v>
      </c>
      <c r="B2033" s="206">
        <v>13652500</v>
      </c>
    </row>
    <row r="2034" spans="1:2">
      <c r="A2034" s="137" t="s">
        <v>2346</v>
      </c>
      <c r="B2034" s="206">
        <v>161000000</v>
      </c>
    </row>
    <row r="2035" spans="1:2">
      <c r="A2035" s="137" t="s">
        <v>2347</v>
      </c>
      <c r="B2035" s="206">
        <v>161000000</v>
      </c>
    </row>
    <row r="2036" spans="1:2">
      <c r="A2036" s="137" t="s">
        <v>2348</v>
      </c>
      <c r="B2036" s="206">
        <v>456455044</v>
      </c>
    </row>
    <row r="2037" spans="1:2">
      <c r="A2037" s="137" t="s">
        <v>929</v>
      </c>
      <c r="B2037" s="206">
        <v>28837770</v>
      </c>
    </row>
    <row r="2038" spans="1:2">
      <c r="A2038" s="137" t="s">
        <v>930</v>
      </c>
      <c r="B2038" s="206">
        <v>34597920</v>
      </c>
    </row>
    <row r="2039" spans="1:2">
      <c r="A2039" s="137" t="s">
        <v>2349</v>
      </c>
      <c r="B2039" s="206">
        <v>28280000</v>
      </c>
    </row>
    <row r="2040" spans="1:2">
      <c r="A2040" s="137" t="s">
        <v>2350</v>
      </c>
      <c r="B2040" s="206">
        <v>146988378</v>
      </c>
    </row>
    <row r="2041" spans="1:2">
      <c r="A2041" s="137" t="s">
        <v>3833</v>
      </c>
      <c r="B2041" s="206">
        <v>54432040</v>
      </c>
    </row>
    <row r="2042" spans="1:2">
      <c r="A2042" s="137" t="s">
        <v>3834</v>
      </c>
      <c r="B2042" s="206">
        <v>65318568</v>
      </c>
    </row>
    <row r="2043" spans="1:2">
      <c r="A2043" s="137" t="s">
        <v>3835</v>
      </c>
      <c r="B2043" s="206">
        <v>54435760</v>
      </c>
    </row>
    <row r="2044" spans="1:2">
      <c r="A2044" s="137" t="s">
        <v>5240</v>
      </c>
      <c r="B2044" s="206">
        <v>43564608</v>
      </c>
    </row>
    <row r="2045" spans="1:2">
      <c r="A2045" s="137" t="s">
        <v>2351</v>
      </c>
      <c r="B2045" s="206">
        <v>157813600</v>
      </c>
    </row>
    <row r="2046" spans="1:2">
      <c r="A2046" s="137" t="s">
        <v>931</v>
      </c>
      <c r="B2046" s="206">
        <v>57663200</v>
      </c>
    </row>
    <row r="2047" spans="1:2">
      <c r="A2047" s="137" t="s">
        <v>932</v>
      </c>
      <c r="B2047" s="206">
        <v>57663200</v>
      </c>
    </row>
    <row r="2048" spans="1:2">
      <c r="A2048" s="137" t="s">
        <v>2352</v>
      </c>
      <c r="B2048" s="206">
        <v>42487200</v>
      </c>
    </row>
    <row r="2049" spans="1:2">
      <c r="A2049" s="137" t="s">
        <v>2353</v>
      </c>
      <c r="B2049" s="206">
        <v>16100000</v>
      </c>
    </row>
    <row r="2050" spans="1:2">
      <c r="A2050" s="137" t="s">
        <v>2354</v>
      </c>
      <c r="B2050" s="206">
        <v>16100000</v>
      </c>
    </row>
    <row r="2051" spans="1:2">
      <c r="A2051" s="137" t="s">
        <v>2355</v>
      </c>
      <c r="B2051" s="206">
        <v>834710962.61000001</v>
      </c>
    </row>
    <row r="2052" spans="1:2">
      <c r="A2052" s="137" t="s">
        <v>2356</v>
      </c>
      <c r="B2052" s="206">
        <v>834710962.61000001</v>
      </c>
    </row>
    <row r="2053" spans="1:2">
      <c r="A2053" s="137" t="s">
        <v>2357</v>
      </c>
      <c r="B2053" s="206">
        <v>489888018</v>
      </c>
    </row>
    <row r="2054" spans="1:2">
      <c r="A2054" s="137" t="s">
        <v>2358</v>
      </c>
      <c r="B2054" s="206">
        <v>272160010</v>
      </c>
    </row>
    <row r="2055" spans="1:2">
      <c r="A2055" s="137" t="s">
        <v>2359</v>
      </c>
      <c r="B2055" s="206">
        <v>217728008</v>
      </c>
    </row>
    <row r="2056" spans="1:2" ht="24">
      <c r="A2056" s="137" t="s">
        <v>5241</v>
      </c>
      <c r="B2056" s="206">
        <v>100050100</v>
      </c>
    </row>
    <row r="2057" spans="1:2">
      <c r="A2057" s="137" t="s">
        <v>5242</v>
      </c>
      <c r="B2057" s="206">
        <v>54060000</v>
      </c>
    </row>
    <row r="2058" spans="1:2">
      <c r="A2058" s="137" t="s">
        <v>5243</v>
      </c>
      <c r="B2058" s="206">
        <v>45990100</v>
      </c>
    </row>
    <row r="2059" spans="1:2">
      <c r="A2059" s="137" t="s">
        <v>2360</v>
      </c>
      <c r="B2059" s="206">
        <v>63291320.75</v>
      </c>
    </row>
    <row r="2060" spans="1:2">
      <c r="A2060" s="137" t="s">
        <v>5244</v>
      </c>
      <c r="B2060" s="206">
        <v>35781320.75</v>
      </c>
    </row>
    <row r="2061" spans="1:2">
      <c r="A2061" s="137" t="s">
        <v>5245</v>
      </c>
      <c r="B2061" s="206">
        <v>27510000</v>
      </c>
    </row>
    <row r="2062" spans="1:2">
      <c r="A2062" s="137" t="s">
        <v>2361</v>
      </c>
      <c r="B2062" s="206">
        <v>14649319287.49</v>
      </c>
    </row>
    <row r="2063" spans="1:2">
      <c r="A2063" s="137" t="s">
        <v>933</v>
      </c>
      <c r="B2063" s="206">
        <v>1258690476.3599999</v>
      </c>
    </row>
    <row r="2064" spans="1:2">
      <c r="A2064" s="137" t="s">
        <v>934</v>
      </c>
      <c r="B2064" s="206">
        <v>1261900356.6099999</v>
      </c>
    </row>
    <row r="2065" spans="1:2">
      <c r="A2065" s="137" t="s">
        <v>935</v>
      </c>
      <c r="B2065" s="206">
        <v>1255402884.01</v>
      </c>
    </row>
    <row r="2066" spans="1:2">
      <c r="A2066" s="137" t="s">
        <v>936</v>
      </c>
      <c r="B2066" s="206">
        <v>1264234144.1400001</v>
      </c>
    </row>
    <row r="2067" spans="1:2">
      <c r="A2067" s="137" t="s">
        <v>937</v>
      </c>
      <c r="B2067" s="206">
        <v>1235590837.8199999</v>
      </c>
    </row>
    <row r="2068" spans="1:2">
      <c r="A2068" s="137" t="s">
        <v>2362</v>
      </c>
      <c r="B2068" s="206">
        <v>1197504000</v>
      </c>
    </row>
    <row r="2069" spans="1:2">
      <c r="A2069" s="137" t="s">
        <v>2363</v>
      </c>
      <c r="B2069" s="206">
        <v>1197504000</v>
      </c>
    </row>
    <row r="2070" spans="1:2">
      <c r="A2070" s="137" t="s">
        <v>2364</v>
      </c>
      <c r="B2070" s="206">
        <v>1170288043</v>
      </c>
    </row>
    <row r="2071" spans="1:2">
      <c r="A2071" s="137" t="s">
        <v>2365</v>
      </c>
      <c r="B2071" s="206">
        <v>1170288043</v>
      </c>
    </row>
    <row r="2072" spans="1:2">
      <c r="A2072" s="137" t="s">
        <v>2366</v>
      </c>
      <c r="B2072" s="206">
        <v>1144405626.0599999</v>
      </c>
    </row>
    <row r="2073" spans="1:2">
      <c r="A2073" s="137" t="s">
        <v>5246</v>
      </c>
      <c r="B2073" s="206">
        <v>408240105</v>
      </c>
    </row>
    <row r="2074" spans="1:2">
      <c r="A2074" s="137" t="s">
        <v>5247</v>
      </c>
      <c r="B2074" s="206">
        <v>424953345.60000002</v>
      </c>
    </row>
    <row r="2075" spans="1:2">
      <c r="A2075" s="137" t="s">
        <v>5248</v>
      </c>
      <c r="B2075" s="206">
        <v>408240000</v>
      </c>
    </row>
    <row r="2076" spans="1:2">
      <c r="A2076" s="137" t="s">
        <v>5249</v>
      </c>
      <c r="B2076" s="206">
        <v>426208018.86000001</v>
      </c>
    </row>
    <row r="2077" spans="1:2">
      <c r="A2077" s="137" t="s">
        <v>5250</v>
      </c>
      <c r="B2077" s="206">
        <v>408240015</v>
      </c>
    </row>
    <row r="2078" spans="1:2">
      <c r="A2078" s="137" t="s">
        <v>5251</v>
      </c>
      <c r="B2078" s="206">
        <v>417629392.02999997</v>
      </c>
    </row>
    <row r="2079" spans="1:2">
      <c r="A2079" s="137" t="s">
        <v>3836</v>
      </c>
      <c r="B2079" s="206">
        <v>9142560</v>
      </c>
    </row>
    <row r="2080" spans="1:2">
      <c r="A2080" s="137" t="s">
        <v>3837</v>
      </c>
      <c r="B2080" s="206">
        <v>6440000</v>
      </c>
    </row>
    <row r="2081" spans="1:2">
      <c r="A2081" s="137" t="s">
        <v>3838</v>
      </c>
      <c r="B2081" s="206">
        <v>2702560</v>
      </c>
    </row>
    <row r="2082" spans="1:2">
      <c r="A2082" s="137" t="s">
        <v>2367</v>
      </c>
      <c r="B2082" s="206">
        <v>64400000</v>
      </c>
    </row>
    <row r="2083" spans="1:2">
      <c r="A2083" s="137" t="s">
        <v>2368</v>
      </c>
      <c r="B2083" s="206">
        <v>64400000</v>
      </c>
    </row>
    <row r="2084" spans="1:2">
      <c r="A2084" s="104"/>
      <c r="B2084" s="208">
        <f>SUM(B7:B2083)/2</f>
        <v>438078752656.30994</v>
      </c>
    </row>
    <row r="2094" spans="1:2">
      <c r="B2094" s="15">
        <f>'7.6.-СПОТ_сотиш'!I1868</f>
        <v>271385472025.70007</v>
      </c>
    </row>
    <row r="2095" spans="1:2">
      <c r="B2095" s="15">
        <f>B2084-B2094</f>
        <v>166693280630.60986</v>
      </c>
    </row>
  </sheetData>
  <autoFilter ref="A6:B2084"/>
  <pageMargins left="0.70866141732283472" right="0.19" top="0.35433070866141736" bottom="0.35433070866141736" header="0.23622047244094491" footer="0.23622047244094491"/>
  <pageSetup paperSize="9" scale="10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269"/>
  <sheetViews>
    <sheetView view="pageBreakPreview" topLeftCell="A241" zoomScale="125" zoomScaleNormal="100" zoomScaleSheetLayoutView="125" workbookViewId="0">
      <selection activeCell="A266" sqref="A266"/>
    </sheetView>
  </sheetViews>
  <sheetFormatPr defaultRowHeight="15"/>
  <cols>
    <col min="1" max="1" width="78.42578125" style="331" bestFit="1" customWidth="1"/>
    <col min="2" max="2" width="17.7109375" style="96" customWidth="1"/>
    <col min="3" max="3" width="9.140625" style="9"/>
    <col min="4" max="4" width="19" style="9" customWidth="1"/>
    <col min="5" max="16384" width="9.140625" style="9"/>
  </cols>
  <sheetData>
    <row r="1" spans="1:3">
      <c r="B1" s="39" t="s">
        <v>12</v>
      </c>
    </row>
    <row r="3" spans="1:3" ht="15.75">
      <c r="A3" s="1" t="s">
        <v>4</v>
      </c>
      <c r="B3" s="332"/>
    </row>
    <row r="4" spans="1:3" ht="15.75">
      <c r="A4" s="1" t="s">
        <v>4804</v>
      </c>
      <c r="B4" s="1"/>
      <c r="C4" s="9" t="s">
        <v>3895</v>
      </c>
    </row>
    <row r="5" spans="1:3" ht="15.75">
      <c r="A5" s="1"/>
      <c r="B5" s="332"/>
      <c r="C5" s="9" t="s">
        <v>3896</v>
      </c>
    </row>
    <row r="6" spans="1:3" s="3" customFormat="1" ht="15.75">
      <c r="A6" s="140" t="s">
        <v>1</v>
      </c>
      <c r="B6" s="141" t="s">
        <v>2</v>
      </c>
    </row>
    <row r="7" spans="1:3" s="3" customFormat="1" ht="12">
      <c r="A7" s="136" t="s">
        <v>2369</v>
      </c>
      <c r="B7" s="138">
        <v>1285000</v>
      </c>
    </row>
    <row r="8" spans="1:3" s="8" customFormat="1" ht="12">
      <c r="A8" s="137" t="s">
        <v>3839</v>
      </c>
      <c r="B8" s="139">
        <v>165000</v>
      </c>
    </row>
    <row r="9" spans="1:3" s="8" customFormat="1" ht="12">
      <c r="A9" s="137" t="s">
        <v>2370</v>
      </c>
      <c r="B9" s="139">
        <v>1120000</v>
      </c>
    </row>
    <row r="10" spans="1:3" s="3" customFormat="1" ht="12">
      <c r="A10" s="136" t="s">
        <v>5252</v>
      </c>
      <c r="B10" s="138">
        <v>1280000</v>
      </c>
    </row>
    <row r="11" spans="1:3" s="8" customFormat="1" ht="12">
      <c r="A11" s="137" t="s">
        <v>5253</v>
      </c>
      <c r="B11" s="139">
        <v>1280000</v>
      </c>
    </row>
    <row r="12" spans="1:3" s="3" customFormat="1" ht="12">
      <c r="A12" s="136" t="s">
        <v>3840</v>
      </c>
      <c r="B12" s="138">
        <v>501900597.89999998</v>
      </c>
    </row>
    <row r="13" spans="1:3" s="8" customFormat="1" ht="12">
      <c r="A13" s="137" t="s">
        <v>3841</v>
      </c>
      <c r="B13" s="139">
        <v>501900597.89999998</v>
      </c>
    </row>
    <row r="14" spans="1:3" s="3" customFormat="1" ht="12">
      <c r="A14" s="136" t="s">
        <v>2371</v>
      </c>
      <c r="B14" s="138">
        <v>27735531</v>
      </c>
    </row>
    <row r="15" spans="1:3" s="8" customFormat="1" ht="12">
      <c r="A15" s="137" t="s">
        <v>2372</v>
      </c>
      <c r="B15" s="139">
        <v>9043024</v>
      </c>
    </row>
    <row r="16" spans="1:3" s="8" customFormat="1" ht="12">
      <c r="A16" s="137" t="s">
        <v>3842</v>
      </c>
      <c r="B16" s="139">
        <v>18692507</v>
      </c>
    </row>
    <row r="17" spans="1:2" s="3" customFormat="1" ht="12">
      <c r="A17" s="136" t="s">
        <v>2373</v>
      </c>
      <c r="B17" s="138">
        <v>7782599.4000000004</v>
      </c>
    </row>
    <row r="18" spans="1:2" s="8" customFormat="1" ht="12">
      <c r="A18" s="137" t="s">
        <v>517</v>
      </c>
      <c r="B18" s="139">
        <v>558780</v>
      </c>
    </row>
    <row r="19" spans="1:2" s="8" customFormat="1" ht="12">
      <c r="A19" s="137" t="s">
        <v>2374</v>
      </c>
      <c r="B19" s="139">
        <v>2399940</v>
      </c>
    </row>
    <row r="20" spans="1:2" s="8" customFormat="1" ht="12">
      <c r="A20" s="137" t="s">
        <v>3843</v>
      </c>
      <c r="B20" s="139">
        <v>2411879.4</v>
      </c>
    </row>
    <row r="21" spans="1:2" s="8" customFormat="1" ht="12">
      <c r="A21" s="137" t="s">
        <v>5254</v>
      </c>
      <c r="B21" s="139">
        <v>2412000</v>
      </c>
    </row>
    <row r="22" spans="1:2" s="3" customFormat="1" ht="12">
      <c r="A22" s="136" t="s">
        <v>5255</v>
      </c>
      <c r="B22" s="138">
        <v>38000138</v>
      </c>
    </row>
    <row r="23" spans="1:2" s="8" customFormat="1" ht="12">
      <c r="A23" s="137" t="s">
        <v>5256</v>
      </c>
      <c r="B23" s="139">
        <v>1160000</v>
      </c>
    </row>
    <row r="24" spans="1:2" s="8" customFormat="1" ht="12">
      <c r="A24" s="137" t="s">
        <v>5257</v>
      </c>
      <c r="B24" s="139">
        <v>10237270</v>
      </c>
    </row>
    <row r="25" spans="1:2" s="8" customFormat="1" ht="12">
      <c r="A25" s="137" t="s">
        <v>5258</v>
      </c>
      <c r="B25" s="139">
        <v>10237032</v>
      </c>
    </row>
    <row r="26" spans="1:2" s="8" customFormat="1" ht="12">
      <c r="A26" s="137" t="s">
        <v>5259</v>
      </c>
      <c r="B26" s="139">
        <v>3606017</v>
      </c>
    </row>
    <row r="27" spans="1:2" s="8" customFormat="1" ht="12">
      <c r="A27" s="137" t="s">
        <v>5260</v>
      </c>
      <c r="B27" s="139">
        <v>895136</v>
      </c>
    </row>
    <row r="28" spans="1:2" s="8" customFormat="1" ht="12">
      <c r="A28" s="137" t="s">
        <v>5261</v>
      </c>
      <c r="B28" s="139">
        <v>2098586</v>
      </c>
    </row>
    <row r="29" spans="1:2" s="8" customFormat="1" ht="12">
      <c r="A29" s="137" t="s">
        <v>5262</v>
      </c>
      <c r="B29" s="139">
        <v>1842586</v>
      </c>
    </row>
    <row r="30" spans="1:2" s="8" customFormat="1" ht="12">
      <c r="A30" s="137" t="s">
        <v>5263</v>
      </c>
      <c r="B30" s="139">
        <v>3311115</v>
      </c>
    </row>
    <row r="31" spans="1:2" s="8" customFormat="1" ht="12">
      <c r="A31" s="137" t="s">
        <v>5264</v>
      </c>
      <c r="B31" s="139">
        <v>2769810</v>
      </c>
    </row>
    <row r="32" spans="1:2" s="8" customFormat="1" ht="12">
      <c r="A32" s="137" t="s">
        <v>5265</v>
      </c>
      <c r="B32" s="139">
        <v>1842586</v>
      </c>
    </row>
    <row r="33" spans="1:2" s="3" customFormat="1" ht="12">
      <c r="A33" s="136" t="s">
        <v>5266</v>
      </c>
      <c r="B33" s="138">
        <v>19200000</v>
      </c>
    </row>
    <row r="34" spans="1:2" s="8" customFormat="1" ht="12">
      <c r="A34" s="137" t="s">
        <v>5267</v>
      </c>
      <c r="B34" s="139">
        <v>19200000</v>
      </c>
    </row>
    <row r="35" spans="1:2" s="3" customFormat="1" ht="12">
      <c r="A35" s="136" t="s">
        <v>2375</v>
      </c>
      <c r="B35" s="138">
        <v>11184000</v>
      </c>
    </row>
    <row r="36" spans="1:2" s="8" customFormat="1" ht="12">
      <c r="A36" s="137" t="s">
        <v>5268</v>
      </c>
      <c r="B36" s="139">
        <v>2016000</v>
      </c>
    </row>
    <row r="37" spans="1:2" s="8" customFormat="1" ht="12">
      <c r="A37" s="137" t="s">
        <v>3844</v>
      </c>
      <c r="B37" s="139">
        <v>168000</v>
      </c>
    </row>
    <row r="38" spans="1:2" s="8" customFormat="1" ht="12">
      <c r="A38" s="137" t="s">
        <v>2376</v>
      </c>
      <c r="B38" s="139">
        <v>9000000</v>
      </c>
    </row>
    <row r="39" spans="1:2" s="3" customFormat="1" ht="12">
      <c r="A39" s="136" t="s">
        <v>2377</v>
      </c>
      <c r="B39" s="138">
        <v>60000000</v>
      </c>
    </row>
    <row r="40" spans="1:2" s="8" customFormat="1" ht="12">
      <c r="A40" s="137" t="s">
        <v>3845</v>
      </c>
      <c r="B40" s="139">
        <v>30000000</v>
      </c>
    </row>
    <row r="41" spans="1:2" s="8" customFormat="1" ht="12">
      <c r="A41" s="137" t="s">
        <v>518</v>
      </c>
      <c r="B41" s="139">
        <v>30000000</v>
      </c>
    </row>
    <row r="42" spans="1:2" s="3" customFormat="1" ht="12">
      <c r="A42" s="136" t="s">
        <v>2378</v>
      </c>
      <c r="B42" s="138">
        <v>3000000</v>
      </c>
    </row>
    <row r="43" spans="1:2" s="8" customFormat="1" ht="12">
      <c r="A43" s="137" t="s">
        <v>2379</v>
      </c>
      <c r="B43" s="139">
        <v>3000000</v>
      </c>
    </row>
    <row r="44" spans="1:2" s="3" customFormat="1" ht="12">
      <c r="A44" s="136" t="s">
        <v>3846</v>
      </c>
      <c r="B44" s="138">
        <v>13000000</v>
      </c>
    </row>
    <row r="45" spans="1:2" s="8" customFormat="1" ht="12">
      <c r="A45" s="137" t="s">
        <v>3847</v>
      </c>
      <c r="B45" s="139">
        <v>13000000</v>
      </c>
    </row>
    <row r="46" spans="1:2" s="3" customFormat="1" ht="12">
      <c r="A46" s="136" t="s">
        <v>2380</v>
      </c>
      <c r="B46" s="138">
        <v>5200000</v>
      </c>
    </row>
    <row r="47" spans="1:2" s="8" customFormat="1" ht="12">
      <c r="A47" s="137" t="s">
        <v>519</v>
      </c>
      <c r="B47" s="139">
        <v>5200000</v>
      </c>
    </row>
    <row r="48" spans="1:2" s="3" customFormat="1" ht="12">
      <c r="A48" s="136" t="s">
        <v>3848</v>
      </c>
      <c r="B48" s="138">
        <v>38120000</v>
      </c>
    </row>
    <row r="49" spans="1:2" s="8" customFormat="1" ht="12">
      <c r="A49" s="137" t="s">
        <v>3849</v>
      </c>
      <c r="B49" s="139">
        <v>23000000</v>
      </c>
    </row>
    <row r="50" spans="1:2" s="8" customFormat="1" ht="12">
      <c r="A50" s="137" t="s">
        <v>3850</v>
      </c>
      <c r="B50" s="139">
        <v>15120000</v>
      </c>
    </row>
    <row r="51" spans="1:2" s="3" customFormat="1" ht="12">
      <c r="A51" s="136" t="s">
        <v>3851</v>
      </c>
      <c r="B51" s="138">
        <v>21840000</v>
      </c>
    </row>
    <row r="52" spans="1:2" s="8" customFormat="1" ht="12">
      <c r="A52" s="137" t="s">
        <v>3852</v>
      </c>
      <c r="B52" s="139">
        <v>21840000</v>
      </c>
    </row>
    <row r="53" spans="1:2" s="3" customFormat="1" ht="12">
      <c r="A53" s="136" t="s">
        <v>2381</v>
      </c>
      <c r="B53" s="138">
        <v>76800000</v>
      </c>
    </row>
    <row r="54" spans="1:2" s="8" customFormat="1" ht="12">
      <c r="A54" s="137" t="s">
        <v>520</v>
      </c>
      <c r="B54" s="139">
        <v>76800000</v>
      </c>
    </row>
    <row r="55" spans="1:2" s="3" customFormat="1" ht="12">
      <c r="A55" s="136" t="s">
        <v>2382</v>
      </c>
      <c r="B55" s="138">
        <v>25000000</v>
      </c>
    </row>
    <row r="56" spans="1:2" s="8" customFormat="1" ht="12">
      <c r="A56" s="137" t="s">
        <v>2383</v>
      </c>
      <c r="B56" s="139">
        <v>25000000</v>
      </c>
    </row>
    <row r="57" spans="1:2" s="3" customFormat="1" ht="12">
      <c r="A57" s="136" t="s">
        <v>2384</v>
      </c>
      <c r="B57" s="138">
        <v>1577881.2</v>
      </c>
    </row>
    <row r="58" spans="1:2" s="8" customFormat="1" ht="12">
      <c r="A58" s="137" t="s">
        <v>6</v>
      </c>
      <c r="B58" s="139">
        <v>1577881.2</v>
      </c>
    </row>
    <row r="59" spans="1:2" s="3" customFormat="1" ht="12">
      <c r="A59" s="136" t="s">
        <v>2385</v>
      </c>
      <c r="B59" s="138">
        <v>9303840</v>
      </c>
    </row>
    <row r="60" spans="1:2" s="8" customFormat="1" ht="12">
      <c r="A60" s="137" t="s">
        <v>521</v>
      </c>
      <c r="B60" s="139">
        <v>9303840</v>
      </c>
    </row>
    <row r="61" spans="1:2" s="3" customFormat="1" ht="12">
      <c r="A61" s="136" t="s">
        <v>2386</v>
      </c>
      <c r="B61" s="138">
        <v>1013840</v>
      </c>
    </row>
    <row r="62" spans="1:2" s="8" customFormat="1" ht="12">
      <c r="A62" s="137" t="s">
        <v>2387</v>
      </c>
      <c r="B62" s="139">
        <v>1013840</v>
      </c>
    </row>
    <row r="63" spans="1:2" s="3" customFormat="1" ht="12">
      <c r="A63" s="136" t="s">
        <v>2388</v>
      </c>
      <c r="B63" s="138">
        <v>18012675</v>
      </c>
    </row>
    <row r="64" spans="1:2" s="8" customFormat="1" ht="12">
      <c r="A64" s="137" t="s">
        <v>522</v>
      </c>
      <c r="B64" s="139">
        <v>18012675</v>
      </c>
    </row>
    <row r="65" spans="1:2" s="3" customFormat="1" ht="12">
      <c r="A65" s="136" t="s">
        <v>2389</v>
      </c>
      <c r="B65" s="138">
        <v>1035087947.05</v>
      </c>
    </row>
    <row r="66" spans="1:2" s="3" customFormat="1" ht="12">
      <c r="A66" s="137" t="s">
        <v>304</v>
      </c>
      <c r="B66" s="138">
        <v>470728.19</v>
      </c>
    </row>
    <row r="67" spans="1:2" s="8" customFormat="1" ht="12">
      <c r="A67" s="137" t="s">
        <v>3853</v>
      </c>
      <c r="B67" s="139">
        <v>25912.32</v>
      </c>
    </row>
    <row r="68" spans="1:2" s="3" customFormat="1" ht="12">
      <c r="A68" s="137" t="s">
        <v>80</v>
      </c>
      <c r="B68" s="138">
        <v>1034591306.54</v>
      </c>
    </row>
    <row r="69" spans="1:2" s="3" customFormat="1" ht="12">
      <c r="A69" s="136" t="s">
        <v>2390</v>
      </c>
      <c r="B69" s="138">
        <v>21673846.149999999</v>
      </c>
    </row>
    <row r="70" spans="1:2" s="8" customFormat="1" ht="12">
      <c r="A70" s="137" t="s">
        <v>81</v>
      </c>
      <c r="B70" s="139">
        <v>21673846.149999999</v>
      </c>
    </row>
    <row r="71" spans="1:2" s="3" customFormat="1" ht="12">
      <c r="A71" s="136" t="s">
        <v>3854</v>
      </c>
      <c r="B71" s="138">
        <v>7568843.5199999996</v>
      </c>
    </row>
    <row r="72" spans="1:2" s="8" customFormat="1" ht="12">
      <c r="A72" s="137" t="s">
        <v>3855</v>
      </c>
      <c r="B72" s="139">
        <v>5820874.0800000001</v>
      </c>
    </row>
    <row r="73" spans="1:2" s="8" customFormat="1" ht="12">
      <c r="A73" s="137" t="s">
        <v>3856</v>
      </c>
      <c r="B73" s="139">
        <v>1747969.44</v>
      </c>
    </row>
    <row r="74" spans="1:2" s="3" customFormat="1" ht="12">
      <c r="A74" s="136" t="s">
        <v>3857</v>
      </c>
      <c r="B74" s="138">
        <v>15054067.84</v>
      </c>
    </row>
    <row r="75" spans="1:2" s="8" customFormat="1" ht="12">
      <c r="A75" s="137" t="s">
        <v>3858</v>
      </c>
      <c r="B75" s="139">
        <v>15054067.84</v>
      </c>
    </row>
    <row r="76" spans="1:2" s="3" customFormat="1" ht="12">
      <c r="A76" s="136" t="s">
        <v>2391</v>
      </c>
      <c r="B76" s="138">
        <v>20800806.18</v>
      </c>
    </row>
    <row r="77" spans="1:2" s="8" customFormat="1" ht="12">
      <c r="A77" s="137" t="s">
        <v>67</v>
      </c>
      <c r="B77" s="139">
        <v>1767762</v>
      </c>
    </row>
    <row r="78" spans="1:2" s="8" customFormat="1" ht="12">
      <c r="A78" s="137" t="s">
        <v>523</v>
      </c>
      <c r="B78" s="139">
        <v>1633044.18</v>
      </c>
    </row>
    <row r="79" spans="1:2" s="8" customFormat="1" ht="12">
      <c r="A79" s="137" t="s">
        <v>524</v>
      </c>
      <c r="B79" s="139">
        <v>17400000</v>
      </c>
    </row>
    <row r="80" spans="1:2" s="3" customFormat="1" ht="12">
      <c r="A80" s="136" t="s">
        <v>2392</v>
      </c>
      <c r="B80" s="138">
        <v>824402397</v>
      </c>
    </row>
    <row r="81" spans="1:2" s="8" customFormat="1" ht="24">
      <c r="A81" s="137" t="s">
        <v>469</v>
      </c>
      <c r="B81" s="139">
        <v>824402397</v>
      </c>
    </row>
    <row r="82" spans="1:2" s="3" customFormat="1" ht="12">
      <c r="A82" s="136" t="s">
        <v>2393</v>
      </c>
      <c r="B82" s="138">
        <v>2800000</v>
      </c>
    </row>
    <row r="83" spans="1:2" s="8" customFormat="1" ht="12">
      <c r="A83" s="137" t="s">
        <v>2394</v>
      </c>
      <c r="B83" s="139">
        <v>2800000</v>
      </c>
    </row>
    <row r="84" spans="1:2" s="3" customFormat="1" ht="24">
      <c r="A84" s="136" t="s">
        <v>2395</v>
      </c>
      <c r="B84" s="138">
        <v>1706564.8</v>
      </c>
    </row>
    <row r="85" spans="1:2" s="8" customFormat="1" ht="12">
      <c r="A85" s="137" t="s">
        <v>2396</v>
      </c>
      <c r="B85" s="139">
        <v>781724.47</v>
      </c>
    </row>
    <row r="86" spans="1:2" s="8" customFormat="1" ht="12">
      <c r="A86" s="137" t="s">
        <v>2397</v>
      </c>
      <c r="B86" s="139">
        <v>687003.59</v>
      </c>
    </row>
    <row r="87" spans="1:2" s="8" customFormat="1" ht="12">
      <c r="A87" s="137" t="s">
        <v>2398</v>
      </c>
      <c r="B87" s="139">
        <v>237836.74</v>
      </c>
    </row>
    <row r="88" spans="1:2" s="3" customFormat="1" ht="12">
      <c r="A88" s="136" t="s">
        <v>2399</v>
      </c>
      <c r="B88" s="138">
        <v>29169210.350000001</v>
      </c>
    </row>
    <row r="89" spans="1:2" s="8" customFormat="1" ht="12">
      <c r="A89" s="137" t="s">
        <v>2400</v>
      </c>
      <c r="B89" s="139">
        <v>7910590.0199999996</v>
      </c>
    </row>
    <row r="90" spans="1:2" s="8" customFormat="1" ht="12">
      <c r="A90" s="137" t="s">
        <v>2401</v>
      </c>
      <c r="B90" s="139">
        <v>7432516.4500000002</v>
      </c>
    </row>
    <row r="91" spans="1:2" s="8" customFormat="1" ht="12">
      <c r="A91" s="137" t="s">
        <v>3859</v>
      </c>
      <c r="B91" s="139">
        <v>1216349.57</v>
      </c>
    </row>
    <row r="92" spans="1:2" s="8" customFormat="1" ht="12">
      <c r="A92" s="137" t="s">
        <v>5269</v>
      </c>
      <c r="B92" s="139">
        <v>1063459.04</v>
      </c>
    </row>
    <row r="93" spans="1:2" s="8" customFormat="1" ht="12">
      <c r="A93" s="137" t="s">
        <v>525</v>
      </c>
      <c r="B93" s="139">
        <v>5534829.8899999997</v>
      </c>
    </row>
    <row r="94" spans="1:2" s="8" customFormat="1" ht="12">
      <c r="A94" s="137" t="s">
        <v>3860</v>
      </c>
      <c r="B94" s="139">
        <v>770140.45</v>
      </c>
    </row>
    <row r="95" spans="1:2" s="8" customFormat="1" ht="12">
      <c r="A95" s="137" t="s">
        <v>5270</v>
      </c>
      <c r="B95" s="139">
        <v>5241324.93</v>
      </c>
    </row>
    <row r="96" spans="1:2" s="3" customFormat="1" ht="12">
      <c r="A96" s="136" t="s">
        <v>2402</v>
      </c>
      <c r="B96" s="138">
        <v>26518124.800000001</v>
      </c>
    </row>
    <row r="97" spans="1:2" s="8" customFormat="1" ht="12">
      <c r="A97" s="137" t="s">
        <v>526</v>
      </c>
      <c r="B97" s="139">
        <v>3000000</v>
      </c>
    </row>
    <row r="98" spans="1:2" s="8" customFormat="1" ht="12">
      <c r="A98" s="137" t="s">
        <v>2403</v>
      </c>
      <c r="B98" s="139">
        <v>3000000</v>
      </c>
    </row>
    <row r="99" spans="1:2" s="8" customFormat="1" ht="12">
      <c r="A99" s="137" t="s">
        <v>3861</v>
      </c>
      <c r="B99" s="139">
        <v>3300000</v>
      </c>
    </row>
    <row r="100" spans="1:2" s="8" customFormat="1" ht="12">
      <c r="A100" s="137" t="s">
        <v>3862</v>
      </c>
      <c r="B100" s="139">
        <v>2264864</v>
      </c>
    </row>
    <row r="101" spans="1:2" s="8" customFormat="1" ht="12">
      <c r="A101" s="137" t="s">
        <v>5271</v>
      </c>
      <c r="B101" s="139">
        <v>3300000</v>
      </c>
    </row>
    <row r="102" spans="1:2" s="8" customFormat="1" ht="24">
      <c r="A102" s="137" t="s">
        <v>372</v>
      </c>
      <c r="B102" s="139">
        <v>7364836.7999999998</v>
      </c>
    </row>
    <row r="103" spans="1:2" s="8" customFormat="1" ht="12">
      <c r="A103" s="137" t="s">
        <v>527</v>
      </c>
      <c r="B103" s="139">
        <v>2016000</v>
      </c>
    </row>
    <row r="104" spans="1:2" s="8" customFormat="1" ht="12">
      <c r="A104" s="137" t="s">
        <v>3863</v>
      </c>
      <c r="B104" s="139">
        <v>2272424</v>
      </c>
    </row>
    <row r="105" spans="1:2" s="3" customFormat="1" ht="12">
      <c r="A105" s="136" t="s">
        <v>2404</v>
      </c>
      <c r="B105" s="138">
        <v>4109622</v>
      </c>
    </row>
    <row r="106" spans="1:2" s="8" customFormat="1" ht="12">
      <c r="A106" s="137" t="s">
        <v>528</v>
      </c>
      <c r="B106" s="139">
        <v>4109622</v>
      </c>
    </row>
    <row r="107" spans="1:2" s="3" customFormat="1" ht="12">
      <c r="A107" s="136" t="s">
        <v>3864</v>
      </c>
      <c r="B107" s="138">
        <v>1516251</v>
      </c>
    </row>
    <row r="108" spans="1:2" s="8" customFormat="1" ht="12">
      <c r="A108" s="137" t="s">
        <v>3865</v>
      </c>
      <c r="B108" s="139">
        <v>1516251</v>
      </c>
    </row>
    <row r="109" spans="1:2" s="3" customFormat="1" ht="12">
      <c r="A109" s="136" t="s">
        <v>2405</v>
      </c>
      <c r="B109" s="138">
        <v>16251504</v>
      </c>
    </row>
    <row r="110" spans="1:2" s="8" customFormat="1" ht="12">
      <c r="A110" s="137" t="s">
        <v>529</v>
      </c>
      <c r="B110" s="139">
        <v>16251504</v>
      </c>
    </row>
    <row r="111" spans="1:2" s="3" customFormat="1" ht="12">
      <c r="A111" s="136" t="s">
        <v>2406</v>
      </c>
      <c r="B111" s="138">
        <v>7779831.3399999999</v>
      </c>
    </row>
    <row r="112" spans="1:2" s="8" customFormat="1" ht="12">
      <c r="A112" s="137" t="s">
        <v>2407</v>
      </c>
      <c r="B112" s="139">
        <v>2911144.94</v>
      </c>
    </row>
    <row r="113" spans="1:2" s="8" customFormat="1" ht="12">
      <c r="A113" s="137" t="s">
        <v>3866</v>
      </c>
      <c r="B113" s="139">
        <v>4619822.4000000004</v>
      </c>
    </row>
    <row r="114" spans="1:2" s="8" customFormat="1" ht="12">
      <c r="A114" s="137" t="s">
        <v>530</v>
      </c>
      <c r="B114" s="139">
        <v>248864</v>
      </c>
    </row>
    <row r="115" spans="1:2" s="3" customFormat="1" ht="12">
      <c r="A115" s="136" t="s">
        <v>2408</v>
      </c>
      <c r="B115" s="138">
        <v>1011045</v>
      </c>
    </row>
    <row r="116" spans="1:2" s="8" customFormat="1" ht="12">
      <c r="A116" s="137" t="s">
        <v>531</v>
      </c>
      <c r="B116" s="139">
        <v>1011045</v>
      </c>
    </row>
    <row r="117" spans="1:2" s="3" customFormat="1" ht="12">
      <c r="A117" s="136" t="s">
        <v>2409</v>
      </c>
      <c r="B117" s="138">
        <v>4320296.5599999996</v>
      </c>
    </row>
    <row r="118" spans="1:2" s="8" customFormat="1" ht="12">
      <c r="A118" s="137" t="s">
        <v>2410</v>
      </c>
      <c r="B118" s="139">
        <v>4320296.5599999996</v>
      </c>
    </row>
    <row r="119" spans="1:2" s="3" customFormat="1" ht="24">
      <c r="A119" s="136" t="s">
        <v>2411</v>
      </c>
      <c r="B119" s="138">
        <v>9500000</v>
      </c>
    </row>
    <row r="120" spans="1:2" s="8" customFormat="1" ht="12">
      <c r="A120" s="137" t="s">
        <v>305</v>
      </c>
      <c r="B120" s="139">
        <v>9500000</v>
      </c>
    </row>
    <row r="121" spans="1:2" s="3" customFormat="1" ht="12">
      <c r="A121" s="136" t="s">
        <v>2412</v>
      </c>
      <c r="B121" s="138">
        <v>484678.69</v>
      </c>
    </row>
    <row r="122" spans="1:2" s="3" customFormat="1" ht="12">
      <c r="A122" s="137" t="s">
        <v>61</v>
      </c>
      <c r="B122" s="138">
        <v>484678.69</v>
      </c>
    </row>
    <row r="123" spans="1:2" s="3" customFormat="1" ht="12">
      <c r="A123" s="136" t="s">
        <v>2413</v>
      </c>
      <c r="B123" s="138">
        <v>28750000</v>
      </c>
    </row>
    <row r="124" spans="1:2" s="8" customFormat="1" ht="12">
      <c r="A124" s="137" t="s">
        <v>470</v>
      </c>
      <c r="B124" s="139">
        <v>28750000</v>
      </c>
    </row>
    <row r="125" spans="1:2" s="3" customFormat="1" ht="12">
      <c r="A125" s="136" t="s">
        <v>2414</v>
      </c>
      <c r="B125" s="138">
        <v>3748781562.0300002</v>
      </c>
    </row>
    <row r="126" spans="1:2" s="8" customFormat="1" ht="12">
      <c r="A126" s="137" t="s">
        <v>227</v>
      </c>
      <c r="B126" s="139">
        <v>3748781562.0300002</v>
      </c>
    </row>
    <row r="127" spans="1:2" s="3" customFormat="1" ht="12">
      <c r="A127" s="136" t="s">
        <v>2415</v>
      </c>
      <c r="B127" s="138">
        <v>55080000</v>
      </c>
    </row>
    <row r="128" spans="1:2" s="8" customFormat="1" ht="12">
      <c r="A128" s="137" t="s">
        <v>2416</v>
      </c>
      <c r="B128" s="139">
        <v>18480000</v>
      </c>
    </row>
    <row r="129" spans="1:2" s="8" customFormat="1" ht="12">
      <c r="A129" s="137" t="s">
        <v>3867</v>
      </c>
      <c r="B129" s="139">
        <v>13200000</v>
      </c>
    </row>
    <row r="130" spans="1:2" s="8" customFormat="1" ht="12">
      <c r="A130" s="137" t="s">
        <v>306</v>
      </c>
      <c r="B130" s="139">
        <v>23400000</v>
      </c>
    </row>
    <row r="131" spans="1:2" s="3" customFormat="1" ht="12">
      <c r="A131" s="136" t="s">
        <v>2417</v>
      </c>
      <c r="B131" s="138">
        <v>1666000</v>
      </c>
    </row>
    <row r="132" spans="1:2" s="8" customFormat="1" ht="12">
      <c r="A132" s="137" t="s">
        <v>405</v>
      </c>
      <c r="B132" s="139">
        <v>1666000</v>
      </c>
    </row>
    <row r="133" spans="1:2" s="3" customFormat="1" ht="12">
      <c r="A133" s="136" t="s">
        <v>5272</v>
      </c>
      <c r="B133" s="138">
        <v>7790000</v>
      </c>
    </row>
    <row r="134" spans="1:2" s="8" customFormat="1" ht="12">
      <c r="A134" s="137" t="s">
        <v>5273</v>
      </c>
      <c r="B134" s="139">
        <v>7790000</v>
      </c>
    </row>
    <row r="135" spans="1:2" s="3" customFormat="1" ht="12">
      <c r="A135" s="136" t="s">
        <v>3868</v>
      </c>
      <c r="B135" s="138">
        <v>800000</v>
      </c>
    </row>
    <row r="136" spans="1:2" s="8" customFormat="1" ht="12">
      <c r="A136" s="137" t="s">
        <v>3869</v>
      </c>
      <c r="B136" s="139">
        <v>800000</v>
      </c>
    </row>
    <row r="137" spans="1:2" s="3" customFormat="1" ht="12">
      <c r="A137" s="136" t="s">
        <v>3870</v>
      </c>
      <c r="B137" s="138">
        <v>24000000</v>
      </c>
    </row>
    <row r="138" spans="1:2" s="3" customFormat="1" ht="12">
      <c r="A138" s="136" t="s">
        <v>2418</v>
      </c>
      <c r="B138" s="138">
        <v>8385990</v>
      </c>
    </row>
    <row r="139" spans="1:2" s="8" customFormat="1" ht="12">
      <c r="A139" s="137" t="s">
        <v>532</v>
      </c>
      <c r="B139" s="139">
        <v>7892040</v>
      </c>
    </row>
    <row r="140" spans="1:2" s="8" customFormat="1" ht="12">
      <c r="A140" s="137" t="s">
        <v>2419</v>
      </c>
      <c r="B140" s="139">
        <v>493950</v>
      </c>
    </row>
    <row r="141" spans="1:2" s="3" customFormat="1" ht="12">
      <c r="A141" s="136" t="s">
        <v>2420</v>
      </c>
      <c r="B141" s="138">
        <v>20955200.010000002</v>
      </c>
    </row>
    <row r="142" spans="1:2" s="8" customFormat="1" ht="12">
      <c r="A142" s="137" t="s">
        <v>2421</v>
      </c>
      <c r="B142" s="139">
        <v>3886400</v>
      </c>
    </row>
    <row r="143" spans="1:2" s="8" customFormat="1" ht="12">
      <c r="A143" s="137" t="s">
        <v>3871</v>
      </c>
      <c r="B143" s="139">
        <v>2542400</v>
      </c>
    </row>
    <row r="144" spans="1:2" s="8" customFormat="1" ht="12">
      <c r="A144" s="137" t="s">
        <v>5274</v>
      </c>
      <c r="B144" s="139">
        <v>3964800.01</v>
      </c>
    </row>
    <row r="145" spans="1:2" s="8" customFormat="1" ht="12">
      <c r="A145" s="137" t="s">
        <v>533</v>
      </c>
      <c r="B145" s="139">
        <v>10561600</v>
      </c>
    </row>
    <row r="146" spans="1:2" s="3" customFormat="1" ht="12">
      <c r="A146" s="136" t="s">
        <v>2422</v>
      </c>
      <c r="B146" s="138">
        <v>6400000</v>
      </c>
    </row>
    <row r="147" spans="1:2" s="8" customFormat="1" ht="12">
      <c r="A147" s="137" t="s">
        <v>534</v>
      </c>
      <c r="B147" s="139">
        <v>3200000</v>
      </c>
    </row>
    <row r="148" spans="1:2" s="8" customFormat="1" ht="12">
      <c r="A148" s="137" t="s">
        <v>3872</v>
      </c>
      <c r="B148" s="139">
        <v>3200000</v>
      </c>
    </row>
    <row r="149" spans="1:2" s="3" customFormat="1" ht="12">
      <c r="A149" s="136" t="s">
        <v>2423</v>
      </c>
      <c r="B149" s="138">
        <v>2660000</v>
      </c>
    </row>
    <row r="150" spans="1:2" s="8" customFormat="1" ht="12">
      <c r="A150" s="137" t="s">
        <v>2424</v>
      </c>
      <c r="B150" s="139">
        <v>2660000</v>
      </c>
    </row>
    <row r="151" spans="1:2" s="3" customFormat="1" ht="12">
      <c r="A151" s="136" t="s">
        <v>2425</v>
      </c>
      <c r="B151" s="138">
        <v>2135424</v>
      </c>
    </row>
    <row r="152" spans="1:2" s="8" customFormat="1" ht="12">
      <c r="A152" s="137" t="s">
        <v>2426</v>
      </c>
      <c r="B152" s="139">
        <v>708960</v>
      </c>
    </row>
    <row r="153" spans="1:2" s="10" customFormat="1">
      <c r="A153" s="137" t="s">
        <v>3873</v>
      </c>
      <c r="B153" s="139">
        <v>393120</v>
      </c>
    </row>
    <row r="154" spans="1:2" s="8" customFormat="1" ht="12">
      <c r="A154" s="137" t="s">
        <v>535</v>
      </c>
      <c r="B154" s="139">
        <v>1033344</v>
      </c>
    </row>
    <row r="155" spans="1:2" s="3" customFormat="1" ht="12">
      <c r="A155" s="136" t="s">
        <v>2427</v>
      </c>
      <c r="B155" s="138">
        <v>24000000</v>
      </c>
    </row>
    <row r="156" spans="1:2" s="8" customFormat="1" ht="12">
      <c r="A156" s="137" t="s">
        <v>5275</v>
      </c>
      <c r="B156" s="139">
        <v>6000000</v>
      </c>
    </row>
    <row r="157" spans="1:2" s="8" customFormat="1" ht="12">
      <c r="A157" s="137" t="s">
        <v>2428</v>
      </c>
      <c r="B157" s="139">
        <v>6000000</v>
      </c>
    </row>
    <row r="158" spans="1:2" s="8" customFormat="1" ht="12">
      <c r="A158" s="137" t="s">
        <v>3874</v>
      </c>
      <c r="B158" s="139">
        <v>12000000</v>
      </c>
    </row>
    <row r="159" spans="1:2" s="3" customFormat="1" ht="12">
      <c r="A159" s="136" t="s">
        <v>2429</v>
      </c>
      <c r="B159" s="138">
        <v>55080000</v>
      </c>
    </row>
    <row r="160" spans="1:2" s="8" customFormat="1" ht="12">
      <c r="A160" s="137" t="s">
        <v>2430</v>
      </c>
      <c r="B160" s="139">
        <v>55080000</v>
      </c>
    </row>
    <row r="161" spans="1:2" s="3" customFormat="1" ht="12">
      <c r="A161" s="136" t="s">
        <v>5276</v>
      </c>
      <c r="B161" s="138">
        <v>34912000</v>
      </c>
    </row>
    <row r="162" spans="1:2" s="8" customFormat="1" ht="12">
      <c r="A162" s="137" t="s">
        <v>5277</v>
      </c>
      <c r="B162" s="139">
        <v>34912000</v>
      </c>
    </row>
    <row r="163" spans="1:2" s="3" customFormat="1" ht="12">
      <c r="A163" s="136" t="s">
        <v>2431</v>
      </c>
      <c r="B163" s="138">
        <v>8646350</v>
      </c>
    </row>
    <row r="164" spans="1:2" s="3" customFormat="1" ht="12">
      <c r="A164" s="136" t="s">
        <v>307</v>
      </c>
      <c r="B164" s="138">
        <v>871350</v>
      </c>
    </row>
    <row r="165" spans="1:2" s="8" customFormat="1" ht="12">
      <c r="A165" s="137" t="s">
        <v>5278</v>
      </c>
      <c r="B165" s="139">
        <v>2900000</v>
      </c>
    </row>
    <row r="166" spans="1:2" s="8" customFormat="1" ht="12">
      <c r="A166" s="137" t="s">
        <v>5279</v>
      </c>
      <c r="B166" s="139">
        <v>4875000</v>
      </c>
    </row>
    <row r="167" spans="1:2" s="3" customFormat="1" ht="12">
      <c r="A167" s="136" t="s">
        <v>2432</v>
      </c>
      <c r="B167" s="138">
        <v>1939280</v>
      </c>
    </row>
    <row r="168" spans="1:2" s="8" customFormat="1" ht="12">
      <c r="A168" s="137" t="s">
        <v>536</v>
      </c>
      <c r="B168" s="139">
        <v>1939280</v>
      </c>
    </row>
    <row r="169" spans="1:2" s="3" customFormat="1" ht="12">
      <c r="A169" s="136" t="s">
        <v>2433</v>
      </c>
      <c r="B169" s="138">
        <v>241500000</v>
      </c>
    </row>
    <row r="170" spans="1:2" s="8" customFormat="1" ht="12">
      <c r="A170" s="137" t="s">
        <v>308</v>
      </c>
      <c r="B170" s="139">
        <v>48300000</v>
      </c>
    </row>
    <row r="171" spans="1:2" s="8" customFormat="1" ht="12">
      <c r="A171" s="137" t="s">
        <v>2434</v>
      </c>
      <c r="B171" s="139">
        <v>193200000</v>
      </c>
    </row>
    <row r="172" spans="1:2" s="3" customFormat="1" ht="12">
      <c r="A172" s="136" t="s">
        <v>2435</v>
      </c>
      <c r="B172" s="138">
        <v>3793440</v>
      </c>
    </row>
    <row r="173" spans="1:2" s="8" customFormat="1" ht="12">
      <c r="A173" s="137" t="s">
        <v>537</v>
      </c>
      <c r="B173" s="139">
        <v>3793440</v>
      </c>
    </row>
    <row r="174" spans="1:2" s="3" customFormat="1" ht="12">
      <c r="A174" s="136" t="s">
        <v>2436</v>
      </c>
      <c r="B174" s="138">
        <v>4300000</v>
      </c>
    </row>
    <row r="175" spans="1:2" s="8" customFormat="1" ht="12">
      <c r="A175" s="137" t="s">
        <v>2437</v>
      </c>
      <c r="B175" s="139">
        <v>300000</v>
      </c>
    </row>
    <row r="176" spans="1:2" s="8" customFormat="1" ht="12">
      <c r="A176" s="137" t="s">
        <v>538</v>
      </c>
      <c r="B176" s="139">
        <v>4000000</v>
      </c>
    </row>
    <row r="177" spans="1:2" s="3" customFormat="1" ht="12">
      <c r="A177" s="136" t="s">
        <v>2438</v>
      </c>
      <c r="B177" s="138">
        <v>24200000</v>
      </c>
    </row>
    <row r="178" spans="1:2" s="8" customFormat="1" ht="12">
      <c r="A178" s="137" t="s">
        <v>2439</v>
      </c>
      <c r="B178" s="139">
        <v>5800000</v>
      </c>
    </row>
    <row r="179" spans="1:2" s="8" customFormat="1" ht="12">
      <c r="A179" s="137" t="s">
        <v>3875</v>
      </c>
      <c r="B179" s="139">
        <v>5800000</v>
      </c>
    </row>
    <row r="180" spans="1:2" s="8" customFormat="1" ht="12">
      <c r="A180" s="137" t="s">
        <v>5280</v>
      </c>
      <c r="B180" s="139">
        <v>6000000</v>
      </c>
    </row>
    <row r="181" spans="1:2" s="8" customFormat="1" ht="12">
      <c r="A181" s="137" t="s">
        <v>539</v>
      </c>
      <c r="B181" s="139">
        <v>6600000</v>
      </c>
    </row>
    <row r="182" spans="1:2" s="3" customFormat="1" ht="12">
      <c r="A182" s="136" t="s">
        <v>2440</v>
      </c>
      <c r="B182" s="138">
        <v>4929192</v>
      </c>
    </row>
    <row r="183" spans="1:2" s="8" customFormat="1" ht="12">
      <c r="A183" s="137" t="s">
        <v>540</v>
      </c>
      <c r="B183" s="139">
        <v>4929192</v>
      </c>
    </row>
    <row r="184" spans="1:2" s="3" customFormat="1" ht="12">
      <c r="A184" s="136" t="s">
        <v>2441</v>
      </c>
      <c r="B184" s="138">
        <v>3920000</v>
      </c>
    </row>
    <row r="185" spans="1:2" s="8" customFormat="1" ht="12">
      <c r="A185" s="137" t="s">
        <v>2442</v>
      </c>
      <c r="B185" s="139">
        <v>3920000</v>
      </c>
    </row>
    <row r="186" spans="1:2" s="3" customFormat="1" ht="12">
      <c r="A186" s="136" t="s">
        <v>2443</v>
      </c>
      <c r="B186" s="138">
        <v>2200640</v>
      </c>
    </row>
    <row r="187" spans="1:2" s="8" customFormat="1" ht="12">
      <c r="A187" s="137" t="s">
        <v>541</v>
      </c>
      <c r="B187" s="139">
        <v>2200640</v>
      </c>
    </row>
    <row r="188" spans="1:2" s="3" customFormat="1" ht="12">
      <c r="A188" s="136" t="s">
        <v>1660</v>
      </c>
      <c r="B188" s="138">
        <v>17248000</v>
      </c>
    </row>
    <row r="189" spans="1:2" s="8" customFormat="1" ht="12">
      <c r="A189" s="137" t="s">
        <v>542</v>
      </c>
      <c r="B189" s="139">
        <v>10864000</v>
      </c>
    </row>
    <row r="190" spans="1:2" s="8" customFormat="1" ht="12">
      <c r="A190" s="137" t="s">
        <v>3876</v>
      </c>
      <c r="B190" s="139">
        <v>6384000</v>
      </c>
    </row>
    <row r="191" spans="1:2" s="3" customFormat="1" ht="12">
      <c r="A191" s="136" t="s">
        <v>3159</v>
      </c>
      <c r="B191" s="138">
        <v>2000000</v>
      </c>
    </row>
    <row r="192" spans="1:2" s="8" customFormat="1" ht="12">
      <c r="A192" s="137" t="s">
        <v>3160</v>
      </c>
      <c r="B192" s="139">
        <v>2000000</v>
      </c>
    </row>
    <row r="193" spans="1:2" s="3" customFormat="1" ht="12">
      <c r="A193" s="136" t="s">
        <v>2444</v>
      </c>
      <c r="B193" s="138">
        <v>4299999</v>
      </c>
    </row>
    <row r="194" spans="1:2" s="8" customFormat="1" ht="12">
      <c r="A194" s="137" t="s">
        <v>3877</v>
      </c>
      <c r="B194" s="139">
        <v>300000</v>
      </c>
    </row>
    <row r="195" spans="1:2" s="8" customFormat="1" ht="12">
      <c r="A195" s="137" t="s">
        <v>543</v>
      </c>
      <c r="B195" s="139">
        <v>3999999</v>
      </c>
    </row>
    <row r="196" spans="1:2" s="3" customFormat="1" ht="12">
      <c r="A196" s="136" t="s">
        <v>2445</v>
      </c>
      <c r="B196" s="138">
        <v>891800</v>
      </c>
    </row>
    <row r="197" spans="1:2" s="8" customFormat="1" ht="12">
      <c r="A197" s="137" t="s">
        <v>78</v>
      </c>
      <c r="B197" s="139">
        <v>795000</v>
      </c>
    </row>
    <row r="198" spans="1:2" s="8" customFormat="1" ht="12">
      <c r="A198" s="137" t="s">
        <v>544</v>
      </c>
      <c r="B198" s="139">
        <v>96800</v>
      </c>
    </row>
    <row r="199" spans="1:2" s="3" customFormat="1" ht="12">
      <c r="A199" s="136" t="s">
        <v>3878</v>
      </c>
      <c r="B199" s="138">
        <v>3168366</v>
      </c>
    </row>
    <row r="200" spans="1:2" s="8" customFormat="1" ht="12">
      <c r="A200" s="137" t="s">
        <v>3879</v>
      </c>
      <c r="B200" s="139">
        <v>3168366</v>
      </c>
    </row>
    <row r="201" spans="1:2" s="3" customFormat="1" ht="12">
      <c r="A201" s="136" t="s">
        <v>2446</v>
      </c>
      <c r="B201" s="138">
        <v>2506458.86</v>
      </c>
    </row>
    <row r="202" spans="1:2" s="8" customFormat="1" ht="12">
      <c r="A202" s="137" t="s">
        <v>3</v>
      </c>
      <c r="B202" s="139">
        <v>2506458.86</v>
      </c>
    </row>
    <row r="203" spans="1:2" s="3" customFormat="1" ht="12">
      <c r="A203" s="136" t="s">
        <v>2447</v>
      </c>
      <c r="B203" s="138">
        <v>10500000</v>
      </c>
    </row>
    <row r="204" spans="1:2" s="8" customFormat="1" ht="12">
      <c r="A204" s="137" t="s">
        <v>2448</v>
      </c>
      <c r="B204" s="139">
        <v>10500000</v>
      </c>
    </row>
    <row r="205" spans="1:2" s="3" customFormat="1" ht="12">
      <c r="A205" s="136" t="s">
        <v>5281</v>
      </c>
      <c r="B205" s="138">
        <v>8680000</v>
      </c>
    </row>
    <row r="206" spans="1:2" s="8" customFormat="1" ht="12">
      <c r="A206" s="137" t="s">
        <v>5282</v>
      </c>
      <c r="B206" s="139">
        <v>8680000</v>
      </c>
    </row>
    <row r="207" spans="1:2" s="3" customFormat="1" ht="12">
      <c r="A207" s="136" t="s">
        <v>2449</v>
      </c>
      <c r="B207" s="138">
        <v>2000000</v>
      </c>
    </row>
    <row r="208" spans="1:2" s="3" customFormat="1" ht="12">
      <c r="A208" s="137" t="s">
        <v>2450</v>
      </c>
      <c r="B208" s="138">
        <v>2000000</v>
      </c>
    </row>
    <row r="209" spans="1:2" s="3" customFormat="1" ht="24">
      <c r="A209" s="136" t="s">
        <v>2451</v>
      </c>
      <c r="B209" s="138">
        <v>66214950</v>
      </c>
    </row>
    <row r="210" spans="1:2" s="8" customFormat="1" ht="12">
      <c r="A210" s="137" t="s">
        <v>545</v>
      </c>
      <c r="B210" s="139">
        <v>66214950</v>
      </c>
    </row>
    <row r="211" spans="1:2" s="3" customFormat="1" ht="24">
      <c r="A211" s="136" t="s">
        <v>2452</v>
      </c>
      <c r="B211" s="138">
        <v>1500000</v>
      </c>
    </row>
    <row r="212" spans="1:2" s="8" customFormat="1" ht="12">
      <c r="A212" s="137" t="s">
        <v>2453</v>
      </c>
      <c r="B212" s="139">
        <v>1500000</v>
      </c>
    </row>
    <row r="213" spans="1:2" s="3" customFormat="1" ht="12">
      <c r="A213" s="136" t="s">
        <v>2454</v>
      </c>
      <c r="B213" s="138">
        <v>21480000</v>
      </c>
    </row>
    <row r="214" spans="1:2" s="8" customFormat="1" ht="12">
      <c r="A214" s="137" t="s">
        <v>546</v>
      </c>
      <c r="B214" s="139">
        <v>5310000</v>
      </c>
    </row>
    <row r="215" spans="1:2" s="8" customFormat="1" ht="12">
      <c r="A215" s="137" t="s">
        <v>2455</v>
      </c>
      <c r="B215" s="139">
        <v>16170000</v>
      </c>
    </row>
    <row r="216" spans="1:2" s="3" customFormat="1" ht="24">
      <c r="A216" s="136" t="s">
        <v>3880</v>
      </c>
      <c r="B216" s="138">
        <v>275000</v>
      </c>
    </row>
    <row r="217" spans="1:2" s="8" customFormat="1" ht="12">
      <c r="A217" s="137" t="s">
        <v>3881</v>
      </c>
      <c r="B217" s="139">
        <v>275000</v>
      </c>
    </row>
    <row r="218" spans="1:2" s="3" customFormat="1" ht="12">
      <c r="A218" s="136" t="s">
        <v>2456</v>
      </c>
      <c r="B218" s="138">
        <v>11624200</v>
      </c>
    </row>
    <row r="219" spans="1:2" s="8" customFormat="1" ht="12">
      <c r="A219" s="137" t="s">
        <v>547</v>
      </c>
      <c r="B219" s="139">
        <v>11624200</v>
      </c>
    </row>
    <row r="220" spans="1:2" s="3" customFormat="1" ht="12">
      <c r="A220" s="136" t="s">
        <v>2457</v>
      </c>
      <c r="B220" s="138">
        <v>22462962.82</v>
      </c>
    </row>
    <row r="221" spans="1:2" s="8" customFormat="1" ht="12">
      <c r="A221" s="137" t="s">
        <v>3882</v>
      </c>
      <c r="B221" s="139">
        <v>6546474</v>
      </c>
    </row>
    <row r="222" spans="1:2" s="8" customFormat="1" ht="12">
      <c r="A222" s="137" t="s">
        <v>5283</v>
      </c>
      <c r="B222" s="139">
        <v>15916488.82</v>
      </c>
    </row>
    <row r="223" spans="1:2" s="3" customFormat="1" ht="12">
      <c r="A223" s="136" t="s">
        <v>2458</v>
      </c>
      <c r="B223" s="138">
        <v>3544699316</v>
      </c>
    </row>
    <row r="224" spans="1:2" s="8" customFormat="1" ht="12">
      <c r="A224" s="137" t="s">
        <v>548</v>
      </c>
      <c r="B224" s="139">
        <v>2681943070</v>
      </c>
    </row>
    <row r="225" spans="1:2" s="8" customFormat="1" ht="12">
      <c r="A225" s="137" t="s">
        <v>309</v>
      </c>
      <c r="B225" s="139">
        <v>288275391</v>
      </c>
    </row>
    <row r="226" spans="1:2" s="8" customFormat="1" ht="12">
      <c r="A226" s="137" t="s">
        <v>5284</v>
      </c>
      <c r="B226" s="139">
        <v>568201645</v>
      </c>
    </row>
    <row r="227" spans="1:2" s="8" customFormat="1" ht="12">
      <c r="A227" s="137" t="s">
        <v>549</v>
      </c>
      <c r="B227" s="139">
        <v>6279210</v>
      </c>
    </row>
    <row r="228" spans="1:2" s="3" customFormat="1" ht="12">
      <c r="A228" s="136" t="s">
        <v>2459</v>
      </c>
      <c r="B228" s="138">
        <v>3498520620</v>
      </c>
    </row>
    <row r="229" spans="1:2" s="8" customFormat="1" ht="12">
      <c r="A229" s="137" t="s">
        <v>406</v>
      </c>
      <c r="B229" s="139">
        <v>3498520620</v>
      </c>
    </row>
    <row r="230" spans="1:2" s="3" customFormat="1" ht="12">
      <c r="A230" s="136" t="s">
        <v>2460</v>
      </c>
      <c r="B230" s="138">
        <v>4866915.2</v>
      </c>
    </row>
    <row r="231" spans="1:2" s="8" customFormat="1" ht="12">
      <c r="A231" s="137" t="s">
        <v>550</v>
      </c>
      <c r="B231" s="139">
        <v>4866915.2</v>
      </c>
    </row>
    <row r="232" spans="1:2" s="3" customFormat="1" ht="12">
      <c r="A232" s="136" t="s">
        <v>2461</v>
      </c>
      <c r="B232" s="138">
        <v>25000000</v>
      </c>
    </row>
    <row r="233" spans="1:2" s="8" customFormat="1" ht="12">
      <c r="A233" s="137" t="s">
        <v>551</v>
      </c>
      <c r="B233" s="139">
        <v>25000000</v>
      </c>
    </row>
    <row r="234" spans="1:2" s="3" customFormat="1" ht="12">
      <c r="A234" s="136" t="s">
        <v>5285</v>
      </c>
      <c r="B234" s="138">
        <v>1836800</v>
      </c>
    </row>
    <row r="235" spans="1:2" s="8" customFormat="1" ht="12">
      <c r="A235" s="137" t="s">
        <v>5286</v>
      </c>
      <c r="B235" s="139">
        <v>1836800</v>
      </c>
    </row>
    <row r="236" spans="1:2" s="3" customFormat="1" ht="12">
      <c r="A236" s="136" t="s">
        <v>2462</v>
      </c>
      <c r="B236" s="138">
        <v>6500000</v>
      </c>
    </row>
    <row r="237" spans="1:2" s="8" customFormat="1" ht="12">
      <c r="A237" s="137" t="s">
        <v>2463</v>
      </c>
      <c r="B237" s="139">
        <v>2580000</v>
      </c>
    </row>
    <row r="238" spans="1:2" s="8" customFormat="1" ht="12">
      <c r="A238" s="137" t="s">
        <v>2464</v>
      </c>
      <c r="B238" s="139">
        <v>1120000</v>
      </c>
    </row>
    <row r="239" spans="1:2" s="8" customFormat="1" ht="12">
      <c r="A239" s="137" t="s">
        <v>2465</v>
      </c>
      <c r="B239" s="139">
        <v>2800000</v>
      </c>
    </row>
    <row r="240" spans="1:2" s="3" customFormat="1" ht="12">
      <c r="A240" s="136" t="s">
        <v>2466</v>
      </c>
      <c r="B240" s="138">
        <v>4272800</v>
      </c>
    </row>
    <row r="241" spans="1:2" s="8" customFormat="1" ht="12">
      <c r="A241" s="137" t="s">
        <v>2467</v>
      </c>
      <c r="B241" s="139">
        <v>4272800</v>
      </c>
    </row>
    <row r="242" spans="1:2" s="3" customFormat="1" ht="12">
      <c r="A242" s="136" t="s">
        <v>2468</v>
      </c>
      <c r="B242" s="138">
        <v>82085550.819999993</v>
      </c>
    </row>
    <row r="243" spans="1:2" s="8" customFormat="1" ht="12">
      <c r="A243" s="137" t="s">
        <v>30</v>
      </c>
      <c r="B243" s="139">
        <v>81369754.819999993</v>
      </c>
    </row>
    <row r="244" spans="1:2" s="8" customFormat="1" ht="12">
      <c r="A244" s="137" t="s">
        <v>407</v>
      </c>
      <c r="B244" s="139">
        <v>715796</v>
      </c>
    </row>
    <row r="245" spans="1:2" s="3" customFormat="1" ht="12">
      <c r="A245" s="136" t="s">
        <v>2469</v>
      </c>
      <c r="B245" s="138">
        <v>53775000</v>
      </c>
    </row>
    <row r="246" spans="1:2" s="8" customFormat="1" ht="12">
      <c r="A246" s="137" t="s">
        <v>373</v>
      </c>
      <c r="B246" s="139">
        <v>6675000</v>
      </c>
    </row>
    <row r="247" spans="1:2" s="8" customFormat="1" ht="12">
      <c r="A247" s="137" t="s">
        <v>2470</v>
      </c>
      <c r="B247" s="139">
        <v>20100000</v>
      </c>
    </row>
    <row r="248" spans="1:2" s="8" customFormat="1" ht="12">
      <c r="A248" s="137" t="s">
        <v>2471</v>
      </c>
      <c r="B248" s="139">
        <v>27000000</v>
      </c>
    </row>
    <row r="249" spans="1:2" s="3" customFormat="1" ht="12">
      <c r="A249" s="136" t="s">
        <v>2472</v>
      </c>
      <c r="B249" s="138">
        <v>210703183</v>
      </c>
    </row>
    <row r="250" spans="1:2" s="8" customFormat="1" ht="12">
      <c r="A250" s="137" t="s">
        <v>310</v>
      </c>
      <c r="B250" s="139">
        <v>29432012</v>
      </c>
    </row>
    <row r="251" spans="1:2" s="8" customFormat="1" ht="12">
      <c r="A251" s="137" t="s">
        <v>552</v>
      </c>
      <c r="B251" s="139">
        <v>181271171</v>
      </c>
    </row>
    <row r="252" spans="1:2" s="3" customFormat="1" ht="12">
      <c r="A252" s="136" t="s">
        <v>5287</v>
      </c>
      <c r="B252" s="138">
        <v>1848000</v>
      </c>
    </row>
    <row r="253" spans="1:2" s="8" customFormat="1" ht="12">
      <c r="A253" s="137" t="s">
        <v>5288</v>
      </c>
      <c r="B253" s="139">
        <v>1848000</v>
      </c>
    </row>
    <row r="254" spans="1:2" s="3" customFormat="1" ht="12">
      <c r="A254" s="136" t="s">
        <v>3883</v>
      </c>
      <c r="B254" s="138">
        <v>6882770</v>
      </c>
    </row>
    <row r="255" spans="1:2" s="3" customFormat="1" ht="12">
      <c r="A255" s="137" t="s">
        <v>3884</v>
      </c>
      <c r="B255" s="138">
        <v>6882770</v>
      </c>
    </row>
    <row r="256" spans="1:2" s="3" customFormat="1" ht="12">
      <c r="A256" s="136" t="s">
        <v>3885</v>
      </c>
      <c r="B256" s="138">
        <v>9401616</v>
      </c>
    </row>
    <row r="257" spans="1:4" s="8" customFormat="1" ht="12">
      <c r="A257" s="137" t="s">
        <v>3886</v>
      </c>
      <c r="B257" s="139">
        <v>9401616</v>
      </c>
    </row>
    <row r="258" spans="1:4" s="3" customFormat="1" ht="12">
      <c r="A258" s="136" t="s">
        <v>2473</v>
      </c>
      <c r="B258" s="138">
        <v>21700800</v>
      </c>
    </row>
    <row r="259" spans="1:4" s="8" customFormat="1" ht="12">
      <c r="A259" s="137" t="s">
        <v>2474</v>
      </c>
      <c r="B259" s="139">
        <v>21700800</v>
      </c>
    </row>
    <row r="260" spans="1:4" s="3" customFormat="1" ht="12">
      <c r="A260" s="136" t="s">
        <v>2475</v>
      </c>
      <c r="B260" s="138">
        <v>300000</v>
      </c>
    </row>
    <row r="261" spans="1:4" s="8" customFormat="1" ht="12">
      <c r="A261" s="137" t="s">
        <v>553</v>
      </c>
      <c r="B261" s="139">
        <v>300000</v>
      </c>
    </row>
    <row r="262" spans="1:4" s="3" customFormat="1" ht="12">
      <c r="A262" s="136" t="s">
        <v>2476</v>
      </c>
      <c r="B262" s="138">
        <v>5450000</v>
      </c>
    </row>
    <row r="263" spans="1:4" s="8" customFormat="1" ht="12">
      <c r="A263" s="137" t="s">
        <v>554</v>
      </c>
      <c r="B263" s="139">
        <v>5250000</v>
      </c>
    </row>
    <row r="264" spans="1:4" s="8" customFormat="1" ht="12">
      <c r="A264" s="137" t="s">
        <v>5289</v>
      </c>
      <c r="B264" s="139">
        <v>200000</v>
      </c>
    </row>
    <row r="265" spans="1:4" s="3" customFormat="1" ht="12">
      <c r="A265" s="136" t="s">
        <v>2477</v>
      </c>
      <c r="B265" s="138">
        <v>440146650</v>
      </c>
    </row>
    <row r="266" spans="1:4" s="8" customFormat="1" ht="12.75" thickBot="1">
      <c r="A266" s="137" t="s">
        <v>228</v>
      </c>
      <c r="B266" s="139">
        <v>440146650</v>
      </c>
    </row>
    <row r="267" spans="1:4">
      <c r="A267" s="199" t="s">
        <v>226</v>
      </c>
      <c r="B267" s="333"/>
    </row>
    <row r="268" spans="1:4" ht="15.75" thickBot="1">
      <c r="A268" s="200" t="s">
        <v>5</v>
      </c>
      <c r="B268" s="333"/>
    </row>
    <row r="269" spans="1:4">
      <c r="A269" s="142" t="s">
        <v>5</v>
      </c>
      <c r="B269" s="143">
        <f>SUM(B7:B268)/2</f>
        <v>15308657974.520002</v>
      </c>
      <c r="D269" s="96">
        <f>+[1]Sheet1!$E$170-B269</f>
        <v>-10492349415.740002</v>
      </c>
    </row>
  </sheetData>
  <autoFilter ref="A6:B269"/>
  <pageMargins left="0.70866141732283472" right="0.70866141732283472" top="0.23" bottom="0.34" header="0.16" footer="0.24"/>
  <pageSetup paperSize="9" scale="8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38" sqref="E38"/>
    </sheetView>
  </sheetViews>
  <sheetFormatPr defaultRowHeight="15"/>
  <cols>
    <col min="1" max="1" width="51.85546875" style="12" customWidth="1"/>
    <col min="2" max="2" width="16.5703125" style="10" customWidth="1"/>
    <col min="3" max="16384" width="9.140625" style="10"/>
  </cols>
  <sheetData>
    <row r="1" spans="1:5">
      <c r="B1" s="57" t="s">
        <v>13</v>
      </c>
    </row>
    <row r="3" spans="1:5" s="9" customFormat="1" ht="15.75">
      <c r="A3" s="1" t="s">
        <v>4</v>
      </c>
      <c r="B3" s="11"/>
    </row>
    <row r="4" spans="1:5" s="9" customFormat="1" ht="15.75">
      <c r="A4" s="1" t="s">
        <v>4804</v>
      </c>
      <c r="B4" s="1"/>
    </row>
    <row r="5" spans="1:5" s="9" customFormat="1" ht="15.75">
      <c r="A5" s="2"/>
      <c r="B5" s="11"/>
    </row>
    <row r="6" spans="1:5" s="3" customFormat="1" ht="15.75">
      <c r="A6" s="90" t="s">
        <v>1</v>
      </c>
      <c r="B6" s="91" t="s">
        <v>2</v>
      </c>
    </row>
    <row r="7" spans="1:5" s="3" customFormat="1" ht="12">
      <c r="A7" s="136" t="s">
        <v>2417</v>
      </c>
      <c r="B7" s="138">
        <v>11042292</v>
      </c>
    </row>
    <row r="8" spans="1:5" s="3" customFormat="1" ht="24">
      <c r="A8" s="137" t="s">
        <v>303</v>
      </c>
      <c r="B8" s="139">
        <v>11042292</v>
      </c>
    </row>
    <row r="9" spans="1:5" s="3" customFormat="1" ht="12">
      <c r="A9" s="136" t="s">
        <v>3887</v>
      </c>
      <c r="B9" s="138">
        <v>69166666.700000003</v>
      </c>
    </row>
    <row r="10" spans="1:5" s="3" customFormat="1" ht="24">
      <c r="A10" s="137" t="s">
        <v>3888</v>
      </c>
      <c r="B10" s="139">
        <v>69166666.700000003</v>
      </c>
    </row>
    <row r="11" spans="1:5">
      <c r="A11" s="92" t="s">
        <v>5</v>
      </c>
      <c r="B11" s="89">
        <f>SUM(B7:B10)/2</f>
        <v>80208958.700000003</v>
      </c>
      <c r="E11" s="135" t="s">
        <v>3897</v>
      </c>
    </row>
  </sheetData>
  <autoFilter ref="A6:B10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5" sqref="A5"/>
    </sheetView>
  </sheetViews>
  <sheetFormatPr defaultRowHeight="15"/>
  <cols>
    <col min="1" max="1" width="51.85546875" style="12" customWidth="1"/>
    <col min="2" max="2" width="16.5703125" style="10" customWidth="1"/>
    <col min="3" max="16384" width="9.140625" style="10"/>
  </cols>
  <sheetData>
    <row r="1" spans="1:2">
      <c r="B1" s="57" t="s">
        <v>15</v>
      </c>
    </row>
    <row r="3" spans="1:2" s="9" customFormat="1" ht="31.5">
      <c r="A3" s="1" t="s">
        <v>14</v>
      </c>
      <c r="B3" s="11"/>
    </row>
    <row r="4" spans="1:2" s="9" customFormat="1" ht="15.75">
      <c r="A4" s="1" t="s">
        <v>4804</v>
      </c>
      <c r="B4" s="1"/>
    </row>
    <row r="5" spans="1:2" s="9" customFormat="1" ht="15.75">
      <c r="A5" s="2"/>
      <c r="B5" s="11"/>
    </row>
    <row r="6" spans="1:2" s="3" customFormat="1" ht="15.75">
      <c r="A6" s="19" t="s">
        <v>1</v>
      </c>
      <c r="B6" s="20" t="s">
        <v>2</v>
      </c>
    </row>
    <row r="7" spans="1:2" s="3" customFormat="1" ht="12">
      <c r="A7" s="4" t="s">
        <v>2371</v>
      </c>
      <c r="B7" s="5">
        <v>7313444284.8000002</v>
      </c>
    </row>
    <row r="8" spans="1:2">
      <c r="A8" s="6" t="s">
        <v>302</v>
      </c>
      <c r="B8" s="7">
        <v>2047708636.5599999</v>
      </c>
    </row>
    <row r="9" spans="1:2">
      <c r="A9" s="6" t="s">
        <v>3889</v>
      </c>
      <c r="B9" s="7">
        <v>5265735648.2399998</v>
      </c>
    </row>
    <row r="10" spans="1:2" s="3" customFormat="1" ht="12">
      <c r="A10" s="4" t="s">
        <v>3854</v>
      </c>
      <c r="B10" s="5">
        <v>7813810560</v>
      </c>
    </row>
    <row r="11" spans="1:2">
      <c r="A11" s="6" t="s">
        <v>68</v>
      </c>
      <c r="B11" s="7">
        <v>3575854260</v>
      </c>
    </row>
    <row r="12" spans="1:2">
      <c r="A12" s="6" t="s">
        <v>3890</v>
      </c>
      <c r="B12" s="7">
        <v>4237956300</v>
      </c>
    </row>
    <row r="13" spans="1:2" s="3" customFormat="1" ht="12">
      <c r="A13" s="4" t="s">
        <v>3891</v>
      </c>
      <c r="B13" s="5">
        <v>1896900</v>
      </c>
    </row>
    <row r="14" spans="1:2">
      <c r="A14" s="6" t="s">
        <v>301</v>
      </c>
      <c r="B14" s="7">
        <v>1896900</v>
      </c>
    </row>
    <row r="15" spans="1:2">
      <c r="A15" s="93" t="s">
        <v>226</v>
      </c>
      <c r="B15" s="94"/>
    </row>
    <row r="16" spans="1:2">
      <c r="A16" s="95" t="s">
        <v>5</v>
      </c>
      <c r="B16" s="96">
        <f>B7+B10+B13</f>
        <v>15129151744.799999</v>
      </c>
    </row>
    <row r="17" spans="5:5">
      <c r="E17" s="135" t="s">
        <v>3898</v>
      </c>
    </row>
  </sheetData>
  <autoFilter ref="A6:B14"/>
  <pageMargins left="0.7" right="0.7" top="5.9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showZeros="0" view="pageBreakPreview" topLeftCell="B1" zoomScaleNormal="100" zoomScaleSheetLayoutView="100" workbookViewId="0">
      <selection activeCell="H34" sqref="H34"/>
    </sheetView>
  </sheetViews>
  <sheetFormatPr defaultRowHeight="15"/>
  <cols>
    <col min="1" max="5" width="9.140625" style="21"/>
    <col min="6" max="6" width="18.140625" style="21" customWidth="1"/>
    <col min="7" max="7" width="9.140625" style="21"/>
    <col min="8" max="8" width="66.140625" style="21" customWidth="1"/>
    <col min="9" max="9" width="10.140625" style="21" customWidth="1"/>
    <col min="10" max="10" width="15.85546875" style="21" customWidth="1"/>
    <col min="11" max="11" width="19.7109375" style="21" customWidth="1"/>
    <col min="12" max="16384" width="9.140625" style="21"/>
  </cols>
  <sheetData>
    <row r="1" spans="2:11">
      <c r="C1" s="25" t="s">
        <v>16</v>
      </c>
    </row>
    <row r="3" spans="2:11" s="56" customFormat="1">
      <c r="B3" s="53"/>
      <c r="C3" s="54" t="s">
        <v>35</v>
      </c>
      <c r="D3" s="53"/>
      <c r="E3" s="53"/>
      <c r="F3" s="55"/>
      <c r="H3" s="53" t="s">
        <v>36</v>
      </c>
      <c r="I3" s="53"/>
      <c r="J3" s="53"/>
      <c r="K3" s="53"/>
    </row>
    <row r="4" spans="2:11" ht="30">
      <c r="B4" s="23"/>
      <c r="C4" s="341" t="s">
        <v>22</v>
      </c>
      <c r="D4" s="23" t="s">
        <v>19</v>
      </c>
      <c r="E4" s="23"/>
      <c r="F4" s="22"/>
      <c r="H4" s="48" t="s">
        <v>37</v>
      </c>
      <c r="I4" s="47" t="s">
        <v>38</v>
      </c>
      <c r="J4" s="48" t="s">
        <v>39</v>
      </c>
      <c r="K4" s="48" t="s">
        <v>40</v>
      </c>
    </row>
    <row r="5" spans="2:11">
      <c r="B5" s="23"/>
      <c r="C5" s="341"/>
      <c r="D5" s="23" t="s">
        <v>20</v>
      </c>
      <c r="E5" s="23"/>
      <c r="F5" s="22"/>
      <c r="H5" s="23" t="str">
        <f>'7.5.-СПОТ_харид'!C69</f>
        <v>"ASIA METALL BUSINESS" xususiy korxonasi</v>
      </c>
      <c r="I5" s="29" t="str">
        <f>'7.5.-СПОТ_харид'!K69</f>
        <v>Пшен</v>
      </c>
      <c r="J5" s="22">
        <f>'7.5.-СПОТ_харид'!G69</f>
        <v>250</v>
      </c>
      <c r="K5" s="22">
        <f>'7.5.-СПОТ_харид'!I69</f>
        <v>792500000</v>
      </c>
    </row>
    <row r="6" spans="2:11">
      <c r="B6" s="23"/>
      <c r="C6" s="341" t="s">
        <v>21</v>
      </c>
      <c r="D6" s="23" t="s">
        <v>19</v>
      </c>
      <c r="E6" s="23"/>
      <c r="F6" s="22"/>
      <c r="H6" s="23" t="str">
        <f>'7.5.-СПОТ_харид'!C70</f>
        <v>MCHJ SHAHRISABZ BARAKA DON</v>
      </c>
      <c r="I6" s="29" t="str">
        <f>'7.5.-СПОТ_харид'!K70</f>
        <v>Пшен</v>
      </c>
      <c r="J6" s="22">
        <f>'7.5.-СПОТ_харид'!G70</f>
        <v>1200</v>
      </c>
      <c r="K6" s="22">
        <f>'7.5.-СПОТ_харид'!I70</f>
        <v>3780000000</v>
      </c>
    </row>
    <row r="7" spans="2:11">
      <c r="B7" s="23"/>
      <c r="C7" s="341"/>
      <c r="D7" s="23" t="s">
        <v>20</v>
      </c>
      <c r="E7" s="23"/>
      <c r="F7" s="22"/>
      <c r="H7" s="23" t="str">
        <f>'7.5.-СПОТ_харид'!C71</f>
        <v>"ASIA METALL BUSINESS" xususiy korxonasi</v>
      </c>
      <c r="I7" s="29" t="str">
        <f>'7.5.-СПОТ_харид'!K71</f>
        <v>Пшен</v>
      </c>
      <c r="J7" s="22">
        <f>'7.5.-СПОТ_харид'!G71</f>
        <v>250</v>
      </c>
      <c r="K7" s="22">
        <f>'7.5.-СПОТ_харид'!I71</f>
        <v>792500000</v>
      </c>
    </row>
    <row r="8" spans="2:11">
      <c r="B8" s="23"/>
      <c r="C8" s="341" t="s">
        <v>18</v>
      </c>
      <c r="D8" s="23" t="s">
        <v>19</v>
      </c>
      <c r="E8" s="23"/>
      <c r="F8" s="22"/>
      <c r="H8" s="23" t="str">
        <f>'7.5.-СПОТ_харид'!C72</f>
        <v>"ASIA METALL BUSINESS" xususiy korxonasi</v>
      </c>
      <c r="I8" s="29" t="str">
        <f>'7.5.-СПОТ_харид'!K72</f>
        <v>Пшен</v>
      </c>
      <c r="J8" s="22">
        <f>'7.5.-СПОТ_харид'!G72</f>
        <v>250</v>
      </c>
      <c r="K8" s="22">
        <f>'7.5.-СПОТ_харид'!I72</f>
        <v>792500000</v>
      </c>
    </row>
    <row r="9" spans="2:11">
      <c r="B9" s="23"/>
      <c r="C9" s="341"/>
      <c r="D9" s="23" t="s">
        <v>20</v>
      </c>
      <c r="E9" s="23"/>
      <c r="F9" s="22"/>
      <c r="H9" s="23" t="str">
        <f>'7.5.-СПОТ_харид'!C73</f>
        <v>АО Бекабадцемент</v>
      </c>
      <c r="I9" s="29" t="str">
        <f>'7.5.-СПОТ_харид'!K73</f>
        <v>Порт</v>
      </c>
      <c r="J9" s="22">
        <f>'7.5.-СПОТ_харид'!G73</f>
        <v>10</v>
      </c>
      <c r="K9" s="22">
        <f>'7.5.-СПОТ_харид'!I73</f>
        <v>6300750</v>
      </c>
    </row>
    <row r="10" spans="2:11">
      <c r="B10" s="23"/>
      <c r="C10" s="341" t="s">
        <v>23</v>
      </c>
      <c r="D10" s="23" t="s">
        <v>19</v>
      </c>
      <c r="E10" s="23"/>
      <c r="F10" s="22"/>
      <c r="H10" s="23" t="str">
        <f>'7.5.-СПОТ_харид'!C74</f>
        <v>"BEK AGRO EKSPORT S" МЧЖ</v>
      </c>
      <c r="I10" s="29" t="str">
        <f>'7.5.-СПОТ_харид'!K74</f>
        <v>Пшен</v>
      </c>
      <c r="J10" s="22">
        <f>'7.5.-СПОТ_харид'!G74</f>
        <v>1000</v>
      </c>
      <c r="K10" s="22">
        <f>'7.5.-СПОТ_харид'!I74</f>
        <v>3200000000</v>
      </c>
    </row>
    <row r="11" spans="2:11">
      <c r="B11" s="23"/>
      <c r="C11" s="341"/>
      <c r="D11" s="23" t="s">
        <v>20</v>
      </c>
      <c r="E11" s="23"/>
      <c r="F11" s="22"/>
      <c r="H11" s="23" t="str">
        <f>'7.5.-СПОТ_харид'!C75</f>
        <v>"BEK AGRO EKSPORT S" МЧЖ</v>
      </c>
      <c r="I11" s="29" t="str">
        <f>'7.5.-СПОТ_харид'!K75</f>
        <v>Пшен</v>
      </c>
      <c r="J11" s="22">
        <f>'7.5.-СПОТ_харид'!G75</f>
        <v>1000</v>
      </c>
      <c r="K11" s="22">
        <f>'7.5.-СПОТ_харид'!I75</f>
        <v>3200000000</v>
      </c>
    </row>
    <row r="12" spans="2:11">
      <c r="B12" s="23"/>
      <c r="C12" s="341" t="s">
        <v>24</v>
      </c>
      <c r="D12" s="23" t="s">
        <v>19</v>
      </c>
      <c r="E12" s="23"/>
      <c r="F12" s="22"/>
      <c r="H12" s="23" t="str">
        <f>'7.5.-СПОТ_харид'!C76</f>
        <v>"BEK AGRO EKSPORT S" МЧЖ</v>
      </c>
      <c r="I12" s="29" t="str">
        <f>'7.5.-СПОТ_харид'!K76</f>
        <v>Пшен</v>
      </c>
      <c r="J12" s="22">
        <f>'7.5.-СПОТ_харид'!G76</f>
        <v>1000</v>
      </c>
      <c r="K12" s="22">
        <f>'7.5.-СПОТ_харид'!I76</f>
        <v>3200000000</v>
      </c>
    </row>
    <row r="13" spans="2:11">
      <c r="B13" s="23"/>
      <c r="C13" s="341"/>
      <c r="D13" s="23" t="s">
        <v>20</v>
      </c>
      <c r="E13" s="23"/>
      <c r="F13" s="22"/>
      <c r="H13" s="23" t="str">
        <f>'7.5.-СПОТ_харид'!C77</f>
        <v>"BEK AGRO EKSPORT S" МЧЖ</v>
      </c>
      <c r="I13" s="29" t="str">
        <f>'7.5.-СПОТ_харид'!K77</f>
        <v>Пшен</v>
      </c>
      <c r="J13" s="22">
        <f>'7.5.-СПОТ_харид'!G77</f>
        <v>1000</v>
      </c>
      <c r="K13" s="22">
        <f>'7.5.-СПОТ_харид'!I77</f>
        <v>3200000000</v>
      </c>
    </row>
    <row r="14" spans="2:11">
      <c r="B14" s="23"/>
      <c r="C14" s="338" t="s">
        <v>25</v>
      </c>
      <c r="D14" s="23" t="s">
        <v>19</v>
      </c>
      <c r="E14" s="23"/>
      <c r="F14" s="22"/>
      <c r="H14" s="23" t="s">
        <v>198</v>
      </c>
      <c r="I14" s="29" t="str">
        <f>'7.5.-СПОТ_харид'!K78</f>
        <v>Пшен</v>
      </c>
      <c r="J14" s="22">
        <f>'7.5.-СПОТ_харид'!G78</f>
        <v>250</v>
      </c>
      <c r="K14" s="22">
        <f>'7.5.-СПОТ_харид'!I78</f>
        <v>800000000</v>
      </c>
    </row>
    <row r="15" spans="2:11">
      <c r="B15" s="23"/>
      <c r="C15" s="339"/>
      <c r="D15" s="23" t="s">
        <v>20</v>
      </c>
      <c r="E15" s="23"/>
      <c r="F15" s="22"/>
      <c r="H15" s="23" t="str">
        <f>'7.5.-СПОТ_харид'!C79</f>
        <v>"ASIA METALL BUSINESS" xususiy korxonasi</v>
      </c>
      <c r="I15" s="29" t="str">
        <f>'7.5.-СПОТ_харид'!K79</f>
        <v>Пшен</v>
      </c>
      <c r="J15" s="22">
        <f>'7.5.-СПОТ_харид'!G79</f>
        <v>250</v>
      </c>
      <c r="K15" s="22">
        <f>'7.5.-СПОТ_харид'!I79</f>
        <v>800000000</v>
      </c>
    </row>
    <row r="16" spans="2:11">
      <c r="C16" s="340"/>
      <c r="D16" s="21" t="s">
        <v>197</v>
      </c>
      <c r="F16" s="58"/>
      <c r="H16" s="23" t="str">
        <f>'7.5.-СПОТ_харид'!C80</f>
        <v xml:space="preserve">ООО ARENA INTERNATIONAL </v>
      </c>
      <c r="I16" s="29" t="str">
        <f>'7.5.-СПОТ_харид'!K80</f>
        <v>Турб</v>
      </c>
      <c r="J16" s="22">
        <f>'7.5.-СПОТ_харид'!G80</f>
        <v>2</v>
      </c>
      <c r="K16" s="22">
        <f>'7.5.-СПОТ_харид'!I80</f>
        <v>772000</v>
      </c>
    </row>
    <row r="17" spans="2:11">
      <c r="B17" s="23"/>
      <c r="C17" s="338" t="s">
        <v>31</v>
      </c>
      <c r="D17" s="23" t="s">
        <v>19</v>
      </c>
      <c r="E17" s="23"/>
      <c r="F17" s="22"/>
      <c r="H17" s="23" t="e">
        <f>'7.5.-СПОТ_харид'!#REF!</f>
        <v>#REF!</v>
      </c>
      <c r="I17" s="29" t="e">
        <f>'7.5.-СПОТ_харид'!#REF!</f>
        <v>#REF!</v>
      </c>
      <c r="J17" s="22" t="e">
        <f>'7.5.-СПОТ_харид'!#REF!</f>
        <v>#REF!</v>
      </c>
      <c r="K17" s="22" t="e">
        <f>'7.5.-СПОТ_харид'!#REF!</f>
        <v>#REF!</v>
      </c>
    </row>
    <row r="18" spans="2:11">
      <c r="B18" s="23"/>
      <c r="C18" s="339"/>
      <c r="D18" s="23" t="s">
        <v>20</v>
      </c>
      <c r="E18" s="23"/>
      <c r="F18" s="22"/>
      <c r="H18" s="23" t="e">
        <f>'7.5.-СПОТ_харид'!#REF!</f>
        <v>#REF!</v>
      </c>
      <c r="I18" s="29" t="e">
        <f>'7.5.-СПОТ_харид'!#REF!</f>
        <v>#REF!</v>
      </c>
      <c r="J18" s="22" t="e">
        <f>'7.5.-СПОТ_харид'!#REF!</f>
        <v>#REF!</v>
      </c>
      <c r="K18" s="22" t="e">
        <f>'7.5.-СПОТ_харид'!#REF!</f>
        <v>#REF!</v>
      </c>
    </row>
    <row r="19" spans="2:11">
      <c r="C19" s="340"/>
      <c r="D19" s="21" t="s">
        <v>197</v>
      </c>
      <c r="H19" s="23" t="e">
        <f>'7.5.-СПОТ_харид'!#REF!</f>
        <v>#REF!</v>
      </c>
      <c r="I19" s="29" t="e">
        <f>'7.5.-СПОТ_харид'!#REF!</f>
        <v>#REF!</v>
      </c>
      <c r="J19" s="22" t="e">
        <f>'7.5.-СПОТ_харид'!#REF!</f>
        <v>#REF!</v>
      </c>
      <c r="K19" s="22" t="e">
        <f>'7.5.-СПОТ_харид'!#REF!</f>
        <v>#REF!</v>
      </c>
    </row>
    <row r="20" spans="2:11">
      <c r="C20" s="97"/>
      <c r="H20" s="23" t="e">
        <f>'7.5.-СПОТ_харид'!#REF!</f>
        <v>#REF!</v>
      </c>
      <c r="I20" s="29" t="e">
        <f>'7.5.-СПОТ_харид'!#REF!</f>
        <v>#REF!</v>
      </c>
      <c r="J20" s="22" t="e">
        <f>'7.5.-СПОТ_харид'!#REF!</f>
        <v>#REF!</v>
      </c>
      <c r="K20" s="22" t="e">
        <f>'7.5.-СПОТ_харид'!#REF!</f>
        <v>#REF!</v>
      </c>
    </row>
    <row r="21" spans="2:11">
      <c r="C21" s="105"/>
      <c r="H21" s="23" t="e">
        <f>'7.5.-СПОТ_харид'!#REF!</f>
        <v>#REF!</v>
      </c>
      <c r="I21" s="29" t="e">
        <f>'7.5.-СПОТ_харид'!#REF!</f>
        <v>#REF!</v>
      </c>
      <c r="J21" s="22" t="e">
        <f>'7.5.-СПОТ_харид'!#REF!</f>
        <v>#REF!</v>
      </c>
      <c r="K21" s="22" t="e">
        <f>'7.5.-СПОТ_харид'!#REF!</f>
        <v>#REF!</v>
      </c>
    </row>
    <row r="22" spans="2:11">
      <c r="C22" s="105"/>
      <c r="H22" s="23" t="e">
        <f>'7.5.-СПОТ_харид'!#REF!</f>
        <v>#REF!</v>
      </c>
      <c r="I22" s="29" t="e">
        <f>'7.5.-СПОТ_харид'!#REF!</f>
        <v>#REF!</v>
      </c>
      <c r="J22" s="22" t="e">
        <f>'7.5.-СПОТ_харид'!#REF!</f>
        <v>#REF!</v>
      </c>
      <c r="K22" s="22" t="e">
        <f>'7.5.-СПОТ_харид'!#REF!</f>
        <v>#REF!</v>
      </c>
    </row>
    <row r="23" spans="2:11">
      <c r="B23" s="23"/>
      <c r="C23" s="338" t="s">
        <v>32</v>
      </c>
      <c r="D23" s="23" t="s">
        <v>19</v>
      </c>
      <c r="E23" s="23"/>
      <c r="F23" s="22"/>
      <c r="H23" s="33" t="s">
        <v>17</v>
      </c>
      <c r="I23" s="33" t="e">
        <f>SUM(I5:I22)</f>
        <v>#REF!</v>
      </c>
      <c r="J23" s="33"/>
      <c r="K23" s="33" t="e">
        <f>SUM(K5:K22)</f>
        <v>#REF!</v>
      </c>
    </row>
    <row r="24" spans="2:11">
      <c r="B24" s="23"/>
      <c r="C24" s="339"/>
      <c r="D24" s="23" t="s">
        <v>20</v>
      </c>
      <c r="E24" s="23"/>
      <c r="F24" s="22"/>
      <c r="H24" s="23"/>
      <c r="I24" s="29"/>
      <c r="J24" s="23"/>
      <c r="K24" s="23"/>
    </row>
    <row r="25" spans="2:11">
      <c r="C25" s="340"/>
      <c r="D25" s="21" t="s">
        <v>197</v>
      </c>
      <c r="H25" s="23" t="s">
        <v>29</v>
      </c>
      <c r="I25" s="29">
        <f>'7.6.-СПОТ_сотиш'!K1875</f>
        <v>554</v>
      </c>
      <c r="J25" s="30">
        <f>'7.6.-СПОТ_сотиш'!G1875</f>
        <v>161600</v>
      </c>
      <c r="K25" s="22">
        <f>'7.6.-СПОТ_сотиш'!I1875</f>
        <v>10493204241</v>
      </c>
    </row>
    <row r="26" spans="2:11">
      <c r="B26" s="23"/>
      <c r="C26" s="338" t="s">
        <v>33</v>
      </c>
      <c r="D26" s="23" t="s">
        <v>19</v>
      </c>
      <c r="E26" s="23"/>
      <c r="F26" s="22"/>
      <c r="H26" s="61" t="s">
        <v>83</v>
      </c>
      <c r="I26" s="29">
        <f>'7.6.-СПОТ_сотиш'!K1876</f>
        <v>1307</v>
      </c>
      <c r="J26" s="30">
        <f>'7.6.-СПОТ_сотиш'!G1876</f>
        <v>1582920</v>
      </c>
      <c r="K26" s="22">
        <f>'7.6.-СПОТ_сотиш'!I1876</f>
        <v>260892267784.70007</v>
      </c>
    </row>
    <row r="27" spans="2:11">
      <c r="B27" s="23"/>
      <c r="C27" s="339"/>
      <c r="D27" s="23" t="s">
        <v>20</v>
      </c>
      <c r="E27" s="23"/>
      <c r="F27" s="22"/>
      <c r="H27" s="33" t="s">
        <v>17</v>
      </c>
      <c r="I27" s="49">
        <f>SUM(I25:I26)</f>
        <v>1861</v>
      </c>
      <c r="J27" s="49"/>
      <c r="K27" s="33">
        <f>SUM(K25:K26)</f>
        <v>271385472025.70007</v>
      </c>
    </row>
    <row r="28" spans="2:11">
      <c r="C28" s="340"/>
      <c r="D28" s="21" t="s">
        <v>197</v>
      </c>
    </row>
    <row r="29" spans="2:11">
      <c r="B29" s="23"/>
      <c r="C29" s="338" t="s">
        <v>41</v>
      </c>
      <c r="D29" s="23" t="s">
        <v>19</v>
      </c>
      <c r="E29" s="23"/>
      <c r="F29" s="22"/>
    </row>
    <row r="30" spans="2:11">
      <c r="B30" s="23"/>
      <c r="C30" s="339"/>
      <c r="D30" s="23" t="s">
        <v>20</v>
      </c>
      <c r="E30" s="23"/>
      <c r="F30" s="22"/>
      <c r="K30" s="21" t="e">
        <f>K27+K23</f>
        <v>#REF!</v>
      </c>
    </row>
    <row r="31" spans="2:11">
      <c r="B31" s="23"/>
      <c r="C31" s="340"/>
      <c r="D31" s="21" t="s">
        <v>197</v>
      </c>
    </row>
    <row r="32" spans="2:11">
      <c r="B32" s="23"/>
      <c r="C32" s="338" t="s">
        <v>42</v>
      </c>
      <c r="D32" s="23" t="s">
        <v>19</v>
      </c>
      <c r="E32" s="23"/>
      <c r="F32" s="22"/>
    </row>
    <row r="33" spans="2:11">
      <c r="B33" s="23"/>
      <c r="C33" s="339"/>
      <c r="D33" s="23" t="s">
        <v>20</v>
      </c>
      <c r="E33" s="23"/>
      <c r="F33" s="22"/>
    </row>
    <row r="34" spans="2:11">
      <c r="B34" s="23"/>
      <c r="C34" s="340"/>
      <c r="D34" s="21" t="s">
        <v>197</v>
      </c>
      <c r="K34" s="21" t="e">
        <f>K23+'7.1-xarid.uzex.uz'!H48+'7.1-1-xarid.uzex.uz auksion'!H6+'7.1-Магазин хт харид'!H414+'7.2-Конкурс-Отб.наил.предл.'!H12+'7.3.-Прямые закупки за 2023'!F96+'7.4.-Аукцион'!H77+'8-coopere'!H109</f>
        <v>#REF!</v>
      </c>
    </row>
    <row r="35" spans="2:11">
      <c r="B35" s="23"/>
      <c r="C35" s="338" t="s">
        <v>43</v>
      </c>
      <c r="D35" s="23" t="s">
        <v>19</v>
      </c>
      <c r="E35" s="23"/>
      <c r="F35" s="22"/>
    </row>
    <row r="36" spans="2:11">
      <c r="B36" s="23"/>
      <c r="C36" s="339"/>
      <c r="D36" s="23" t="s">
        <v>20</v>
      </c>
      <c r="E36" s="23"/>
      <c r="F36" s="22"/>
    </row>
    <row r="37" spans="2:11">
      <c r="B37" s="23"/>
      <c r="C37" s="340"/>
      <c r="D37" s="21" t="s">
        <v>197</v>
      </c>
    </row>
    <row r="38" spans="2:11">
      <c r="B38" s="23"/>
      <c r="C38" s="62" t="s">
        <v>26</v>
      </c>
      <c r="D38" s="37" t="s">
        <v>19</v>
      </c>
      <c r="E38" s="37">
        <f>E4+E6+E8+E10+E12+E14+E17+E23+E26+E29+E32+E35</f>
        <v>0</v>
      </c>
      <c r="F38" s="37">
        <f>F4+F6+F8+F10+F12+F14+F17+F23+F26+F29+F32+F35</f>
        <v>0</v>
      </c>
    </row>
    <row r="39" spans="2:11">
      <c r="B39" s="23"/>
      <c r="C39" s="62"/>
      <c r="D39" s="37" t="s">
        <v>20</v>
      </c>
      <c r="E39" s="37">
        <f>E5+E7+E9+E11+E13+E15+E18+E24+E27+E30+E33+E36</f>
        <v>0</v>
      </c>
      <c r="F39" s="37">
        <f>F5+F7+F9+F11+F13+F15+F18+F24+F27+F30+F33+F36</f>
        <v>0</v>
      </c>
    </row>
    <row r="40" spans="2:11">
      <c r="B40" s="23"/>
      <c r="C40" s="62"/>
      <c r="D40" s="37" t="s">
        <v>197</v>
      </c>
      <c r="E40" s="37">
        <f>E16+E19+E25+E28+E31+E34+E37</f>
        <v>0</v>
      </c>
      <c r="F40" s="37">
        <f>F16+F19+F25+F28+F31+F34+F37</f>
        <v>0</v>
      </c>
    </row>
    <row r="41" spans="2:11">
      <c r="B41" s="23"/>
      <c r="C41" s="63"/>
      <c r="D41" s="23"/>
      <c r="E41" s="33">
        <f>E38+E39+E40</f>
        <v>0</v>
      </c>
      <c r="F41" s="33">
        <f>F38+F39+F40</f>
        <v>0</v>
      </c>
    </row>
  </sheetData>
  <mergeCells count="12">
    <mergeCell ref="C26:C28"/>
    <mergeCell ref="C29:C31"/>
    <mergeCell ref="C32:C34"/>
    <mergeCell ref="C35:C37"/>
    <mergeCell ref="C4:C5"/>
    <mergeCell ref="C6:C7"/>
    <mergeCell ref="C8:C9"/>
    <mergeCell ref="C10:C11"/>
    <mergeCell ref="C12:C13"/>
    <mergeCell ref="C14:C16"/>
    <mergeCell ref="C17:C19"/>
    <mergeCell ref="C23:C25"/>
  </mergeCells>
  <pageMargins left="0.23622047244094491" right="0.15748031496062992" top="0.27559055118110237" bottom="0.27559055118110237" header="0.31496062992125984" footer="0.19685039370078741"/>
  <pageSetup paperSize="9" scale="79" orientation="landscape" verticalDpi="0" r:id="rId1"/>
  <rowBreaks count="1" manualBreakCount="1">
    <brk id="4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8"/>
  <sheetViews>
    <sheetView view="pageBreakPreview" topLeftCell="A40" zoomScaleNormal="100" zoomScaleSheetLayoutView="100" workbookViewId="0">
      <selection activeCell="K45" sqref="K45"/>
    </sheetView>
  </sheetViews>
  <sheetFormatPr defaultRowHeight="15"/>
  <cols>
    <col min="1" max="1" width="9.140625" style="109"/>
    <col min="2" max="2" width="11.28515625" style="109" customWidth="1"/>
    <col min="3" max="3" width="14.42578125" style="109" customWidth="1"/>
    <col min="4" max="4" width="47" style="109" customWidth="1"/>
    <col min="5" max="5" width="37.5703125" style="109" customWidth="1"/>
    <col min="6" max="6" width="18" style="109" customWidth="1"/>
    <col min="7" max="7" width="16" style="109" customWidth="1"/>
    <col min="8" max="8" width="26.140625" style="109" customWidth="1"/>
  </cols>
  <sheetData>
    <row r="1" spans="1:8">
      <c r="B1" s="74"/>
      <c r="C1" s="74"/>
      <c r="D1" s="74"/>
      <c r="E1"/>
      <c r="F1" s="74"/>
      <c r="G1" s="74"/>
      <c r="H1" s="24" t="s">
        <v>71</v>
      </c>
    </row>
    <row r="3" spans="1:8" ht="30">
      <c r="A3" s="110" t="s">
        <v>464</v>
      </c>
      <c r="B3" s="110" t="s">
        <v>28</v>
      </c>
      <c r="C3" s="110" t="s">
        <v>44</v>
      </c>
      <c r="D3" s="110" t="s">
        <v>229</v>
      </c>
      <c r="E3" s="110" t="s">
        <v>230</v>
      </c>
      <c r="F3" s="110" t="s">
        <v>231</v>
      </c>
      <c r="G3" s="110" t="s">
        <v>232</v>
      </c>
      <c r="H3" s="110" t="s">
        <v>51</v>
      </c>
    </row>
    <row r="4" spans="1:8" s="147" customFormat="1" ht="33" customHeight="1">
      <c r="A4" s="301">
        <v>1</v>
      </c>
      <c r="B4" s="154">
        <v>995599</v>
      </c>
      <c r="C4" s="155">
        <v>44939</v>
      </c>
      <c r="D4" s="297" t="s">
        <v>2503</v>
      </c>
      <c r="E4" s="154" t="s">
        <v>369</v>
      </c>
      <c r="F4" s="154">
        <v>203021987</v>
      </c>
      <c r="G4" s="154">
        <v>1</v>
      </c>
      <c r="H4" s="170">
        <v>2070000</v>
      </c>
    </row>
    <row r="5" spans="1:8" s="147" customFormat="1" ht="33" customHeight="1">
      <c r="A5" s="301">
        <f>A4+1</f>
        <v>2</v>
      </c>
      <c r="B5" s="154">
        <v>990948</v>
      </c>
      <c r="C5" s="155">
        <v>44935</v>
      </c>
      <c r="D5" s="297" t="s">
        <v>199</v>
      </c>
      <c r="E5" s="154" t="s">
        <v>400</v>
      </c>
      <c r="F5" s="154">
        <v>309267095</v>
      </c>
      <c r="G5" s="154">
        <v>425</v>
      </c>
      <c r="H5" s="170">
        <v>4641000</v>
      </c>
    </row>
    <row r="6" spans="1:8" s="147" customFormat="1" ht="33" customHeight="1">
      <c r="A6" s="301">
        <f t="shared" ref="A6:A45" si="0">A5+1</f>
        <v>3</v>
      </c>
      <c r="B6" s="154">
        <v>1057108</v>
      </c>
      <c r="C6" s="155">
        <v>44970</v>
      </c>
      <c r="D6" s="297" t="s">
        <v>1611</v>
      </c>
      <c r="E6" s="154" t="s">
        <v>369</v>
      </c>
      <c r="F6" s="154">
        <v>203021987</v>
      </c>
      <c r="G6" s="154">
        <v>1</v>
      </c>
      <c r="H6" s="170">
        <v>3000000</v>
      </c>
    </row>
    <row r="7" spans="1:8" s="147" customFormat="1" ht="33" customHeight="1">
      <c r="A7" s="301">
        <f t="shared" si="0"/>
        <v>4</v>
      </c>
      <c r="B7" s="154">
        <v>1101243</v>
      </c>
      <c r="C7" s="155">
        <v>44988</v>
      </c>
      <c r="D7" s="297" t="s">
        <v>370</v>
      </c>
      <c r="E7" s="154" t="s">
        <v>233</v>
      </c>
      <c r="F7" s="154">
        <v>301382671</v>
      </c>
      <c r="G7" s="154">
        <v>50</v>
      </c>
      <c r="H7" s="170">
        <v>728000</v>
      </c>
    </row>
    <row r="8" spans="1:8" s="147" customFormat="1" ht="33" customHeight="1">
      <c r="A8" s="301">
        <f t="shared" si="0"/>
        <v>5</v>
      </c>
      <c r="B8" s="154">
        <v>1097199</v>
      </c>
      <c r="C8" s="155">
        <v>44987</v>
      </c>
      <c r="D8" s="297" t="s">
        <v>471</v>
      </c>
      <c r="E8" s="154" t="s">
        <v>401</v>
      </c>
      <c r="F8" s="154">
        <v>201603532</v>
      </c>
      <c r="G8" s="154">
        <v>1</v>
      </c>
      <c r="H8" s="170">
        <v>10864000</v>
      </c>
    </row>
    <row r="9" spans="1:8" s="147" customFormat="1" ht="33" customHeight="1">
      <c r="A9" s="301">
        <f t="shared" si="0"/>
        <v>6</v>
      </c>
      <c r="B9" s="298">
        <v>1228507</v>
      </c>
      <c r="C9" s="299">
        <v>45036</v>
      </c>
      <c r="D9" s="300" t="s">
        <v>1609</v>
      </c>
      <c r="E9" s="298" t="s">
        <v>1610</v>
      </c>
      <c r="F9" s="298">
        <v>206628330</v>
      </c>
      <c r="G9" s="298">
        <v>1</v>
      </c>
      <c r="H9" s="302">
        <v>25000000</v>
      </c>
    </row>
    <row r="10" spans="1:8" s="147" customFormat="1" ht="33" customHeight="1">
      <c r="A10" s="301">
        <v>7</v>
      </c>
      <c r="B10" s="298">
        <v>1210993</v>
      </c>
      <c r="C10" s="299">
        <v>45030</v>
      </c>
      <c r="D10" s="300" t="s">
        <v>1611</v>
      </c>
      <c r="E10" s="298" t="s">
        <v>369</v>
      </c>
      <c r="F10" s="298">
        <v>203021987</v>
      </c>
      <c r="G10" s="298">
        <v>1</v>
      </c>
      <c r="H10" s="302">
        <v>3000000</v>
      </c>
    </row>
    <row r="11" spans="1:8" s="147" customFormat="1" ht="33" customHeight="1">
      <c r="A11" s="301">
        <f t="shared" si="0"/>
        <v>8</v>
      </c>
      <c r="B11" s="298">
        <v>1201297</v>
      </c>
      <c r="C11" s="299">
        <v>45028</v>
      </c>
      <c r="D11" s="300" t="s">
        <v>1612</v>
      </c>
      <c r="E11" s="298" t="s">
        <v>476</v>
      </c>
      <c r="F11" s="298">
        <v>306380964</v>
      </c>
      <c r="G11" s="298">
        <v>12060</v>
      </c>
      <c r="H11" s="302">
        <v>2399940</v>
      </c>
    </row>
    <row r="12" spans="1:8" s="147" customFormat="1" ht="33" customHeight="1">
      <c r="A12" s="301">
        <v>9</v>
      </c>
      <c r="B12" s="298">
        <v>1180077</v>
      </c>
      <c r="C12" s="299">
        <v>45021</v>
      </c>
      <c r="D12" s="300" t="s">
        <v>1606</v>
      </c>
      <c r="E12" s="298" t="s">
        <v>1608</v>
      </c>
      <c r="F12" s="298">
        <v>206600374</v>
      </c>
      <c r="G12" s="298">
        <v>2</v>
      </c>
      <c r="H12" s="302">
        <v>598000</v>
      </c>
    </row>
    <row r="13" spans="1:8" s="147" customFormat="1" ht="33" customHeight="1">
      <c r="A13" s="301">
        <f t="shared" si="0"/>
        <v>10</v>
      </c>
      <c r="B13" s="298">
        <v>1180070</v>
      </c>
      <c r="C13" s="299">
        <v>45021</v>
      </c>
      <c r="D13" s="300" t="s">
        <v>1606</v>
      </c>
      <c r="E13" s="298" t="s">
        <v>1607</v>
      </c>
      <c r="F13" s="298">
        <v>305590957</v>
      </c>
      <c r="G13" s="298">
        <v>8</v>
      </c>
      <c r="H13" s="302">
        <v>2319992</v>
      </c>
    </row>
    <row r="14" spans="1:8" s="147" customFormat="1" ht="33" customHeight="1">
      <c r="A14" s="301">
        <f t="shared" si="0"/>
        <v>11</v>
      </c>
      <c r="B14" s="298">
        <v>1180015</v>
      </c>
      <c r="C14" s="299">
        <v>45021</v>
      </c>
      <c r="D14" s="300" t="s">
        <v>1604</v>
      </c>
      <c r="E14" s="298" t="s">
        <v>1605</v>
      </c>
      <c r="F14" s="298">
        <v>305420960</v>
      </c>
      <c r="G14" s="298">
        <v>4</v>
      </c>
      <c r="H14" s="302">
        <v>1420000</v>
      </c>
    </row>
    <row r="15" spans="1:8" s="147" customFormat="1" ht="33" customHeight="1">
      <c r="A15" s="301">
        <f t="shared" si="0"/>
        <v>12</v>
      </c>
      <c r="B15" s="298">
        <v>1339809</v>
      </c>
      <c r="C15" s="299">
        <v>45073</v>
      </c>
      <c r="D15" s="300" t="s">
        <v>1606</v>
      </c>
      <c r="E15" s="298" t="s">
        <v>1607</v>
      </c>
      <c r="F15" s="298">
        <v>305590957</v>
      </c>
      <c r="G15" s="298">
        <v>7</v>
      </c>
      <c r="H15" s="302">
        <v>2716000</v>
      </c>
    </row>
    <row r="16" spans="1:8" s="147" customFormat="1" ht="33" customHeight="1">
      <c r="A16" s="301">
        <f t="shared" si="0"/>
        <v>13</v>
      </c>
      <c r="B16" s="298">
        <v>1339787</v>
      </c>
      <c r="C16" s="299">
        <v>45073</v>
      </c>
      <c r="D16" s="300" t="s">
        <v>1606</v>
      </c>
      <c r="E16" s="298" t="s">
        <v>1607</v>
      </c>
      <c r="F16" s="298">
        <v>305590957</v>
      </c>
      <c r="G16" s="298">
        <v>3</v>
      </c>
      <c r="H16" s="302">
        <v>869664</v>
      </c>
    </row>
    <row r="17" spans="1:8" s="147" customFormat="1" ht="33" customHeight="1">
      <c r="A17" s="301">
        <f t="shared" si="0"/>
        <v>14</v>
      </c>
      <c r="B17" s="298">
        <v>1418999</v>
      </c>
      <c r="C17" s="299">
        <v>45099</v>
      </c>
      <c r="D17" s="300" t="s">
        <v>1615</v>
      </c>
      <c r="E17" s="298" t="s">
        <v>1616</v>
      </c>
      <c r="F17" s="298">
        <v>200795786</v>
      </c>
      <c r="G17" s="298">
        <v>1</v>
      </c>
      <c r="H17" s="302">
        <v>6000000</v>
      </c>
    </row>
    <row r="18" spans="1:8" s="147" customFormat="1" ht="33" customHeight="1">
      <c r="A18" s="301">
        <f t="shared" si="0"/>
        <v>15</v>
      </c>
      <c r="B18" s="298">
        <v>1379933</v>
      </c>
      <c r="C18" s="299">
        <v>45087</v>
      </c>
      <c r="D18" s="300" t="s">
        <v>1613</v>
      </c>
      <c r="E18" s="298" t="s">
        <v>1614</v>
      </c>
      <c r="F18" s="298">
        <v>206515511</v>
      </c>
      <c r="G18" s="298">
        <v>1102</v>
      </c>
      <c r="H18" s="302">
        <v>1013840</v>
      </c>
    </row>
    <row r="19" spans="1:8" s="147" customFormat="1" ht="33" customHeight="1">
      <c r="A19" s="301">
        <f t="shared" si="0"/>
        <v>16</v>
      </c>
      <c r="B19" s="298">
        <v>1516780</v>
      </c>
      <c r="C19" s="299">
        <v>45136</v>
      </c>
      <c r="D19" s="300" t="s">
        <v>2490</v>
      </c>
      <c r="E19" s="298" t="s">
        <v>2491</v>
      </c>
      <c r="F19" s="298">
        <v>203468138</v>
      </c>
      <c r="G19" s="298">
        <v>11</v>
      </c>
      <c r="H19" s="302">
        <v>14520000</v>
      </c>
    </row>
    <row r="20" spans="1:8" s="147" customFormat="1" ht="33" customHeight="1">
      <c r="A20" s="301">
        <v>17</v>
      </c>
      <c r="B20" s="298">
        <v>1473210</v>
      </c>
      <c r="C20" s="299">
        <v>45121</v>
      </c>
      <c r="D20" s="300" t="s">
        <v>2488</v>
      </c>
      <c r="E20" s="298" t="s">
        <v>2489</v>
      </c>
      <c r="F20" s="298">
        <v>301417562</v>
      </c>
      <c r="G20" s="298">
        <v>1</v>
      </c>
      <c r="H20" s="302">
        <v>300000</v>
      </c>
    </row>
    <row r="21" spans="1:8" s="147" customFormat="1" ht="33" customHeight="1">
      <c r="A21" s="301">
        <v>18</v>
      </c>
      <c r="B21" s="298">
        <v>1472646</v>
      </c>
      <c r="C21" s="299">
        <v>45121</v>
      </c>
      <c r="D21" s="300" t="s">
        <v>1611</v>
      </c>
      <c r="E21" s="298" t="s">
        <v>369</v>
      </c>
      <c r="F21" s="298">
        <v>203021987</v>
      </c>
      <c r="G21" s="298">
        <v>1</v>
      </c>
      <c r="H21" s="302">
        <v>3300000</v>
      </c>
    </row>
    <row r="22" spans="1:8" s="147" customFormat="1" ht="33" customHeight="1">
      <c r="A22" s="301">
        <f t="shared" si="0"/>
        <v>19</v>
      </c>
      <c r="B22" s="298">
        <v>1444902</v>
      </c>
      <c r="C22" s="299">
        <v>45113</v>
      </c>
      <c r="D22" s="300" t="s">
        <v>1612</v>
      </c>
      <c r="E22" s="298" t="s">
        <v>476</v>
      </c>
      <c r="F22" s="298">
        <v>306380964</v>
      </c>
      <c r="G22" s="298">
        <v>12060</v>
      </c>
      <c r="H22" s="302">
        <v>2411879.4</v>
      </c>
    </row>
    <row r="23" spans="1:8" s="147" customFormat="1" ht="33" customHeight="1">
      <c r="A23" s="301">
        <v>20</v>
      </c>
      <c r="B23" s="298">
        <v>1633911</v>
      </c>
      <c r="C23" s="299">
        <v>45168</v>
      </c>
      <c r="D23" s="300" t="s">
        <v>2498</v>
      </c>
      <c r="E23" s="298" t="s">
        <v>2499</v>
      </c>
      <c r="F23" s="298"/>
      <c r="G23" s="298">
        <v>10</v>
      </c>
      <c r="H23" s="302">
        <v>12000000.1</v>
      </c>
    </row>
    <row r="24" spans="1:8" s="147" customFormat="1" ht="33" customHeight="1">
      <c r="A24" s="301">
        <v>21</v>
      </c>
      <c r="B24" s="298">
        <v>1611544</v>
      </c>
      <c r="C24" s="299">
        <v>45159</v>
      </c>
      <c r="D24" s="300" t="s">
        <v>2500</v>
      </c>
      <c r="E24" s="298" t="s">
        <v>2501</v>
      </c>
      <c r="F24" s="298">
        <v>309408568</v>
      </c>
      <c r="G24" s="298">
        <v>52</v>
      </c>
      <c r="H24" s="302">
        <v>13000000</v>
      </c>
    </row>
    <row r="25" spans="1:8" s="147" customFormat="1" ht="33" customHeight="1">
      <c r="A25" s="301">
        <f t="shared" si="0"/>
        <v>22</v>
      </c>
      <c r="B25" s="298">
        <v>1553641</v>
      </c>
      <c r="C25" s="299">
        <v>45144</v>
      </c>
      <c r="D25" s="300" t="s">
        <v>2496</v>
      </c>
      <c r="E25" s="298" t="s">
        <v>2497</v>
      </c>
      <c r="F25" s="298">
        <v>310621266</v>
      </c>
      <c r="G25" s="298">
        <v>2</v>
      </c>
      <c r="H25" s="302">
        <v>24262000</v>
      </c>
    </row>
    <row r="26" spans="1:8" s="147" customFormat="1" ht="33" customHeight="1">
      <c r="A26" s="301">
        <f t="shared" si="0"/>
        <v>23</v>
      </c>
      <c r="B26" s="298">
        <v>1553587</v>
      </c>
      <c r="C26" s="299">
        <v>45144</v>
      </c>
      <c r="D26" s="300" t="s">
        <v>2492</v>
      </c>
      <c r="E26" s="298" t="s">
        <v>2493</v>
      </c>
      <c r="F26" s="298">
        <v>310181808</v>
      </c>
      <c r="G26" s="298">
        <v>8</v>
      </c>
      <c r="H26" s="302">
        <v>15111848</v>
      </c>
    </row>
    <row r="27" spans="1:8" s="147" customFormat="1" ht="33" customHeight="1">
      <c r="A27" s="301">
        <f t="shared" si="0"/>
        <v>24</v>
      </c>
      <c r="B27" s="298">
        <v>1537569</v>
      </c>
      <c r="C27" s="299">
        <v>45141</v>
      </c>
      <c r="D27" s="300" t="s">
        <v>2494</v>
      </c>
      <c r="E27" s="298" t="s">
        <v>2495</v>
      </c>
      <c r="F27" s="298">
        <v>304834589</v>
      </c>
      <c r="G27" s="298">
        <v>1</v>
      </c>
      <c r="H27" s="302">
        <v>9500000</v>
      </c>
    </row>
    <row r="28" spans="1:8" s="147" customFormat="1" ht="33" customHeight="1">
      <c r="A28" s="301">
        <f t="shared" si="0"/>
        <v>25</v>
      </c>
      <c r="B28" s="298">
        <v>1652389</v>
      </c>
      <c r="C28" s="299">
        <v>45175</v>
      </c>
      <c r="D28" s="300" t="s">
        <v>2503</v>
      </c>
      <c r="E28" s="298" t="s">
        <v>369</v>
      </c>
      <c r="F28" s="298">
        <v>203021987</v>
      </c>
      <c r="G28" s="298">
        <v>1</v>
      </c>
      <c r="H28" s="302">
        <v>2300000</v>
      </c>
    </row>
    <row r="29" spans="1:8" s="147" customFormat="1" ht="33" customHeight="1">
      <c r="A29" s="301">
        <v>26</v>
      </c>
      <c r="B29" s="298">
        <v>1656351</v>
      </c>
      <c r="C29" s="299">
        <v>45176</v>
      </c>
      <c r="D29" s="300" t="s">
        <v>2502</v>
      </c>
      <c r="E29" s="298" t="s">
        <v>401</v>
      </c>
      <c r="F29" s="298">
        <v>201603532</v>
      </c>
      <c r="G29" s="298">
        <v>1</v>
      </c>
      <c r="H29" s="302">
        <v>6384000</v>
      </c>
    </row>
    <row r="30" spans="1:8" s="147" customFormat="1" ht="33" customHeight="1">
      <c r="A30" s="301">
        <v>27</v>
      </c>
      <c r="B30" s="298">
        <v>1794071</v>
      </c>
      <c r="C30" s="299">
        <v>45225</v>
      </c>
      <c r="D30" s="300" t="s">
        <v>2590</v>
      </c>
      <c r="E30" s="298" t="s">
        <v>2591</v>
      </c>
      <c r="F30" s="298">
        <v>302217898</v>
      </c>
      <c r="G30" s="298">
        <v>1</v>
      </c>
      <c r="H30" s="302">
        <v>80000000</v>
      </c>
    </row>
    <row r="31" spans="1:8" s="147" customFormat="1" ht="33" customHeight="1">
      <c r="A31" s="301">
        <f t="shared" si="0"/>
        <v>28</v>
      </c>
      <c r="B31" s="298">
        <v>1790420</v>
      </c>
      <c r="C31" s="299">
        <v>45224</v>
      </c>
      <c r="D31" s="300" t="s">
        <v>4001</v>
      </c>
      <c r="E31" s="298" t="s">
        <v>4002</v>
      </c>
      <c r="F31" s="298">
        <v>308502373</v>
      </c>
      <c r="G31" s="298">
        <v>27</v>
      </c>
      <c r="H31" s="302">
        <v>470880</v>
      </c>
    </row>
    <row r="32" spans="1:8" s="147" customFormat="1" ht="33" customHeight="1">
      <c r="A32" s="301">
        <v>29</v>
      </c>
      <c r="B32" s="298">
        <v>1786333</v>
      </c>
      <c r="C32" s="299">
        <v>45222</v>
      </c>
      <c r="D32" s="300" t="s">
        <v>4003</v>
      </c>
      <c r="E32" s="298" t="s">
        <v>4004</v>
      </c>
      <c r="F32" s="298">
        <v>202877491</v>
      </c>
      <c r="G32" s="298">
        <v>2</v>
      </c>
      <c r="H32" s="302">
        <v>1836800</v>
      </c>
    </row>
    <row r="33" spans="1:8" s="147" customFormat="1" ht="33" customHeight="1">
      <c r="A33" s="301">
        <v>30</v>
      </c>
      <c r="B33" s="298">
        <v>1783134</v>
      </c>
      <c r="C33" s="299">
        <v>45221</v>
      </c>
      <c r="D33" s="300" t="s">
        <v>4005</v>
      </c>
      <c r="E33" s="298" t="s">
        <v>4006</v>
      </c>
      <c r="F33" s="298">
        <v>307580294</v>
      </c>
      <c r="G33" s="298">
        <v>2</v>
      </c>
      <c r="H33" s="302">
        <v>8600000</v>
      </c>
    </row>
    <row r="34" spans="1:8" s="147" customFormat="1" ht="33" customHeight="1">
      <c r="A34" s="301">
        <f t="shared" si="0"/>
        <v>31</v>
      </c>
      <c r="B34" s="298">
        <v>1766464</v>
      </c>
      <c r="C34" s="299">
        <v>45215</v>
      </c>
      <c r="D34" s="300" t="s">
        <v>1611</v>
      </c>
      <c r="E34" s="298" t="s">
        <v>369</v>
      </c>
      <c r="F34" s="298">
        <v>203021987</v>
      </c>
      <c r="G34" s="298">
        <v>1</v>
      </c>
      <c r="H34" s="302">
        <v>3300000</v>
      </c>
    </row>
    <row r="35" spans="1:8" s="147" customFormat="1" ht="33" customHeight="1">
      <c r="A35" s="301"/>
      <c r="B35" s="298">
        <v>1733952</v>
      </c>
      <c r="C35" s="299">
        <v>45204</v>
      </c>
      <c r="D35" s="300" t="s">
        <v>1612</v>
      </c>
      <c r="E35" s="298" t="s">
        <v>476</v>
      </c>
      <c r="F35" s="298">
        <v>306380964</v>
      </c>
      <c r="G35" s="298">
        <v>12060</v>
      </c>
      <c r="H35" s="302">
        <v>2412000</v>
      </c>
    </row>
    <row r="36" spans="1:8" s="147" customFormat="1" ht="33" customHeight="1">
      <c r="A36" s="301">
        <v>33</v>
      </c>
      <c r="B36" s="298">
        <v>1794508</v>
      </c>
      <c r="C36" s="299">
        <v>45225</v>
      </c>
      <c r="D36" s="300" t="s">
        <v>4007</v>
      </c>
      <c r="E36" s="298" t="s">
        <v>2591</v>
      </c>
      <c r="F36" s="298">
        <v>302217898</v>
      </c>
      <c r="G36" s="298">
        <v>1</v>
      </c>
      <c r="H36" s="302">
        <v>22000000.010000002</v>
      </c>
    </row>
    <row r="37" spans="1:8" s="147" customFormat="1" ht="33" customHeight="1">
      <c r="A37" s="301">
        <f>A36+1</f>
        <v>34</v>
      </c>
      <c r="B37" s="298">
        <v>1896796</v>
      </c>
      <c r="C37" s="299">
        <v>45259</v>
      </c>
      <c r="D37" s="300" t="s">
        <v>4008</v>
      </c>
      <c r="E37" s="298" t="s">
        <v>4009</v>
      </c>
      <c r="F37" s="298">
        <v>310824424</v>
      </c>
      <c r="G37" s="298">
        <v>4</v>
      </c>
      <c r="H37" s="302">
        <v>640000</v>
      </c>
    </row>
    <row r="38" spans="1:8" s="147" customFormat="1" ht="33" customHeight="1">
      <c r="A38" s="301">
        <v>35</v>
      </c>
      <c r="B38" s="298">
        <v>1896792</v>
      </c>
      <c r="C38" s="299">
        <v>45259</v>
      </c>
      <c r="D38" s="300" t="s">
        <v>4010</v>
      </c>
      <c r="E38" s="298" t="s">
        <v>4011</v>
      </c>
      <c r="F38" s="298">
        <v>502249575</v>
      </c>
      <c r="G38" s="298">
        <v>10</v>
      </c>
      <c r="H38" s="302">
        <v>1298880</v>
      </c>
    </row>
    <row r="39" spans="1:8" s="147" customFormat="1" ht="33" customHeight="1">
      <c r="A39" s="301">
        <f t="shared" si="0"/>
        <v>36</v>
      </c>
      <c r="B39" s="298">
        <v>1882167</v>
      </c>
      <c r="C39" s="299">
        <v>45255</v>
      </c>
      <c r="D39" s="300" t="s">
        <v>4012</v>
      </c>
      <c r="E39" s="298" t="s">
        <v>4013</v>
      </c>
      <c r="F39" s="298">
        <v>306873681</v>
      </c>
      <c r="G39" s="298">
        <v>1</v>
      </c>
      <c r="H39" s="302">
        <v>2600000</v>
      </c>
    </row>
    <row r="40" spans="1:8" s="147" customFormat="1" ht="33" customHeight="1">
      <c r="A40" s="301">
        <f t="shared" si="0"/>
        <v>37</v>
      </c>
      <c r="B40" s="298">
        <v>1882037</v>
      </c>
      <c r="C40" s="299">
        <v>45255</v>
      </c>
      <c r="D40" s="300" t="s">
        <v>2496</v>
      </c>
      <c r="E40" s="298" t="s">
        <v>2497</v>
      </c>
      <c r="F40" s="298">
        <v>310621266</v>
      </c>
      <c r="G40" s="298">
        <v>1</v>
      </c>
      <c r="H40" s="302">
        <v>13200000</v>
      </c>
    </row>
    <row r="41" spans="1:8" s="147" customFormat="1" ht="33" customHeight="1">
      <c r="A41" s="301">
        <f t="shared" si="0"/>
        <v>38</v>
      </c>
      <c r="B41" s="298">
        <v>1870246</v>
      </c>
      <c r="C41" s="299">
        <v>45252</v>
      </c>
      <c r="D41" s="300" t="s">
        <v>4014</v>
      </c>
      <c r="E41" s="298" t="s">
        <v>4015</v>
      </c>
      <c r="F41" s="298">
        <v>310695673</v>
      </c>
      <c r="G41" s="298">
        <v>1</v>
      </c>
      <c r="H41" s="302">
        <v>4300000</v>
      </c>
    </row>
    <row r="42" spans="1:8" s="147" customFormat="1" ht="33" customHeight="1">
      <c r="A42" s="301">
        <f t="shared" si="0"/>
        <v>39</v>
      </c>
      <c r="B42" s="298">
        <v>1866646</v>
      </c>
      <c r="C42" s="299">
        <v>45249</v>
      </c>
      <c r="D42" s="300" t="s">
        <v>4016</v>
      </c>
      <c r="E42" s="298" t="s">
        <v>4017</v>
      </c>
      <c r="F42" s="298">
        <v>303960520</v>
      </c>
      <c r="G42" s="298">
        <v>31</v>
      </c>
      <c r="H42" s="302">
        <v>8680000</v>
      </c>
    </row>
    <row r="43" spans="1:8" s="147" customFormat="1" ht="33" customHeight="1">
      <c r="A43" s="301">
        <v>40</v>
      </c>
      <c r="B43" s="298">
        <v>1864253</v>
      </c>
      <c r="C43" s="299">
        <v>45249</v>
      </c>
      <c r="D43" s="300" t="s">
        <v>4018</v>
      </c>
      <c r="E43" s="298" t="s">
        <v>4009</v>
      </c>
      <c r="F43" s="298">
        <v>310824424</v>
      </c>
      <c r="G43" s="298">
        <v>1</v>
      </c>
      <c r="H43" s="302">
        <v>800000</v>
      </c>
    </row>
    <row r="44" spans="1:8" s="147" customFormat="1" ht="33" customHeight="1">
      <c r="A44" s="301">
        <f t="shared" si="0"/>
        <v>41</v>
      </c>
      <c r="B44" s="298">
        <v>1847950</v>
      </c>
      <c r="C44" s="299">
        <v>45243</v>
      </c>
      <c r="D44" s="300" t="s">
        <v>4019</v>
      </c>
      <c r="E44" s="298" t="s">
        <v>4020</v>
      </c>
      <c r="F44" s="298">
        <v>302384541</v>
      </c>
      <c r="G44" s="298">
        <v>8</v>
      </c>
      <c r="H44" s="302">
        <v>1280000</v>
      </c>
    </row>
    <row r="45" spans="1:8" s="147" customFormat="1" ht="33" customHeight="1">
      <c r="A45" s="301">
        <f t="shared" si="0"/>
        <v>42</v>
      </c>
      <c r="B45" s="298">
        <v>1815180</v>
      </c>
      <c r="C45" s="299">
        <v>45233</v>
      </c>
      <c r="D45" s="300" t="s">
        <v>4021</v>
      </c>
      <c r="E45" s="298" t="s">
        <v>4022</v>
      </c>
      <c r="F45" s="298">
        <v>310406588</v>
      </c>
      <c r="G45" s="298">
        <v>1</v>
      </c>
      <c r="H45" s="302">
        <v>17350000</v>
      </c>
    </row>
    <row r="46" spans="1:8" s="147" customFormat="1" ht="33" customHeight="1">
      <c r="A46" s="301">
        <v>43</v>
      </c>
      <c r="B46" s="298">
        <v>1815174</v>
      </c>
      <c r="C46" s="299">
        <v>45233</v>
      </c>
      <c r="D46" s="300" t="s">
        <v>4021</v>
      </c>
      <c r="E46" s="298" t="s">
        <v>4023</v>
      </c>
      <c r="F46" s="298">
        <v>307123047</v>
      </c>
      <c r="G46" s="298">
        <v>1</v>
      </c>
      <c r="H46" s="302">
        <v>14900000</v>
      </c>
    </row>
    <row r="47" spans="1:8" s="147" customFormat="1" ht="33" customHeight="1">
      <c r="A47" s="301">
        <v>44</v>
      </c>
      <c r="B47" s="298">
        <v>1906070</v>
      </c>
      <c r="C47" s="299">
        <v>45261</v>
      </c>
      <c r="D47" s="300" t="s">
        <v>4012</v>
      </c>
      <c r="E47" s="298" t="s">
        <v>4013</v>
      </c>
      <c r="F47" s="298">
        <v>306873681</v>
      </c>
      <c r="G47" s="298">
        <v>2</v>
      </c>
      <c r="H47" s="302">
        <v>15390000</v>
      </c>
    </row>
    <row r="48" spans="1:8" ht="44.25" customHeight="1">
      <c r="A48" s="120"/>
      <c r="B48" s="112"/>
      <c r="C48" s="121"/>
      <c r="D48" s="112"/>
      <c r="E48" s="112"/>
      <c r="F48" s="112"/>
      <c r="G48" s="112"/>
      <c r="H48" s="122">
        <f>SUM(H4:H47)</f>
        <v>368788723.50999999</v>
      </c>
    </row>
  </sheetData>
  <sortState ref="A5:H69">
    <sortCondition ref="C5:C69"/>
  </sortState>
  <pageMargins left="0.2" right="0.19" top="0.75" bottom="0.75" header="0.3" footer="0.3"/>
  <pageSetup paperSize="9" scale="4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9"/>
  <sheetViews>
    <sheetView view="pageBreakPreview" zoomScaleNormal="100" zoomScaleSheetLayoutView="100" workbookViewId="0">
      <selection activeCell="I6" sqref="I6"/>
    </sheetView>
  </sheetViews>
  <sheetFormatPr defaultRowHeight="15"/>
  <cols>
    <col min="1" max="1" width="9.140625" style="109"/>
    <col min="2" max="2" width="11.28515625" style="109" customWidth="1"/>
    <col min="3" max="3" width="14.42578125" style="109" customWidth="1"/>
    <col min="4" max="4" width="39.5703125" style="109" customWidth="1"/>
    <col min="5" max="5" width="37.5703125" style="109" customWidth="1"/>
    <col min="6" max="6" width="18" style="109" customWidth="1"/>
    <col min="7" max="7" width="16" style="109" customWidth="1"/>
    <col min="8" max="8" width="26.140625" style="109" customWidth="1"/>
    <col min="9" max="9" width="13.5703125" bestFit="1" customWidth="1"/>
  </cols>
  <sheetData>
    <row r="1" spans="1:9">
      <c r="B1" s="74"/>
      <c r="C1" s="74"/>
      <c r="D1" s="74"/>
      <c r="E1"/>
      <c r="F1" s="74"/>
      <c r="G1" s="74"/>
      <c r="H1" s="24" t="s">
        <v>2596</v>
      </c>
    </row>
    <row r="3" spans="1:9" ht="30">
      <c r="A3" s="110" t="s">
        <v>464</v>
      </c>
      <c r="B3" s="110" t="s">
        <v>28</v>
      </c>
      <c r="C3" s="110" t="s">
        <v>44</v>
      </c>
      <c r="D3" s="110" t="s">
        <v>229</v>
      </c>
      <c r="E3" s="110" t="s">
        <v>230</v>
      </c>
      <c r="F3" s="110" t="s">
        <v>231</v>
      </c>
      <c r="G3" s="110" t="s">
        <v>232</v>
      </c>
      <c r="H3" s="110" t="s">
        <v>51</v>
      </c>
    </row>
    <row r="4" spans="1:9" s="147" customFormat="1" ht="33" customHeight="1">
      <c r="A4" s="148">
        <v>1</v>
      </c>
      <c r="B4" s="154">
        <v>112887</v>
      </c>
      <c r="C4" s="155">
        <v>44979</v>
      </c>
      <c r="D4" s="166" t="s">
        <v>2586</v>
      </c>
      <c r="E4" s="153" t="s">
        <v>2597</v>
      </c>
      <c r="F4" s="153">
        <v>306334204</v>
      </c>
      <c r="G4" s="170">
        <v>1</v>
      </c>
      <c r="H4" s="170">
        <v>13849440</v>
      </c>
    </row>
    <row r="5" spans="1:9">
      <c r="A5" s="146"/>
      <c r="B5" s="112"/>
      <c r="C5" s="121"/>
      <c r="D5" s="112"/>
      <c r="E5" s="112"/>
      <c r="F5" s="112"/>
      <c r="G5" s="112"/>
      <c r="H5" s="113"/>
      <c r="I5" s="21">
        <f>+H6+'7.1-xarid.uzex.uz'!H48</f>
        <v>382638163.50999999</v>
      </c>
    </row>
    <row r="6" spans="1:9">
      <c r="A6" s="120"/>
      <c r="B6" s="112"/>
      <c r="C6" s="121"/>
      <c r="D6" s="112"/>
      <c r="E6" s="112"/>
      <c r="F6" s="112"/>
      <c r="G6" s="112"/>
      <c r="H6" s="122">
        <f>SUM(H4:H5)</f>
        <v>13849440</v>
      </c>
    </row>
    <row r="7" spans="1:9">
      <c r="B7" s="123"/>
      <c r="C7" s="124"/>
      <c r="D7" s="123"/>
      <c r="E7" s="123"/>
      <c r="F7" s="123"/>
      <c r="G7" s="123"/>
      <c r="H7" s="125"/>
    </row>
    <row r="8" spans="1:9">
      <c r="B8" s="111"/>
      <c r="C8" s="111"/>
      <c r="D8" s="111"/>
      <c r="E8" s="111"/>
      <c r="F8" s="111"/>
      <c r="G8" s="111"/>
      <c r="H8" s="126"/>
    </row>
    <row r="9" spans="1:9">
      <c r="H9" s="127"/>
    </row>
  </sheetData>
  <pageMargins left="0.2" right="0.19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</vt:i4>
      </vt:variant>
    </vt:vector>
  </HeadingPairs>
  <TitlesOfParts>
    <vt:vector size="36" baseType="lpstr">
      <vt:lpstr>1-Хом аше ва мат</vt:lpstr>
      <vt:lpstr>3-Импорт </vt:lpstr>
      <vt:lpstr>2-Махсулот сотиш</vt:lpstr>
      <vt:lpstr>3-Хизматлар</vt:lpstr>
      <vt:lpstr>5-Пудратчи</vt:lpstr>
      <vt:lpstr>6-Эл.эн.газ сув</vt:lpstr>
      <vt:lpstr>7-Гос.зак.</vt:lpstr>
      <vt:lpstr>7.1-xarid.uzex.uz</vt:lpstr>
      <vt:lpstr>7.1-1-xarid.uzex.uz auksion</vt:lpstr>
      <vt:lpstr>7.1-Магазин хт харид</vt:lpstr>
      <vt:lpstr>7.2-Конкурс-Отб.наил.предл.</vt:lpstr>
      <vt:lpstr>7.3.-Прямые закупки за 2023</vt:lpstr>
      <vt:lpstr>7.4.-Аукцион</vt:lpstr>
      <vt:lpstr>7.5.-СПОТ_харид</vt:lpstr>
      <vt:lpstr>7.6.-СПОТ_сотиш</vt:lpstr>
      <vt:lpstr>8-coopere</vt:lpstr>
      <vt:lpstr>Восстановлен 2022</vt:lpstr>
      <vt:lpstr>Лист1</vt:lpstr>
      <vt:lpstr>'1-Хом аше ва мат'!Заголовки_для_печати</vt:lpstr>
      <vt:lpstr>'2-Махсулот сотиш'!Заголовки_для_печати</vt:lpstr>
      <vt:lpstr>'3-Хизматлар'!Заголовки_для_печати</vt:lpstr>
      <vt:lpstr>'7.1-Магазин хт харид'!Заголовки_для_печати</vt:lpstr>
      <vt:lpstr>'7.6.-СПОТ_сотиш'!Заголовки_для_печати</vt:lpstr>
      <vt:lpstr>'1-Хом аше ва мат'!Область_печати</vt:lpstr>
      <vt:lpstr>'2-Махсулот сотиш'!Область_печати</vt:lpstr>
      <vt:lpstr>'3-Импорт '!Область_печати</vt:lpstr>
      <vt:lpstr>'3-Хизматлар'!Область_печати</vt:lpstr>
      <vt:lpstr>'7.1-1-xarid.uzex.uz auksion'!Область_печати</vt:lpstr>
      <vt:lpstr>'7.1-xarid.uzex.uz'!Область_печати</vt:lpstr>
      <vt:lpstr>'7.1-Магазин хт харид'!Область_печати</vt:lpstr>
      <vt:lpstr>'7.2-Конкурс-Отб.наил.предл.'!Область_печати</vt:lpstr>
      <vt:lpstr>'7.4.-Аукцион'!Область_печати</vt:lpstr>
      <vt:lpstr>'7.5.-СПОТ_харид'!Область_печати</vt:lpstr>
      <vt:lpstr>'7.6.-СПОТ_сотиш'!Область_печати</vt:lpstr>
      <vt:lpstr>'7-Гос.зак.'!Область_печати</vt:lpstr>
      <vt:lpstr>'8-coopere'!Область_печати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2023-07-19T11:40:00Z</cp:lastPrinted>
  <dcterms:created xsi:type="dcterms:W3CDTF">2017-10-16T10:27:44Z</dcterms:created>
  <dcterms:modified xsi:type="dcterms:W3CDTF">2024-02-19T10:10:32Z</dcterms:modified>
</cp:coreProperties>
</file>