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йил 19.06.2026  УМУМИЙ ЙИҒИЛИШ\2026 йил 19.06.2026  УМУМИЙ ЙИҒИЛИШ\"/>
    </mc:Choice>
  </mc:AlternateContent>
  <bookViews>
    <workbookView xWindow="0" yWindow="0" windowWidth="28800" windowHeight="12330"/>
  </bookViews>
  <sheets>
    <sheet name="2025 год_узб " sheetId="1" r:id="rId1"/>
    <sheet name="2025 год_рус" sheetId="2" r:id="rId2"/>
    <sheet name="2025 год_анг" sheetId="5" r:id="rId3"/>
  </sheets>
  <definedNames>
    <definedName name="Print_Area" localSheetId="2">'2025 год_анг'!$A$1:$I$232</definedName>
    <definedName name="Print_Area" localSheetId="1">'2025 год_рус'!$A$1:$I$233</definedName>
    <definedName name="Print_Area" localSheetId="0">'2025 год_узб '!$A$1:$I$234</definedName>
    <definedName name="_xlnm.Print_Area" localSheetId="2">'2025 год_анг'!$A$1:$I$234</definedName>
    <definedName name="_xlnm.Print_Area" localSheetId="1">'2025 год_рус'!$A$1:$I$235</definedName>
    <definedName name="_xlnm.Print_Area" localSheetId="0">'2025 год_узб '!$A$1:$I$234</definedName>
  </definedNames>
  <calcPr calcId="162913"/>
</workbook>
</file>

<file path=xl/calcChain.xml><?xml version="1.0" encoding="utf-8"?>
<calcChain xmlns="http://schemas.openxmlformats.org/spreadsheetml/2006/main">
  <c r="I65" i="5" l="1"/>
  <c r="H65" i="5"/>
  <c r="I66" i="5"/>
  <c r="H66" i="5"/>
  <c r="I67" i="2"/>
  <c r="H67" i="2"/>
  <c r="G36" i="1"/>
  <c r="G35" i="1" l="1"/>
  <c r="G34" i="1"/>
  <c r="G33" i="1"/>
  <c r="G32" i="1" l="1"/>
  <c r="G40" i="1"/>
  <c r="I211" i="5" l="1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10" i="5"/>
  <c r="C48" i="5" l="1"/>
  <c r="C219" i="5" l="1"/>
  <c r="G44" i="5"/>
  <c r="G43" i="5"/>
  <c r="B212" i="2" l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11" i="5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62" i="5"/>
  <c r="B63" i="5" s="1"/>
  <c r="B212" i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G230" i="2" l="1"/>
  <c r="G231" i="2"/>
  <c r="G232" i="2"/>
  <c r="G233" i="2"/>
  <c r="G229" i="2"/>
  <c r="G65" i="2"/>
  <c r="G64" i="5" s="1"/>
  <c r="H65" i="2"/>
  <c r="H64" i="5" s="1"/>
  <c r="I65" i="2"/>
  <c r="G68" i="2"/>
  <c r="G67" i="5" s="1"/>
  <c r="H68" i="2"/>
  <c r="I68" i="2"/>
  <c r="G63" i="2"/>
  <c r="G62" i="5" s="1"/>
  <c r="G64" i="2"/>
  <c r="G63" i="5" s="1"/>
  <c r="G62" i="2"/>
  <c r="G61" i="5" s="1"/>
  <c r="H63" i="2"/>
  <c r="H62" i="5" s="1"/>
  <c r="I63" i="2"/>
  <c r="I62" i="5" s="1"/>
  <c r="H64" i="2"/>
  <c r="H63" i="5" s="1"/>
  <c r="I64" i="2"/>
  <c r="I63" i="5" s="1"/>
  <c r="I62" i="2"/>
  <c r="I61" i="5" s="1"/>
  <c r="I67" i="5" l="1"/>
  <c r="H67" i="5"/>
  <c r="I64" i="5"/>
  <c r="G39" i="5"/>
  <c r="H62" i="2"/>
  <c r="H61" i="5" s="1"/>
  <c r="G39" i="2"/>
  <c r="G40" i="2" s="1"/>
  <c r="G40" i="5" l="1"/>
  <c r="H122" i="5" l="1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5" i="5"/>
  <c r="I145" i="5"/>
  <c r="H146" i="5"/>
  <c r="I146" i="5"/>
  <c r="H147" i="5"/>
  <c r="I147" i="5"/>
  <c r="H148" i="5"/>
  <c r="I148" i="5"/>
  <c r="H149" i="5"/>
  <c r="I149" i="5"/>
  <c r="H150" i="5"/>
  <c r="I150" i="5"/>
  <c r="H151" i="5"/>
  <c r="I151" i="5"/>
  <c r="H152" i="5"/>
  <c r="I152" i="5"/>
  <c r="H153" i="5"/>
  <c r="I153" i="5"/>
  <c r="H154" i="5"/>
  <c r="I154" i="5"/>
  <c r="H155" i="5"/>
  <c r="I15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I121" i="5"/>
  <c r="H121" i="5"/>
  <c r="F167" i="5"/>
  <c r="G167" i="5"/>
  <c r="H167" i="5"/>
  <c r="I167" i="5"/>
  <c r="F168" i="5"/>
  <c r="G168" i="5"/>
  <c r="H168" i="5"/>
  <c r="I168" i="5"/>
  <c r="F169" i="5"/>
  <c r="G169" i="5"/>
  <c r="H169" i="5"/>
  <c r="I169" i="5"/>
  <c r="F170" i="5"/>
  <c r="G170" i="5"/>
  <c r="H170" i="5"/>
  <c r="I170" i="5"/>
  <c r="F171" i="5"/>
  <c r="G171" i="5"/>
  <c r="H171" i="5"/>
  <c r="I171" i="5"/>
  <c r="F172" i="5"/>
  <c r="G172" i="5"/>
  <c r="H172" i="5"/>
  <c r="I172" i="5"/>
  <c r="F173" i="5"/>
  <c r="G173" i="5"/>
  <c r="H173" i="5"/>
  <c r="I173" i="5"/>
  <c r="F174" i="5"/>
  <c r="G174" i="5"/>
  <c r="H174" i="5"/>
  <c r="I174" i="5"/>
  <c r="F175" i="5"/>
  <c r="G175" i="5"/>
  <c r="H175" i="5"/>
  <c r="I175" i="5"/>
  <c r="F176" i="5"/>
  <c r="G176" i="5"/>
  <c r="H176" i="5"/>
  <c r="I176" i="5"/>
  <c r="F177" i="5"/>
  <c r="G177" i="5"/>
  <c r="H177" i="5"/>
  <c r="I177" i="5"/>
  <c r="F178" i="5"/>
  <c r="G178" i="5"/>
  <c r="H178" i="5"/>
  <c r="I178" i="5"/>
  <c r="F179" i="5"/>
  <c r="G179" i="5"/>
  <c r="H179" i="5"/>
  <c r="I179" i="5"/>
  <c r="F180" i="5"/>
  <c r="G180" i="5"/>
  <c r="H180" i="5"/>
  <c r="I180" i="5"/>
  <c r="F181" i="5"/>
  <c r="G181" i="5"/>
  <c r="H181" i="5"/>
  <c r="I181" i="5"/>
  <c r="F182" i="5"/>
  <c r="G182" i="5"/>
  <c r="H182" i="5"/>
  <c r="I182" i="5"/>
  <c r="F183" i="5"/>
  <c r="G183" i="5"/>
  <c r="H183" i="5"/>
  <c r="I183" i="5"/>
  <c r="F184" i="5"/>
  <c r="G184" i="5"/>
  <c r="H184" i="5"/>
  <c r="I184" i="5"/>
  <c r="F185" i="5"/>
  <c r="G185" i="5"/>
  <c r="H185" i="5"/>
  <c r="I185" i="5"/>
  <c r="F186" i="5"/>
  <c r="G186" i="5"/>
  <c r="H186" i="5"/>
  <c r="I186" i="5"/>
  <c r="F187" i="5"/>
  <c r="G187" i="5"/>
  <c r="H187" i="5"/>
  <c r="I187" i="5"/>
  <c r="F188" i="5"/>
  <c r="G188" i="5"/>
  <c r="H188" i="5"/>
  <c r="I188" i="5"/>
  <c r="F189" i="5"/>
  <c r="G189" i="5"/>
  <c r="H189" i="5"/>
  <c r="I189" i="5"/>
  <c r="F190" i="5"/>
  <c r="G190" i="5"/>
  <c r="H190" i="5"/>
  <c r="I190" i="5"/>
  <c r="F191" i="5"/>
  <c r="G191" i="5"/>
  <c r="H191" i="5"/>
  <c r="I191" i="5"/>
  <c r="F192" i="5"/>
  <c r="G192" i="5"/>
  <c r="H192" i="5"/>
  <c r="I192" i="5"/>
  <c r="G166" i="5"/>
  <c r="H166" i="5"/>
  <c r="I166" i="5"/>
  <c r="F166" i="5"/>
  <c r="F168" i="2"/>
  <c r="G168" i="2"/>
  <c r="H168" i="2"/>
  <c r="I168" i="2"/>
  <c r="F169" i="2"/>
  <c r="G169" i="2"/>
  <c r="H169" i="2"/>
  <c r="I169" i="2"/>
  <c r="F170" i="2"/>
  <c r="G170" i="2"/>
  <c r="H170" i="2"/>
  <c r="I170" i="2"/>
  <c r="F171" i="2"/>
  <c r="G171" i="2"/>
  <c r="H171" i="2"/>
  <c r="I171" i="2"/>
  <c r="F172" i="2"/>
  <c r="G172" i="2"/>
  <c r="H172" i="2"/>
  <c r="I172" i="2"/>
  <c r="F173" i="2"/>
  <c r="G173" i="2"/>
  <c r="H173" i="2"/>
  <c r="I173" i="2"/>
  <c r="F174" i="2"/>
  <c r="G174" i="2"/>
  <c r="H174" i="2"/>
  <c r="I174" i="2"/>
  <c r="F175" i="2"/>
  <c r="G175" i="2"/>
  <c r="H175" i="2"/>
  <c r="I175" i="2"/>
  <c r="F176" i="2"/>
  <c r="G176" i="2"/>
  <c r="H176" i="2"/>
  <c r="I176" i="2"/>
  <c r="F177" i="2"/>
  <c r="G177" i="2"/>
  <c r="H177" i="2"/>
  <c r="I177" i="2"/>
  <c r="F178" i="2"/>
  <c r="G178" i="2"/>
  <c r="H178" i="2"/>
  <c r="I178" i="2"/>
  <c r="F179" i="2"/>
  <c r="G179" i="2"/>
  <c r="H179" i="2"/>
  <c r="I179" i="2"/>
  <c r="F180" i="2"/>
  <c r="G180" i="2"/>
  <c r="H180" i="2"/>
  <c r="I180" i="2"/>
  <c r="F181" i="2"/>
  <c r="G181" i="2"/>
  <c r="H181" i="2"/>
  <c r="I181" i="2"/>
  <c r="F182" i="2"/>
  <c r="G182" i="2"/>
  <c r="H182" i="2"/>
  <c r="I182" i="2"/>
  <c r="F183" i="2"/>
  <c r="G183" i="2"/>
  <c r="H183" i="2"/>
  <c r="I183" i="2"/>
  <c r="F184" i="2"/>
  <c r="G184" i="2"/>
  <c r="H184" i="2"/>
  <c r="I184" i="2"/>
  <c r="F185" i="2"/>
  <c r="G185" i="2"/>
  <c r="H185" i="2"/>
  <c r="I185" i="2"/>
  <c r="F186" i="2"/>
  <c r="G186" i="2"/>
  <c r="H186" i="2"/>
  <c r="I186" i="2"/>
  <c r="F187" i="2"/>
  <c r="G187" i="2"/>
  <c r="H187" i="2"/>
  <c r="I187" i="2"/>
  <c r="F188" i="2"/>
  <c r="G188" i="2"/>
  <c r="H188" i="2"/>
  <c r="I188" i="2"/>
  <c r="F189" i="2"/>
  <c r="G189" i="2"/>
  <c r="H189" i="2"/>
  <c r="I189" i="2"/>
  <c r="F190" i="2"/>
  <c r="G190" i="2"/>
  <c r="H190" i="2"/>
  <c r="I190" i="2"/>
  <c r="F191" i="2"/>
  <c r="G191" i="2"/>
  <c r="H191" i="2"/>
  <c r="I191" i="2"/>
  <c r="F192" i="2"/>
  <c r="G192" i="2"/>
  <c r="H192" i="2"/>
  <c r="I192" i="2"/>
  <c r="F193" i="2"/>
  <c r="H193" i="2"/>
  <c r="I193" i="2"/>
  <c r="G167" i="2"/>
  <c r="H167" i="2"/>
  <c r="I167" i="2"/>
  <c r="F167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I122" i="2"/>
  <c r="H122" i="2"/>
  <c r="G33" i="5" l="1"/>
  <c r="G33" i="2"/>
  <c r="G34" i="5"/>
  <c r="G34" i="2"/>
  <c r="G35" i="2"/>
  <c r="G35" i="5"/>
  <c r="G32" i="5"/>
  <c r="G32" i="2"/>
  <c r="G36" i="5"/>
  <c r="G36" i="2"/>
  <c r="G44" i="2"/>
  <c r="G43" i="2"/>
</calcChain>
</file>

<file path=xl/sharedStrings.xml><?xml version="1.0" encoding="utf-8"?>
<sst xmlns="http://schemas.openxmlformats.org/spreadsheetml/2006/main" count="1349" uniqueCount="713">
  <si>
    <t xml:space="preserve">Веб-сайтда ахборот жойлаштирган ваколатли шахснинг </t>
  </si>
  <si>
    <t>Бош бухгалтер ўринбосари</t>
  </si>
  <si>
    <t>Асос(лар) содир этилган сана</t>
  </si>
  <si>
    <t>Жойлашган ери (яшаш жойи)(давлат, вилоят, шахар, туман)</t>
  </si>
  <si>
    <t>Улар аффилланган шахс деб эътироф этилиш асоси</t>
  </si>
  <si>
    <t>Ф.И.Ш. ёки тўлиқ номи</t>
  </si>
  <si>
    <t>№</t>
  </si>
  <si>
    <t xml:space="preserve"> АФФИЛЛАНГАН ШАХСЛАР РЎЙХАТИ                                                                                                                                      (хисобот йилининг якуни холатига)</t>
  </si>
  <si>
    <t>16.</t>
  </si>
  <si>
    <t>Битимлар тузилмаган.</t>
  </si>
  <si>
    <t>Битимлар бўйича қабул қилинган қарорларнинг тўлиқ таърифи</t>
  </si>
  <si>
    <t>Эмитентнинг битимлар бўйича қарор қабул қилган органи</t>
  </si>
  <si>
    <t>Суммаси</t>
  </si>
  <si>
    <t>Битим предмети</t>
  </si>
  <si>
    <t>Контрагаентнинг Ф.И.Ш. ёки тўлиқ номи</t>
  </si>
  <si>
    <t>Битим тузилган сана</t>
  </si>
  <si>
    <t>ХИСОБОТ ЙИЛИДА АФФИЛЛАНГАН ШАХСЛАР БИЛАН ТУЗИЛГАН БИТИМЛАР РЎЙХАТИ</t>
  </si>
  <si>
    <t>15.</t>
  </si>
  <si>
    <t>ХИСОБОТ ЙИЛИДА  ТУЗИЛГАН ЙИРИК БИТИМЛАР РЎЙХАТИ</t>
  </si>
  <si>
    <t>14.</t>
  </si>
  <si>
    <t>Аудиторлик хулосасининг нусхаси:</t>
  </si>
  <si>
    <t>Текшириш утказилган аудитор (аудиторлар)нинг Ф.И.Ш.</t>
  </si>
  <si>
    <t>Аудиторлик хулосасининг раками берилган сана</t>
  </si>
  <si>
    <t>Аудиторлик хулосаси берилган сана</t>
  </si>
  <si>
    <t>Коникарли (ижобий)</t>
  </si>
  <si>
    <t>Хулоса тури</t>
  </si>
  <si>
    <t>Лицензия раками</t>
  </si>
  <si>
    <t>Лицензия берилган сана:</t>
  </si>
  <si>
    <t>Аудиторлик ташкилотининг номи:</t>
  </si>
  <si>
    <t>АУДИТОРЛИК ТЕКШИРУВИ НАТИЖАЛАРИ ТЎҒРИСИДА МАЪЛУМОТ</t>
  </si>
  <si>
    <t>13.</t>
  </si>
  <si>
    <t>Ҳисобот даврининг соф фойдаси (зарари) (сатр.240-250-260)
Чистая прибыль (убыток) отчетного периода (стр.240-250-260)</t>
  </si>
  <si>
    <t xml:space="preserve">Фойдадан бошқа солиқлар ва йиғимлар
Прочие налоги и сборы от прибыли </t>
  </si>
  <si>
    <t>Даромад (фойда) солиғи
Налог на доходы (прибыль)</t>
  </si>
  <si>
    <t>Даромад (фойда) солиғини тўлагунга қадар фойда (зарар) (сатр.220+/-230)
Прибыль (убыток) до уплаты налога на доходы (прибыль) (стр.220+/-230)</t>
  </si>
  <si>
    <t>Фавқулоддаги фойда ва зарарлар
Чрезвычайные прибыли и убытки</t>
  </si>
  <si>
    <t>Умумхўжалик фаолиятининг фойдаси (зарари) (сатр.100+110-170)
Прибыль (убыток) от общехозяйственной деятельности (стр.100+110-170)</t>
  </si>
  <si>
    <t>Молиявий фаолият бўйича бошқа харажатлар
Прочие расходы по финансовой деятельности</t>
  </si>
  <si>
    <t>Валюта курси фарқидан зарарлар
Убытки от валютных курсовых разниц</t>
  </si>
  <si>
    <t>Узоы муддатли ижара (лизинг) бўйича фоизлар шаклидаги харажатлар
Расходы в виде процентов по долгосрочной аренде (лизингу)
(Строка в редакции Приказа МФ, зарегистрированного МЮ 12.11.2003 г. N 1209-1)</t>
  </si>
  <si>
    <t>Фоизлар шаклидаги харажатлар
Расходы в виде процентов</t>
  </si>
  <si>
    <t>Молиявий фаолият бўйича харажатлар (сатр.180+190+200+210),  шу жумладан: 
Расходы по финансовой деятельности (стр.180+190+200+210),  в том числе:</t>
  </si>
  <si>
    <t>Молиявий фаолиятнинг бошқа даромадлари
Прочие доходы от финансовой деятельности</t>
  </si>
  <si>
    <t>Валюта курси фарқидан даромадлар
Доходы от валютных курсовых разниц</t>
  </si>
  <si>
    <t>Узоқ муддатли ижара (лизинг) дан даромадлар 
Доходы от долгосрочной аренды (лизинг)
(Строка в редакции Приказа МФ, зарегистрированного МЮ 12.11.2003 г. N 1209-1)</t>
  </si>
  <si>
    <t xml:space="preserve">Фоизлар шаклидаги даромадлар
Доходы в виде процентов </t>
  </si>
  <si>
    <t xml:space="preserve">Дивидендлар шаклидаги даромадлар 
Доходы в виде дивидендов 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</si>
  <si>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</si>
  <si>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 xml:space="preserve">Асосий фаолиятнинг фойдаси (зарари) (сатр. 030-040+090)
Прибыль (убыток) от основной деятельности  (стр.030-040+090) </t>
  </si>
  <si>
    <t>090</t>
  </si>
  <si>
    <t xml:space="preserve">Асосий фаолиятнинг бошқа даромадлари
Прочие доходы от основной деятельности </t>
  </si>
  <si>
    <t>080</t>
  </si>
  <si>
    <t>Келгусида солиққа тортиладиган базадан чиқариладиган ҳисобот даври харажатлари
Расходы отчетного периода, исключаемые из налогооблагаемой базы в будущем</t>
  </si>
  <si>
    <t>070</t>
  </si>
  <si>
    <t xml:space="preserve">Бошқа операцион харажатлар 
Прочие операционные расходы </t>
  </si>
  <si>
    <t>060</t>
  </si>
  <si>
    <t>Маъмурий харажатлар
Административные расходы</t>
  </si>
  <si>
    <t>050</t>
  </si>
  <si>
    <t xml:space="preserve">Сотиш харажатлари 
Расходы по реализации  </t>
  </si>
  <si>
    <t>040</t>
  </si>
  <si>
    <t>Давр харажатлари, жами  (сатр.050+060+070+080), шу жумладан:
Расходы периода, всего  (стр.050+060+070+080), в том числе:</t>
  </si>
  <si>
    <t>030</t>
  </si>
  <si>
    <t>Маҳсулот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</si>
  <si>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020</t>
  </si>
  <si>
    <t>Сотилган маҳсулот (товар, иш ва хизмат) ларнинг таннархи
Себестоимость реализованной продукции (товаров, работ и услуг)</t>
  </si>
  <si>
    <t>010</t>
  </si>
  <si>
    <t>Маҳсулот (товар, иш ва хизмат) ларни сотишдан соф тушум
Чистая выручка от реализации продукции (товаров, работ и услуг)</t>
  </si>
  <si>
    <t xml:space="preserve">Харажатлар 
(зарарлар)
Расходы  
(убытки)
</t>
  </si>
  <si>
    <t xml:space="preserve">Даромадлар
 (фойда)
Доходы 
(прибыль)
</t>
  </si>
  <si>
    <t xml:space="preserve">Ҳисобот даврида 
За отчетный период
</t>
  </si>
  <si>
    <t xml:space="preserve">Ўтган йилнинг шу даврида 
За соответствующий период прошлого года
</t>
  </si>
  <si>
    <t xml:space="preserve">Сатр коди
Код стр.
</t>
  </si>
  <si>
    <t xml:space="preserve">Кўрсаткичлар номи
Наименование показателя
</t>
  </si>
  <si>
    <t>АКЦИЯДОРЛИК ЖАМИЯТЛАРИ УЧУН МОЛИЯВИЙ НАТИЖАЛАР ТУГРИСИДАГИ ХИСОБОТИ  (минг сумда)</t>
  </si>
  <si>
    <t>12.</t>
  </si>
  <si>
    <t>780</t>
  </si>
  <si>
    <t xml:space="preserve">Баланс пассиви бўйича жами (сатр.480+770)
Всего по пассиву баланса (стр.480+770)
</t>
  </si>
  <si>
    <t>770</t>
  </si>
  <si>
    <t xml:space="preserve">II бўлим бўйича жами  (сатр.490+600)
Итого по разделу II  (стр.490+600)
</t>
  </si>
  <si>
    <t>760</t>
  </si>
  <si>
    <t>Бошқа кредиторлик қарзлар (6950 дан ташқари 6900)
Прочие кредиторские задолженности (6900 кроме 6950)</t>
  </si>
  <si>
    <t>750</t>
  </si>
  <si>
    <t>Узоқ муддатли мажбуриятларнинг жорий қисми (6950)
Текущая часть долгосрочных обязательств (6950)</t>
  </si>
  <si>
    <t>740</t>
  </si>
  <si>
    <t>Қисқа муддатли қарзлар (6820, 6830, 6840)
Краткосрочные займы (6820, 6830, 6840)</t>
  </si>
  <si>
    <t>730</t>
  </si>
  <si>
    <t>Қисқа муддатли банк кредитлари  (6810)
Краткосрочные банковские кредиты (6810)</t>
  </si>
  <si>
    <t>720</t>
  </si>
  <si>
    <t xml:space="preserve">Меҳнатга  ҳақ тўлаш бўйича қарз (6700)
Задолженность по оплате труда (6700) </t>
  </si>
  <si>
    <t>710</t>
  </si>
  <si>
    <t>Таъсисчиларга бўлган қарзлар (6600)
Задолженность учредителям (6600)</t>
  </si>
  <si>
    <t>700</t>
  </si>
  <si>
    <t>Маєсадли давлат жамғармаларига тўловлар бўйича қарз (6520)
Задолженность по платежам в государственные целевые фонды (6520)</t>
  </si>
  <si>
    <t>690</t>
  </si>
  <si>
    <t>Суғурталар бўйича қарз (6510)
Задолженность по страхованию (6510)</t>
  </si>
  <si>
    <t>680</t>
  </si>
  <si>
    <t>Бюджетга тўловлар бўйича қарз (6400)
Задолженность по платежам в бюджет (6400)</t>
  </si>
  <si>
    <t>670</t>
  </si>
  <si>
    <t>Олинган бўнаклар (6300)
Полученные авансы (6300)</t>
  </si>
  <si>
    <t>660</t>
  </si>
  <si>
    <t>Бошқа кечиктирилган мажбуриятлар (6250, 6290)
Прочие отсроченные обязательства (6250, 6290)</t>
  </si>
  <si>
    <t>650</t>
  </si>
  <si>
    <t>Солиқ ва мажбурий тўловлар бўйича кечиктирилган мажбуриятлар (6240) 
Отсроченные  обязательства по налогам и обязательным платежам (6240)</t>
  </si>
  <si>
    <t>640</t>
  </si>
  <si>
    <t>Кечиктирилган даромадлар (6210, 6220, 6230)
Отсроченные доходы (6210, 6220, 6230)</t>
  </si>
  <si>
    <t>630</t>
  </si>
  <si>
    <t xml:space="preserve">Шўъба ва қарам хўжалик жамиятларга қарз (6120)
Задолженность дочерним и зависимым хозяйственным обществам (6120) </t>
  </si>
  <si>
    <t>620</t>
  </si>
  <si>
    <t xml:space="preserve">Ажратилган бўлинмаларга қарз (6110)
Задолженность обособленным подразделениям (6110) </t>
  </si>
  <si>
    <t>610</t>
  </si>
  <si>
    <t>Мол етказиб берувчилар ва пудратчиларга қарз (6000) 
Задолженность поставщикам и подрядчикам  (6000)   госрезер и бнпз</t>
  </si>
  <si>
    <t>602</t>
  </si>
  <si>
    <t xml:space="preserve">шундан: муддати ўтган жорий кредиторлик қарзлари 
из нее: просроченная текущая кредиторская задолженность </t>
  </si>
  <si>
    <t>601</t>
  </si>
  <si>
    <t>шу жумладан: жорий кредиторлик қарзлари (сатр.610+630+650+670+680+690+700+710+720+760)
в том числе: текущая кредиторская задолженность (стр.610+630+650+670+680+690+ +700+710+720+760)</t>
  </si>
  <si>
    <t>600</t>
  </si>
  <si>
    <t>жорий мажбуриятлар, жами
(сатр.610+630+640+650+660+670+680+690+700+710+ 720+730+740+750+760)
Текущие обязательства, всего
(стр.610+630+640+650+660+670+680+690+700+710+ 720+730+740+750+760)</t>
  </si>
  <si>
    <t>590</t>
  </si>
  <si>
    <t>Бошқа узоқ муддатли кредиторлик қарзлар (7900)
Прочие долгосрочные кредиторские задолженности (7900)</t>
  </si>
  <si>
    <t>580</t>
  </si>
  <si>
    <t>Узоқ муддатли қарзлар (7820, 7830, 7840)
Долгосрочные займы  (7820, 7830, 7840)</t>
  </si>
  <si>
    <t>570</t>
  </si>
  <si>
    <t xml:space="preserve">Узоқ муддатли банк кредитлари (7810)
Долгосрочные банковские кредиты (7810)
</t>
  </si>
  <si>
    <t>560</t>
  </si>
  <si>
    <t>Харидорлар ва буюртмачилардан олинган бўнаклар (7300)
Авансы, полученные от покупателей и заказчиков (7300)</t>
  </si>
  <si>
    <t>550</t>
  </si>
  <si>
    <t>Бошқа узоқ муддатли кечиктирилган мажбуриятлар (7250, 7290)
Прочие долгосрочные отсроченные обязательства (7250, 7290)</t>
  </si>
  <si>
    <t>540</t>
  </si>
  <si>
    <t>Солиқ ва мажбурий тўловлар бўйича узоқ муддатли кечиктирилган мажбуриятлар (7240) 
Долгосрочные отсроченные  обязательства по налогам и обязательным платежам (7240)</t>
  </si>
  <si>
    <t>530</t>
  </si>
  <si>
    <t>Узоқ муддатли кечиктирилган даромадлар (7210, 7220, 7230) 
Долгосрочные отсроченные  доходы  (7210, 7220, 7230)</t>
  </si>
  <si>
    <t>520</t>
  </si>
  <si>
    <t xml:space="preserve">Шўъба ва қарам хўжалик жамиятларга узоқ муддатли қарз (7120) 
Долгосрочная задолженность дочерним и зависимым хозяйственным обществам (7120)
</t>
  </si>
  <si>
    <t>510</t>
  </si>
  <si>
    <t>Ажратилган бўлинмаларга узоқ муддатли қарз (7110) 
Долгосрочная задолженность обособленным подразделениям (7110)</t>
  </si>
  <si>
    <t>500</t>
  </si>
  <si>
    <t xml:space="preserve">Мол етказиб берувчилар ва пудратчиларга узоқ муддатли қарз (7000)
Долгосрочная задолженость поставщикам и подрядчикам (7000)
</t>
  </si>
  <si>
    <t>491</t>
  </si>
  <si>
    <t>шу жумладан: узоқ муддатли кредиторлик қарзлари (сатр.500+520+540+560+590)
в том числе: долгосрочная кредиторская задолженность (стр.500+520+540+560+590)</t>
  </si>
  <si>
    <t>490</t>
  </si>
  <si>
    <t>Узоқ муддатли мажбуриятлар, жами (сатр.500+510+520+530+540+550+560+ 570+580+590)
Долгосрочные обязательства, всего (стр.500+510+520+530+540+550+560+570+580+  590)</t>
  </si>
  <si>
    <t xml:space="preserve">II. Мажбуриятлар
II. Обязательства  </t>
  </si>
  <si>
    <t>480</t>
  </si>
  <si>
    <t>I бўлим бўйича жами (сатр.410+420+430-440+450+460+470)
Итого по разделу I  (стр.410+420+430-440+450+460+470)</t>
  </si>
  <si>
    <t>470</t>
  </si>
  <si>
    <t>Келгуси давр харажатлари ва тўловлари учун захиралар (8900) 
Резервы предстоящих расходов и платежей (8900)</t>
  </si>
  <si>
    <t>460</t>
  </si>
  <si>
    <t xml:space="preserve">Мақсадли тушумлар (8800)
Целевые поступления (8800) 
</t>
  </si>
  <si>
    <t>450</t>
  </si>
  <si>
    <t>Тақсимланмаган фойда (қопланмаган зарар) (8700)
Нераспределенная прибыль (непокрытый убыток) (8700)</t>
  </si>
  <si>
    <t>440</t>
  </si>
  <si>
    <t xml:space="preserve">Сотиб олинган хусусий акциялар (8600)
Выкупленные собственные акции (8600)
</t>
  </si>
  <si>
    <t>430</t>
  </si>
  <si>
    <t xml:space="preserve">Резерв капитали (8500)
Резервный капитал (8500)
</t>
  </si>
  <si>
    <t>420</t>
  </si>
  <si>
    <t xml:space="preserve">Қўшилган капитал (8400)
Добавленный капитал (8400) 
</t>
  </si>
  <si>
    <t>410</t>
  </si>
  <si>
    <t xml:space="preserve">Устав капитали (8300)
Уставный капитал (8300)
</t>
  </si>
  <si>
    <t>Пассив</t>
  </si>
  <si>
    <t>400</t>
  </si>
  <si>
    <t xml:space="preserve">Баланс активи бўйича жами (сатр.130+390)
Всего по активу баланса (стр.130+стр.390)
</t>
  </si>
  <si>
    <t>390</t>
  </si>
  <si>
    <t>II бўлим бўйича жами (сатр.140+190+200+210+320+370+380)
Итого по разделу II  (стр. 140+190+200+210+320+370+380)</t>
  </si>
  <si>
    <t>380</t>
  </si>
  <si>
    <t xml:space="preserve">Бошқа жорий активлар (5900)
Прочие текущие активы (5900)
</t>
  </si>
  <si>
    <t>370</t>
  </si>
  <si>
    <t xml:space="preserve">Қисқа муддатли инвестициялар (5800)
Краткосрочные инвестиции (5800) 
</t>
  </si>
  <si>
    <t>360</t>
  </si>
  <si>
    <t>Бошқа пул маблағлари ва эквивалентлари (5500, 5600, 5700)
Прочие денежные средства и эквиваленты (5500, 5600, 5700)</t>
  </si>
  <si>
    <t>350</t>
  </si>
  <si>
    <t xml:space="preserve">Чет эл валютасидаги пул маблағлари (5200)
Денежные средства в иностранной валюте (5200)
</t>
  </si>
  <si>
    <t>340</t>
  </si>
  <si>
    <t xml:space="preserve">Ҳисоблашиш счётидаги пул маблағлари  (5100)
Денежные средства на расчетном счете (5100)
</t>
  </si>
  <si>
    <t>330</t>
  </si>
  <si>
    <t xml:space="preserve">Кассадаги пул маблағлари  (5000)
Денежные средства в кассе (5000)
</t>
  </si>
  <si>
    <t>320</t>
  </si>
  <si>
    <t>Пул маблағлари, жами (сатр.330+340+350+360), шу жумладан:
Денежные средства, всего (стр.330+340+350+360), в том числе:</t>
  </si>
  <si>
    <t>310</t>
  </si>
  <si>
    <t xml:space="preserve">Бошқа дебиторлик қарзлари (4800)
Прочие дебиторские задолженности (4800)
</t>
  </si>
  <si>
    <t>300</t>
  </si>
  <si>
    <t>Ходимларнинг бошқа операциялар бўйича қарзи (4700)
Задолженность персонала по прочим операциям (4700)</t>
  </si>
  <si>
    <t>290</t>
  </si>
  <si>
    <t>Таъсисчиларнинг устав капиталига улушлар бўйича қарзи (4600)
Задолженност учредителей по вкладам в уставный капитал (4600)</t>
  </si>
  <si>
    <t>280</t>
  </si>
  <si>
    <t>Мақсадли давлат жамғармалари ва суғурталар бўйича бўнак тўловлари (4500)
Авансовые платежи в государственные целевые фонды и по страхованию (4500)</t>
  </si>
  <si>
    <t>270</t>
  </si>
  <si>
    <t>Бюджетга солиқ ва йиғимлар бўйича бўнак тўловлари (4400)
Авансовые платежи по налогам и сборам в бюджет (4400)</t>
  </si>
  <si>
    <t>260</t>
  </si>
  <si>
    <t>Мол етказиб берувчилар ва пудратчиларга берилган бўнаклар (4300)
Авансы, выданные поставщикам и подрядчикам (4300)</t>
  </si>
  <si>
    <t>250</t>
  </si>
  <si>
    <t xml:space="preserve">Ходимларга берилган бўнаклар (4200)
Авансы, выданные персоналу (4200)
</t>
  </si>
  <si>
    <t>240</t>
  </si>
  <si>
    <t>Шўъба ва қарам хўжалик жамиятларнинг қарзи (4120)
Задолженность дочерних и зависимых хозяйственных обществ (4120)  ФНПЗ</t>
  </si>
  <si>
    <t>230</t>
  </si>
  <si>
    <t>Ажратилган бўлинмаларнинг қарзи (4110) 
Задолженность обособленных подразделений (4110)</t>
  </si>
  <si>
    <t>220</t>
  </si>
  <si>
    <t>Харидор ва буюртмачиларнинг қарзи (4000 дан 4900 нинг айирмаси)
Задолженность покупателей и заказчиков (4000 за минусом 4900)</t>
  </si>
  <si>
    <t>211</t>
  </si>
  <si>
    <t xml:space="preserve">шундан: муддати ўтган
из нее: просроченная 
</t>
  </si>
  <si>
    <t>210</t>
  </si>
  <si>
    <t>Дебиторлар, жами  (сатр.220+230+240+250+260+270+280+290+300+ 310)
Дебиторы, всего (стр.220+230+240+250+260+ 270+ 280+290+300+310)</t>
  </si>
  <si>
    <t>200</t>
  </si>
  <si>
    <t xml:space="preserve">Кечиктирилган харажатлар (3200)
Отсроченные расходы (3200)
</t>
  </si>
  <si>
    <t>190</t>
  </si>
  <si>
    <t>Келгуси давр харажатлари (3100)
Расходы будущих периодов (3100)</t>
  </si>
  <si>
    <t>180</t>
  </si>
  <si>
    <t>Товарлар (2910дан2980нинг айирмаси)                                                                                     Товары (2900 за минусом 2980)</t>
  </si>
  <si>
    <t>170</t>
  </si>
  <si>
    <t xml:space="preserve">Тайёр маҳсулот (2800)
Готовая продукция (2800)
</t>
  </si>
  <si>
    <t>160</t>
  </si>
  <si>
    <t>Тугалланмаган ишлаб чиқариш (2000, 2100, 2300, 2700)
Незавершенное производство (2000, 2100, 2300, 2700)</t>
  </si>
  <si>
    <t>150</t>
  </si>
  <si>
    <t>Ишлаб чиқариш захиралари (1000, 1100, 1500, 1600)
Производственные запасы (1000, 1100, 1500, 1600)</t>
  </si>
  <si>
    <t>140</t>
  </si>
  <si>
    <t>Товар-моддий захиралари, жами (сатр.150+160+170+180), шу жумладан:
Товарно-материальные запасы, всего (стр.150+160+170+180), в том числе:</t>
  </si>
  <si>
    <t>II. Жорий активлар
II. Текущие активы</t>
  </si>
  <si>
    <t>130</t>
  </si>
  <si>
    <t xml:space="preserve">I бўлим бўйича жами  (сатр. 012+022+030+090+100+110+120)
Итого по разделу I  (стр. 012+022+030+090+100+110+120)
</t>
  </si>
  <si>
    <t>120</t>
  </si>
  <si>
    <t>Узоқ муддатли кечиктирилган харажатлар (0950, 0960, 0990)
Долгосрочные отсроченные расходы (0950, 0960, 0990)</t>
  </si>
  <si>
    <t>110</t>
  </si>
  <si>
    <t>Узоқ муддатли дебиторлик қарзлари (0910, 0920, 0930, 0940)
Долгосрочная дебиторская задолженность (0910, 0920, 0930, 0940)</t>
  </si>
  <si>
    <t>100</t>
  </si>
  <si>
    <t>Капитал қўйилмалар (0800)
Капитальные вложения (0800)</t>
  </si>
  <si>
    <t>Ўрнатиладиган асбоб-ускуналар (0700)
Оборудование к установке (0700)</t>
  </si>
  <si>
    <t xml:space="preserve">Бошқа узоқ муддатли инвестициялар (0690) 
Прочие долгосрочные инвестиции (0690)
</t>
  </si>
  <si>
    <t>Чет эл капитали мавжуд бўлган корхоналарга инвестициялар (0640)
Инвестиции в предприятие с иностранным капиталом (0640)</t>
  </si>
  <si>
    <t>Қарам хўжалик жамиятларига инвестициялар (0630)
Инвестиции в зависимые хозяйственные общества (0630)</t>
  </si>
  <si>
    <t>Шўъба хўжалик жамиятларига инвестициялар (0620)
Инвестиции в дочерние хозяйственные общества (0620)</t>
  </si>
  <si>
    <t>Қимматли қоғозлар (0610)
Ценные бумаги (0610)</t>
  </si>
  <si>
    <t>Узоқ муддатли инвестициялар, жами (сатр.040+050+060+070+080), шу жумладан:
Долгосрочные инвестиции, всего (стр.040+050+060+070+080), в том числе:</t>
  </si>
  <si>
    <t>022</t>
  </si>
  <si>
    <t xml:space="preserve">Қолдиқ (баланс) қиймати (сатр. 020 - 021)
Остаточная (балансовая) стоимость (стр. 020-021)
</t>
  </si>
  <si>
    <t>021</t>
  </si>
  <si>
    <t xml:space="preserve">Амортизация суммаси (0500) 
Сумма амортизации (0500) 
</t>
  </si>
  <si>
    <t xml:space="preserve">Бошланғич қиймати (0400)
Первоначальная стоимость (0400) 
</t>
  </si>
  <si>
    <t xml:space="preserve">Номоддий активлар:
Нематериальные активы:
</t>
  </si>
  <si>
    <t>012</t>
  </si>
  <si>
    <t xml:space="preserve">Қолдиқ (баланс) қиймати (сатр. 010 - 011)
Остаточная (балансовая) стоимость (стр. 010-011)      
</t>
  </si>
  <si>
    <t>011</t>
  </si>
  <si>
    <t xml:space="preserve">Эскириш суммаси  (0200)
Сумма износа (0200)
</t>
  </si>
  <si>
    <t>Бошланғич (қайта тиклаш) қиймати (0100, 0300)
Первоначальная (восстановительная) стоимость (0100, 0300)</t>
  </si>
  <si>
    <t xml:space="preserve">Асосий воситалар:
Основные средства: 
</t>
  </si>
  <si>
    <t xml:space="preserve">I. Узоқ муддатли активлар
I. Долгосрочные активы
</t>
  </si>
  <si>
    <t>Актив</t>
  </si>
  <si>
    <t xml:space="preserve">Ҳисобот даври охирига                                 На конец отчетного периода
</t>
  </si>
  <si>
    <t xml:space="preserve">Ҳисобот даври бошига                                      На начало отчетного периода
</t>
  </si>
  <si>
    <t>Курсатгичлар номи</t>
  </si>
  <si>
    <t>АКЦИЯДОРЛИК ЖАМИЯТЛАРИ УЧУН БУХГАЛТЕРИЯ БАЛАНСИ (минг сумда)</t>
  </si>
  <si>
    <t>11.</t>
  </si>
  <si>
    <t>06</t>
  </si>
  <si>
    <t>Мухим факт эълон килинган сана</t>
  </si>
  <si>
    <t>Мухим факт юз берган сана</t>
  </si>
  <si>
    <t>Мухим факт раками</t>
  </si>
  <si>
    <t>Мухим факт номи</t>
  </si>
  <si>
    <t>ХИСОБОТ ЙИЛИДА ЭМИТЕНТ ФАОЛИЯТИДАГИ МУХИМ ФАКТЛАР</t>
  </si>
  <si>
    <t>10.</t>
  </si>
  <si>
    <t>Жойлаштиришнинг якунлаш санаси</t>
  </si>
  <si>
    <t>Жойлаштиришнинг бошланиш санаси</t>
  </si>
  <si>
    <t>Жойлаштирилган шакли</t>
  </si>
  <si>
    <t>Чиқарилишининг давлат рўйхатидан утказилган рақами</t>
  </si>
  <si>
    <t>Чиқарилишининг давлат рўйхатидан утказилган санаси</t>
  </si>
  <si>
    <t>Бир дона қимматли қоғознинг номинал қиймати</t>
  </si>
  <si>
    <t>Қимматли қоғозларнинг сони</t>
  </si>
  <si>
    <t>Қимматли қоғозларнинг тури</t>
  </si>
  <si>
    <t>Эмитентнинг чиқариш тўғрисида қарор қабул қилган органи</t>
  </si>
  <si>
    <t>ХИСОБОТ ЙИЛИДА ҚЎШИМЧА ЧИҚАРИЛГАН ҚИММАТЛИ ҚОҒОЗЛАР ХАҚИДАГИ АСОСИЙ МАЪЛУМОТЛАР</t>
  </si>
  <si>
    <t>9.</t>
  </si>
  <si>
    <t>Turbayev Baxodir Daniyarovich</t>
  </si>
  <si>
    <t>Shamshiyev Sabir Sayfutdinovich</t>
  </si>
  <si>
    <t>қарор қабул қилинган сана</t>
  </si>
  <si>
    <t>Сайланган (тайинланган)/таркибидан чиқарилган (бўшатилган, ваколатларининг муддати тугагани)</t>
  </si>
  <si>
    <t>Эмитентнинг қарор қабул қилган органи</t>
  </si>
  <si>
    <t>Лавозими</t>
  </si>
  <si>
    <t>Ф.И.Ш.</t>
  </si>
  <si>
    <t>Ўзгариш санаси</t>
  </si>
  <si>
    <t>8.</t>
  </si>
  <si>
    <t>олдинги даврлар якуни бўйича (сўмда)</t>
  </si>
  <si>
    <t>хисобот даври якуни бўйича (сўмда)</t>
  </si>
  <si>
    <t>Оддий акциялар бўйича</t>
  </si>
  <si>
    <t>ҚИММАТЛИ ҚОҒОЗЛАР БЎЙИЧА ДАРОМАДЛАРНИ ТЎЛАШ ЮЗАСИДАН МАВЖУД ҚАРЗДОРЛИК</t>
  </si>
  <si>
    <t>7.</t>
  </si>
  <si>
    <t>бир дона акциянинг номинал қийматига фоизда:</t>
  </si>
  <si>
    <t>бир дона акцияга сўмда</t>
  </si>
  <si>
    <t>ХИСОБОТ ЙИЛИДА ҚИММАТЛИ ҚОҒОЗЛАР БЎЙИЧА ХИСОБЛАНГАН ДАРОМАДЛАР МИҚДОРИ</t>
  </si>
  <si>
    <t>6.</t>
  </si>
  <si>
    <t>Ўз маблағларининг жалб қилинган маблағларига нисбати коэффициенти:</t>
  </si>
  <si>
    <t>Мутлоқ ликвидлилик коэффициенти</t>
  </si>
  <si>
    <t>Умумий тўловга лаёқатлиликни қоплаш коэффициенти:</t>
  </si>
  <si>
    <t>Устав капиталининг рентабеллик коэффициенти:</t>
  </si>
  <si>
    <t>5.</t>
  </si>
  <si>
    <t>МХОБТ</t>
  </si>
  <si>
    <t>КТУТ</t>
  </si>
  <si>
    <t>МШТ</t>
  </si>
  <si>
    <t>Давлат статистика органи томондан берилган ракамлар:</t>
  </si>
  <si>
    <t>Давлат солик хизмати органи томонидан берилган (СТИР)</t>
  </si>
  <si>
    <t>Янгийул туман хокимлиги хузуридаги ТСРУ инспекцияси № 2084, 13.06.2013 йил</t>
  </si>
  <si>
    <t>рўйхатдан ўтказувчи орган томонидан берилган:</t>
  </si>
  <si>
    <t>4.</t>
  </si>
  <si>
    <t>МФО:</t>
  </si>
  <si>
    <t>Хисоб раками:</t>
  </si>
  <si>
    <t>3.</t>
  </si>
  <si>
    <t>БАНК РЕКВИЗИТЛАРИ</t>
  </si>
  <si>
    <t>biokimyo.uz</t>
  </si>
  <si>
    <t>Расмий веб-сайти</t>
  </si>
  <si>
    <t>Электрон почта манзили:</t>
  </si>
  <si>
    <t>Почта манзили:</t>
  </si>
  <si>
    <t>Жойлашган ери:</t>
  </si>
  <si>
    <t>2.</t>
  </si>
  <si>
    <t>BIOK</t>
  </si>
  <si>
    <t>Биржа тикерининг номи</t>
  </si>
  <si>
    <t>«BIOKIMYO» АЖ</t>
  </si>
  <si>
    <t>Кисқартирилган</t>
  </si>
  <si>
    <t>«BIOKIMYO» акциядорлик жамияти</t>
  </si>
  <si>
    <t>Тўлиқ</t>
  </si>
  <si>
    <t>ЭМИТЕНТНИНГ НОМИ</t>
  </si>
  <si>
    <t>1.</t>
  </si>
  <si>
    <t>2-ИЛОВА</t>
  </si>
  <si>
    <t>"Кимматли когозлар бозорида ахборотларни такдим этиш ва эълон килиш коидаларига</t>
  </si>
  <si>
    <t>Эмитентнинг хисоботини тасдиқлаган органи - Жамият акциядорларнинг умумий йиғилиши</t>
  </si>
  <si>
    <t>АЛОҚА МАЪЛУМОТЛАРИ</t>
  </si>
  <si>
    <t>Хизмат кўрсатувчи банкнинг номи:</t>
  </si>
  <si>
    <t>РЎЙХАДАН ЎТКАЗИШ ВА ИДЕНТИФИКАЦИЯ РАҚАМЛАРИ:</t>
  </si>
  <si>
    <t>КУЗАТУВ КЕНГАШИ, ТАФТИШ КОМИССИЯСИ ЁКИ ИЖРОИЯ ОРГАНИНИНГ  ТАРКИБИДАГИ ЎЗГАРТИРИШЛАР</t>
  </si>
  <si>
    <t>Эмитент битим бўйича ким хисобланади( товар ва хизматларни олувчи/бегоналаштирувчи)</t>
  </si>
  <si>
    <t>1) ушбу жамиятнинг йигирма фоиз ва ундан ортиқ фоиз акцияларига эгалик қилувчи юридик шахс;</t>
  </si>
  <si>
    <t>4) ушбу жамият қайси юридик шахс устав фондининг (устав капиталининг) йигирма фоизи ва ундан ортиқ фоизига эгалик қилса, ўша юридик шахс;</t>
  </si>
  <si>
    <t>32</t>
  </si>
  <si>
    <t>ПРИЛОЖЕНИЕ № 2</t>
  </si>
  <si>
    <t>к Правилам предоставления и публикации информации на рынке ценных бумаг</t>
  </si>
  <si>
    <t xml:space="preserve">ГОДОВОЙ ОТЧЕТ
ГОДОВОЙ ОТЧЕТ
эмитента по итогам _____ года 
</t>
  </si>
  <si>
    <t>Орган эмитента, утвердивший отчет: Общее собрание акционеров общества</t>
  </si>
  <si>
    <t>НАИМЕНОВАНИЕ ЭМИТЕНТА</t>
  </si>
  <si>
    <t>Полное:</t>
  </si>
  <si>
    <t>Сокращенное:</t>
  </si>
  <si>
    <t>Наименование биржевого тикера:</t>
  </si>
  <si>
    <t>КОНТАКТНЫЕ ДАННЫЕ</t>
  </si>
  <si>
    <t>Местонахождение:</t>
  </si>
  <si>
    <t>Почтовый адрес:</t>
  </si>
  <si>
    <t>Адрес электронной почты:</t>
  </si>
  <si>
    <t>Официальный веб-сайт:</t>
  </si>
  <si>
    <t>БАНКОВСКИЕ РЕКВИЗИТЫ</t>
  </si>
  <si>
    <t>Наименование обслуживающего банка:</t>
  </si>
  <si>
    <t>Номер расчетного счета:</t>
  </si>
  <si>
    <t>РЕГИСТРАЦИОННЫЕ И ИДЕНТИФИКАЦИОННЫЕ НОМЕРА, ПРИСВОЕННЫЕ:</t>
  </si>
  <si>
    <t>регистрирующим органом:</t>
  </si>
  <si>
    <t>органом государственной налоговой службы (ИНН):</t>
  </si>
  <si>
    <t>Номера, присвоенные органом государственной статистики:</t>
  </si>
  <si>
    <t>КФС:</t>
  </si>
  <si>
    <t xml:space="preserve">ОКПО: </t>
  </si>
  <si>
    <t>ОКЭД:</t>
  </si>
  <si>
    <t>СОАТО:</t>
  </si>
  <si>
    <t>ИФУТ</t>
  </si>
  <si>
    <t>ПОКАЗАТЕЛИ ФИНАНСОВО-ЭКОНОМИЧЕСКОГО СОСТОЯНИЯ ЭМИТЕНТА</t>
  </si>
  <si>
    <t>Коэффициент рентабельности уставного капитала:</t>
  </si>
  <si>
    <t>Коэффициент покрытия общей платежеспособности:</t>
  </si>
  <si>
    <t xml:space="preserve">Коэффициент абсолютной ликвидности: </t>
  </si>
  <si>
    <t>Коэффициент соотношения собственных и привлеченных средств:</t>
  </si>
  <si>
    <t>Соотношение собственных и заемных средств эмитента:</t>
  </si>
  <si>
    <t xml:space="preserve">ЭМИТЕНТНИНГ МОЛИЯВИЙ-ИҚТИСОДИЙ ХОЛАТИ КЎРСАТГИЧЛАРИ </t>
  </si>
  <si>
    <t xml:space="preserve">ОБЪЕМ НАЧИСЛЕННЫХ ДОХОДОВ ПО ЦЕННЫМ БУМАГАМ
В ОТЧЕТНОМ ГОДУ
</t>
  </si>
  <si>
    <t>По простым акциям</t>
  </si>
  <si>
    <t>в сумах на одну акцию:</t>
  </si>
  <si>
    <t>в процентах к номинальной стоимости одной акции:</t>
  </si>
  <si>
    <t xml:space="preserve">ИМЕЮЩАЯСЯ ЗАДОЛЖЕННОСТЬ ПО ВЫПЛАТЕ ДОХОДОВ 
ПО ЦЕННЫМ БУМАГАМ
</t>
  </si>
  <si>
    <t xml:space="preserve">по итогам отчетного периода 
(в сумах):
</t>
  </si>
  <si>
    <t xml:space="preserve">по итогам предыдущих периодов 
(в сумах):
</t>
  </si>
  <si>
    <t>ИЗМЕНЕНИЯ В СОСТАВЕ НАБЛЮДАТЕЛЬНОГО СОВЕТА, РЕВИЗИОННОЙ КОМИССИИ ИЛИ ИСПОЛНИТЕЛЬНОГО ОРГАНА</t>
  </si>
  <si>
    <t>Дата изменений</t>
  </si>
  <si>
    <t>дата принятия решения</t>
  </si>
  <si>
    <t>дата вступления к обязанностям</t>
  </si>
  <si>
    <t>Ф.И.О.</t>
  </si>
  <si>
    <t>Должность</t>
  </si>
  <si>
    <t>Орган эмитента, принявший решение</t>
  </si>
  <si>
    <t>Избран (назначен) / выведен из состава (уволен, истечение срока полномочий)</t>
  </si>
  <si>
    <t>ОСНОВНЫЕ СВЕДЕНИЯ О ДОПОЛНИТЕЛЬНО ВЫПУЩЕННЫХ ЦЕННЫХ БУМАГАХ В ОТЧЕТНОМ ГОДУ</t>
  </si>
  <si>
    <t>Орган эмитента, принявший решение о выпуске:</t>
  </si>
  <si>
    <t>Вид ценной бумаги:</t>
  </si>
  <si>
    <t>Количество ценных бумаг:</t>
  </si>
  <si>
    <t>Номинальная стоимость одной ценной бумаги:</t>
  </si>
  <si>
    <t>Дата государственной регистрации выпуска:</t>
  </si>
  <si>
    <t>Номер государственной регистрации выпуска:</t>
  </si>
  <si>
    <t>Способ размещения:</t>
  </si>
  <si>
    <t>Дата начала размещения:</t>
  </si>
  <si>
    <t>Дата окончания размещения:</t>
  </si>
  <si>
    <t xml:space="preserve">СУЩЕСТВЕННЫЕ ФАКТЫ В ДЕЯТЕЛЬНОСТИ ЭМИТЕНТА
ЗА ОТЧЕТНЫЙ ГОД
</t>
  </si>
  <si>
    <t>Наименование существенного факта</t>
  </si>
  <si>
    <t>№ существенного факта</t>
  </si>
  <si>
    <t>Дата наступления существенного факта</t>
  </si>
  <si>
    <t xml:space="preserve">Дата публикации 
существенного факта
</t>
  </si>
  <si>
    <t xml:space="preserve">БУХГАЛТЕРСКИЙ БАЛАНС ДЛЯ АКЦИОНЕРНЫХ ОБЩЕСТВ 
(тыс. сум.)
</t>
  </si>
  <si>
    <t>ОТЧЕТ О ФИНАНСОВЫХ РЕЗУЛЬТАТАХ ДЛЯ АКЦИОНЕРНЫХ ОБЩЕСТВ (тыс. сум.)</t>
  </si>
  <si>
    <t>СВЕДЕНИЯ О РЕЗУЛЬТАТАХ АУДИТОРСКОЙ ПРОВЕРКИ</t>
  </si>
  <si>
    <t>Наименование аудиторской организации:</t>
  </si>
  <si>
    <t>Дата выдачи лицензии:</t>
  </si>
  <si>
    <t>Номер лицензии:</t>
  </si>
  <si>
    <t>Вид заключения:</t>
  </si>
  <si>
    <t>Дата выдачи аудиторского заключения:</t>
  </si>
  <si>
    <t>Номер аудиторского заключения:</t>
  </si>
  <si>
    <t>Ф.И.О. аудитора (аудиторов), проводившего проверку:</t>
  </si>
  <si>
    <t>Копия аудиторского заключения:</t>
  </si>
  <si>
    <t>СПИСОК ЗАКЛЮЧЕННЫХ КРУПНЫХ СДЕЛОК В ОТЧЕТНОМ ГОДУ</t>
  </si>
  <si>
    <t>СПИСОК ЗАКЛЮЧЕННЫХ СДЕЛОК С АФФИЛИРОВАННЫМИ ЛИЦАМИ В ОТЧЕТНОМ ГОДУ</t>
  </si>
  <si>
    <t>Дата заключения сделки</t>
  </si>
  <si>
    <t>Ф.И.О. или полное наименование контрагента</t>
  </si>
  <si>
    <t>Предмет сделки</t>
  </si>
  <si>
    <t>Сумма</t>
  </si>
  <si>
    <t>Кем является эмитент по сделке (приобретателем/отчуждателем товаров и услуг)</t>
  </si>
  <si>
    <t>Орган эмитента, принявший решение по сделкам</t>
  </si>
  <si>
    <t>Полные формулировки решений, принятых по сделкам</t>
  </si>
  <si>
    <t xml:space="preserve">СПИСОК АФФИЛИРОВАННЫХ ЛИЦ 
(по состоянию на конец отчетного года)
</t>
  </si>
  <si>
    <t>Ф.И.О. или полное наименование</t>
  </si>
  <si>
    <t>Местонахождение (местожительство) (государство, область, город, район)</t>
  </si>
  <si>
    <t>Основание, по которому они признаются аффилированными лицами</t>
  </si>
  <si>
    <t>Дата (наступления основания (-ий)</t>
  </si>
  <si>
    <t>Изменения в списке аффилированных лиц</t>
  </si>
  <si>
    <t>Заместитель главного бухгалтера</t>
  </si>
  <si>
    <t>Уполномоченное лицо, разместившего информацию на веб-сайте</t>
  </si>
  <si>
    <t xml:space="preserve">Акционерное общество «BIOKIMYO» </t>
  </si>
  <si>
    <t xml:space="preserve">АО «BIOKIMYO» </t>
  </si>
  <si>
    <t>В отчетном году сделки не заключены</t>
  </si>
  <si>
    <t>Янгийул туман хокимлиги хузуридаги ТСРУ инспекцияси № 2084, 13.06.2013 год</t>
  </si>
  <si>
    <t>Капитал қўгодмалар (0800)
Капитальные вложения (0800)</t>
  </si>
  <si>
    <t xml:space="preserve">Ўтган годнинг шу даврида 
За соответствующий период прошлого года
</t>
  </si>
  <si>
    <t xml:space="preserve">4) юридическое лицо, двадцатью и более процентами в уставном фонде (уставном капитале) которого владеет это общество; </t>
  </si>
  <si>
    <t>ЙИЛЛИК ҲИСОБОТИ</t>
  </si>
  <si>
    <t>Эмитентнинг ўз маблағларининг қарз маблағларига нисбати:</t>
  </si>
  <si>
    <t xml:space="preserve"> =стр480/(стр770-стр490)</t>
  </si>
  <si>
    <t xml:space="preserve"> =стр480/стр770</t>
  </si>
  <si>
    <t>Issuer's body that approved the report: Common meeting shareholder society</t>
  </si>
  <si>
    <t>NAME OF THE ISSUER</t>
  </si>
  <si>
    <t>Full:</t>
  </si>
  <si>
    <t>Short:</t>
  </si>
  <si>
    <t>Name of exchange ticker:*</t>
  </si>
  <si>
    <t>Contact information</t>
  </si>
  <si>
    <t>Location:</t>
  </si>
  <si>
    <t>Mail address:</t>
  </si>
  <si>
    <t>e-mail address:*</t>
  </si>
  <si>
    <t>Official web site:*</t>
  </si>
  <si>
    <t>Name of the serving bank:</t>
  </si>
  <si>
    <t>Current account number:</t>
  </si>
  <si>
    <t>MFO:</t>
  </si>
  <si>
    <t>BANK DETAILS</t>
  </si>
  <si>
    <t>REGISTRATION AND IDENTIFICATION NUMBERS ASSIGNED:</t>
  </si>
  <si>
    <t>By Registration authority:</t>
  </si>
  <si>
    <t>By the Body of the State Tax Service (TIN):</t>
  </si>
  <si>
    <t>The numbers assigned by the state statistics body:</t>
  </si>
  <si>
    <t>KFS:</t>
  </si>
  <si>
    <t xml:space="preserve">OKPO: </t>
  </si>
  <si>
    <t>OKED:</t>
  </si>
  <si>
    <t>COATO:</t>
  </si>
  <si>
    <t>INDICATORS OF ISSUER'S FINANCIAL-ECONOMIC STATUS **</t>
  </si>
  <si>
    <t>Coefficient of profitability of the authorized capital:</t>
  </si>
  <si>
    <t>Coefficient of coverage of total solvency:</t>
  </si>
  <si>
    <t xml:space="preserve">Absolute liquidity ratio: </t>
  </si>
  <si>
    <t>Coefficient of correlation of own and attracted funds::</t>
  </si>
  <si>
    <t>The ratio of the issuer's own and borrowed funds:</t>
  </si>
  <si>
    <t>On common shares *</t>
  </si>
  <si>
    <t>In soums per share:</t>
  </si>
  <si>
    <t>in(to;at) percent(interest) to(towards) face value of one action(share):</t>
  </si>
  <si>
    <t xml:space="preserve">AVAILABLE DEBT INCOME
ON SECURITIES
ПО ЦЕННЫМ БУМАГАМ
</t>
  </si>
  <si>
    <t xml:space="preserve">According to the results of the reporting period
(In soums):
(в сумах):
</t>
  </si>
  <si>
    <t xml:space="preserve">On the basis of previous periods
(In soums):
(в сумах):
</t>
  </si>
  <si>
    <t>CHANGES IN THE COMPOSITION OF THE SUPERVISORY COUNCIL, AUDITING COMMISSION OR EXECUTIVE BODY</t>
  </si>
  <si>
    <t>Date of changes</t>
  </si>
  <si>
    <t>Date of taking a decision</t>
  </si>
  <si>
    <t xml:space="preserve">Date of entry to duties </t>
  </si>
  <si>
    <t>Full name</t>
  </si>
  <si>
    <t>Position</t>
  </si>
  <si>
    <t>The issuer's body that made the decision</t>
  </si>
  <si>
    <t>Elected (appointed) / withdrawn (dismissed, expired)</t>
  </si>
  <si>
    <t>The issuer's body that took the decision to issue:</t>
  </si>
  <si>
    <t>Type of security:</t>
  </si>
  <si>
    <t>Number of securities:</t>
  </si>
  <si>
    <t>Nominal value of one security</t>
  </si>
  <si>
    <t>Date of state registration of the issue:</t>
  </si>
  <si>
    <t>Number of state registration of the issue:</t>
  </si>
  <si>
    <t>Placement type:</t>
  </si>
  <si>
    <t>Start date of placement:</t>
  </si>
  <si>
    <t>End date of placement:</t>
  </si>
  <si>
    <t>The name of the material fact</t>
  </si>
  <si>
    <t>No. of material fact</t>
  </si>
  <si>
    <t>Date of occurrence of material fact</t>
  </si>
  <si>
    <t xml:space="preserve">Date of publication
Essential fact
существенного факта
</t>
  </si>
  <si>
    <t xml:space="preserve">ACCOUNTING BALANCE SHEET FOR SHAREHOLDERS
(Thousand UZS)
(тыс. сум.)
</t>
  </si>
  <si>
    <t>Name of the indicator</t>
  </si>
  <si>
    <t>At the end of the reporting period</t>
  </si>
  <si>
    <t xml:space="preserve">Code
</t>
  </si>
  <si>
    <t>At the beginning of the reporting period</t>
  </si>
  <si>
    <t>REPORT ON FINANCIAL RESULTS FOR SHAREHOLDERS (thousand sum.)</t>
  </si>
  <si>
    <t xml:space="preserve">Name of the indicator
</t>
  </si>
  <si>
    <t>Code</t>
  </si>
  <si>
    <t>For the reporting period</t>
  </si>
  <si>
    <t>income(profit)</t>
  </si>
  <si>
    <t>expenses(loss)</t>
  </si>
  <si>
    <t>INFORMATION ON THE RESULTS OF AUDIT CHECK</t>
  </si>
  <si>
    <t>Name of the auditing organization</t>
  </si>
  <si>
    <t>Date of license issue:</t>
  </si>
  <si>
    <t>License number:</t>
  </si>
  <si>
    <t>Type of conclusion:</t>
  </si>
  <si>
    <t>Date of issue of the audit report:</t>
  </si>
  <si>
    <t>Number of the audit report:</t>
  </si>
  <si>
    <t>FULL NAME. The auditor (s) that conducted the audit:</t>
  </si>
  <si>
    <t>Copy of the audit report: ****</t>
  </si>
  <si>
    <t>Date of conclusion of the transaction</t>
  </si>
  <si>
    <t>FULL NAME. Or full name of the counterparty</t>
  </si>
  <si>
    <t>Subject of transaction</t>
  </si>
  <si>
    <t>Amount</t>
  </si>
  <si>
    <t>Who is the issuer of the transaction (the purchaser / alienator of goods and services)</t>
  </si>
  <si>
    <t>The issuer's body that made the decision on transactions</t>
  </si>
  <si>
    <t>Complete wording of decisions taken on transactions</t>
  </si>
  <si>
    <t>Name or full name</t>
  </si>
  <si>
    <t>Location (place of residence) (state, province, city, district)</t>
  </si>
  <si>
    <t>The basis on which they are recognized as affiliated parties</t>
  </si>
  <si>
    <t>Date (onset of the ground (s)</t>
  </si>
  <si>
    <t>Alikulov Rustambek Abduqodirovich</t>
  </si>
  <si>
    <t>Xusanov Kaxramon Adixamovich</t>
  </si>
  <si>
    <t xml:space="preserve"> =стр390/стр600</t>
  </si>
  <si>
    <t xml:space="preserve"> =стр320/стр600</t>
  </si>
  <si>
    <t>Руководителя исполнительного органа</t>
  </si>
  <si>
    <t>112004, Тошкентская область,город Янгиюль, улица Кимёгар, 1</t>
  </si>
  <si>
    <t>Toshkentskaya area,YAngiyuliskiy city, street Kimyogar, 1</t>
  </si>
  <si>
    <t>112004, Toshkentskaya area,YAngiyuliskiy city, street Kimyogar, 1</t>
  </si>
  <si>
    <t>Leader of the executive organ</t>
  </si>
  <si>
    <t>Deputy main accountant</t>
  </si>
  <si>
    <t>Authorised person placed information on веб-put</t>
  </si>
  <si>
    <t>Ижроия органи рахбари</t>
  </si>
  <si>
    <t xml:space="preserve"> www.biokimyo.uz</t>
  </si>
  <si>
    <t>Karataeyva Mukaddas Yuldashevna</t>
  </si>
  <si>
    <t>Тошкентская область,город Янгиюль, улица Кимёгар, 1</t>
  </si>
  <si>
    <t xml:space="preserve">ANNUAL REPORT
ОВОЙ ОТЧЕТ
эмитента по итогам _____ а 
</t>
  </si>
  <si>
    <t xml:space="preserve">Янгийул туман хокимлиги хузуридаги ТСРУ инспекцияси № 2084, 13.06.2013 </t>
  </si>
  <si>
    <t xml:space="preserve">VOLUME OF ACCRUED INCOME FROM SECURITIES
IN THE REPORTING 
В ОТЧЕТНОМ У
</t>
  </si>
  <si>
    <t>BASIC INFORMATION ON ADDITIONALLY ISSUED SECURITIES IN THE REPORTING  ***</t>
  </si>
  <si>
    <t xml:space="preserve">SIGNIFICANT FACTS IN THE ISSUER'S ACTIVITIES
FOR THE REPORTING 
</t>
  </si>
  <si>
    <t>Капитал қўмалар (0800)
Капитальные вложения (0800)</t>
  </si>
  <si>
    <t xml:space="preserve">For the corresponding period of the previous 
</t>
  </si>
  <si>
    <t xml:space="preserve">LIST OF PROJECTED LARGE TRANSACTIONS IN THE REPORTING </t>
  </si>
  <si>
    <t xml:space="preserve">LIST OF PREDICTED TRANSACTIONS WITH AFFILIATED PERSONS IN THE REPORTING </t>
  </si>
  <si>
    <t xml:space="preserve">LIST OF AFFILIATED PERSONS
(As of the end of the reporting )
</t>
  </si>
  <si>
    <t xml:space="preserve">Join-stock company  BIOKIMYO </t>
  </si>
  <si>
    <t xml:space="preserve">JSC BIOKIMYO </t>
  </si>
  <si>
    <t>Axunov Rashid Ravilovich</t>
  </si>
  <si>
    <t>Business entities, state shareholding (shares) in authorized capitals transferred to the State Assets Management Agency</t>
  </si>
  <si>
    <t>3) a member of the supervisory board, a person exercising the powers of the director or member of the management of this company;</t>
  </si>
  <si>
    <t xml:space="preserve"> -</t>
  </si>
  <si>
    <t xml:space="preserve"> = чис.приб./УФ</t>
  </si>
  <si>
    <t>АТБ  Ипак йули банк Янгийул филиали</t>
  </si>
  <si>
    <t xml:space="preserve">х/р 20210000500129657001 </t>
  </si>
  <si>
    <t>МФО 01081</t>
  </si>
  <si>
    <t>info@biokimyo.uz, biokimyo@mail.ru</t>
  </si>
  <si>
    <t>00478983</t>
  </si>
  <si>
    <t>(имзо)</t>
  </si>
  <si>
    <t>(подпись)</t>
  </si>
  <si>
    <t>(signature)</t>
  </si>
  <si>
    <t>M.Yu.Karataeyva</t>
  </si>
  <si>
    <t>ваколатларининг муддати тугагани</t>
  </si>
  <si>
    <t>3) член наблюдательного совета, лицо, осуществляющее полномочия директора либо члена правления этого общества;</t>
  </si>
  <si>
    <t>Р.А.Аликулов</t>
  </si>
  <si>
    <t>инвестиция ва инновация бўйича директор</t>
  </si>
  <si>
    <t>кузатув кенгаши</t>
  </si>
  <si>
    <t>Ungarbaeva Zulfiya Vaxabovna</t>
  </si>
  <si>
    <t>100000, город Ташкент, улица Амира Темура кучаси, 6-й дом</t>
  </si>
  <si>
    <t>Узбекистан, город Ташкент, Мирзо-Улугбекский район, Корасу -1, 22-й дом, 6-й дом</t>
  </si>
  <si>
    <t>Республика Узбекистан город Ташкент</t>
  </si>
  <si>
    <t>Узбекистан, Ташкентская область, город Тойтепа, улица доктора</t>
  </si>
  <si>
    <t>Ўзбекистон, Тошкент шаҳар, Чилонзор тумани 8, 2а 29-блок.</t>
  </si>
  <si>
    <t>Узбекистан, Город Ташкент, Юнусабадский район, улица 14-я, дом 26, дом 31</t>
  </si>
  <si>
    <t>Узбекистан, Город Ташкент, Бектемирский район Сувсоз 37/69</t>
  </si>
  <si>
    <t>Узбекистан, Ташкентская область, Нуравшон Шахар, доктор кучаси</t>
  </si>
  <si>
    <t xml:space="preserve">Ташкентская область, Янгиюльский район,   Марказий улица, 2-й дом, </t>
  </si>
  <si>
    <t>Ташкентская область, Янгиюльский район, Эски Қовунчи</t>
  </si>
  <si>
    <t>Ташкентская область, город Янгиюль,   улица Самаркандская дом-353 квартира 9</t>
  </si>
  <si>
    <t>Ташкентская область, город Янгиюль,   улица Лаззат 1 дом квартира 11</t>
  </si>
  <si>
    <t>Ташкентская область, город Янгиюль,   улица Навруз  МЖК 2 дом квартира 3</t>
  </si>
  <si>
    <t>42</t>
  </si>
  <si>
    <t>Илова қилинади</t>
  </si>
  <si>
    <t>Изменений в составе наблюдательного совета, ревизионной комиссии и исполнительного органа не произошло.</t>
  </si>
  <si>
    <t>Положительный</t>
  </si>
  <si>
    <t>Прелогается</t>
  </si>
  <si>
    <t>«MEGA COMFORT BUSINESS» ООО</t>
  </si>
  <si>
    <t>Ташкентская область, Янгиюльский район,   Ниёзбош КФЙ улица О. Кучкарова 2 дом</t>
  </si>
  <si>
    <t>М.Ю.Каратаева</t>
  </si>
  <si>
    <t>Ш.Ш.Махатов</t>
  </si>
  <si>
    <t>Тошкент вилояти, Янгийул шахар, Кимёгар кўчаси, 1</t>
  </si>
  <si>
    <t>112004, Тошкент вилояти, Янгийул шахри, Кимёгар кўчаси,1</t>
  </si>
  <si>
    <t>Dividends paid to shareholders by the issuer</t>
  </si>
  <si>
    <t>Positive</t>
  </si>
  <si>
    <t>Offers</t>
  </si>
  <si>
    <t>R.А.Alikulov</t>
  </si>
  <si>
    <t>"MEGA COMFORT BUSINESS" LLC</t>
  </si>
  <si>
    <t>Агентство по управлению государственными активами Республики Узбекистан</t>
  </si>
  <si>
    <t>Agency for State Asset Management of the Republic of Uzbekistan</t>
  </si>
  <si>
    <t>Хозяйственные общества, имеющие двадцать и более процентов государственных пакетов акций в уставном капитале «Агентства по управлению государственными активами Республики Узбекистан»</t>
  </si>
  <si>
    <t>4) a legal entity, twenty or more percent of the authorized capital (authorized capital) of which is owned by this company;</t>
  </si>
  <si>
    <t>Tashkent region, Yangiyul district, Niyozbosh KFY O. Kuchkarova street 2 building</t>
  </si>
  <si>
    <t xml:space="preserve">100000, Tashkent city, Amir Temur kuchasi street, 6th building </t>
  </si>
  <si>
    <t>Uzbekistan, Tashkent city, Mirzo-Ulugbek district, Korasu -1, 22nd building, 6th building</t>
  </si>
  <si>
    <t>Republic of Uzbekistan city of Tashkent</t>
  </si>
  <si>
    <t>Uzbekistan, Tashkent region, Toytepa city, doctor street</t>
  </si>
  <si>
    <t>Uzbekiston, Toshkent shahar, Chilonzor  8, 2a 29-block.</t>
  </si>
  <si>
    <t>Uzbekistan, Tashkent city, Yunusabad district, 14th street, building 26, building 31</t>
  </si>
  <si>
    <t>Uzbekistan, Tashkent City, Bektemir district Suvsoz 37/69</t>
  </si>
  <si>
    <t>Uzbekistan, Tashkent region, Nurafshon Shahar, doctor kuchasi</t>
  </si>
  <si>
    <t>Tashkent region, Yangiyul district, Markaziy street, 2nd building</t>
  </si>
  <si>
    <t>Tashkent region, Yangiyul district, Eski Kovunchi</t>
  </si>
  <si>
    <t>Tashkent region, Yangiyul city, Lazzat street 1 building apartment 11</t>
  </si>
  <si>
    <t xml:space="preserve">Tashkent region, Yangiyul city, Navruz street MZhK 2 building apartment 3
</t>
  </si>
  <si>
    <t>Tashkent region, Yangiyul city, Samarkand street building-353 apartment 9</t>
  </si>
  <si>
    <t>Каратаева Мукаддас Юлдашевна</t>
  </si>
  <si>
    <t>Хуррамов Одил Азаматович</t>
  </si>
  <si>
    <t>Ахунов Рашид Равилович</t>
  </si>
  <si>
    <t>Alikulov Rustambek Abdukadirovich</t>
  </si>
  <si>
    <t xml:space="preserve">Shamshiev Sabir Sayfutdinovich </t>
  </si>
  <si>
    <t xml:space="preserve">Kasymov Jamshid Rustamovich </t>
  </si>
  <si>
    <t xml:space="preserve">Xusanov Kaxramon Adixamovich </t>
  </si>
  <si>
    <t xml:space="preserve">Turbaev Bakhodir Daniyarovich </t>
  </si>
  <si>
    <t>Ungarbaeva Zulfiya Vakhabovna</t>
  </si>
  <si>
    <t>Sh.Sh.Makhatov</t>
  </si>
  <si>
    <t>3) ushbu jamiyat kuzatuv kengashining a'zosi, jamiyat direktorining yoxud jamiyat boshqaruvi a'zosining vakolatlarini amalga oshirayotgan shaxs;</t>
  </si>
  <si>
    <t>Radjabov Ulugbek Raximovich</t>
  </si>
  <si>
    <t>Toliboyev Odiljon Mirzaboyevich</t>
  </si>
  <si>
    <t>Yusupov Mirkomil Xoshimovich</t>
  </si>
  <si>
    <t>Jurayev Rustamjon Muxamedovich</t>
  </si>
  <si>
    <t xml:space="preserve">Xurramov Odil Azamatovich
</t>
  </si>
  <si>
    <t>Kasimov Djamshid Rustamovich</t>
  </si>
  <si>
    <t> 36</t>
  </si>
  <si>
    <t>Решения, принятые высшим органом управления эмитента, в том числе решения наблюдательного совета хозяйственных обществ о выпуске акций, корпоративных облигаций и иных ценных бумаг</t>
  </si>
  <si>
    <t xml:space="preserve"> Изменение в составе наблюдательного совета</t>
  </si>
  <si>
    <t>8</t>
  </si>
  <si>
    <t>Начисление доходов по ценным бумагам</t>
  </si>
  <si>
    <t>Дивиденды, выплаченные акционерам эмитентом</t>
  </si>
  <si>
    <t>FTF LEA-AUDIT аудиторлик ташкилоти</t>
  </si>
  <si>
    <t xml:space="preserve"> № 04371</t>
  </si>
  <si>
    <t>Алимов Равшан Нуритдинович</t>
  </si>
  <si>
    <t>Раджабов Улуғбек Рахимович</t>
  </si>
  <si>
    <t>Толибоев Одилжон Мирзабоевич</t>
  </si>
  <si>
    <t>Юсупов Миркомил Хошимович</t>
  </si>
  <si>
    <t>Жураев Рустамжон Мухамедович</t>
  </si>
  <si>
    <t>Аликулов Рустамбек Абдукодирович</t>
  </si>
  <si>
    <t>Шамшиев Собир Сайфутдинович</t>
  </si>
  <si>
    <t>Касимов Джамшид Рустамович</t>
  </si>
  <si>
    <t>Хусанов Кахрамон Адихамович</t>
  </si>
  <si>
    <t xml:space="preserve">Турбаев Баходир Даниярович </t>
  </si>
  <si>
    <t>Унгарбаева Зулфия Вахабовна</t>
  </si>
  <si>
    <t>Аудиторская организация FTF LEA-AUDIT</t>
  </si>
  <si>
    <t>17.08.2016 год</t>
  </si>
  <si>
    <t>№ 04371</t>
  </si>
  <si>
    <t>-</t>
  </si>
  <si>
    <t>26.06.2020 год</t>
  </si>
  <si>
    <t>Auditing organization FTF LEA-AUDIT</t>
  </si>
  <si>
    <t>17.08.2016 year</t>
  </si>
  <si>
    <t>03.02.2025 year</t>
  </si>
  <si>
    <t>No deals were made.</t>
  </si>
  <si>
    <t>Аффилланган шахслар рўйхатидаги ўзгаришлар</t>
  </si>
  <si>
    <t>Кузатув Кенгаши таркибининг ўзгариши</t>
  </si>
  <si>
    <t>Қимматли қоғозлар бўйича даромадларни ҳисоблаш</t>
  </si>
  <si>
    <t>«MEGA COMFORT BUSINESS» М.Ч.Ж</t>
  </si>
  <si>
    <t>Ўзбекистон Республикаси Давлат Активларни бошқариш агентлиги</t>
  </si>
  <si>
    <t>"Ўзбекистон Республикаси Давлат Активларни бошқариш агентлигига устав капиталидаги давлат акция пакетлари йигирма фоиздан ва ундан ортиқ фоизи берилган хўжалик жамиятлари</t>
  </si>
  <si>
    <t>Changes in the list of affiliated companies</t>
  </si>
  <si>
    <t>Decisions taken by the issuer's supreme management body, including decisions of the Supervisory Board of business companies on the issue of shares, corporate bonds and other securities</t>
  </si>
  <si>
    <t>Change in the composition of the Supervisory Board</t>
  </si>
  <si>
    <t>Accrual of income on securities</t>
  </si>
  <si>
    <t>100000, Ташкент шаҳар, Амира Темура кўчаси, 6-уй</t>
  </si>
  <si>
    <t>Ташкентская вилояти, Янгийўл тумани,   Ниёзбош КФЙ О. Кучкаров кўчаси 2 уй</t>
  </si>
  <si>
    <t>Ўзбекистон Республикаси Тошкент шаҳари</t>
  </si>
  <si>
    <t xml:space="preserve">Ташкент вилояти, Янгийўл тумани,   Марказий кўчаси,  Фан 2-уй, </t>
  </si>
  <si>
    <t>Ташкент вилояти, Янгитумани, Эски Қовунчи</t>
  </si>
  <si>
    <t>Ташкент вилояти, Янгийўл шаҳар,   Лаззат  кўчаси 1 уй  11 хонадон</t>
  </si>
  <si>
    <t>Ташкент вилояти, Янгийўл шаҳар,  Самарканд кўчаси-353 уй 9-хонадон</t>
  </si>
  <si>
    <t xml:space="preserve">Ташкент вилояти, Янгийўл шаҳри, Нов   МФЙ Ойбек кўчаси, </t>
  </si>
  <si>
    <t xml:space="preserve">Ташкент вилояти, Янгийўл шаҳри, Нов   МФЙ Ойбек кўчаси, 53-уй. </t>
  </si>
  <si>
    <t xml:space="preserve">Ташкент вилояти, Янгийўл шаҳри,  Наврўз кўчаси МЖК 2 уй  3 хонадон </t>
  </si>
  <si>
    <t>Ташкентская область, город Янгиюл,   Ойбек улица,</t>
  </si>
  <si>
    <t xml:space="preserve">Ташкентская область,  город Янгиюл, Нов   Ойбек улица, 53-й дом, </t>
  </si>
  <si>
    <t>Tashkent region, Yangiyul city,t, Oybek street,</t>
  </si>
  <si>
    <t>Tashkent region, Yangiyul city, Oybek street, 53 rd building,</t>
  </si>
  <si>
    <t>17.08.2012 йил</t>
  </si>
  <si>
    <t>Т.Ю.Файзиев М.Ю.Файзиева</t>
  </si>
  <si>
    <t>25-030М</t>
  </si>
  <si>
    <t>T.Yu.Fayziyeva М.Yu.Fayziyeva</t>
  </si>
  <si>
    <t>Alimov Ravshan Nuritdinovich</t>
  </si>
  <si>
    <t>Toliboev Odiljon Mirzaboevich</t>
  </si>
  <si>
    <t>Juraev Rustamjon Muxamedovich</t>
  </si>
  <si>
    <t>Xurramov Odil Azamatovich</t>
  </si>
  <si>
    <t>Radjabov Ulug`bek Raximovich</t>
  </si>
  <si>
    <t>Йирик битимлар тузилмаган</t>
  </si>
  <si>
    <t>Мухамедова Зарнигор Собир қизи</t>
  </si>
  <si>
    <t>Кузатув Кенгаши таркибининг ўзгаришилар бўлмаган</t>
  </si>
  <si>
    <t>2025 йилда қўшимча қимматли қоғозлар чиқарилмаган</t>
  </si>
  <si>
    <t>213 396 400</t>
  </si>
  <si>
    <t>26-038/М</t>
  </si>
  <si>
    <t>«BIOKIMYO» АЖ нинг 2025  йил якунлари буйича</t>
  </si>
  <si>
    <t>Хисоботни тасдиқлаш санаси -     19  июнь 2026 йил</t>
  </si>
  <si>
    <t>29.08.2025 </t>
  </si>
  <si>
    <t>АО «BIOKIMYO» по итогам 2025 года</t>
  </si>
  <si>
    <t>Дата утверждения отчета: - 19 июня 2026 года</t>
  </si>
  <si>
    <t>в 2025 году дополнительно не выпускалось ценный бумаги</t>
  </si>
  <si>
    <t>on  JSC "BIOKIMYO" the results of 2025</t>
  </si>
  <si>
    <t>Date of report approval: - 19 June 2026</t>
  </si>
  <si>
    <t>No additional securities were issued in 2025</t>
  </si>
  <si>
    <t>Крупных сделок заключено не было.</t>
  </si>
  <si>
    <t>No major deals were concluded.</t>
  </si>
  <si>
    <t>Эмитентнинг олий бошқарув органи томонидан қабул қилинадиган қарорлар</t>
  </si>
  <si>
    <t>https://openinfo.uz/ru?tab=facts&amp;page=1&amp;org=%22Biokimyo%22+aksiyadorlik+jamiyati</t>
  </si>
  <si>
    <t>ЭСДАН ЧИКМАСЛИК УЧУН</t>
  </si>
  <si>
    <t>Эмитент томонидан аксиядорларга тўланадиган дивидендлар</t>
  </si>
  <si>
    <t>Рекомендация (предложение) Наблюдательного совета по распределению чистой прибыли (дивиденда)</t>
  </si>
  <si>
    <t>41</t>
  </si>
  <si>
    <t>Кузатув кенгашининг соф фойдани таысимлаш бщйича тавсияси</t>
  </si>
  <si>
    <t>19.08.2025 </t>
  </si>
  <si>
    <t>Recommendation (proposal) of the Supervisory Board on the distribution of net profit (dividend)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</si>
</sst>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trike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</cellStyleXfs>
  <cellXfs count="26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" fillId="3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1" fontId="1" fillId="2" borderId="0" xfId="0" applyNumberFormat="1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1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3" fontId="11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/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2" fillId="0" borderId="0" xfId="2" applyFont="1" applyAlignment="1" applyProtection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" fillId="0" borderId="0" xfId="0" applyFont="1" applyFill="1"/>
    <xf numFmtId="0" fontId="11" fillId="0" borderId="0" xfId="0" applyFont="1" applyFill="1"/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2" borderId="0" xfId="2" applyFill="1" applyAlignment="1" applyProtection="1"/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top" wrapText="1" indent="1"/>
    </xf>
    <xf numFmtId="0" fontId="5" fillId="2" borderId="6" xfId="1" applyFont="1" applyFill="1" applyBorder="1" applyAlignment="1">
      <alignment horizontal="left" vertical="top" wrapText="1" indent="1"/>
    </xf>
    <xf numFmtId="0" fontId="7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justify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 indent="2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top" wrapText="1" indent="1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5"/>
    </xf>
    <xf numFmtId="0" fontId="18" fillId="2" borderId="1" xfId="2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5"/>
    </xf>
    <xf numFmtId="0" fontId="1" fillId="2" borderId="1" xfId="0" applyFont="1" applyFill="1" applyBorder="1" applyAlignment="1">
      <alignment horizontal="left" vertical="top" wrapText="1" indent="3"/>
    </xf>
    <xf numFmtId="3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10" fontId="1" fillId="0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 indent="1"/>
    </xf>
    <xf numFmtId="2" fontId="21" fillId="0" borderId="2" xfId="0" applyNumberFormat="1" applyFont="1" applyFill="1" applyBorder="1" applyAlignment="1">
      <alignment horizontal="center" vertical="top" wrapText="1"/>
    </xf>
    <xf numFmtId="2" fontId="21" fillId="0" borderId="3" xfId="0" applyNumberFormat="1" applyFont="1" applyFill="1" applyBorder="1" applyAlignment="1">
      <alignment horizontal="center" vertical="top" wrapText="1"/>
    </xf>
    <xf numFmtId="2" fontId="21" fillId="0" borderId="6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 indent="2"/>
    </xf>
    <xf numFmtId="14" fontId="1" fillId="0" borderId="1" xfId="0" applyNumberFormat="1" applyFont="1" applyFill="1" applyBorder="1" applyAlignment="1">
      <alignment horizontal="left" vertical="top" wrapText="1" indent="2"/>
    </xf>
    <xf numFmtId="3" fontId="1" fillId="0" borderId="1" xfId="0" applyNumberFormat="1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2"/>
    </xf>
    <xf numFmtId="4" fontId="1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3" fontId="1" fillId="0" borderId="2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indent="2"/>
    </xf>
    <xf numFmtId="14" fontId="1" fillId="0" borderId="1" xfId="0" applyNumberFormat="1" applyFont="1" applyFill="1" applyBorder="1" applyAlignment="1">
      <alignment horizontal="left" vertical="center" indent="2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justify"/>
    </xf>
    <xf numFmtId="0" fontId="5" fillId="0" borderId="2" xfId="1" applyFont="1" applyFill="1" applyBorder="1" applyAlignment="1">
      <alignment horizontal="left" vertical="top" wrapText="1" indent="1"/>
    </xf>
    <xf numFmtId="0" fontId="5" fillId="0" borderId="6" xfId="1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left" vertical="top" wrapText="1" indent="2"/>
    </xf>
    <xf numFmtId="14" fontId="1" fillId="2" borderId="2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1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justify"/>
    </xf>
    <xf numFmtId="0" fontId="7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3" fontId="1" fillId="2" borderId="1" xfId="0" applyNumberFormat="1" applyFont="1" applyFill="1" applyBorder="1" applyAlignment="1">
      <alignment horizontal="left" vertical="center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justify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3" fontId="1" fillId="2" borderId="2" xfId="0" applyNumberFormat="1" applyFont="1" applyFill="1" applyBorder="1" applyAlignment="1">
      <alignment horizontal="left" vertical="top" wrapText="1"/>
    </xf>
    <xf numFmtId="3" fontId="1" fillId="2" borderId="3" xfId="0" applyNumberFormat="1" applyFont="1" applyFill="1" applyBorder="1" applyAlignment="1">
      <alignment horizontal="left" vertical="top" wrapText="1"/>
    </xf>
    <xf numFmtId="3" fontId="1" fillId="2" borderId="6" xfId="0" applyNumberFormat="1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left" vertical="top" wrapText="1"/>
    </xf>
    <xf numFmtId="14" fontId="1" fillId="2" borderId="3" xfId="0" applyNumberFormat="1" applyFont="1" applyFill="1" applyBorder="1" applyAlignment="1">
      <alignment horizontal="left" vertical="top" wrapText="1"/>
    </xf>
    <xf numFmtId="14" fontId="1" fillId="2" borderId="6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10" fontId="1" fillId="2" borderId="1" xfId="3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eninfo.uz/ru?tab=facts&amp;page=1&amp;org=%22Biokimyo%22+aksiyadorlik+jamiyati" TargetMode="External"/><Relationship Id="rId1" Type="http://schemas.openxmlformats.org/officeDocument/2006/relationships/hyperlink" Target="http://www.biokimyo.u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late.yandex.ru/translator/%D0%A0%D1%83%D1%81%D1%81%D0%BA%D0%B8%D0%B9-%D0%A3%D0%B7%D0%B1%D0%B5%D0%BA%D1%81%D0%BA%D0%B8%D0%B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4"/>
  <sheetViews>
    <sheetView showZeros="0" tabSelected="1" view="pageBreakPreview" zoomScaleSheetLayoutView="100" workbookViewId="0">
      <selection activeCell="H64" sqref="H64"/>
    </sheetView>
  </sheetViews>
  <sheetFormatPr defaultRowHeight="15" x14ac:dyDescent="0.25"/>
  <cols>
    <col min="1" max="1" width="3.85546875" style="1" customWidth="1"/>
    <col min="2" max="2" width="4.7109375" style="8" customWidth="1"/>
    <col min="3" max="3" width="21.85546875" style="1" customWidth="1"/>
    <col min="4" max="4" width="16.28515625" style="1" customWidth="1"/>
    <col min="5" max="5" width="12.42578125" style="1" customWidth="1"/>
    <col min="6" max="6" width="17.140625" style="1" customWidth="1"/>
    <col min="7" max="8" width="15.7109375" style="1" customWidth="1"/>
    <col min="9" max="9" width="17.85546875" style="19" customWidth="1"/>
    <col min="10" max="16384" width="9.140625" style="1"/>
  </cols>
  <sheetData>
    <row r="1" spans="1:9" ht="12.75" customHeight="1" x14ac:dyDescent="0.25"/>
    <row r="2" spans="1:9" ht="35.25" customHeight="1" x14ac:dyDescent="0.25">
      <c r="G2" s="131" t="s">
        <v>318</v>
      </c>
      <c r="H2" s="131"/>
      <c r="I2" s="131"/>
    </row>
    <row r="3" spans="1:9" x14ac:dyDescent="0.25">
      <c r="G3" s="131" t="s">
        <v>317</v>
      </c>
      <c r="H3" s="131"/>
      <c r="I3" s="131"/>
    </row>
    <row r="4" spans="1:9" ht="9" customHeight="1" x14ac:dyDescent="0.25"/>
    <row r="5" spans="1:9" x14ac:dyDescent="0.25">
      <c r="A5" s="132" t="s">
        <v>693</v>
      </c>
      <c r="B5" s="132"/>
      <c r="C5" s="132"/>
      <c r="D5" s="132"/>
      <c r="E5" s="132"/>
      <c r="F5" s="132"/>
      <c r="G5" s="132"/>
      <c r="H5" s="132"/>
      <c r="I5" s="132"/>
    </row>
    <row r="6" spans="1:9" x14ac:dyDescent="0.25">
      <c r="A6" s="132" t="s">
        <v>425</v>
      </c>
      <c r="B6" s="132"/>
      <c r="C6" s="132"/>
      <c r="D6" s="132"/>
      <c r="E6" s="132"/>
      <c r="F6" s="132"/>
      <c r="G6" s="132"/>
      <c r="H6" s="132"/>
      <c r="I6" s="132"/>
    </row>
    <row r="7" spans="1:9" ht="23.25" customHeight="1" x14ac:dyDescent="0.25">
      <c r="B7" s="10" t="s">
        <v>319</v>
      </c>
      <c r="C7" s="10"/>
      <c r="D7" s="10"/>
      <c r="E7" s="10"/>
      <c r="F7" s="10"/>
    </row>
    <row r="8" spans="1:9" ht="23.25" customHeight="1" x14ac:dyDescent="0.25">
      <c r="B8" s="133" t="s">
        <v>694</v>
      </c>
      <c r="C8" s="133"/>
      <c r="D8" s="133"/>
      <c r="E8" s="133"/>
      <c r="F8" s="133"/>
    </row>
    <row r="9" spans="1:9" ht="14.25" customHeight="1" x14ac:dyDescent="0.25">
      <c r="B9" s="51"/>
    </row>
    <row r="10" spans="1:9" x14ac:dyDescent="0.25">
      <c r="A10" s="122" t="s">
        <v>316</v>
      </c>
      <c r="B10" s="141" t="s">
        <v>315</v>
      </c>
      <c r="C10" s="141"/>
      <c r="D10" s="141"/>
      <c r="E10" s="141"/>
      <c r="F10" s="141"/>
      <c r="G10" s="141"/>
      <c r="H10" s="141"/>
      <c r="I10" s="141"/>
    </row>
    <row r="11" spans="1:9" x14ac:dyDescent="0.25">
      <c r="A11" s="122"/>
      <c r="B11" s="138" t="s">
        <v>314</v>
      </c>
      <c r="C11" s="138"/>
      <c r="D11" s="138"/>
      <c r="E11" s="138"/>
      <c r="F11" s="138"/>
      <c r="G11" s="144" t="s">
        <v>313</v>
      </c>
      <c r="H11" s="144"/>
      <c r="I11" s="144"/>
    </row>
    <row r="12" spans="1:9" x14ac:dyDescent="0.25">
      <c r="A12" s="122"/>
      <c r="B12" s="138" t="s">
        <v>312</v>
      </c>
      <c r="C12" s="138"/>
      <c r="D12" s="138"/>
      <c r="E12" s="138"/>
      <c r="F12" s="138"/>
      <c r="G12" s="144" t="s">
        <v>311</v>
      </c>
      <c r="H12" s="144"/>
      <c r="I12" s="144"/>
    </row>
    <row r="13" spans="1:9" x14ac:dyDescent="0.25">
      <c r="A13" s="42"/>
      <c r="B13" s="138" t="s">
        <v>310</v>
      </c>
      <c r="C13" s="138"/>
      <c r="D13" s="138"/>
      <c r="E13" s="138"/>
      <c r="F13" s="138"/>
      <c r="G13" s="144" t="s">
        <v>309</v>
      </c>
      <c r="H13" s="144"/>
      <c r="I13" s="144"/>
    </row>
    <row r="14" spans="1:9" x14ac:dyDescent="0.25">
      <c r="A14" s="42"/>
      <c r="B14" s="141" t="s">
        <v>320</v>
      </c>
      <c r="C14" s="141"/>
      <c r="D14" s="141"/>
      <c r="E14" s="141"/>
      <c r="F14" s="141"/>
      <c r="G14" s="141"/>
      <c r="H14" s="141"/>
      <c r="I14" s="141"/>
    </row>
    <row r="15" spans="1:9" x14ac:dyDescent="0.25">
      <c r="A15" s="122" t="s">
        <v>308</v>
      </c>
      <c r="B15" s="138" t="s">
        <v>307</v>
      </c>
      <c r="C15" s="138"/>
      <c r="D15" s="138"/>
      <c r="E15" s="138"/>
      <c r="F15" s="138"/>
      <c r="G15" s="140" t="s">
        <v>584</v>
      </c>
      <c r="H15" s="140"/>
      <c r="I15" s="140"/>
    </row>
    <row r="16" spans="1:9" ht="31.5" customHeight="1" x14ac:dyDescent="0.25">
      <c r="A16" s="122"/>
      <c r="B16" s="138" t="s">
        <v>306</v>
      </c>
      <c r="C16" s="138"/>
      <c r="D16" s="138"/>
      <c r="E16" s="138"/>
      <c r="F16" s="138"/>
      <c r="G16" s="140" t="s">
        <v>585</v>
      </c>
      <c r="H16" s="148"/>
      <c r="I16" s="148"/>
    </row>
    <row r="17" spans="1:13" ht="15" customHeight="1" x14ac:dyDescent="0.25">
      <c r="A17" s="122"/>
      <c r="B17" s="138" t="s">
        <v>305</v>
      </c>
      <c r="C17" s="138"/>
      <c r="D17" s="138"/>
      <c r="E17" s="138"/>
      <c r="F17" s="138"/>
      <c r="G17" s="140" t="s">
        <v>550</v>
      </c>
      <c r="H17" s="140"/>
      <c r="I17" s="140"/>
    </row>
    <row r="18" spans="1:13" ht="15" customHeight="1" x14ac:dyDescent="0.25">
      <c r="A18" s="122"/>
      <c r="B18" s="138" t="s">
        <v>304</v>
      </c>
      <c r="C18" s="138"/>
      <c r="D18" s="138"/>
      <c r="E18" s="138"/>
      <c r="F18" s="138"/>
      <c r="G18" s="139" t="s">
        <v>527</v>
      </c>
      <c r="H18" s="140"/>
      <c r="I18" s="140"/>
    </row>
    <row r="19" spans="1:13" x14ac:dyDescent="0.25">
      <c r="A19" s="42"/>
      <c r="B19" s="141" t="s">
        <v>302</v>
      </c>
      <c r="C19" s="141"/>
      <c r="D19" s="141"/>
      <c r="E19" s="141"/>
      <c r="F19" s="141"/>
      <c r="G19" s="141"/>
      <c r="H19" s="141"/>
      <c r="I19" s="141"/>
    </row>
    <row r="20" spans="1:13" ht="15" customHeight="1" x14ac:dyDescent="0.25">
      <c r="A20" s="122" t="s">
        <v>301</v>
      </c>
      <c r="B20" s="138" t="s">
        <v>321</v>
      </c>
      <c r="C20" s="138"/>
      <c r="D20" s="138"/>
      <c r="E20" s="138"/>
      <c r="F20" s="138"/>
      <c r="G20" s="119" t="s">
        <v>547</v>
      </c>
      <c r="H20" s="119"/>
      <c r="I20" s="119"/>
    </row>
    <row r="21" spans="1:13" ht="15" customHeight="1" x14ac:dyDescent="0.25">
      <c r="A21" s="122"/>
      <c r="B21" s="138" t="s">
        <v>300</v>
      </c>
      <c r="C21" s="138"/>
      <c r="D21" s="138"/>
      <c r="E21" s="138"/>
      <c r="F21" s="138"/>
      <c r="G21" s="119" t="s">
        <v>548</v>
      </c>
      <c r="H21" s="119"/>
      <c r="I21" s="119"/>
    </row>
    <row r="22" spans="1:13" x14ac:dyDescent="0.25">
      <c r="A22" s="122"/>
      <c r="B22" s="138" t="s">
        <v>299</v>
      </c>
      <c r="C22" s="138"/>
      <c r="D22" s="138"/>
      <c r="E22" s="138"/>
      <c r="F22" s="138"/>
      <c r="G22" s="119" t="s">
        <v>549</v>
      </c>
      <c r="H22" s="119"/>
      <c r="I22" s="119"/>
    </row>
    <row r="23" spans="1:13" ht="26.25" customHeight="1" x14ac:dyDescent="0.25">
      <c r="A23" s="122" t="s">
        <v>298</v>
      </c>
      <c r="B23" s="142" t="s">
        <v>322</v>
      </c>
      <c r="C23" s="142"/>
      <c r="D23" s="142"/>
      <c r="E23" s="142"/>
      <c r="F23" s="142"/>
      <c r="G23" s="142"/>
      <c r="H23" s="142"/>
      <c r="I23" s="142"/>
    </row>
    <row r="24" spans="1:13" x14ac:dyDescent="0.25">
      <c r="A24" s="122"/>
      <c r="B24" s="143" t="s">
        <v>297</v>
      </c>
      <c r="C24" s="143"/>
      <c r="D24" s="143"/>
      <c r="E24" s="143"/>
      <c r="F24" s="143"/>
      <c r="G24" s="119" t="s">
        <v>296</v>
      </c>
      <c r="H24" s="119"/>
      <c r="I24" s="119"/>
    </row>
    <row r="25" spans="1:13" ht="14.25" customHeight="1" x14ac:dyDescent="0.25">
      <c r="A25" s="122"/>
      <c r="B25" s="143" t="s">
        <v>295</v>
      </c>
      <c r="C25" s="143"/>
      <c r="D25" s="143"/>
      <c r="E25" s="143"/>
      <c r="F25" s="143"/>
      <c r="G25" s="122">
        <v>200468069</v>
      </c>
      <c r="H25" s="122"/>
      <c r="I25" s="122"/>
    </row>
    <row r="26" spans="1:13" x14ac:dyDescent="0.25">
      <c r="A26" s="122"/>
      <c r="B26" s="141" t="s">
        <v>294</v>
      </c>
      <c r="C26" s="141"/>
      <c r="D26" s="141"/>
      <c r="E26" s="141"/>
      <c r="F26" s="141"/>
      <c r="G26" s="141"/>
      <c r="H26" s="141"/>
      <c r="I26" s="141"/>
    </row>
    <row r="27" spans="1:13" x14ac:dyDescent="0.25">
      <c r="A27" s="122"/>
      <c r="B27" s="138" t="s">
        <v>293</v>
      </c>
      <c r="C27" s="138"/>
      <c r="D27" s="138"/>
      <c r="E27" s="138"/>
      <c r="F27" s="138"/>
      <c r="G27" s="122">
        <v>144</v>
      </c>
      <c r="H27" s="122"/>
      <c r="I27" s="122"/>
    </row>
    <row r="28" spans="1:13" x14ac:dyDescent="0.25">
      <c r="A28" s="122"/>
      <c r="B28" s="138" t="s">
        <v>292</v>
      </c>
      <c r="C28" s="138"/>
      <c r="D28" s="138"/>
      <c r="E28" s="138"/>
      <c r="F28" s="138"/>
      <c r="G28" s="149" t="s">
        <v>551</v>
      </c>
      <c r="H28" s="149"/>
      <c r="I28" s="149"/>
    </row>
    <row r="29" spans="1:13" x14ac:dyDescent="0.25">
      <c r="A29" s="122"/>
      <c r="B29" s="138" t="s">
        <v>352</v>
      </c>
      <c r="C29" s="138"/>
      <c r="D29" s="138"/>
      <c r="E29" s="138"/>
      <c r="F29" s="138"/>
      <c r="G29" s="122">
        <v>20140</v>
      </c>
      <c r="H29" s="122"/>
      <c r="I29" s="122"/>
    </row>
    <row r="30" spans="1:13" x14ac:dyDescent="0.25">
      <c r="A30" s="122"/>
      <c r="B30" s="138" t="s">
        <v>291</v>
      </c>
      <c r="C30" s="138"/>
      <c r="D30" s="138"/>
      <c r="E30" s="138"/>
      <c r="F30" s="138"/>
      <c r="G30" s="122">
        <v>1727424</v>
      </c>
      <c r="H30" s="122"/>
      <c r="I30" s="122"/>
    </row>
    <row r="31" spans="1:13" ht="27.75" customHeight="1" x14ac:dyDescent="0.25">
      <c r="A31" s="122" t="s">
        <v>290</v>
      </c>
      <c r="B31" s="142" t="s">
        <v>359</v>
      </c>
      <c r="C31" s="142"/>
      <c r="D31" s="142"/>
      <c r="E31" s="142"/>
      <c r="F31" s="142"/>
      <c r="G31" s="142"/>
      <c r="H31" s="142"/>
      <c r="I31" s="142"/>
    </row>
    <row r="32" spans="1:13" x14ac:dyDescent="0.25">
      <c r="A32" s="122"/>
      <c r="B32" s="134" t="s">
        <v>289</v>
      </c>
      <c r="C32" s="134"/>
      <c r="D32" s="134"/>
      <c r="E32" s="134"/>
      <c r="F32" s="134"/>
      <c r="G32" s="135">
        <f>13241044.84247/19139488</f>
        <v>0.69181813235913103</v>
      </c>
      <c r="H32" s="136"/>
      <c r="I32" s="137"/>
      <c r="J32" s="39"/>
      <c r="K32" s="39" t="s">
        <v>546</v>
      </c>
      <c r="L32" s="39"/>
      <c r="M32" s="39"/>
    </row>
    <row r="33" spans="1:13" x14ac:dyDescent="0.25">
      <c r="A33" s="122"/>
      <c r="B33" s="134" t="s">
        <v>288</v>
      </c>
      <c r="C33" s="134"/>
      <c r="D33" s="134"/>
      <c r="E33" s="134"/>
      <c r="F33" s="134"/>
      <c r="G33" s="135">
        <f>62260957/947400</f>
        <v>65.717708465273375</v>
      </c>
      <c r="H33" s="136"/>
      <c r="I33" s="137"/>
      <c r="J33" s="39"/>
      <c r="K33" s="39" t="s">
        <v>517</v>
      </c>
      <c r="L33" s="39"/>
      <c r="M33" s="39"/>
    </row>
    <row r="34" spans="1:13" x14ac:dyDescent="0.25">
      <c r="A34" s="122"/>
      <c r="B34" s="134" t="s">
        <v>287</v>
      </c>
      <c r="C34" s="134"/>
      <c r="D34" s="134"/>
      <c r="E34" s="134"/>
      <c r="F34" s="134"/>
      <c r="G34" s="135">
        <f>20111255/947400</f>
        <v>21.227839349799453</v>
      </c>
      <c r="H34" s="136"/>
      <c r="I34" s="137"/>
      <c r="J34" s="39"/>
      <c r="K34" s="39" t="s">
        <v>518</v>
      </c>
      <c r="L34" s="39"/>
      <c r="M34" s="39"/>
    </row>
    <row r="35" spans="1:13" x14ac:dyDescent="0.25">
      <c r="A35" s="122"/>
      <c r="B35" s="134" t="s">
        <v>286</v>
      </c>
      <c r="C35" s="134"/>
      <c r="D35" s="134"/>
      <c r="E35" s="134"/>
      <c r="F35" s="134"/>
      <c r="G35" s="135">
        <f>118581051/9947400</f>
        <v>11.920808552988721</v>
      </c>
      <c r="H35" s="136"/>
      <c r="I35" s="137"/>
      <c r="J35" s="39"/>
      <c r="K35" s="39" t="s">
        <v>428</v>
      </c>
      <c r="L35" s="39"/>
      <c r="M35" s="39"/>
    </row>
    <row r="36" spans="1:13" ht="15" customHeight="1" x14ac:dyDescent="0.25">
      <c r="A36" s="122"/>
      <c r="B36" s="134" t="s">
        <v>426</v>
      </c>
      <c r="C36" s="134"/>
      <c r="D36" s="134"/>
      <c r="E36" s="134"/>
      <c r="F36" s="134"/>
      <c r="G36" s="155">
        <f>I128/(I161-I130)</f>
        <v>125.16471500949969</v>
      </c>
      <c r="H36" s="156"/>
      <c r="I36" s="157"/>
      <c r="J36" s="39"/>
      <c r="K36" s="39" t="s">
        <v>427</v>
      </c>
      <c r="L36" s="39"/>
      <c r="M36" s="39"/>
    </row>
    <row r="37" spans="1:13" ht="24" customHeight="1" x14ac:dyDescent="0.25">
      <c r="A37" s="121" t="s">
        <v>285</v>
      </c>
      <c r="B37" s="142" t="s">
        <v>284</v>
      </c>
      <c r="C37" s="142"/>
      <c r="D37" s="142"/>
      <c r="E37" s="142"/>
      <c r="F37" s="142"/>
      <c r="G37" s="142"/>
      <c r="H37" s="142"/>
      <c r="I37" s="142"/>
      <c r="J37" s="39"/>
      <c r="K37" s="39"/>
      <c r="L37" s="39"/>
      <c r="M37" s="39"/>
    </row>
    <row r="38" spans="1:13" x14ac:dyDescent="0.25">
      <c r="A38" s="121"/>
      <c r="B38" s="154" t="s">
        <v>279</v>
      </c>
      <c r="C38" s="154"/>
      <c r="D38" s="154"/>
      <c r="E38" s="154"/>
      <c r="F38" s="154"/>
      <c r="G38" s="122"/>
      <c r="H38" s="122"/>
      <c r="I38" s="122"/>
    </row>
    <row r="39" spans="1:13" x14ac:dyDescent="0.25">
      <c r="A39" s="121"/>
      <c r="B39" s="134" t="s">
        <v>283</v>
      </c>
      <c r="C39" s="134"/>
      <c r="D39" s="134"/>
      <c r="E39" s="134"/>
      <c r="F39" s="134"/>
      <c r="G39" s="145">
        <v>1000</v>
      </c>
      <c r="H39" s="146"/>
      <c r="I39" s="146"/>
    </row>
    <row r="40" spans="1:13" x14ac:dyDescent="0.25">
      <c r="A40" s="121"/>
      <c r="B40" s="134" t="s">
        <v>282</v>
      </c>
      <c r="C40" s="134"/>
      <c r="D40" s="134"/>
      <c r="E40" s="134"/>
      <c r="F40" s="134"/>
      <c r="G40" s="147">
        <f>G39/3350</f>
        <v>0.29850746268656714</v>
      </c>
      <c r="H40" s="147"/>
      <c r="I40" s="147"/>
    </row>
    <row r="41" spans="1:13" ht="22.5" customHeight="1" x14ac:dyDescent="0.25">
      <c r="A41" s="122" t="s">
        <v>281</v>
      </c>
      <c r="B41" s="142" t="s">
        <v>280</v>
      </c>
      <c r="C41" s="142"/>
      <c r="D41" s="142"/>
      <c r="E41" s="142"/>
      <c r="F41" s="142"/>
      <c r="G41" s="142"/>
      <c r="H41" s="142"/>
      <c r="I41" s="142"/>
    </row>
    <row r="42" spans="1:13" x14ac:dyDescent="0.25">
      <c r="A42" s="122"/>
      <c r="B42" s="163" t="s">
        <v>279</v>
      </c>
      <c r="C42" s="163"/>
      <c r="D42" s="163"/>
      <c r="E42" s="163"/>
      <c r="F42" s="163"/>
      <c r="G42" s="164" t="s">
        <v>545</v>
      </c>
      <c r="H42" s="164"/>
      <c r="I42" s="164"/>
    </row>
    <row r="43" spans="1:13" x14ac:dyDescent="0.25">
      <c r="A43" s="122"/>
      <c r="B43" s="119" t="s">
        <v>278</v>
      </c>
      <c r="C43" s="119"/>
      <c r="D43" s="119"/>
      <c r="E43" s="119"/>
      <c r="F43" s="119"/>
      <c r="G43" s="120" t="s">
        <v>545</v>
      </c>
      <c r="H43" s="120"/>
      <c r="I43" s="120"/>
    </row>
    <row r="44" spans="1:13" x14ac:dyDescent="0.25">
      <c r="A44" s="122"/>
      <c r="B44" s="119" t="s">
        <v>277</v>
      </c>
      <c r="C44" s="119"/>
      <c r="D44" s="119"/>
      <c r="E44" s="119"/>
      <c r="F44" s="119"/>
      <c r="G44" s="120" t="s">
        <v>691</v>
      </c>
      <c r="H44" s="120"/>
      <c r="I44" s="120"/>
    </row>
    <row r="45" spans="1:13" ht="35.25" customHeight="1" x14ac:dyDescent="0.25">
      <c r="A45" s="42"/>
      <c r="B45" s="142" t="s">
        <v>323</v>
      </c>
      <c r="C45" s="142"/>
      <c r="D45" s="142"/>
      <c r="E45" s="142"/>
      <c r="F45" s="142"/>
      <c r="G45" s="142"/>
      <c r="H45" s="142"/>
      <c r="I45" s="142"/>
    </row>
    <row r="46" spans="1:13" x14ac:dyDescent="0.25">
      <c r="A46" s="34" t="s">
        <v>276</v>
      </c>
      <c r="B46" s="150" t="s">
        <v>6</v>
      </c>
      <c r="C46" s="152" t="s">
        <v>275</v>
      </c>
      <c r="D46" s="152"/>
      <c r="E46" s="153" t="s">
        <v>274</v>
      </c>
      <c r="F46" s="153"/>
      <c r="G46" s="153" t="s">
        <v>273</v>
      </c>
      <c r="H46" s="153" t="s">
        <v>272</v>
      </c>
      <c r="I46" s="153" t="s">
        <v>271</v>
      </c>
    </row>
    <row r="47" spans="1:13" ht="90.75" customHeight="1" x14ac:dyDescent="0.25">
      <c r="A47" s="35"/>
      <c r="B47" s="151"/>
      <c r="C47" s="85" t="s">
        <v>270</v>
      </c>
      <c r="D47" s="85" t="s">
        <v>649</v>
      </c>
      <c r="E47" s="150"/>
      <c r="F47" s="150"/>
      <c r="G47" s="150"/>
      <c r="H47" s="150"/>
      <c r="I47" s="150"/>
    </row>
    <row r="48" spans="1:13" ht="90.75" customHeight="1" x14ac:dyDescent="0.25">
      <c r="A48" s="35"/>
      <c r="B48" s="87"/>
      <c r="C48" s="90" t="s">
        <v>689</v>
      </c>
      <c r="D48" s="90"/>
      <c r="E48" s="191"/>
      <c r="F48" s="191"/>
      <c r="G48" s="88"/>
      <c r="H48" s="88"/>
      <c r="I48" s="88"/>
    </row>
    <row r="49" spans="1:12" ht="36" customHeight="1" x14ac:dyDescent="0.25">
      <c r="A49" s="122" t="s">
        <v>267</v>
      </c>
      <c r="B49" s="158" t="s">
        <v>266</v>
      </c>
      <c r="C49" s="159"/>
      <c r="D49" s="159"/>
      <c r="E49" s="159"/>
      <c r="F49" s="159"/>
      <c r="G49" s="159"/>
      <c r="H49" s="159"/>
      <c r="I49" s="159"/>
    </row>
    <row r="50" spans="1:12" ht="30.75" customHeight="1" x14ac:dyDescent="0.25">
      <c r="A50" s="122"/>
      <c r="B50" s="160" t="s">
        <v>265</v>
      </c>
      <c r="C50" s="160"/>
      <c r="D50" s="160"/>
      <c r="E50" s="160"/>
      <c r="F50" s="160"/>
      <c r="G50" s="160" t="s">
        <v>690</v>
      </c>
      <c r="H50" s="160"/>
      <c r="I50" s="160"/>
    </row>
    <row r="51" spans="1:12" x14ac:dyDescent="0.25">
      <c r="A51" s="122"/>
      <c r="B51" s="160" t="s">
        <v>264</v>
      </c>
      <c r="C51" s="160"/>
      <c r="D51" s="160"/>
      <c r="E51" s="160"/>
      <c r="F51" s="160"/>
      <c r="G51" s="161"/>
      <c r="H51" s="160"/>
      <c r="I51" s="160"/>
    </row>
    <row r="52" spans="1:12" x14ac:dyDescent="0.25">
      <c r="A52" s="122"/>
      <c r="B52" s="160" t="s">
        <v>263</v>
      </c>
      <c r="C52" s="160"/>
      <c r="D52" s="160"/>
      <c r="E52" s="160"/>
      <c r="F52" s="160"/>
      <c r="G52" s="162"/>
      <c r="H52" s="160"/>
      <c r="I52" s="160"/>
    </row>
    <row r="53" spans="1:12" x14ac:dyDescent="0.25">
      <c r="A53" s="122"/>
      <c r="B53" s="160" t="s">
        <v>262</v>
      </c>
      <c r="C53" s="160"/>
      <c r="D53" s="160"/>
      <c r="E53" s="160"/>
      <c r="F53" s="160"/>
      <c r="G53" s="160"/>
      <c r="H53" s="160"/>
      <c r="I53" s="160"/>
    </row>
    <row r="54" spans="1:12" x14ac:dyDescent="0.25">
      <c r="A54" s="122"/>
      <c r="B54" s="160" t="s">
        <v>261</v>
      </c>
      <c r="C54" s="160"/>
      <c r="D54" s="160"/>
      <c r="E54" s="160"/>
      <c r="F54" s="160"/>
      <c r="G54" s="160"/>
      <c r="H54" s="160"/>
      <c r="I54" s="160"/>
    </row>
    <row r="55" spans="1:12" x14ac:dyDescent="0.25">
      <c r="A55" s="122"/>
      <c r="B55" s="160" t="s">
        <v>260</v>
      </c>
      <c r="C55" s="160"/>
      <c r="D55" s="160"/>
      <c r="E55" s="160"/>
      <c r="F55" s="160"/>
      <c r="G55" s="160"/>
      <c r="H55" s="160"/>
      <c r="I55" s="160"/>
    </row>
    <row r="56" spans="1:12" x14ac:dyDescent="0.25">
      <c r="A56" s="122"/>
      <c r="B56" s="160" t="s">
        <v>259</v>
      </c>
      <c r="C56" s="160"/>
      <c r="D56" s="160"/>
      <c r="E56" s="160"/>
      <c r="F56" s="160"/>
      <c r="G56" s="160"/>
      <c r="H56" s="160"/>
      <c r="I56" s="160"/>
    </row>
    <row r="57" spans="1:12" x14ac:dyDescent="0.25">
      <c r="A57" s="122"/>
      <c r="B57" s="160" t="s">
        <v>258</v>
      </c>
      <c r="C57" s="160"/>
      <c r="D57" s="160"/>
      <c r="E57" s="160"/>
      <c r="F57" s="160"/>
      <c r="G57" s="160"/>
      <c r="H57" s="160"/>
      <c r="I57" s="160"/>
    </row>
    <row r="58" spans="1:12" x14ac:dyDescent="0.25">
      <c r="A58" s="122"/>
      <c r="B58" s="160" t="s">
        <v>257</v>
      </c>
      <c r="C58" s="160"/>
      <c r="D58" s="160"/>
      <c r="E58" s="160"/>
      <c r="F58" s="160"/>
      <c r="G58" s="160"/>
      <c r="H58" s="160"/>
      <c r="I58" s="160"/>
    </row>
    <row r="59" spans="1:12" ht="27.75" customHeight="1" x14ac:dyDescent="0.25">
      <c r="A59" s="123" t="s">
        <v>256</v>
      </c>
      <c r="B59" s="125" t="s">
        <v>255</v>
      </c>
      <c r="C59" s="126"/>
      <c r="D59" s="126"/>
      <c r="E59" s="126"/>
      <c r="F59" s="126"/>
      <c r="G59" s="126"/>
      <c r="H59" s="126"/>
      <c r="I59" s="127"/>
    </row>
    <row r="60" spans="1:12" ht="43.5" customHeight="1" x14ac:dyDescent="0.25">
      <c r="A60" s="124"/>
      <c r="B60" s="65" t="s">
        <v>6</v>
      </c>
      <c r="C60" s="125" t="s">
        <v>254</v>
      </c>
      <c r="D60" s="126"/>
      <c r="E60" s="126"/>
      <c r="F60" s="127"/>
      <c r="G60" s="65" t="s">
        <v>253</v>
      </c>
      <c r="H60" s="65" t="s">
        <v>252</v>
      </c>
      <c r="I60" s="69" t="s">
        <v>251</v>
      </c>
    </row>
    <row r="61" spans="1:12" ht="69" customHeight="1" x14ac:dyDescent="0.25">
      <c r="A61" s="124"/>
      <c r="B61" s="92">
        <v>1</v>
      </c>
      <c r="C61" s="105" t="s">
        <v>654</v>
      </c>
      <c r="D61" s="106"/>
      <c r="E61" s="106"/>
      <c r="F61" s="107"/>
      <c r="G61" s="91" t="s">
        <v>626</v>
      </c>
      <c r="H61" s="91">
        <v>45834</v>
      </c>
      <c r="I61" s="91">
        <v>46208</v>
      </c>
    </row>
    <row r="62" spans="1:12" ht="69" customHeight="1" x14ac:dyDescent="0.25">
      <c r="A62" s="124"/>
      <c r="B62" s="92">
        <v>2</v>
      </c>
      <c r="C62" s="105" t="s">
        <v>704</v>
      </c>
      <c r="D62" s="106"/>
      <c r="E62" s="106"/>
      <c r="F62" s="107"/>
      <c r="G62" s="93" t="s">
        <v>250</v>
      </c>
      <c r="H62" s="91">
        <v>45834</v>
      </c>
      <c r="I62" s="91">
        <v>45843</v>
      </c>
    </row>
    <row r="63" spans="1:12" ht="69" customHeight="1" x14ac:dyDescent="0.25">
      <c r="A63" s="124"/>
      <c r="B63" s="92">
        <v>3</v>
      </c>
      <c r="C63" s="105" t="s">
        <v>655</v>
      </c>
      <c r="D63" s="106"/>
      <c r="E63" s="106"/>
      <c r="F63" s="107"/>
      <c r="G63" s="93" t="s">
        <v>629</v>
      </c>
      <c r="H63" s="91">
        <v>45834</v>
      </c>
      <c r="I63" s="91">
        <v>45843</v>
      </c>
      <c r="L63" s="98" t="s">
        <v>705</v>
      </c>
    </row>
    <row r="64" spans="1:12" ht="69" customHeight="1" x14ac:dyDescent="0.25">
      <c r="A64" s="124"/>
      <c r="B64" s="92">
        <v>4</v>
      </c>
      <c r="C64" s="99" t="s">
        <v>656</v>
      </c>
      <c r="D64" s="100"/>
      <c r="E64" s="100"/>
      <c r="F64" s="101"/>
      <c r="G64" s="93" t="s">
        <v>327</v>
      </c>
      <c r="H64" s="91">
        <v>45834</v>
      </c>
      <c r="I64" s="91">
        <v>45843</v>
      </c>
      <c r="L64" s="1" t="s">
        <v>706</v>
      </c>
    </row>
    <row r="65" spans="1:9" ht="69" customHeight="1" x14ac:dyDescent="0.25">
      <c r="A65" s="124"/>
      <c r="B65" s="92">
        <v>5</v>
      </c>
      <c r="C65" s="102" t="s">
        <v>710</v>
      </c>
      <c r="D65" s="103"/>
      <c r="E65" s="103"/>
      <c r="F65" s="104"/>
      <c r="G65" s="93" t="s">
        <v>709</v>
      </c>
      <c r="H65" s="91">
        <v>45810</v>
      </c>
      <c r="I65" s="91">
        <v>46198</v>
      </c>
    </row>
    <row r="66" spans="1:9" ht="69" customHeight="1" x14ac:dyDescent="0.25">
      <c r="A66" s="124"/>
      <c r="B66" s="92">
        <v>6</v>
      </c>
      <c r="C66" s="99" t="s">
        <v>707</v>
      </c>
      <c r="D66" s="100"/>
      <c r="E66" s="100"/>
      <c r="F66" s="101"/>
      <c r="G66" s="93" t="s">
        <v>575</v>
      </c>
      <c r="H66" s="91">
        <v>46199</v>
      </c>
      <c r="I66" s="91" t="s">
        <v>711</v>
      </c>
    </row>
    <row r="67" spans="1:9" ht="93" customHeight="1" x14ac:dyDescent="0.25">
      <c r="A67" s="124"/>
      <c r="B67" s="92">
        <v>7</v>
      </c>
      <c r="C67" s="99" t="s">
        <v>707</v>
      </c>
      <c r="D67" s="100"/>
      <c r="E67" s="100"/>
      <c r="F67" s="101"/>
      <c r="G67" s="93" t="s">
        <v>575</v>
      </c>
      <c r="H67" s="91">
        <v>46199</v>
      </c>
      <c r="I67" s="91" t="s">
        <v>695</v>
      </c>
    </row>
    <row r="68" spans="1:9" s="55" customFormat="1" ht="31.5" customHeight="1" x14ac:dyDescent="0.25">
      <c r="A68" s="122" t="s">
        <v>249</v>
      </c>
      <c r="B68" s="128" t="s">
        <v>248</v>
      </c>
      <c r="C68" s="128"/>
      <c r="D68" s="128"/>
      <c r="E68" s="128"/>
      <c r="F68" s="128"/>
      <c r="G68" s="128"/>
      <c r="H68" s="128"/>
      <c r="I68" s="128"/>
    </row>
    <row r="69" spans="1:9" s="56" customFormat="1" ht="76.5" x14ac:dyDescent="0.25">
      <c r="A69" s="122"/>
      <c r="B69" s="129" t="s">
        <v>247</v>
      </c>
      <c r="C69" s="129"/>
      <c r="D69" s="129"/>
      <c r="E69" s="129"/>
      <c r="F69" s="129"/>
      <c r="G69" s="69" t="s">
        <v>71</v>
      </c>
      <c r="H69" s="69" t="s">
        <v>246</v>
      </c>
      <c r="I69" s="69" t="s">
        <v>245</v>
      </c>
    </row>
    <row r="70" spans="1:9" ht="23.25" customHeight="1" x14ac:dyDescent="0.25">
      <c r="A70" s="122"/>
      <c r="B70" s="130" t="s">
        <v>244</v>
      </c>
      <c r="C70" s="130"/>
      <c r="D70" s="130"/>
      <c r="E70" s="130"/>
      <c r="F70" s="130"/>
      <c r="G70" s="130"/>
      <c r="H70" s="130"/>
      <c r="I70" s="130"/>
    </row>
    <row r="71" spans="1:9" ht="24.95" customHeight="1" x14ac:dyDescent="0.25">
      <c r="A71" s="122"/>
      <c r="B71" s="114" t="s">
        <v>243</v>
      </c>
      <c r="C71" s="114"/>
      <c r="D71" s="114"/>
      <c r="E71" s="114"/>
      <c r="F71" s="114"/>
      <c r="G71" s="70"/>
      <c r="H71" s="71"/>
      <c r="I71" s="72"/>
    </row>
    <row r="72" spans="1:9" ht="24.95" customHeight="1" x14ac:dyDescent="0.25">
      <c r="A72" s="122"/>
      <c r="B72" s="112" t="s">
        <v>242</v>
      </c>
      <c r="C72" s="112"/>
      <c r="D72" s="112"/>
      <c r="E72" s="112"/>
      <c r="F72" s="112"/>
      <c r="G72" s="70"/>
      <c r="H72" s="73"/>
      <c r="I72" s="74"/>
    </row>
    <row r="73" spans="1:9" ht="24.95" customHeight="1" x14ac:dyDescent="0.25">
      <c r="A73" s="122"/>
      <c r="B73" s="112" t="s">
        <v>241</v>
      </c>
      <c r="C73" s="112"/>
      <c r="D73" s="112"/>
      <c r="E73" s="112"/>
      <c r="F73" s="112"/>
      <c r="G73" s="70" t="s">
        <v>65</v>
      </c>
      <c r="H73" s="75">
        <v>58658566</v>
      </c>
      <c r="I73" s="75">
        <v>99101424</v>
      </c>
    </row>
    <row r="74" spans="1:9" ht="24.95" customHeight="1" x14ac:dyDescent="0.25">
      <c r="A74" s="122"/>
      <c r="B74" s="112" t="s">
        <v>240</v>
      </c>
      <c r="C74" s="112"/>
      <c r="D74" s="112"/>
      <c r="E74" s="112"/>
      <c r="F74" s="112"/>
      <c r="G74" s="70" t="s">
        <v>239</v>
      </c>
      <c r="H74" s="75">
        <v>34056186</v>
      </c>
      <c r="I74" s="75">
        <v>37979326</v>
      </c>
    </row>
    <row r="75" spans="1:9" ht="24.95" customHeight="1" x14ac:dyDescent="0.25">
      <c r="A75" s="122"/>
      <c r="B75" s="113" t="s">
        <v>238</v>
      </c>
      <c r="C75" s="113"/>
      <c r="D75" s="113"/>
      <c r="E75" s="113"/>
      <c r="F75" s="113"/>
      <c r="G75" s="70" t="s">
        <v>237</v>
      </c>
      <c r="H75" s="75">
        <v>24602380</v>
      </c>
      <c r="I75" s="76">
        <v>61122098</v>
      </c>
    </row>
    <row r="76" spans="1:9" ht="24.95" customHeight="1" x14ac:dyDescent="0.25">
      <c r="A76" s="122"/>
      <c r="B76" s="113" t="s">
        <v>236</v>
      </c>
      <c r="C76" s="113"/>
      <c r="D76" s="113"/>
      <c r="E76" s="113"/>
      <c r="F76" s="113"/>
      <c r="G76" s="70"/>
      <c r="H76" s="75"/>
      <c r="I76" s="75"/>
    </row>
    <row r="77" spans="1:9" ht="24.95" customHeight="1" x14ac:dyDescent="0.25">
      <c r="A77" s="122"/>
      <c r="B77" s="112" t="s">
        <v>235</v>
      </c>
      <c r="C77" s="112"/>
      <c r="D77" s="112"/>
      <c r="E77" s="112"/>
      <c r="F77" s="112"/>
      <c r="G77" s="70" t="s">
        <v>63</v>
      </c>
      <c r="H77" s="75"/>
      <c r="I77" s="75"/>
    </row>
    <row r="78" spans="1:9" ht="24.95" customHeight="1" x14ac:dyDescent="0.25">
      <c r="A78" s="122"/>
      <c r="B78" s="112" t="s">
        <v>234</v>
      </c>
      <c r="C78" s="112"/>
      <c r="D78" s="112"/>
      <c r="E78" s="112"/>
      <c r="F78" s="112"/>
      <c r="G78" s="70" t="s">
        <v>233</v>
      </c>
      <c r="H78" s="75"/>
      <c r="I78" s="75"/>
    </row>
    <row r="79" spans="1:9" ht="24.95" customHeight="1" x14ac:dyDescent="0.25">
      <c r="A79" s="122"/>
      <c r="B79" s="113" t="s">
        <v>232</v>
      </c>
      <c r="C79" s="113"/>
      <c r="D79" s="113"/>
      <c r="E79" s="113"/>
      <c r="F79" s="113"/>
      <c r="G79" s="70" t="s">
        <v>231</v>
      </c>
      <c r="H79" s="76"/>
      <c r="I79" s="76"/>
    </row>
    <row r="80" spans="1:9" ht="35.25" customHeight="1" x14ac:dyDescent="0.25">
      <c r="A80" s="122"/>
      <c r="B80" s="113" t="s">
        <v>230</v>
      </c>
      <c r="C80" s="113"/>
      <c r="D80" s="113"/>
      <c r="E80" s="113"/>
      <c r="F80" s="113"/>
      <c r="G80" s="70" t="s">
        <v>61</v>
      </c>
      <c r="H80" s="76">
        <v>433898</v>
      </c>
      <c r="I80" s="76">
        <v>433898</v>
      </c>
    </row>
    <row r="81" spans="1:9" ht="24.95" customHeight="1" x14ac:dyDescent="0.25">
      <c r="A81" s="122"/>
      <c r="B81" s="112" t="s">
        <v>229</v>
      </c>
      <c r="C81" s="112"/>
      <c r="D81" s="112"/>
      <c r="E81" s="112"/>
      <c r="F81" s="112"/>
      <c r="G81" s="70" t="s">
        <v>59</v>
      </c>
      <c r="H81" s="75"/>
      <c r="I81" s="75"/>
    </row>
    <row r="82" spans="1:9" ht="24.95" customHeight="1" x14ac:dyDescent="0.25">
      <c r="A82" s="122"/>
      <c r="B82" s="112" t="s">
        <v>228</v>
      </c>
      <c r="C82" s="112"/>
      <c r="D82" s="112"/>
      <c r="E82" s="112"/>
      <c r="F82" s="112"/>
      <c r="G82" s="70" t="s">
        <v>57</v>
      </c>
      <c r="H82" s="75"/>
      <c r="I82" s="75"/>
    </row>
    <row r="83" spans="1:9" ht="24.95" customHeight="1" x14ac:dyDescent="0.25">
      <c r="A83" s="122"/>
      <c r="B83" s="112" t="s">
        <v>227</v>
      </c>
      <c r="C83" s="112"/>
      <c r="D83" s="112"/>
      <c r="E83" s="112"/>
      <c r="F83" s="112"/>
      <c r="G83" s="70" t="s">
        <v>55</v>
      </c>
      <c r="H83" s="75"/>
      <c r="I83" s="75"/>
    </row>
    <row r="84" spans="1:9" ht="24.95" customHeight="1" x14ac:dyDescent="0.25">
      <c r="A84" s="122"/>
      <c r="B84" s="112" t="s">
        <v>226</v>
      </c>
      <c r="C84" s="112"/>
      <c r="D84" s="112"/>
      <c r="E84" s="112"/>
      <c r="F84" s="112"/>
      <c r="G84" s="70" t="s">
        <v>53</v>
      </c>
      <c r="H84" s="75"/>
      <c r="I84" s="75"/>
    </row>
    <row r="85" spans="1:9" ht="24.95" customHeight="1" x14ac:dyDescent="0.25">
      <c r="A85" s="122"/>
      <c r="B85" s="112" t="s">
        <v>225</v>
      </c>
      <c r="C85" s="112"/>
      <c r="D85" s="112"/>
      <c r="E85" s="112"/>
      <c r="F85" s="112"/>
      <c r="G85" s="70" t="s">
        <v>51</v>
      </c>
      <c r="H85" s="75">
        <v>433898</v>
      </c>
      <c r="I85" s="75">
        <v>433898</v>
      </c>
    </row>
    <row r="86" spans="1:9" ht="24.95" customHeight="1" x14ac:dyDescent="0.25">
      <c r="A86" s="122"/>
      <c r="B86" s="112" t="s">
        <v>224</v>
      </c>
      <c r="C86" s="112"/>
      <c r="D86" s="112"/>
      <c r="E86" s="112"/>
      <c r="F86" s="112"/>
      <c r="G86" s="70" t="s">
        <v>49</v>
      </c>
      <c r="H86" s="75">
        <v>26368338</v>
      </c>
      <c r="I86" s="75"/>
    </row>
    <row r="87" spans="1:9" ht="24.95" customHeight="1" x14ac:dyDescent="0.25">
      <c r="A87" s="122"/>
      <c r="B87" s="112" t="s">
        <v>223</v>
      </c>
      <c r="C87" s="112"/>
      <c r="D87" s="112"/>
      <c r="E87" s="112"/>
      <c r="F87" s="112"/>
      <c r="G87" s="70" t="s">
        <v>222</v>
      </c>
      <c r="H87" s="75">
        <v>4076358</v>
      </c>
      <c r="I87" s="75">
        <v>4711498</v>
      </c>
    </row>
    <row r="88" spans="1:9" ht="24.95" customHeight="1" x14ac:dyDescent="0.25">
      <c r="A88" s="122"/>
      <c r="B88" s="112" t="s">
        <v>221</v>
      </c>
      <c r="C88" s="112"/>
      <c r="D88" s="112"/>
      <c r="E88" s="112"/>
      <c r="F88" s="112"/>
      <c r="G88" s="70" t="s">
        <v>220</v>
      </c>
      <c r="H88" s="75"/>
      <c r="I88" s="75"/>
    </row>
    <row r="89" spans="1:9" ht="24.95" customHeight="1" x14ac:dyDescent="0.25">
      <c r="A89" s="122"/>
      <c r="B89" s="112" t="s">
        <v>219</v>
      </c>
      <c r="C89" s="112"/>
      <c r="D89" s="112"/>
      <c r="E89" s="112"/>
      <c r="F89" s="112"/>
      <c r="G89" s="70" t="s">
        <v>218</v>
      </c>
      <c r="H89" s="75"/>
      <c r="I89" s="75"/>
    </row>
    <row r="90" spans="1:9" ht="24.95" customHeight="1" x14ac:dyDescent="0.25">
      <c r="A90" s="122"/>
      <c r="B90" s="113" t="s">
        <v>217</v>
      </c>
      <c r="C90" s="113"/>
      <c r="D90" s="113"/>
      <c r="E90" s="113"/>
      <c r="F90" s="113"/>
      <c r="G90" s="70" t="s">
        <v>216</v>
      </c>
      <c r="H90" s="75">
        <v>55480974</v>
      </c>
      <c r="I90" s="75">
        <v>66267494</v>
      </c>
    </row>
    <row r="91" spans="1:9" ht="24.95" customHeight="1" x14ac:dyDescent="0.25">
      <c r="A91" s="122"/>
      <c r="B91" s="113" t="s">
        <v>215</v>
      </c>
      <c r="C91" s="113"/>
      <c r="D91" s="113"/>
      <c r="E91" s="113"/>
      <c r="F91" s="113"/>
      <c r="G91" s="70"/>
      <c r="H91" s="75"/>
      <c r="I91" s="75"/>
    </row>
    <row r="92" spans="1:9" ht="24.95" customHeight="1" x14ac:dyDescent="0.25">
      <c r="A92" s="122"/>
      <c r="B92" s="113" t="s">
        <v>214</v>
      </c>
      <c r="C92" s="113"/>
      <c r="D92" s="113"/>
      <c r="E92" s="113"/>
      <c r="F92" s="113"/>
      <c r="G92" s="70" t="s">
        <v>213</v>
      </c>
      <c r="H92" s="76">
        <v>26592026</v>
      </c>
      <c r="I92" s="76">
        <v>23226478</v>
      </c>
    </row>
    <row r="93" spans="1:9" ht="24.95" customHeight="1" x14ac:dyDescent="0.25">
      <c r="A93" s="122"/>
      <c r="B93" s="112" t="s">
        <v>212</v>
      </c>
      <c r="C93" s="112"/>
      <c r="D93" s="112"/>
      <c r="E93" s="112"/>
      <c r="F93" s="112"/>
      <c r="G93" s="70" t="s">
        <v>211</v>
      </c>
      <c r="H93" s="75">
        <v>18319678</v>
      </c>
      <c r="I93" s="75">
        <v>12714283</v>
      </c>
    </row>
    <row r="94" spans="1:9" ht="24.95" customHeight="1" x14ac:dyDescent="0.25">
      <c r="A94" s="122"/>
      <c r="B94" s="112" t="s">
        <v>210</v>
      </c>
      <c r="C94" s="112"/>
      <c r="D94" s="112"/>
      <c r="E94" s="112"/>
      <c r="F94" s="112"/>
      <c r="G94" s="70" t="s">
        <v>209</v>
      </c>
      <c r="H94" s="75">
        <v>2919906</v>
      </c>
      <c r="I94" s="75">
        <v>3232844</v>
      </c>
    </row>
    <row r="95" spans="1:9" ht="24.95" customHeight="1" x14ac:dyDescent="0.25">
      <c r="A95" s="122"/>
      <c r="B95" s="112" t="s">
        <v>208</v>
      </c>
      <c r="C95" s="112"/>
      <c r="D95" s="112"/>
      <c r="E95" s="112"/>
      <c r="F95" s="112"/>
      <c r="G95" s="70" t="s">
        <v>207</v>
      </c>
      <c r="H95" s="75">
        <v>5352442</v>
      </c>
      <c r="I95" s="75">
        <v>7279351</v>
      </c>
    </row>
    <row r="96" spans="1:9" ht="24.95" customHeight="1" x14ac:dyDescent="0.25">
      <c r="A96" s="122"/>
      <c r="B96" s="112" t="s">
        <v>206</v>
      </c>
      <c r="C96" s="112"/>
      <c r="D96" s="112"/>
      <c r="E96" s="112"/>
      <c r="F96" s="112"/>
      <c r="G96" s="70" t="s">
        <v>205</v>
      </c>
      <c r="H96" s="75"/>
      <c r="I96" s="75"/>
    </row>
    <row r="97" spans="1:9" ht="24.95" customHeight="1" x14ac:dyDescent="0.25">
      <c r="A97" s="122"/>
      <c r="B97" s="112" t="s">
        <v>204</v>
      </c>
      <c r="C97" s="112"/>
      <c r="D97" s="112"/>
      <c r="E97" s="112"/>
      <c r="F97" s="112"/>
      <c r="G97" s="70" t="s">
        <v>203</v>
      </c>
      <c r="H97" s="75"/>
      <c r="I97" s="75"/>
    </row>
    <row r="98" spans="1:9" ht="24.95" customHeight="1" x14ac:dyDescent="0.25">
      <c r="A98" s="122"/>
      <c r="B98" s="112" t="s">
        <v>202</v>
      </c>
      <c r="C98" s="112"/>
      <c r="D98" s="112"/>
      <c r="E98" s="112"/>
      <c r="F98" s="112"/>
      <c r="G98" s="70" t="s">
        <v>201</v>
      </c>
      <c r="H98" s="75"/>
      <c r="I98" s="75"/>
    </row>
    <row r="99" spans="1:9" ht="24.95" customHeight="1" x14ac:dyDescent="0.25">
      <c r="A99" s="122"/>
      <c r="B99" s="113" t="s">
        <v>200</v>
      </c>
      <c r="C99" s="113"/>
      <c r="D99" s="113"/>
      <c r="E99" s="113"/>
      <c r="F99" s="113"/>
      <c r="G99" s="70" t="s">
        <v>199</v>
      </c>
      <c r="H99" s="75">
        <v>43736413</v>
      </c>
      <c r="I99" s="75">
        <v>18923224</v>
      </c>
    </row>
    <row r="100" spans="1:9" ht="24.95" customHeight="1" x14ac:dyDescent="0.25">
      <c r="A100" s="122"/>
      <c r="B100" s="112" t="s">
        <v>198</v>
      </c>
      <c r="C100" s="112"/>
      <c r="D100" s="112"/>
      <c r="E100" s="112"/>
      <c r="F100" s="112"/>
      <c r="G100" s="70" t="s">
        <v>197</v>
      </c>
      <c r="H100" s="75"/>
      <c r="I100" s="75"/>
    </row>
    <row r="101" spans="1:9" ht="24.95" customHeight="1" x14ac:dyDescent="0.25">
      <c r="A101" s="122"/>
      <c r="B101" s="112" t="s">
        <v>196</v>
      </c>
      <c r="C101" s="112"/>
      <c r="D101" s="112"/>
      <c r="E101" s="112"/>
      <c r="F101" s="112"/>
      <c r="G101" s="70" t="s">
        <v>195</v>
      </c>
      <c r="H101" s="75">
        <v>25014309</v>
      </c>
      <c r="I101" s="75">
        <v>10232693</v>
      </c>
    </row>
    <row r="102" spans="1:9" ht="24.95" customHeight="1" x14ac:dyDescent="0.25">
      <c r="A102" s="122"/>
      <c r="B102" s="112" t="s">
        <v>194</v>
      </c>
      <c r="C102" s="112"/>
      <c r="D102" s="112"/>
      <c r="E102" s="112"/>
      <c r="F102" s="112"/>
      <c r="G102" s="70" t="s">
        <v>193</v>
      </c>
      <c r="H102" s="75"/>
      <c r="I102" s="75"/>
    </row>
    <row r="103" spans="1:9" ht="24.95" customHeight="1" x14ac:dyDescent="0.25">
      <c r="A103" s="122"/>
      <c r="B103" s="112" t="s">
        <v>192</v>
      </c>
      <c r="C103" s="112"/>
      <c r="D103" s="112"/>
      <c r="E103" s="112"/>
      <c r="F103" s="112"/>
      <c r="G103" s="70" t="s">
        <v>191</v>
      </c>
      <c r="H103" s="75"/>
      <c r="I103" s="75"/>
    </row>
    <row r="104" spans="1:9" ht="24.95" customHeight="1" x14ac:dyDescent="0.25">
      <c r="A104" s="122"/>
      <c r="B104" s="112" t="s">
        <v>190</v>
      </c>
      <c r="C104" s="112"/>
      <c r="D104" s="112"/>
      <c r="E104" s="112"/>
      <c r="F104" s="112"/>
      <c r="G104" s="70" t="s">
        <v>189</v>
      </c>
      <c r="H104" s="75"/>
      <c r="I104" s="75"/>
    </row>
    <row r="105" spans="1:9" ht="24.95" customHeight="1" x14ac:dyDescent="0.25">
      <c r="A105" s="122"/>
      <c r="B105" s="112" t="s">
        <v>188</v>
      </c>
      <c r="C105" s="112"/>
      <c r="D105" s="112"/>
      <c r="E105" s="112"/>
      <c r="F105" s="112"/>
      <c r="G105" s="70" t="s">
        <v>187</v>
      </c>
      <c r="H105" s="75">
        <v>10248163</v>
      </c>
      <c r="I105" s="75">
        <v>7981591</v>
      </c>
    </row>
    <row r="106" spans="1:9" ht="24.95" customHeight="1" x14ac:dyDescent="0.25">
      <c r="A106" s="122"/>
      <c r="B106" s="112" t="s">
        <v>186</v>
      </c>
      <c r="C106" s="112"/>
      <c r="D106" s="112"/>
      <c r="E106" s="112"/>
      <c r="F106" s="112"/>
      <c r="G106" s="70" t="s">
        <v>185</v>
      </c>
      <c r="H106" s="75">
        <v>8074778</v>
      </c>
      <c r="I106" s="75">
        <v>432217</v>
      </c>
    </row>
    <row r="107" spans="1:9" ht="24.95" customHeight="1" x14ac:dyDescent="0.25">
      <c r="A107" s="122"/>
      <c r="B107" s="112" t="s">
        <v>184</v>
      </c>
      <c r="C107" s="112"/>
      <c r="D107" s="112"/>
      <c r="E107" s="112"/>
      <c r="F107" s="112"/>
      <c r="G107" s="70" t="s">
        <v>183</v>
      </c>
      <c r="H107" s="75">
        <v>44099</v>
      </c>
      <c r="I107" s="75"/>
    </row>
    <row r="108" spans="1:9" ht="24.95" customHeight="1" x14ac:dyDescent="0.25">
      <c r="A108" s="122"/>
      <c r="B108" s="112" t="s">
        <v>182</v>
      </c>
      <c r="C108" s="112"/>
      <c r="D108" s="112"/>
      <c r="E108" s="112"/>
      <c r="F108" s="112"/>
      <c r="G108" s="70" t="s">
        <v>181</v>
      </c>
      <c r="H108" s="75"/>
      <c r="I108" s="75"/>
    </row>
    <row r="109" spans="1:9" ht="24.95" customHeight="1" x14ac:dyDescent="0.25">
      <c r="A109" s="122"/>
      <c r="B109" s="112" t="s">
        <v>180</v>
      </c>
      <c r="C109" s="112"/>
      <c r="D109" s="112"/>
      <c r="E109" s="112"/>
      <c r="F109" s="112"/>
      <c r="G109" s="70" t="s">
        <v>179</v>
      </c>
      <c r="H109" s="75">
        <v>173770</v>
      </c>
      <c r="I109" s="75">
        <v>163905</v>
      </c>
    </row>
    <row r="110" spans="1:9" ht="24.95" customHeight="1" x14ac:dyDescent="0.25">
      <c r="A110" s="122"/>
      <c r="B110" s="112" t="s">
        <v>178</v>
      </c>
      <c r="C110" s="112"/>
      <c r="D110" s="112"/>
      <c r="E110" s="112"/>
      <c r="F110" s="112"/>
      <c r="G110" s="70" t="s">
        <v>177</v>
      </c>
      <c r="H110" s="75">
        <v>181294</v>
      </c>
      <c r="I110" s="75">
        <v>112818</v>
      </c>
    </row>
    <row r="111" spans="1:9" ht="24.95" customHeight="1" x14ac:dyDescent="0.25">
      <c r="A111" s="122"/>
      <c r="B111" s="113" t="s">
        <v>176</v>
      </c>
      <c r="C111" s="113"/>
      <c r="D111" s="113"/>
      <c r="E111" s="113"/>
      <c r="F111" s="113"/>
      <c r="G111" s="70" t="s">
        <v>175</v>
      </c>
      <c r="H111" s="75">
        <v>11576455</v>
      </c>
      <c r="I111" s="75">
        <v>20111255</v>
      </c>
    </row>
    <row r="112" spans="1:9" ht="24.95" customHeight="1" x14ac:dyDescent="0.25">
      <c r="A112" s="122"/>
      <c r="B112" s="112" t="s">
        <v>174</v>
      </c>
      <c r="C112" s="112"/>
      <c r="D112" s="112"/>
      <c r="E112" s="112"/>
      <c r="F112" s="112"/>
      <c r="G112" s="70" t="s">
        <v>173</v>
      </c>
      <c r="H112" s="75"/>
      <c r="I112" s="75"/>
    </row>
    <row r="113" spans="1:9" ht="24.95" customHeight="1" x14ac:dyDescent="0.25">
      <c r="A113" s="122"/>
      <c r="B113" s="112" t="s">
        <v>172</v>
      </c>
      <c r="C113" s="112"/>
      <c r="D113" s="112"/>
      <c r="E113" s="112"/>
      <c r="F113" s="112"/>
      <c r="G113" s="70" t="s">
        <v>171</v>
      </c>
      <c r="H113" s="75">
        <v>11569075</v>
      </c>
      <c r="I113" s="75">
        <v>20104685</v>
      </c>
    </row>
    <row r="114" spans="1:9" ht="24.95" customHeight="1" x14ac:dyDescent="0.25">
      <c r="A114" s="122"/>
      <c r="B114" s="112" t="s">
        <v>170</v>
      </c>
      <c r="C114" s="112"/>
      <c r="D114" s="112"/>
      <c r="E114" s="112"/>
      <c r="F114" s="112"/>
      <c r="G114" s="70" t="s">
        <v>169</v>
      </c>
      <c r="H114" s="75"/>
      <c r="I114" s="75"/>
    </row>
    <row r="115" spans="1:9" ht="24.95" customHeight="1" x14ac:dyDescent="0.25">
      <c r="A115" s="122"/>
      <c r="B115" s="112" t="s">
        <v>168</v>
      </c>
      <c r="C115" s="112"/>
      <c r="D115" s="112"/>
      <c r="E115" s="112"/>
      <c r="F115" s="112"/>
      <c r="G115" s="70" t="s">
        <v>167</v>
      </c>
      <c r="H115" s="75">
        <v>7380</v>
      </c>
      <c r="I115" s="75">
        <v>6570</v>
      </c>
    </row>
    <row r="116" spans="1:9" ht="24.95" customHeight="1" x14ac:dyDescent="0.25">
      <c r="A116" s="122"/>
      <c r="B116" s="112" t="s">
        <v>166</v>
      </c>
      <c r="C116" s="112"/>
      <c r="D116" s="112"/>
      <c r="E116" s="112"/>
      <c r="F116" s="112"/>
      <c r="G116" s="70" t="s">
        <v>165</v>
      </c>
      <c r="H116" s="75"/>
      <c r="I116" s="75"/>
    </row>
    <row r="117" spans="1:9" ht="24.95" customHeight="1" x14ac:dyDescent="0.25">
      <c r="A117" s="122"/>
      <c r="B117" s="112" t="s">
        <v>164</v>
      </c>
      <c r="C117" s="112"/>
      <c r="D117" s="112"/>
      <c r="E117" s="112"/>
      <c r="F117" s="112"/>
      <c r="G117" s="70" t="s">
        <v>163</v>
      </c>
      <c r="H117" s="75"/>
      <c r="I117" s="75"/>
    </row>
    <row r="118" spans="1:9" ht="24.95" customHeight="1" x14ac:dyDescent="0.25">
      <c r="A118" s="122"/>
      <c r="B118" s="113" t="s">
        <v>162</v>
      </c>
      <c r="C118" s="113"/>
      <c r="D118" s="113"/>
      <c r="E118" s="113"/>
      <c r="F118" s="113"/>
      <c r="G118" s="70" t="s">
        <v>161</v>
      </c>
      <c r="H118" s="75">
        <v>81904894</v>
      </c>
      <c r="I118" s="75">
        <v>62260957</v>
      </c>
    </row>
    <row r="119" spans="1:9" ht="24.95" customHeight="1" x14ac:dyDescent="0.25">
      <c r="A119" s="122"/>
      <c r="B119" s="114" t="s">
        <v>160</v>
      </c>
      <c r="C119" s="114"/>
      <c r="D119" s="114"/>
      <c r="E119" s="114"/>
      <c r="F119" s="114"/>
      <c r="G119" s="70" t="s">
        <v>159</v>
      </c>
      <c r="H119" s="75">
        <v>137385868</v>
      </c>
      <c r="I119" s="75">
        <v>128528451</v>
      </c>
    </row>
    <row r="120" spans="1:9" ht="28.5" customHeight="1" x14ac:dyDescent="0.25">
      <c r="A120" s="122"/>
      <c r="B120" s="115" t="s">
        <v>158</v>
      </c>
      <c r="C120" s="115"/>
      <c r="D120" s="115"/>
      <c r="E120" s="115"/>
      <c r="F120" s="115"/>
      <c r="G120" s="115"/>
      <c r="H120" s="116"/>
      <c r="I120" s="116"/>
    </row>
    <row r="121" spans="1:9" ht="24.95" customHeight="1" x14ac:dyDescent="0.25">
      <c r="A121" s="122"/>
      <c r="B121" s="112" t="s">
        <v>157</v>
      </c>
      <c r="C121" s="112"/>
      <c r="D121" s="112"/>
      <c r="E121" s="112"/>
      <c r="F121" s="112"/>
      <c r="G121" s="70" t="s">
        <v>156</v>
      </c>
      <c r="H121" s="75">
        <v>19139488</v>
      </c>
      <c r="I121" s="75">
        <v>19139488</v>
      </c>
    </row>
    <row r="122" spans="1:9" ht="24.95" customHeight="1" x14ac:dyDescent="0.25">
      <c r="A122" s="122"/>
      <c r="B122" s="112" t="s">
        <v>155</v>
      </c>
      <c r="C122" s="112"/>
      <c r="D122" s="112"/>
      <c r="E122" s="112"/>
      <c r="F122" s="112"/>
      <c r="G122" s="70" t="s">
        <v>154</v>
      </c>
      <c r="H122" s="75"/>
      <c r="I122" s="75"/>
    </row>
    <row r="123" spans="1:9" ht="24.95" customHeight="1" x14ac:dyDescent="0.25">
      <c r="A123" s="122"/>
      <c r="B123" s="112" t="s">
        <v>153</v>
      </c>
      <c r="C123" s="112"/>
      <c r="D123" s="112"/>
      <c r="E123" s="112"/>
      <c r="F123" s="112"/>
      <c r="G123" s="70" t="s">
        <v>152</v>
      </c>
      <c r="H123" s="75">
        <v>9412649</v>
      </c>
      <c r="I123" s="75">
        <v>9306053</v>
      </c>
    </row>
    <row r="124" spans="1:9" ht="24.95" customHeight="1" x14ac:dyDescent="0.25">
      <c r="A124" s="122"/>
      <c r="B124" s="112" t="s">
        <v>151</v>
      </c>
      <c r="C124" s="112"/>
      <c r="D124" s="112"/>
      <c r="E124" s="112"/>
      <c r="F124" s="112"/>
      <c r="G124" s="70" t="s">
        <v>150</v>
      </c>
      <c r="H124" s="75"/>
      <c r="I124" s="75"/>
    </row>
    <row r="125" spans="1:9" ht="24.95" customHeight="1" x14ac:dyDescent="0.25">
      <c r="A125" s="122"/>
      <c r="B125" s="112" t="s">
        <v>149</v>
      </c>
      <c r="C125" s="112"/>
      <c r="D125" s="112"/>
      <c r="E125" s="112"/>
      <c r="F125" s="112"/>
      <c r="G125" s="70" t="s">
        <v>148</v>
      </c>
      <c r="H125" s="75">
        <v>73124937</v>
      </c>
      <c r="I125" s="75">
        <v>80633982</v>
      </c>
    </row>
    <row r="126" spans="1:9" ht="24.95" customHeight="1" x14ac:dyDescent="0.25">
      <c r="A126" s="122"/>
      <c r="B126" s="112" t="s">
        <v>147</v>
      </c>
      <c r="C126" s="112"/>
      <c r="D126" s="112"/>
      <c r="E126" s="112"/>
      <c r="F126" s="112"/>
      <c r="G126" s="70" t="s">
        <v>146</v>
      </c>
      <c r="H126" s="75">
        <v>9501528</v>
      </c>
      <c r="I126" s="75">
        <v>9501528</v>
      </c>
    </row>
    <row r="127" spans="1:9" ht="24.95" customHeight="1" x14ac:dyDescent="0.25">
      <c r="A127" s="122"/>
      <c r="B127" s="112" t="s">
        <v>145</v>
      </c>
      <c r="C127" s="112"/>
      <c r="D127" s="112"/>
      <c r="E127" s="112"/>
      <c r="F127" s="112"/>
      <c r="G127" s="70" t="s">
        <v>144</v>
      </c>
      <c r="H127" s="75"/>
      <c r="I127" s="75"/>
    </row>
    <row r="128" spans="1:9" ht="24.95" customHeight="1" x14ac:dyDescent="0.25">
      <c r="A128" s="122"/>
      <c r="B128" s="113" t="s">
        <v>143</v>
      </c>
      <c r="C128" s="113"/>
      <c r="D128" s="113"/>
      <c r="E128" s="113"/>
      <c r="F128" s="113"/>
      <c r="G128" s="70" t="s">
        <v>142</v>
      </c>
      <c r="H128" s="75">
        <v>111178602</v>
      </c>
      <c r="I128" s="75">
        <v>118581051</v>
      </c>
    </row>
    <row r="129" spans="1:9" ht="24.95" customHeight="1" x14ac:dyDescent="0.25">
      <c r="A129" s="122"/>
      <c r="B129" s="113" t="s">
        <v>141</v>
      </c>
      <c r="C129" s="113"/>
      <c r="D129" s="113"/>
      <c r="E129" s="113"/>
      <c r="F129" s="113"/>
      <c r="G129" s="70"/>
      <c r="H129" s="75"/>
      <c r="I129" s="75"/>
    </row>
    <row r="130" spans="1:9" ht="24.95" customHeight="1" x14ac:dyDescent="0.25">
      <c r="A130" s="122"/>
      <c r="B130" s="113" t="s">
        <v>140</v>
      </c>
      <c r="C130" s="113"/>
      <c r="D130" s="113"/>
      <c r="E130" s="113"/>
      <c r="F130" s="113"/>
      <c r="G130" s="70" t="s">
        <v>139</v>
      </c>
      <c r="H130" s="75">
        <v>12817484</v>
      </c>
      <c r="I130" s="75">
        <v>9000000</v>
      </c>
    </row>
    <row r="131" spans="1:9" ht="24.95" customHeight="1" x14ac:dyDescent="0.25">
      <c r="A131" s="122"/>
      <c r="B131" s="113" t="s">
        <v>138</v>
      </c>
      <c r="C131" s="113"/>
      <c r="D131" s="113"/>
      <c r="E131" s="113"/>
      <c r="F131" s="113"/>
      <c r="G131" s="70" t="s">
        <v>137</v>
      </c>
      <c r="H131" s="75"/>
      <c r="I131" s="75"/>
    </row>
    <row r="132" spans="1:9" ht="24.95" customHeight="1" x14ac:dyDescent="0.25">
      <c r="A132" s="122"/>
      <c r="B132" s="112" t="s">
        <v>136</v>
      </c>
      <c r="C132" s="112"/>
      <c r="D132" s="112"/>
      <c r="E132" s="112"/>
      <c r="F132" s="112"/>
      <c r="G132" s="70" t="s">
        <v>135</v>
      </c>
      <c r="H132" s="75"/>
      <c r="I132" s="75"/>
    </row>
    <row r="133" spans="1:9" ht="24.95" customHeight="1" x14ac:dyDescent="0.25">
      <c r="A133" s="122"/>
      <c r="B133" s="112" t="s">
        <v>134</v>
      </c>
      <c r="C133" s="112"/>
      <c r="D133" s="112"/>
      <c r="E133" s="112"/>
      <c r="F133" s="112"/>
      <c r="G133" s="70" t="s">
        <v>133</v>
      </c>
      <c r="H133" s="75"/>
      <c r="I133" s="75"/>
    </row>
    <row r="134" spans="1:9" ht="33.75" customHeight="1" x14ac:dyDescent="0.25">
      <c r="A134" s="122"/>
      <c r="B134" s="112" t="s">
        <v>132</v>
      </c>
      <c r="C134" s="112"/>
      <c r="D134" s="112"/>
      <c r="E134" s="112"/>
      <c r="F134" s="112"/>
      <c r="G134" s="70" t="s">
        <v>131</v>
      </c>
      <c r="H134" s="75"/>
      <c r="I134" s="75"/>
    </row>
    <row r="135" spans="1:9" ht="24.95" customHeight="1" x14ac:dyDescent="0.25">
      <c r="A135" s="122"/>
      <c r="B135" s="112" t="s">
        <v>130</v>
      </c>
      <c r="C135" s="112"/>
      <c r="D135" s="112"/>
      <c r="E135" s="112"/>
      <c r="F135" s="112"/>
      <c r="G135" s="70" t="s">
        <v>129</v>
      </c>
      <c r="H135" s="75"/>
      <c r="I135" s="75"/>
    </row>
    <row r="136" spans="1:9" ht="22.5" customHeight="1" x14ac:dyDescent="0.25">
      <c r="A136" s="122"/>
      <c r="B136" s="112" t="s">
        <v>128</v>
      </c>
      <c r="C136" s="112"/>
      <c r="D136" s="112"/>
      <c r="E136" s="112"/>
      <c r="F136" s="112"/>
      <c r="G136" s="70" t="s">
        <v>127</v>
      </c>
      <c r="H136" s="75"/>
      <c r="I136" s="75"/>
    </row>
    <row r="137" spans="1:9" ht="24.95" customHeight="1" x14ac:dyDescent="0.25">
      <c r="A137" s="122"/>
      <c r="B137" s="112" t="s">
        <v>126</v>
      </c>
      <c r="C137" s="112"/>
      <c r="D137" s="112"/>
      <c r="E137" s="112"/>
      <c r="F137" s="112"/>
      <c r="G137" s="70" t="s">
        <v>125</v>
      </c>
      <c r="H137" s="75"/>
      <c r="I137" s="75"/>
    </row>
    <row r="138" spans="1:9" ht="24.95" customHeight="1" x14ac:dyDescent="0.25">
      <c r="A138" s="122"/>
      <c r="B138" s="112" t="s">
        <v>124</v>
      </c>
      <c r="C138" s="112"/>
      <c r="D138" s="112"/>
      <c r="E138" s="112"/>
      <c r="F138" s="112"/>
      <c r="G138" s="70" t="s">
        <v>123</v>
      </c>
      <c r="H138" s="75"/>
      <c r="I138" s="75"/>
    </row>
    <row r="139" spans="1:9" ht="24.95" customHeight="1" x14ac:dyDescent="0.25">
      <c r="A139" s="122"/>
      <c r="B139" s="112" t="s">
        <v>122</v>
      </c>
      <c r="C139" s="112"/>
      <c r="D139" s="112"/>
      <c r="E139" s="112"/>
      <c r="F139" s="112"/>
      <c r="G139" s="70" t="s">
        <v>121</v>
      </c>
      <c r="H139" s="75">
        <v>12817484</v>
      </c>
      <c r="I139" s="75">
        <v>9000000</v>
      </c>
    </row>
    <row r="140" spans="1:9" ht="24.95" customHeight="1" x14ac:dyDescent="0.25">
      <c r="A140" s="122"/>
      <c r="B140" s="112" t="s">
        <v>120</v>
      </c>
      <c r="C140" s="112"/>
      <c r="D140" s="112"/>
      <c r="E140" s="112"/>
      <c r="F140" s="112"/>
      <c r="G140" s="70" t="s">
        <v>119</v>
      </c>
      <c r="H140" s="75"/>
      <c r="I140" s="75"/>
    </row>
    <row r="141" spans="1:9" ht="24.95" customHeight="1" x14ac:dyDescent="0.25">
      <c r="A141" s="122"/>
      <c r="B141" s="112" t="s">
        <v>118</v>
      </c>
      <c r="C141" s="112"/>
      <c r="D141" s="112"/>
      <c r="E141" s="112"/>
      <c r="F141" s="112"/>
      <c r="G141" s="70" t="s">
        <v>117</v>
      </c>
      <c r="H141" s="75"/>
      <c r="I141" s="75"/>
    </row>
    <row r="142" spans="1:9" ht="24.95" customHeight="1" x14ac:dyDescent="0.25">
      <c r="A142" s="122"/>
      <c r="B142" s="113" t="s">
        <v>116</v>
      </c>
      <c r="C142" s="113"/>
      <c r="D142" s="113"/>
      <c r="E142" s="113"/>
      <c r="F142" s="113"/>
      <c r="G142" s="70" t="s">
        <v>115</v>
      </c>
      <c r="H142" s="75">
        <v>13389782</v>
      </c>
      <c r="I142" s="75">
        <v>947400</v>
      </c>
    </row>
    <row r="143" spans="1:9" ht="47.25" customHeight="1" x14ac:dyDescent="0.25">
      <c r="A143" s="122"/>
      <c r="B143" s="113" t="s">
        <v>114</v>
      </c>
      <c r="C143" s="113"/>
      <c r="D143" s="113"/>
      <c r="E143" s="113"/>
      <c r="F143" s="113"/>
      <c r="G143" s="70" t="s">
        <v>113</v>
      </c>
      <c r="H143" s="75">
        <v>3589790</v>
      </c>
      <c r="I143" s="75">
        <v>947400</v>
      </c>
    </row>
    <row r="144" spans="1:9" ht="24.95" customHeight="1" x14ac:dyDescent="0.25">
      <c r="A144" s="122"/>
      <c r="B144" s="112" t="s">
        <v>112</v>
      </c>
      <c r="C144" s="112"/>
      <c r="D144" s="112"/>
      <c r="E144" s="112"/>
      <c r="F144" s="112"/>
      <c r="G144" s="70" t="s">
        <v>111</v>
      </c>
      <c r="H144" s="75"/>
      <c r="I144" s="75"/>
    </row>
    <row r="145" spans="1:9" ht="24.95" customHeight="1" x14ac:dyDescent="0.25">
      <c r="A145" s="122"/>
      <c r="B145" s="112" t="s">
        <v>110</v>
      </c>
      <c r="C145" s="112"/>
      <c r="D145" s="112"/>
      <c r="E145" s="112"/>
      <c r="F145" s="112"/>
      <c r="G145" s="70" t="s">
        <v>109</v>
      </c>
      <c r="H145" s="75">
        <v>2160852</v>
      </c>
      <c r="I145" s="75">
        <v>303</v>
      </c>
    </row>
    <row r="146" spans="1:9" ht="24.95" customHeight="1" x14ac:dyDescent="0.25">
      <c r="A146" s="122"/>
      <c r="B146" s="112" t="s">
        <v>108</v>
      </c>
      <c r="C146" s="112"/>
      <c r="D146" s="112"/>
      <c r="E146" s="112"/>
      <c r="F146" s="112"/>
      <c r="G146" s="70" t="s">
        <v>107</v>
      </c>
      <c r="H146" s="75"/>
      <c r="I146" s="75"/>
    </row>
    <row r="147" spans="1:9" ht="24.95" customHeight="1" x14ac:dyDescent="0.25">
      <c r="A147" s="122"/>
      <c r="B147" s="112" t="s">
        <v>106</v>
      </c>
      <c r="C147" s="112"/>
      <c r="D147" s="112"/>
      <c r="E147" s="112"/>
      <c r="F147" s="112"/>
      <c r="G147" s="70" t="s">
        <v>105</v>
      </c>
      <c r="H147" s="75"/>
      <c r="I147" s="75"/>
    </row>
    <row r="148" spans="1:9" ht="24.95" customHeight="1" x14ac:dyDescent="0.25">
      <c r="A148" s="122"/>
      <c r="B148" s="112" t="s">
        <v>104</v>
      </c>
      <c r="C148" s="112"/>
      <c r="D148" s="112"/>
      <c r="E148" s="112"/>
      <c r="F148" s="112"/>
      <c r="G148" s="70" t="s">
        <v>103</v>
      </c>
      <c r="H148" s="75"/>
      <c r="I148" s="75"/>
    </row>
    <row r="149" spans="1:9" ht="24.95" customHeight="1" x14ac:dyDescent="0.25">
      <c r="A149" s="122"/>
      <c r="B149" s="112" t="s">
        <v>102</v>
      </c>
      <c r="C149" s="112"/>
      <c r="D149" s="112"/>
      <c r="E149" s="112"/>
      <c r="F149" s="112"/>
      <c r="G149" s="70" t="s">
        <v>101</v>
      </c>
      <c r="H149" s="75"/>
      <c r="I149" s="75"/>
    </row>
    <row r="150" spans="1:9" ht="24.95" customHeight="1" x14ac:dyDescent="0.25">
      <c r="A150" s="122"/>
      <c r="B150" s="112" t="s">
        <v>100</v>
      </c>
      <c r="C150" s="112"/>
      <c r="D150" s="112"/>
      <c r="E150" s="112"/>
      <c r="F150" s="112"/>
      <c r="G150" s="70" t="s">
        <v>99</v>
      </c>
      <c r="H150" s="75"/>
      <c r="I150" s="75"/>
    </row>
    <row r="151" spans="1:9" ht="24.95" customHeight="1" x14ac:dyDescent="0.25">
      <c r="A151" s="122"/>
      <c r="B151" s="112" t="s">
        <v>98</v>
      </c>
      <c r="C151" s="112"/>
      <c r="D151" s="112"/>
      <c r="E151" s="112"/>
      <c r="F151" s="112"/>
      <c r="G151" s="70" t="s">
        <v>97</v>
      </c>
      <c r="H151" s="75">
        <v>515485</v>
      </c>
      <c r="I151" s="75">
        <v>94685</v>
      </c>
    </row>
    <row r="152" spans="1:9" ht="24.95" customHeight="1" x14ac:dyDescent="0.25">
      <c r="A152" s="122"/>
      <c r="B152" s="112" t="s">
        <v>96</v>
      </c>
      <c r="C152" s="112"/>
      <c r="D152" s="112"/>
      <c r="E152" s="112"/>
      <c r="F152" s="112"/>
      <c r="G152" s="70" t="s">
        <v>95</v>
      </c>
      <c r="H152" s="75"/>
      <c r="I152" s="75"/>
    </row>
    <row r="153" spans="1:9" ht="24.95" customHeight="1" x14ac:dyDescent="0.25">
      <c r="A153" s="122"/>
      <c r="B153" s="112" t="s">
        <v>94</v>
      </c>
      <c r="C153" s="112"/>
      <c r="D153" s="112"/>
      <c r="E153" s="112"/>
      <c r="F153" s="112"/>
      <c r="G153" s="70" t="s">
        <v>93</v>
      </c>
      <c r="H153" s="75"/>
      <c r="I153" s="75"/>
    </row>
    <row r="154" spans="1:9" ht="24.95" customHeight="1" x14ac:dyDescent="0.25">
      <c r="A154" s="122"/>
      <c r="B154" s="112" t="s">
        <v>92</v>
      </c>
      <c r="C154" s="112"/>
      <c r="D154" s="112"/>
      <c r="E154" s="112"/>
      <c r="F154" s="112"/>
      <c r="G154" s="70" t="s">
        <v>91</v>
      </c>
      <c r="H154" s="75"/>
      <c r="I154" s="75"/>
    </row>
    <row r="155" spans="1:9" ht="24.95" customHeight="1" x14ac:dyDescent="0.25">
      <c r="A155" s="122"/>
      <c r="B155" s="112" t="s">
        <v>90</v>
      </c>
      <c r="C155" s="112"/>
      <c r="D155" s="112"/>
      <c r="E155" s="112"/>
      <c r="F155" s="112"/>
      <c r="G155" s="70" t="s">
        <v>89</v>
      </c>
      <c r="H155" s="75">
        <v>908658</v>
      </c>
      <c r="I155" s="75">
        <v>851250</v>
      </c>
    </row>
    <row r="156" spans="1:9" ht="24.95" customHeight="1" x14ac:dyDescent="0.25">
      <c r="A156" s="122"/>
      <c r="B156" s="112" t="s">
        <v>88</v>
      </c>
      <c r="C156" s="112"/>
      <c r="D156" s="112"/>
      <c r="E156" s="112"/>
      <c r="F156" s="112"/>
      <c r="G156" s="70" t="s">
        <v>87</v>
      </c>
      <c r="H156" s="75"/>
      <c r="I156" s="75"/>
    </row>
    <row r="157" spans="1:9" ht="24.95" customHeight="1" x14ac:dyDescent="0.25">
      <c r="A157" s="122"/>
      <c r="B157" s="112" t="s">
        <v>86</v>
      </c>
      <c r="C157" s="112"/>
      <c r="D157" s="112"/>
      <c r="E157" s="112"/>
      <c r="F157" s="112"/>
      <c r="G157" s="70" t="s">
        <v>85</v>
      </c>
      <c r="H157" s="75"/>
      <c r="I157" s="75"/>
    </row>
    <row r="158" spans="1:9" ht="24.95" customHeight="1" x14ac:dyDescent="0.25">
      <c r="A158" s="122"/>
      <c r="B158" s="112" t="s">
        <v>84</v>
      </c>
      <c r="C158" s="112"/>
      <c r="D158" s="112"/>
      <c r="E158" s="112"/>
      <c r="F158" s="112"/>
      <c r="G158" s="70" t="s">
        <v>83</v>
      </c>
      <c r="H158" s="75"/>
      <c r="I158" s="75"/>
    </row>
    <row r="159" spans="1:9" ht="24.95" customHeight="1" x14ac:dyDescent="0.25">
      <c r="A159" s="122"/>
      <c r="B159" s="112" t="s">
        <v>82</v>
      </c>
      <c r="C159" s="112"/>
      <c r="D159" s="112"/>
      <c r="E159" s="112"/>
      <c r="F159" s="112"/>
      <c r="G159" s="70" t="s">
        <v>81</v>
      </c>
      <c r="H159" s="75">
        <v>9799992</v>
      </c>
      <c r="I159" s="75"/>
    </row>
    <row r="160" spans="1:9" ht="24.95" customHeight="1" x14ac:dyDescent="0.25">
      <c r="A160" s="122"/>
      <c r="B160" s="112" t="s">
        <v>80</v>
      </c>
      <c r="C160" s="112"/>
      <c r="D160" s="112"/>
      <c r="E160" s="112"/>
      <c r="F160" s="112"/>
      <c r="G160" s="70" t="s">
        <v>79</v>
      </c>
      <c r="H160" s="75">
        <v>4795</v>
      </c>
      <c r="I160" s="75">
        <v>1162</v>
      </c>
    </row>
    <row r="161" spans="1:9" ht="24.95" customHeight="1" x14ac:dyDescent="0.25">
      <c r="A161" s="122"/>
      <c r="B161" s="113" t="s">
        <v>78</v>
      </c>
      <c r="C161" s="113"/>
      <c r="D161" s="113"/>
      <c r="E161" s="113"/>
      <c r="F161" s="113"/>
      <c r="G161" s="70" t="s">
        <v>77</v>
      </c>
      <c r="H161" s="75">
        <v>26207266</v>
      </c>
      <c r="I161" s="75">
        <v>9947400</v>
      </c>
    </row>
    <row r="162" spans="1:9" ht="24.95" customHeight="1" x14ac:dyDescent="0.25">
      <c r="A162" s="122"/>
      <c r="B162" s="113" t="s">
        <v>76</v>
      </c>
      <c r="C162" s="113"/>
      <c r="D162" s="113"/>
      <c r="E162" s="113"/>
      <c r="F162" s="113"/>
      <c r="G162" s="70" t="s">
        <v>75</v>
      </c>
      <c r="H162" s="75">
        <v>137385868</v>
      </c>
      <c r="I162" s="75">
        <v>128528451</v>
      </c>
    </row>
    <row r="163" spans="1:9" s="55" customFormat="1" ht="31.5" customHeight="1" x14ac:dyDescent="0.25">
      <c r="A163" s="122" t="s">
        <v>74</v>
      </c>
      <c r="B163" s="179" t="s">
        <v>73</v>
      </c>
      <c r="C163" s="179"/>
      <c r="D163" s="179"/>
      <c r="E163" s="179"/>
      <c r="F163" s="179"/>
      <c r="G163" s="179"/>
      <c r="H163" s="180"/>
      <c r="I163" s="180"/>
    </row>
    <row r="164" spans="1:9" ht="26.25" customHeight="1" x14ac:dyDescent="0.25">
      <c r="A164" s="122"/>
      <c r="B164" s="181" t="s">
        <v>72</v>
      </c>
      <c r="C164" s="181"/>
      <c r="D164" s="181"/>
      <c r="E164" s="184" t="s">
        <v>71</v>
      </c>
      <c r="F164" s="178" t="s">
        <v>70</v>
      </c>
      <c r="G164" s="178"/>
      <c r="H164" s="178" t="s">
        <v>69</v>
      </c>
      <c r="I164" s="178"/>
    </row>
    <row r="165" spans="1:9" ht="63.75" x14ac:dyDescent="0.25">
      <c r="A165" s="122"/>
      <c r="B165" s="181"/>
      <c r="C165" s="181"/>
      <c r="D165" s="181"/>
      <c r="E165" s="184"/>
      <c r="F165" s="77" t="s">
        <v>68</v>
      </c>
      <c r="G165" s="77" t="s">
        <v>67</v>
      </c>
      <c r="H165" s="77" t="s">
        <v>68</v>
      </c>
      <c r="I165" s="82" t="s">
        <v>67</v>
      </c>
    </row>
    <row r="166" spans="1:9" ht="24.95" customHeight="1" x14ac:dyDescent="0.25">
      <c r="A166" s="122"/>
      <c r="B166" s="175" t="s">
        <v>66</v>
      </c>
      <c r="C166" s="175"/>
      <c r="D166" s="175"/>
      <c r="E166" s="79" t="s">
        <v>65</v>
      </c>
      <c r="F166" s="83">
        <v>238093340</v>
      </c>
      <c r="G166" s="83"/>
      <c r="H166" s="83">
        <v>225437116</v>
      </c>
      <c r="I166" s="83"/>
    </row>
    <row r="167" spans="1:9" ht="24.95" customHeight="1" x14ac:dyDescent="0.25">
      <c r="A167" s="122"/>
      <c r="B167" s="175" t="s">
        <v>64</v>
      </c>
      <c r="C167" s="175"/>
      <c r="D167" s="175"/>
      <c r="E167" s="79" t="s">
        <v>63</v>
      </c>
      <c r="F167" s="83"/>
      <c r="G167" s="83">
        <v>177500829</v>
      </c>
      <c r="H167" s="83"/>
      <c r="I167" s="83">
        <v>187959685</v>
      </c>
    </row>
    <row r="168" spans="1:9" ht="24.95" customHeight="1" x14ac:dyDescent="0.25">
      <c r="A168" s="122"/>
      <c r="B168" s="175" t="s">
        <v>62</v>
      </c>
      <c r="C168" s="175"/>
      <c r="D168" s="175"/>
      <c r="E168" s="79" t="s">
        <v>61</v>
      </c>
      <c r="F168" s="83">
        <v>60592511</v>
      </c>
      <c r="G168" s="83"/>
      <c r="H168" s="83">
        <v>37477431</v>
      </c>
      <c r="I168" s="83"/>
    </row>
    <row r="169" spans="1:9" ht="24.95" customHeight="1" x14ac:dyDescent="0.25">
      <c r="A169" s="122"/>
      <c r="B169" s="175" t="s">
        <v>60</v>
      </c>
      <c r="C169" s="175"/>
      <c r="D169" s="175"/>
      <c r="E169" s="79" t="s">
        <v>59</v>
      </c>
      <c r="F169" s="83"/>
      <c r="G169" s="83">
        <v>22272832</v>
      </c>
      <c r="H169" s="83"/>
      <c r="I169" s="83">
        <v>19556977</v>
      </c>
    </row>
    <row r="170" spans="1:9" ht="24.95" customHeight="1" x14ac:dyDescent="0.25">
      <c r="A170" s="122"/>
      <c r="B170" s="175" t="s">
        <v>58</v>
      </c>
      <c r="C170" s="175"/>
      <c r="D170" s="175"/>
      <c r="E170" s="79" t="s">
        <v>57</v>
      </c>
      <c r="F170" s="83"/>
      <c r="G170" s="83">
        <v>1580208</v>
      </c>
      <c r="H170" s="83"/>
      <c r="I170" s="83">
        <v>1155393</v>
      </c>
    </row>
    <row r="171" spans="1:9" ht="24.95" customHeight="1" x14ac:dyDescent="0.25">
      <c r="A171" s="122"/>
      <c r="B171" s="175" t="s">
        <v>56</v>
      </c>
      <c r="C171" s="175"/>
      <c r="D171" s="175"/>
      <c r="E171" s="79" t="s">
        <v>55</v>
      </c>
      <c r="F171" s="83"/>
      <c r="G171" s="83">
        <v>4249112</v>
      </c>
      <c r="H171" s="83"/>
      <c r="I171" s="83">
        <v>4350324</v>
      </c>
    </row>
    <row r="172" spans="1:9" ht="24.95" customHeight="1" x14ac:dyDescent="0.25">
      <c r="A172" s="122"/>
      <c r="B172" s="175" t="s">
        <v>54</v>
      </c>
      <c r="C172" s="175"/>
      <c r="D172" s="175"/>
      <c r="E172" s="79" t="s">
        <v>53</v>
      </c>
      <c r="F172" s="83"/>
      <c r="G172" s="83">
        <v>16443512</v>
      </c>
      <c r="H172" s="83"/>
      <c r="I172" s="83">
        <v>14051260</v>
      </c>
    </row>
    <row r="173" spans="1:9" ht="24.95" customHeight="1" x14ac:dyDescent="0.25">
      <c r="A173" s="122"/>
      <c r="B173" s="175" t="s">
        <v>52</v>
      </c>
      <c r="C173" s="175"/>
      <c r="D173" s="175"/>
      <c r="E173" s="79" t="s">
        <v>51</v>
      </c>
      <c r="F173" s="83"/>
      <c r="G173" s="83"/>
      <c r="H173" s="83"/>
      <c r="I173" s="83"/>
    </row>
    <row r="174" spans="1:9" ht="24.95" customHeight="1" x14ac:dyDescent="0.25">
      <c r="A174" s="122"/>
      <c r="B174" s="175" t="s">
        <v>50</v>
      </c>
      <c r="C174" s="175"/>
      <c r="D174" s="175"/>
      <c r="E174" s="79" t="s">
        <v>49</v>
      </c>
      <c r="F174" s="83">
        <v>1173178</v>
      </c>
      <c r="G174" s="83"/>
      <c r="H174" s="83">
        <v>2060516</v>
      </c>
      <c r="I174" s="83"/>
    </row>
    <row r="175" spans="1:9" ht="24.95" customHeight="1" x14ac:dyDescent="0.25">
      <c r="A175" s="122"/>
      <c r="B175" s="175" t="s">
        <v>48</v>
      </c>
      <c r="C175" s="175"/>
      <c r="D175" s="175"/>
      <c r="E175" s="79">
        <v>100</v>
      </c>
      <c r="F175" s="83">
        <v>39492857</v>
      </c>
      <c r="G175" s="83"/>
      <c r="H175" s="83">
        <v>19980970</v>
      </c>
      <c r="I175" s="83"/>
    </row>
    <row r="176" spans="1:9" ht="24.95" customHeight="1" x14ac:dyDescent="0.25">
      <c r="A176" s="122"/>
      <c r="B176" s="175" t="s">
        <v>47</v>
      </c>
      <c r="C176" s="175"/>
      <c r="D176" s="175"/>
      <c r="E176" s="79">
        <v>110</v>
      </c>
      <c r="F176" s="83">
        <v>2475121</v>
      </c>
      <c r="G176" s="83"/>
      <c r="H176" s="83">
        <v>108731</v>
      </c>
      <c r="I176" s="83"/>
    </row>
    <row r="177" spans="1:9" ht="24.95" customHeight="1" x14ac:dyDescent="0.25">
      <c r="A177" s="122"/>
      <c r="B177" s="175" t="s">
        <v>46</v>
      </c>
      <c r="C177" s="175"/>
      <c r="D177" s="175"/>
      <c r="E177" s="79">
        <v>120</v>
      </c>
      <c r="F177" s="83"/>
      <c r="G177" s="83"/>
      <c r="H177" s="83"/>
      <c r="I177" s="83"/>
    </row>
    <row r="178" spans="1:9" ht="24.95" customHeight="1" x14ac:dyDescent="0.25">
      <c r="A178" s="122"/>
      <c r="B178" s="175" t="s">
        <v>45</v>
      </c>
      <c r="C178" s="175"/>
      <c r="D178" s="175"/>
      <c r="E178" s="79">
        <v>130</v>
      </c>
      <c r="F178" s="83"/>
      <c r="G178" s="83"/>
      <c r="H178" s="83">
        <v>13647</v>
      </c>
      <c r="I178" s="83"/>
    </row>
    <row r="179" spans="1:9" ht="24.95" customHeight="1" x14ac:dyDescent="0.25">
      <c r="A179" s="122"/>
      <c r="B179" s="175" t="s">
        <v>44</v>
      </c>
      <c r="C179" s="175"/>
      <c r="D179" s="175"/>
      <c r="E179" s="79">
        <v>140</v>
      </c>
      <c r="F179" s="83"/>
      <c r="G179" s="83"/>
      <c r="H179" s="83"/>
      <c r="I179" s="83"/>
    </row>
    <row r="180" spans="1:9" ht="24.95" customHeight="1" x14ac:dyDescent="0.25">
      <c r="A180" s="122"/>
      <c r="B180" s="175" t="s">
        <v>43</v>
      </c>
      <c r="C180" s="175"/>
      <c r="D180" s="175"/>
      <c r="E180" s="79">
        <v>150</v>
      </c>
      <c r="F180" s="83">
        <v>2475121</v>
      </c>
      <c r="G180" s="83"/>
      <c r="H180" s="83">
        <v>95084</v>
      </c>
      <c r="I180" s="83"/>
    </row>
    <row r="181" spans="1:9" ht="24.95" customHeight="1" x14ac:dyDescent="0.25">
      <c r="A181" s="122"/>
      <c r="B181" s="175" t="s">
        <v>42</v>
      </c>
      <c r="C181" s="175"/>
      <c r="D181" s="175"/>
      <c r="E181" s="79">
        <v>160</v>
      </c>
      <c r="F181" s="83"/>
      <c r="G181" s="83"/>
      <c r="H181" s="83"/>
      <c r="I181" s="83"/>
    </row>
    <row r="182" spans="1:9" ht="24.95" customHeight="1" x14ac:dyDescent="0.25">
      <c r="A182" s="122"/>
      <c r="B182" s="175" t="s">
        <v>41</v>
      </c>
      <c r="C182" s="175"/>
      <c r="D182" s="175"/>
      <c r="E182" s="79">
        <v>170</v>
      </c>
      <c r="F182" s="83"/>
      <c r="G182" s="83">
        <v>3752497</v>
      </c>
      <c r="H182" s="83"/>
      <c r="I182" s="83">
        <v>3836736</v>
      </c>
    </row>
    <row r="183" spans="1:9" ht="24.95" customHeight="1" x14ac:dyDescent="0.25">
      <c r="A183" s="122"/>
      <c r="B183" s="175" t="s">
        <v>40</v>
      </c>
      <c r="C183" s="175"/>
      <c r="D183" s="175"/>
      <c r="E183" s="79">
        <v>180</v>
      </c>
      <c r="F183" s="83"/>
      <c r="G183" s="83">
        <v>1293023</v>
      </c>
      <c r="H183" s="83"/>
      <c r="I183" s="83">
        <v>3553284</v>
      </c>
    </row>
    <row r="184" spans="1:9" ht="24.95" customHeight="1" x14ac:dyDescent="0.25">
      <c r="A184" s="122"/>
      <c r="B184" s="175" t="s">
        <v>39</v>
      </c>
      <c r="C184" s="175"/>
      <c r="D184" s="175"/>
      <c r="E184" s="79">
        <v>190</v>
      </c>
      <c r="F184" s="83"/>
      <c r="G184" s="83"/>
      <c r="H184" s="83"/>
      <c r="I184" s="83"/>
    </row>
    <row r="185" spans="1:9" ht="24.95" customHeight="1" x14ac:dyDescent="0.25">
      <c r="A185" s="122"/>
      <c r="B185" s="175" t="s">
        <v>38</v>
      </c>
      <c r="C185" s="175"/>
      <c r="D185" s="175"/>
      <c r="E185" s="79">
        <v>200</v>
      </c>
      <c r="F185" s="83"/>
      <c r="G185" s="83">
        <v>2459474</v>
      </c>
      <c r="H185" s="83"/>
      <c r="I185" s="83">
        <v>283452</v>
      </c>
    </row>
    <row r="186" spans="1:9" ht="24.95" customHeight="1" x14ac:dyDescent="0.25">
      <c r="A186" s="122"/>
      <c r="B186" s="175" t="s">
        <v>37</v>
      </c>
      <c r="C186" s="175"/>
      <c r="D186" s="175"/>
      <c r="E186" s="79">
        <v>210</v>
      </c>
      <c r="F186" s="83"/>
      <c r="G186" s="83"/>
      <c r="H186" s="83"/>
      <c r="I186" s="83"/>
    </row>
    <row r="187" spans="1:9" ht="24.95" customHeight="1" x14ac:dyDescent="0.25">
      <c r="A187" s="122"/>
      <c r="B187" s="175" t="s">
        <v>36</v>
      </c>
      <c r="C187" s="175"/>
      <c r="D187" s="175"/>
      <c r="E187" s="79">
        <v>220</v>
      </c>
      <c r="F187" s="83">
        <v>38215481</v>
      </c>
      <c r="G187" s="83"/>
      <c r="H187" s="83">
        <v>16252965</v>
      </c>
      <c r="I187" s="83"/>
    </row>
    <row r="188" spans="1:9" ht="24.95" customHeight="1" x14ac:dyDescent="0.25">
      <c r="A188" s="122"/>
      <c r="B188" s="175" t="s">
        <v>35</v>
      </c>
      <c r="C188" s="175"/>
      <c r="D188" s="175"/>
      <c r="E188" s="79">
        <v>230</v>
      </c>
      <c r="F188" s="83"/>
      <c r="G188" s="83"/>
      <c r="H188" s="83"/>
      <c r="I188" s="83"/>
    </row>
    <row r="189" spans="1:9" ht="24.95" customHeight="1" x14ac:dyDescent="0.25">
      <c r="A189" s="122"/>
      <c r="B189" s="175" t="s">
        <v>34</v>
      </c>
      <c r="C189" s="175"/>
      <c r="D189" s="175"/>
      <c r="E189" s="79">
        <v>240</v>
      </c>
      <c r="F189" s="83">
        <v>38215481</v>
      </c>
      <c r="G189" s="83"/>
      <c r="H189" s="83">
        <v>16252965</v>
      </c>
      <c r="I189" s="83"/>
    </row>
    <row r="190" spans="1:9" ht="24.95" customHeight="1" x14ac:dyDescent="0.25">
      <c r="A190" s="122"/>
      <c r="B190" s="175" t="s">
        <v>33</v>
      </c>
      <c r="C190" s="175"/>
      <c r="D190" s="175"/>
      <c r="E190" s="79">
        <v>250</v>
      </c>
      <c r="F190" s="83"/>
      <c r="G190" s="83">
        <v>6236776</v>
      </c>
      <c r="H190" s="83"/>
      <c r="I190" s="83">
        <v>3011920</v>
      </c>
    </row>
    <row r="191" spans="1:9" ht="24.95" customHeight="1" x14ac:dyDescent="0.25">
      <c r="A191" s="122"/>
      <c r="B191" s="175" t="s">
        <v>32</v>
      </c>
      <c r="C191" s="175"/>
      <c r="D191" s="175"/>
      <c r="E191" s="79">
        <v>260</v>
      </c>
      <c r="F191" s="83"/>
      <c r="G191" s="83">
        <v>0</v>
      </c>
      <c r="H191" s="83"/>
      <c r="I191" s="83">
        <v>0</v>
      </c>
    </row>
    <row r="192" spans="1:9" ht="35.25" customHeight="1" x14ac:dyDescent="0.25">
      <c r="A192" s="122"/>
      <c r="B192" s="175" t="s">
        <v>31</v>
      </c>
      <c r="C192" s="175"/>
      <c r="D192" s="175"/>
      <c r="E192" s="79">
        <v>270</v>
      </c>
      <c r="F192" s="83">
        <v>31978705</v>
      </c>
      <c r="G192" s="83"/>
      <c r="H192" s="83">
        <v>13241045</v>
      </c>
      <c r="I192" s="83"/>
    </row>
    <row r="193" spans="1:9" ht="17.25" customHeight="1" x14ac:dyDescent="0.25">
      <c r="A193" s="122" t="s">
        <v>30</v>
      </c>
      <c r="B193" s="166" t="s">
        <v>29</v>
      </c>
      <c r="C193" s="166"/>
      <c r="D193" s="166"/>
      <c r="E193" s="166"/>
      <c r="F193" s="166"/>
      <c r="G193" s="166"/>
      <c r="H193" s="166"/>
      <c r="I193" s="166"/>
    </row>
    <row r="194" spans="1:9" ht="31.5" customHeight="1" x14ac:dyDescent="0.25">
      <c r="A194" s="122"/>
      <c r="B194" s="167" t="s">
        <v>28</v>
      </c>
      <c r="C194" s="167"/>
      <c r="D194" s="167"/>
      <c r="E194" s="167"/>
      <c r="F194" s="167"/>
      <c r="G194" s="168" t="s">
        <v>632</v>
      </c>
      <c r="H194" s="169"/>
      <c r="I194" s="170"/>
    </row>
    <row r="195" spans="1:9" ht="15.75" x14ac:dyDescent="0.25">
      <c r="A195" s="122"/>
      <c r="B195" s="167" t="s">
        <v>27</v>
      </c>
      <c r="C195" s="167"/>
      <c r="D195" s="167"/>
      <c r="E195" s="167"/>
      <c r="F195" s="167"/>
      <c r="G195" s="171" t="s">
        <v>678</v>
      </c>
      <c r="H195" s="171"/>
      <c r="I195" s="171"/>
    </row>
    <row r="196" spans="1:9" ht="15.75" x14ac:dyDescent="0.25">
      <c r="A196" s="122"/>
      <c r="B196" s="167" t="s">
        <v>26</v>
      </c>
      <c r="C196" s="167"/>
      <c r="D196" s="167"/>
      <c r="E196" s="167"/>
      <c r="F196" s="167"/>
      <c r="G196" s="171" t="s">
        <v>633</v>
      </c>
      <c r="H196" s="171"/>
      <c r="I196" s="171"/>
    </row>
    <row r="197" spans="1:9" ht="15.75" x14ac:dyDescent="0.25">
      <c r="A197" s="122"/>
      <c r="B197" s="167" t="s">
        <v>25</v>
      </c>
      <c r="C197" s="167"/>
      <c r="D197" s="167"/>
      <c r="E197" s="167"/>
      <c r="F197" s="167"/>
      <c r="G197" s="171" t="s">
        <v>24</v>
      </c>
      <c r="H197" s="171"/>
      <c r="I197" s="171"/>
    </row>
    <row r="198" spans="1:9" ht="15.75" x14ac:dyDescent="0.25">
      <c r="A198" s="122"/>
      <c r="B198" s="167" t="s">
        <v>23</v>
      </c>
      <c r="C198" s="167"/>
      <c r="D198" s="167"/>
      <c r="E198" s="167"/>
      <c r="F198" s="167"/>
      <c r="G198" s="172">
        <v>46112</v>
      </c>
      <c r="H198" s="172"/>
      <c r="I198" s="172"/>
    </row>
    <row r="199" spans="1:9" ht="15.75" x14ac:dyDescent="0.25">
      <c r="A199" s="122"/>
      <c r="B199" s="167" t="s">
        <v>22</v>
      </c>
      <c r="C199" s="167"/>
      <c r="D199" s="167"/>
      <c r="E199" s="167"/>
      <c r="F199" s="167"/>
      <c r="G199" s="171" t="s">
        <v>692</v>
      </c>
      <c r="H199" s="171"/>
      <c r="I199" s="171"/>
    </row>
    <row r="200" spans="1:9" ht="15.75" x14ac:dyDescent="0.25">
      <c r="A200" s="122"/>
      <c r="B200" s="167" t="s">
        <v>21</v>
      </c>
      <c r="C200" s="167"/>
      <c r="D200" s="167"/>
      <c r="E200" s="167"/>
      <c r="F200" s="167"/>
      <c r="G200" s="171" t="s">
        <v>679</v>
      </c>
      <c r="H200" s="171"/>
      <c r="I200" s="171"/>
    </row>
    <row r="201" spans="1:9" ht="15.75" x14ac:dyDescent="0.25">
      <c r="A201" s="122"/>
      <c r="B201" s="167" t="s">
        <v>20</v>
      </c>
      <c r="C201" s="167"/>
      <c r="D201" s="167"/>
      <c r="E201" s="167"/>
      <c r="F201" s="167"/>
      <c r="G201" s="171" t="s">
        <v>576</v>
      </c>
      <c r="H201" s="171"/>
      <c r="I201" s="171"/>
    </row>
    <row r="202" spans="1:9" ht="17.25" customHeight="1" x14ac:dyDescent="0.25">
      <c r="A202" s="122" t="s">
        <v>19</v>
      </c>
      <c r="B202" s="128" t="s">
        <v>18</v>
      </c>
      <c r="C202" s="128"/>
      <c r="D202" s="128"/>
      <c r="E202" s="128"/>
      <c r="F202" s="128"/>
      <c r="G202" s="128"/>
      <c r="H202" s="128"/>
      <c r="I202" s="128"/>
    </row>
    <row r="203" spans="1:9" ht="75" customHeight="1" x14ac:dyDescent="0.25">
      <c r="A203" s="122"/>
      <c r="B203" s="37" t="s">
        <v>6</v>
      </c>
      <c r="C203" s="65" t="s">
        <v>15</v>
      </c>
      <c r="D203" s="65" t="s">
        <v>14</v>
      </c>
      <c r="E203" s="128" t="s">
        <v>13</v>
      </c>
      <c r="F203" s="128"/>
      <c r="G203" s="65" t="s">
        <v>12</v>
      </c>
      <c r="H203" s="128" t="s">
        <v>324</v>
      </c>
      <c r="I203" s="128"/>
    </row>
    <row r="204" spans="1:9" ht="48" customHeight="1" x14ac:dyDescent="0.25">
      <c r="A204" s="122"/>
      <c r="B204" s="37"/>
      <c r="C204" s="80" t="s">
        <v>687</v>
      </c>
      <c r="D204" s="80"/>
      <c r="E204" s="176"/>
      <c r="F204" s="177"/>
      <c r="G204" s="80"/>
      <c r="H204" s="182"/>
      <c r="I204" s="183"/>
    </row>
    <row r="205" spans="1:9" ht="20.25" customHeight="1" x14ac:dyDescent="0.25">
      <c r="A205" s="122" t="s">
        <v>17</v>
      </c>
      <c r="B205" s="128" t="s">
        <v>16</v>
      </c>
      <c r="C205" s="128"/>
      <c r="D205" s="128"/>
      <c r="E205" s="128"/>
      <c r="F205" s="128"/>
      <c r="G205" s="128"/>
      <c r="H205" s="128"/>
      <c r="I205" s="128"/>
    </row>
    <row r="206" spans="1:9" ht="80.25" customHeight="1" x14ac:dyDescent="0.25">
      <c r="A206" s="122"/>
      <c r="B206" s="37" t="s">
        <v>6</v>
      </c>
      <c r="C206" s="37" t="s">
        <v>15</v>
      </c>
      <c r="D206" s="65" t="s">
        <v>14</v>
      </c>
      <c r="E206" s="128" t="s">
        <v>13</v>
      </c>
      <c r="F206" s="128"/>
      <c r="G206" s="65" t="s">
        <v>12</v>
      </c>
      <c r="H206" s="65" t="s">
        <v>11</v>
      </c>
      <c r="I206" s="69" t="s">
        <v>10</v>
      </c>
    </row>
    <row r="207" spans="1:9" ht="22.5" customHeight="1" x14ac:dyDescent="0.25">
      <c r="A207" s="122"/>
      <c r="B207" s="37"/>
      <c r="C207" s="165" t="s">
        <v>9</v>
      </c>
      <c r="D207" s="165"/>
      <c r="E207" s="173"/>
      <c r="F207" s="174"/>
      <c r="G207" s="66"/>
      <c r="H207" s="66"/>
      <c r="I207" s="84"/>
    </row>
    <row r="208" spans="1:9" ht="33" customHeight="1" x14ac:dyDescent="0.25">
      <c r="A208" s="122" t="s">
        <v>8</v>
      </c>
      <c r="B208" s="128" t="s">
        <v>7</v>
      </c>
      <c r="C208" s="128"/>
      <c r="D208" s="128"/>
      <c r="E208" s="128"/>
      <c r="F208" s="128"/>
      <c r="G208" s="128"/>
      <c r="H208" s="128"/>
      <c r="I208" s="128"/>
    </row>
    <row r="209" spans="1:9" ht="46.5" customHeight="1" x14ac:dyDescent="0.25">
      <c r="A209" s="122"/>
      <c r="B209" s="65" t="s">
        <v>6</v>
      </c>
      <c r="C209" s="128" t="s">
        <v>5</v>
      </c>
      <c r="D209" s="128"/>
      <c r="E209" s="128" t="s">
        <v>4</v>
      </c>
      <c r="F209" s="128"/>
      <c r="G209" s="128" t="s">
        <v>3</v>
      </c>
      <c r="H209" s="128"/>
      <c r="I209" s="69" t="s">
        <v>2</v>
      </c>
    </row>
    <row r="210" spans="1:9" ht="57" customHeight="1" x14ac:dyDescent="0.25">
      <c r="A210" s="122"/>
      <c r="B210" s="37">
        <v>1</v>
      </c>
      <c r="C210" s="108" t="s">
        <v>658</v>
      </c>
      <c r="D210" s="109"/>
      <c r="E210" s="190" t="s">
        <v>325</v>
      </c>
      <c r="F210" s="190"/>
      <c r="G210" s="185" t="s">
        <v>664</v>
      </c>
      <c r="H210" s="186"/>
      <c r="I210" s="28">
        <v>43536</v>
      </c>
    </row>
    <row r="211" spans="1:9" ht="81.75" customHeight="1" x14ac:dyDescent="0.25">
      <c r="A211" s="122"/>
      <c r="B211" s="37">
        <v>2</v>
      </c>
      <c r="C211" s="108" t="s">
        <v>659</v>
      </c>
      <c r="D211" s="109"/>
      <c r="E211" s="189" t="s">
        <v>326</v>
      </c>
      <c r="F211" s="189"/>
      <c r="G211" s="185" t="s">
        <v>664</v>
      </c>
      <c r="H211" s="186"/>
      <c r="I211" s="28">
        <v>43536</v>
      </c>
    </row>
    <row r="212" spans="1:9" ht="81.75" customHeight="1" x14ac:dyDescent="0.25">
      <c r="A212" s="122"/>
      <c r="B212" s="37">
        <f>+B211+1</f>
        <v>3</v>
      </c>
      <c r="C212" s="187" t="s">
        <v>657</v>
      </c>
      <c r="D212" s="188"/>
      <c r="E212" s="189" t="s">
        <v>326</v>
      </c>
      <c r="F212" s="189"/>
      <c r="G212" s="185" t="s">
        <v>665</v>
      </c>
      <c r="H212" s="186"/>
      <c r="I212" s="28">
        <v>45267</v>
      </c>
    </row>
    <row r="213" spans="1:9" ht="46.5" customHeight="1" x14ac:dyDescent="0.25">
      <c r="A213" s="122"/>
      <c r="B213" s="37">
        <f t="shared" ref="B213:B226" si="0">+B212+1</f>
        <v>4</v>
      </c>
      <c r="C213" s="108" t="s">
        <v>634</v>
      </c>
      <c r="D213" s="109"/>
      <c r="E213" s="117" t="s">
        <v>619</v>
      </c>
      <c r="F213" s="118"/>
      <c r="G213" s="185" t="s">
        <v>666</v>
      </c>
      <c r="H213" s="186"/>
      <c r="I213" s="81">
        <v>45351</v>
      </c>
    </row>
    <row r="214" spans="1:9" ht="46.5" customHeight="1" x14ac:dyDescent="0.25">
      <c r="A214" s="122"/>
      <c r="B214" s="37">
        <f t="shared" si="0"/>
        <v>5</v>
      </c>
      <c r="C214" s="108" t="s">
        <v>635</v>
      </c>
      <c r="D214" s="109" t="s">
        <v>620</v>
      </c>
      <c r="E214" s="117" t="s">
        <v>619</v>
      </c>
      <c r="F214" s="118"/>
      <c r="G214" s="185" t="s">
        <v>666</v>
      </c>
      <c r="H214" s="186"/>
      <c r="I214" s="81">
        <v>45351</v>
      </c>
    </row>
    <row r="215" spans="1:9" ht="46.5" customHeight="1" x14ac:dyDescent="0.25">
      <c r="A215" s="122"/>
      <c r="B215" s="37">
        <f t="shared" si="0"/>
        <v>6</v>
      </c>
      <c r="C215" s="108" t="s">
        <v>636</v>
      </c>
      <c r="D215" s="109" t="s">
        <v>621</v>
      </c>
      <c r="E215" s="117" t="s">
        <v>619</v>
      </c>
      <c r="F215" s="118"/>
      <c r="G215" s="185" t="s">
        <v>666</v>
      </c>
      <c r="H215" s="186"/>
      <c r="I215" s="81">
        <v>45351</v>
      </c>
    </row>
    <row r="216" spans="1:9" ht="46.5" customHeight="1" x14ac:dyDescent="0.25">
      <c r="A216" s="122"/>
      <c r="B216" s="37">
        <f t="shared" si="0"/>
        <v>7</v>
      </c>
      <c r="C216" s="108" t="s">
        <v>637</v>
      </c>
      <c r="D216" s="109" t="s">
        <v>622</v>
      </c>
      <c r="E216" s="117" t="s">
        <v>619</v>
      </c>
      <c r="F216" s="118"/>
      <c r="G216" s="185" t="s">
        <v>666</v>
      </c>
      <c r="H216" s="186"/>
      <c r="I216" s="81">
        <v>45351</v>
      </c>
    </row>
    <row r="217" spans="1:9" ht="46.5" customHeight="1" x14ac:dyDescent="0.25">
      <c r="A217" s="122"/>
      <c r="B217" s="37">
        <f t="shared" si="0"/>
        <v>8</v>
      </c>
      <c r="C217" s="108" t="s">
        <v>688</v>
      </c>
      <c r="D217" s="109" t="s">
        <v>623</v>
      </c>
      <c r="E217" s="117" t="s">
        <v>619</v>
      </c>
      <c r="F217" s="118"/>
      <c r="G217" s="185" t="s">
        <v>666</v>
      </c>
      <c r="H217" s="186"/>
      <c r="I217" s="81">
        <v>45834</v>
      </c>
    </row>
    <row r="218" spans="1:9" ht="46.5" customHeight="1" x14ac:dyDescent="0.25">
      <c r="A218" s="122"/>
      <c r="B218" s="37">
        <f t="shared" si="0"/>
        <v>9</v>
      </c>
      <c r="C218" s="108" t="s">
        <v>610</v>
      </c>
      <c r="D218" s="109" t="s">
        <v>624</v>
      </c>
      <c r="E218" s="117" t="s">
        <v>619</v>
      </c>
      <c r="F218" s="118"/>
      <c r="G218" s="185" t="s">
        <v>666</v>
      </c>
      <c r="H218" s="186"/>
      <c r="I218" s="81">
        <v>44008</v>
      </c>
    </row>
    <row r="219" spans="1:9" ht="46.5" customHeight="1" x14ac:dyDescent="0.25">
      <c r="A219" s="122"/>
      <c r="B219" s="37">
        <f t="shared" si="0"/>
        <v>10</v>
      </c>
      <c r="C219" s="108" t="s">
        <v>611</v>
      </c>
      <c r="D219" s="109" t="s">
        <v>542</v>
      </c>
      <c r="E219" s="117" t="s">
        <v>619</v>
      </c>
      <c r="F219" s="118"/>
      <c r="G219" s="185" t="s">
        <v>666</v>
      </c>
      <c r="H219" s="186"/>
      <c r="I219" s="81">
        <v>43735</v>
      </c>
    </row>
    <row r="220" spans="1:9" ht="46.5" customHeight="1" x14ac:dyDescent="0.25">
      <c r="A220" s="122"/>
      <c r="B220" s="37">
        <f t="shared" si="0"/>
        <v>11</v>
      </c>
      <c r="C220" s="108" t="s">
        <v>639</v>
      </c>
      <c r="D220" s="109" t="s">
        <v>515</v>
      </c>
      <c r="E220" s="117" t="s">
        <v>619</v>
      </c>
      <c r="F220" s="118"/>
      <c r="G220" s="110" t="s">
        <v>667</v>
      </c>
      <c r="H220" s="111"/>
      <c r="I220" s="81">
        <v>44515</v>
      </c>
    </row>
    <row r="221" spans="1:9" ht="46.5" customHeight="1" x14ac:dyDescent="0.25">
      <c r="A221" s="122"/>
      <c r="B221" s="37">
        <f t="shared" si="0"/>
        <v>12</v>
      </c>
      <c r="C221" s="108" t="s">
        <v>640</v>
      </c>
      <c r="D221" s="109" t="s">
        <v>269</v>
      </c>
      <c r="E221" s="117" t="s">
        <v>619</v>
      </c>
      <c r="F221" s="118"/>
      <c r="G221" s="110" t="s">
        <v>672</v>
      </c>
      <c r="H221" s="111"/>
      <c r="I221" s="81">
        <v>43643</v>
      </c>
    </row>
    <row r="222" spans="1:9" ht="46.5" customHeight="1" x14ac:dyDescent="0.25">
      <c r="A222" s="122"/>
      <c r="B222" s="37">
        <f t="shared" si="0"/>
        <v>13</v>
      </c>
      <c r="C222" s="108" t="s">
        <v>641</v>
      </c>
      <c r="D222" s="109" t="s">
        <v>625</v>
      </c>
      <c r="E222" s="117" t="s">
        <v>619</v>
      </c>
      <c r="F222" s="118"/>
      <c r="G222" s="110" t="s">
        <v>668</v>
      </c>
      <c r="H222" s="111"/>
      <c r="I222" s="81">
        <v>44847</v>
      </c>
    </row>
    <row r="223" spans="1:9" ht="46.5" customHeight="1" x14ac:dyDescent="0.25">
      <c r="A223" s="122"/>
      <c r="B223" s="37">
        <f t="shared" si="0"/>
        <v>14</v>
      </c>
      <c r="C223" s="108" t="s">
        <v>642</v>
      </c>
      <c r="D223" s="109" t="s">
        <v>516</v>
      </c>
      <c r="E223" s="117" t="s">
        <v>619</v>
      </c>
      <c r="F223" s="118"/>
      <c r="G223" s="110" t="s">
        <v>669</v>
      </c>
      <c r="H223" s="111"/>
      <c r="I223" s="81">
        <v>43643</v>
      </c>
    </row>
    <row r="224" spans="1:9" ht="46.5" customHeight="1" x14ac:dyDescent="0.25">
      <c r="A224" s="122"/>
      <c r="B224" s="37">
        <f t="shared" si="0"/>
        <v>15</v>
      </c>
      <c r="C224" s="108" t="s">
        <v>609</v>
      </c>
      <c r="D224" s="109" t="s">
        <v>528</v>
      </c>
      <c r="E224" s="117" t="s">
        <v>619</v>
      </c>
      <c r="F224" s="118"/>
      <c r="G224" s="110" t="s">
        <v>670</v>
      </c>
      <c r="H224" s="111"/>
      <c r="I224" s="81">
        <v>43643</v>
      </c>
    </row>
    <row r="225" spans="1:9" ht="46.5" customHeight="1" x14ac:dyDescent="0.25">
      <c r="A225" s="122"/>
      <c r="B225" s="37">
        <f t="shared" si="0"/>
        <v>16</v>
      </c>
      <c r="C225" s="108" t="s">
        <v>643</v>
      </c>
      <c r="D225" s="109" t="s">
        <v>268</v>
      </c>
      <c r="E225" s="117" t="s">
        <v>619</v>
      </c>
      <c r="F225" s="118"/>
      <c r="G225" s="110" t="s">
        <v>671</v>
      </c>
      <c r="H225" s="111"/>
      <c r="I225" s="81">
        <v>43643</v>
      </c>
    </row>
    <row r="226" spans="1:9" ht="46.5" customHeight="1" x14ac:dyDescent="0.25">
      <c r="A226" s="122"/>
      <c r="B226" s="37">
        <f t="shared" si="0"/>
        <v>17</v>
      </c>
      <c r="C226" s="108" t="s">
        <v>644</v>
      </c>
      <c r="D226" s="109" t="s">
        <v>561</v>
      </c>
      <c r="E226" s="117" t="s">
        <v>619</v>
      </c>
      <c r="F226" s="118"/>
      <c r="G226" s="110" t="s">
        <v>673</v>
      </c>
      <c r="H226" s="111"/>
      <c r="I226" s="81">
        <v>44230</v>
      </c>
    </row>
    <row r="227" spans="1:9" ht="45" customHeight="1" x14ac:dyDescent="0.25">
      <c r="A227" s="5"/>
      <c r="B227" s="3"/>
      <c r="C227" s="22"/>
      <c r="D227" s="22"/>
      <c r="E227" s="3"/>
      <c r="F227" s="3"/>
      <c r="G227" s="4"/>
      <c r="H227" s="4"/>
      <c r="I227" s="20"/>
    </row>
    <row r="228" spans="1:9" x14ac:dyDescent="0.25">
      <c r="A228" s="12"/>
      <c r="B228" s="13" t="s">
        <v>526</v>
      </c>
      <c r="C228" s="11"/>
      <c r="D228" s="11"/>
      <c r="E228" s="2"/>
      <c r="F228" s="54" t="s">
        <v>552</v>
      </c>
      <c r="G228" s="18" t="s">
        <v>558</v>
      </c>
    </row>
    <row r="229" spans="1:9" x14ac:dyDescent="0.25">
      <c r="A229" s="12"/>
      <c r="B229" s="13"/>
      <c r="C229" s="2"/>
      <c r="D229" s="2"/>
      <c r="E229" s="2"/>
      <c r="F229" s="2"/>
      <c r="G229" s="18"/>
    </row>
    <row r="230" spans="1:9" x14ac:dyDescent="0.25">
      <c r="A230" s="12"/>
      <c r="B230" s="13" t="s">
        <v>1</v>
      </c>
      <c r="C230" s="2"/>
      <c r="D230" s="2"/>
      <c r="E230" s="2"/>
      <c r="F230" s="54" t="s">
        <v>552</v>
      </c>
      <c r="G230" s="18" t="s">
        <v>582</v>
      </c>
    </row>
    <row r="231" spans="1:9" x14ac:dyDescent="0.25">
      <c r="A231" s="12"/>
      <c r="B231" s="13"/>
      <c r="C231" s="2"/>
      <c r="D231" s="2"/>
      <c r="E231" s="2"/>
      <c r="F231" s="2"/>
      <c r="G231" s="18"/>
    </row>
    <row r="232" spans="1:9" x14ac:dyDescent="0.25">
      <c r="A232" s="12"/>
      <c r="B232" s="13" t="s">
        <v>0</v>
      </c>
      <c r="C232" s="2"/>
      <c r="D232" s="2"/>
      <c r="E232" s="2"/>
      <c r="F232" s="54" t="s">
        <v>552</v>
      </c>
      <c r="G232" s="18" t="s">
        <v>583</v>
      </c>
    </row>
    <row r="233" spans="1:9" x14ac:dyDescent="0.25">
      <c r="A233" s="12"/>
      <c r="B233" s="9"/>
      <c r="C233" s="2"/>
      <c r="D233" s="2"/>
      <c r="E233" s="2"/>
      <c r="F233" s="2"/>
      <c r="G233" s="2"/>
    </row>
    <row r="234" spans="1:9" x14ac:dyDescent="0.25">
      <c r="B234" s="9"/>
      <c r="C234" s="2"/>
      <c r="D234" s="2"/>
      <c r="E234" s="2"/>
      <c r="F234" s="2"/>
      <c r="G234" s="2"/>
    </row>
  </sheetData>
  <mergeCells count="326">
    <mergeCell ref="E48:F48"/>
    <mergeCell ref="G209:H209"/>
    <mergeCell ref="G210:H210"/>
    <mergeCell ref="G211:H211"/>
    <mergeCell ref="G212:H212"/>
    <mergeCell ref="G218:H218"/>
    <mergeCell ref="G219:H219"/>
    <mergeCell ref="C219:D219"/>
    <mergeCell ref="C220:D220"/>
    <mergeCell ref="G213:H213"/>
    <mergeCell ref="G214:H214"/>
    <mergeCell ref="C61:F61"/>
    <mergeCell ref="B187:D187"/>
    <mergeCell ref="B189:D189"/>
    <mergeCell ref="B190:D190"/>
    <mergeCell ref="B181:D181"/>
    <mergeCell ref="B182:D182"/>
    <mergeCell ref="B183:D183"/>
    <mergeCell ref="B184:D184"/>
    <mergeCell ref="B185:D185"/>
    <mergeCell ref="B169:D169"/>
    <mergeCell ref="B170:D170"/>
    <mergeCell ref="B172:D172"/>
    <mergeCell ref="B208:I208"/>
    <mergeCell ref="C210:D210"/>
    <mergeCell ref="E214:F214"/>
    <mergeCell ref="C211:D211"/>
    <mergeCell ref="C213:D213"/>
    <mergeCell ref="C214:D214"/>
    <mergeCell ref="C212:D212"/>
    <mergeCell ref="E212:F212"/>
    <mergeCell ref="E213:F213"/>
    <mergeCell ref="E210:F210"/>
    <mergeCell ref="E211:F211"/>
    <mergeCell ref="C224:D224"/>
    <mergeCell ref="E224:F224"/>
    <mergeCell ref="G224:H224"/>
    <mergeCell ref="C225:D225"/>
    <mergeCell ref="C218:D218"/>
    <mergeCell ref="C215:D215"/>
    <mergeCell ref="C216:D216"/>
    <mergeCell ref="C217:D217"/>
    <mergeCell ref="C222:D222"/>
    <mergeCell ref="G222:H222"/>
    <mergeCell ref="C223:D223"/>
    <mergeCell ref="E215:F215"/>
    <mergeCell ref="E216:F216"/>
    <mergeCell ref="E217:F217"/>
    <mergeCell ref="G215:H215"/>
    <mergeCell ref="G216:H216"/>
    <mergeCell ref="G217:H217"/>
    <mergeCell ref="C221:D221"/>
    <mergeCell ref="E220:F220"/>
    <mergeCell ref="E221:F221"/>
    <mergeCell ref="C209:D209"/>
    <mergeCell ref="E209:F209"/>
    <mergeCell ref="E203:F203"/>
    <mergeCell ref="B173:D173"/>
    <mergeCell ref="B163:I163"/>
    <mergeCell ref="B164:D165"/>
    <mergeCell ref="B166:D166"/>
    <mergeCell ref="B174:D174"/>
    <mergeCell ref="B177:D177"/>
    <mergeCell ref="B178:D178"/>
    <mergeCell ref="B179:D179"/>
    <mergeCell ref="H204:I204"/>
    <mergeCell ref="B191:D191"/>
    <mergeCell ref="B180:D180"/>
    <mergeCell ref="E164:E165"/>
    <mergeCell ref="F164:G164"/>
    <mergeCell ref="B167:D167"/>
    <mergeCell ref="B175:D175"/>
    <mergeCell ref="B176:D176"/>
    <mergeCell ref="B186:D186"/>
    <mergeCell ref="B192:D192"/>
    <mergeCell ref="B139:F139"/>
    <mergeCell ref="B140:F140"/>
    <mergeCell ref="B171:D171"/>
    <mergeCell ref="E204:F204"/>
    <mergeCell ref="B202:I202"/>
    <mergeCell ref="B200:F200"/>
    <mergeCell ref="B168:D168"/>
    <mergeCell ref="B188:D188"/>
    <mergeCell ref="H203:I203"/>
    <mergeCell ref="H164:I164"/>
    <mergeCell ref="B199:F199"/>
    <mergeCell ref="G199:I199"/>
    <mergeCell ref="B148:F148"/>
    <mergeCell ref="B147:F147"/>
    <mergeCell ref="B145:F145"/>
    <mergeCell ref="B146:F146"/>
    <mergeCell ref="B149:F149"/>
    <mergeCell ref="B150:F150"/>
    <mergeCell ref="B151:F151"/>
    <mergeCell ref="A163:A192"/>
    <mergeCell ref="B160:F160"/>
    <mergeCell ref="B161:F161"/>
    <mergeCell ref="B162:F162"/>
    <mergeCell ref="A68:A162"/>
    <mergeCell ref="B107:F107"/>
    <mergeCell ref="B75:F75"/>
    <mergeCell ref="B76:F76"/>
    <mergeCell ref="B77:F77"/>
    <mergeCell ref="B106:F106"/>
    <mergeCell ref="B90:F90"/>
    <mergeCell ref="B80:F80"/>
    <mergeCell ref="B81:F81"/>
    <mergeCell ref="B78:F78"/>
    <mergeCell ref="B102:F102"/>
    <mergeCell ref="B103:F103"/>
    <mergeCell ref="B104:F104"/>
    <mergeCell ref="B105:F105"/>
    <mergeCell ref="B159:F159"/>
    <mergeCell ref="B152:F152"/>
    <mergeCell ref="B153:F153"/>
    <mergeCell ref="B138:F138"/>
    <mergeCell ref="B94:F94"/>
    <mergeCell ref="B95:F95"/>
    <mergeCell ref="A205:A207"/>
    <mergeCell ref="B205:I205"/>
    <mergeCell ref="C207:D207"/>
    <mergeCell ref="E206:F206"/>
    <mergeCell ref="A193:A201"/>
    <mergeCell ref="B193:I193"/>
    <mergeCell ref="B194:F194"/>
    <mergeCell ref="G194:I194"/>
    <mergeCell ref="B195:F195"/>
    <mergeCell ref="G195:I195"/>
    <mergeCell ref="B196:F196"/>
    <mergeCell ref="G196:I196"/>
    <mergeCell ref="B197:F197"/>
    <mergeCell ref="G200:I200"/>
    <mergeCell ref="G197:I197"/>
    <mergeCell ref="B201:F201"/>
    <mergeCell ref="G201:I201"/>
    <mergeCell ref="B198:F198"/>
    <mergeCell ref="G198:I198"/>
    <mergeCell ref="A202:A204"/>
    <mergeCell ref="E207:F207"/>
    <mergeCell ref="G29:I29"/>
    <mergeCell ref="A49:A58"/>
    <mergeCell ref="B49:I49"/>
    <mergeCell ref="B50:F50"/>
    <mergeCell ref="G50:I50"/>
    <mergeCell ref="B51:F51"/>
    <mergeCell ref="G51:I51"/>
    <mergeCell ref="B58:F58"/>
    <mergeCell ref="G58:I58"/>
    <mergeCell ref="B55:F55"/>
    <mergeCell ref="G55:I55"/>
    <mergeCell ref="B56:F56"/>
    <mergeCell ref="G56:I56"/>
    <mergeCell ref="B57:F57"/>
    <mergeCell ref="G57:I57"/>
    <mergeCell ref="B52:F52"/>
    <mergeCell ref="G52:I52"/>
    <mergeCell ref="B53:F53"/>
    <mergeCell ref="G53:I53"/>
    <mergeCell ref="B54:F54"/>
    <mergeCell ref="G54:I54"/>
    <mergeCell ref="A41:A44"/>
    <mergeCell ref="B42:F42"/>
    <mergeCell ref="G42:I42"/>
    <mergeCell ref="B21:F21"/>
    <mergeCell ref="G21:I21"/>
    <mergeCell ref="B46:B47"/>
    <mergeCell ref="B45:I45"/>
    <mergeCell ref="B36:F36"/>
    <mergeCell ref="C46:D46"/>
    <mergeCell ref="E46:F47"/>
    <mergeCell ref="B37:I37"/>
    <mergeCell ref="B38:F38"/>
    <mergeCell ref="G38:I38"/>
    <mergeCell ref="B39:F39"/>
    <mergeCell ref="B22:F22"/>
    <mergeCell ref="G22:I22"/>
    <mergeCell ref="G24:I24"/>
    <mergeCell ref="B25:F25"/>
    <mergeCell ref="B26:I26"/>
    <mergeCell ref="B27:F27"/>
    <mergeCell ref="B28:F28"/>
    <mergeCell ref="B29:F29"/>
    <mergeCell ref="G36:I36"/>
    <mergeCell ref="G46:G47"/>
    <mergeCell ref="H46:H47"/>
    <mergeCell ref="I46:I47"/>
    <mergeCell ref="B41:I41"/>
    <mergeCell ref="B10:I10"/>
    <mergeCell ref="B11:F11"/>
    <mergeCell ref="A15:A18"/>
    <mergeCell ref="G11:I11"/>
    <mergeCell ref="A10:A12"/>
    <mergeCell ref="G39:I39"/>
    <mergeCell ref="B40:F40"/>
    <mergeCell ref="G40:I40"/>
    <mergeCell ref="A31:A36"/>
    <mergeCell ref="B31:I31"/>
    <mergeCell ref="B32:F32"/>
    <mergeCell ref="G32:I32"/>
    <mergeCell ref="B13:F13"/>
    <mergeCell ref="G13:I13"/>
    <mergeCell ref="B14:I14"/>
    <mergeCell ref="B15:F15"/>
    <mergeCell ref="G15:I15"/>
    <mergeCell ref="B16:F16"/>
    <mergeCell ref="G16:I16"/>
    <mergeCell ref="A20:A22"/>
    <mergeCell ref="B20:F20"/>
    <mergeCell ref="G27:I27"/>
    <mergeCell ref="G28:I28"/>
    <mergeCell ref="G20:I20"/>
    <mergeCell ref="G2:I2"/>
    <mergeCell ref="G3:I3"/>
    <mergeCell ref="A5:I5"/>
    <mergeCell ref="A6:I6"/>
    <mergeCell ref="B8:F8"/>
    <mergeCell ref="B34:F34"/>
    <mergeCell ref="G34:I34"/>
    <mergeCell ref="B35:F35"/>
    <mergeCell ref="G35:I35"/>
    <mergeCell ref="B18:F18"/>
    <mergeCell ref="G18:I18"/>
    <mergeCell ref="B19:I19"/>
    <mergeCell ref="B33:F33"/>
    <mergeCell ref="G33:I33"/>
    <mergeCell ref="G30:I30"/>
    <mergeCell ref="B30:F30"/>
    <mergeCell ref="G25:I25"/>
    <mergeCell ref="A23:A30"/>
    <mergeCell ref="B23:I23"/>
    <mergeCell ref="B24:F24"/>
    <mergeCell ref="B12:F12"/>
    <mergeCell ref="G12:I12"/>
    <mergeCell ref="B17:F17"/>
    <mergeCell ref="G17:I17"/>
    <mergeCell ref="B43:F43"/>
    <mergeCell ref="G43:I43"/>
    <mergeCell ref="B44:F44"/>
    <mergeCell ref="G44:I44"/>
    <mergeCell ref="A37:A40"/>
    <mergeCell ref="A208:A226"/>
    <mergeCell ref="A59:A67"/>
    <mergeCell ref="B59:I59"/>
    <mergeCell ref="C60:F60"/>
    <mergeCell ref="C63:F63"/>
    <mergeCell ref="B68:I68"/>
    <mergeCell ref="B69:F69"/>
    <mergeCell ref="B70:I70"/>
    <mergeCell ref="B72:F72"/>
    <mergeCell ref="B73:F73"/>
    <mergeCell ref="B74:F74"/>
    <mergeCell ref="B89:F89"/>
    <mergeCell ref="B79:F79"/>
    <mergeCell ref="B82:F82"/>
    <mergeCell ref="B83:F83"/>
    <mergeCell ref="B71:F71"/>
    <mergeCell ref="B91:F91"/>
    <mergeCell ref="B92:F92"/>
    <mergeCell ref="B93:F93"/>
    <mergeCell ref="B96:F96"/>
    <mergeCell ref="B97:F97"/>
    <mergeCell ref="B98:F98"/>
    <mergeCell ref="B99:F99"/>
    <mergeCell ref="B101:F101"/>
    <mergeCell ref="B115:F115"/>
    <mergeCell ref="E226:F226"/>
    <mergeCell ref="G226:H226"/>
    <mergeCell ref="E223:F223"/>
    <mergeCell ref="G223:H223"/>
    <mergeCell ref="E218:F218"/>
    <mergeCell ref="E219:F219"/>
    <mergeCell ref="G225:H225"/>
    <mergeCell ref="E222:F222"/>
    <mergeCell ref="E225:F225"/>
    <mergeCell ref="B155:F155"/>
    <mergeCell ref="B156:F156"/>
    <mergeCell ref="B157:F157"/>
    <mergeCell ref="B154:F154"/>
    <mergeCell ref="B158:F158"/>
    <mergeCell ref="B141:F141"/>
    <mergeCell ref="B142:F142"/>
    <mergeCell ref="B143:F143"/>
    <mergeCell ref="B144:F144"/>
    <mergeCell ref="B137:F137"/>
    <mergeCell ref="B114:F114"/>
    <mergeCell ref="B134:F134"/>
    <mergeCell ref="B131:F131"/>
    <mergeCell ref="B132:F132"/>
    <mergeCell ref="B133:F133"/>
    <mergeCell ref="B116:F116"/>
    <mergeCell ref="B117:F117"/>
    <mergeCell ref="B118:F118"/>
    <mergeCell ref="B119:F119"/>
    <mergeCell ref="B120:I120"/>
    <mergeCell ref="B122:F122"/>
    <mergeCell ref="B123:F123"/>
    <mergeCell ref="B121:F121"/>
    <mergeCell ref="B130:F130"/>
    <mergeCell ref="B126:F126"/>
    <mergeCell ref="B127:F127"/>
    <mergeCell ref="B128:F128"/>
    <mergeCell ref="B129:F129"/>
    <mergeCell ref="C66:F66"/>
    <mergeCell ref="C65:F65"/>
    <mergeCell ref="C67:F67"/>
    <mergeCell ref="C64:F64"/>
    <mergeCell ref="C62:F62"/>
    <mergeCell ref="C226:D226"/>
    <mergeCell ref="G220:H220"/>
    <mergeCell ref="G221:H221"/>
    <mergeCell ref="B84:F84"/>
    <mergeCell ref="B85:F85"/>
    <mergeCell ref="B86:F86"/>
    <mergeCell ref="B87:F87"/>
    <mergeCell ref="B88:F88"/>
    <mergeCell ref="B108:F108"/>
    <mergeCell ref="B109:F109"/>
    <mergeCell ref="B125:F125"/>
    <mergeCell ref="B110:F110"/>
    <mergeCell ref="B124:F124"/>
    <mergeCell ref="B111:F111"/>
    <mergeCell ref="B112:F112"/>
    <mergeCell ref="B113:F113"/>
    <mergeCell ref="B100:F100"/>
    <mergeCell ref="B135:F135"/>
    <mergeCell ref="B136:F136"/>
  </mergeCells>
  <hyperlinks>
    <hyperlink ref="G18" r:id="rId1" display="www.biokimyo.uz"/>
    <hyperlink ref="L63" r:id="rId2"/>
  </hyperlinks>
  <pageMargins left="0.19685039370078741" right="0.19685039370078741" top="0.39370078740157483" bottom="0.23622047244094491" header="0.31496062992125984" footer="0.23622047244094491"/>
  <pageSetup paperSize="9" scale="79" orientation="portrait" verticalDpi="0" r:id="rId3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35"/>
  <sheetViews>
    <sheetView showZeros="0" view="pageBreakPreview" topLeftCell="A58" zoomScaleSheetLayoutView="100" workbookViewId="0">
      <selection activeCell="C66" sqref="C66:F66"/>
    </sheetView>
  </sheetViews>
  <sheetFormatPr defaultRowHeight="15" x14ac:dyDescent="0.25"/>
  <cols>
    <col min="1" max="1" width="3.85546875" style="15" customWidth="1"/>
    <col min="2" max="2" width="4.7109375" style="8" customWidth="1"/>
    <col min="3" max="3" width="21.85546875" style="1" customWidth="1"/>
    <col min="4" max="4" width="15" style="1" customWidth="1"/>
    <col min="5" max="5" width="12.42578125" style="1" customWidth="1"/>
    <col min="6" max="7" width="15.7109375" style="1" customWidth="1"/>
    <col min="8" max="8" width="15.7109375" style="8" customWidth="1"/>
    <col min="9" max="9" width="24.5703125" style="1" customWidth="1"/>
    <col min="10" max="16384" width="9.140625" style="39"/>
  </cols>
  <sheetData>
    <row r="1" spans="1:9" ht="22.5" customHeight="1" x14ac:dyDescent="0.25">
      <c r="G1" s="202" t="s">
        <v>328</v>
      </c>
      <c r="H1" s="202"/>
      <c r="I1" s="202"/>
    </row>
    <row r="2" spans="1:9" ht="35.25" customHeight="1" x14ac:dyDescent="0.25">
      <c r="G2" s="131" t="s">
        <v>329</v>
      </c>
      <c r="H2" s="131"/>
      <c r="I2" s="131"/>
    </row>
    <row r="3" spans="1:9" x14ac:dyDescent="0.25">
      <c r="G3" s="212"/>
      <c r="H3" s="212"/>
      <c r="I3" s="212"/>
    </row>
    <row r="5" spans="1:9" x14ac:dyDescent="0.25">
      <c r="A5" s="214" t="s">
        <v>330</v>
      </c>
      <c r="B5" s="213"/>
      <c r="C5" s="213"/>
      <c r="D5" s="213"/>
      <c r="E5" s="213"/>
      <c r="F5" s="213"/>
      <c r="G5" s="213"/>
      <c r="H5" s="213"/>
      <c r="I5" s="213"/>
    </row>
    <row r="6" spans="1:9" x14ac:dyDescent="0.25">
      <c r="A6" s="213" t="s">
        <v>696</v>
      </c>
      <c r="B6" s="213"/>
      <c r="C6" s="213"/>
      <c r="D6" s="213"/>
      <c r="E6" s="213"/>
      <c r="F6" s="213"/>
      <c r="G6" s="213"/>
      <c r="H6" s="213"/>
      <c r="I6" s="213"/>
    </row>
    <row r="7" spans="1:9" ht="23.25" customHeight="1" x14ac:dyDescent="0.25">
      <c r="B7" s="10" t="s">
        <v>331</v>
      </c>
      <c r="C7" s="10"/>
      <c r="D7" s="10"/>
      <c r="E7" s="10"/>
      <c r="F7" s="10"/>
    </row>
    <row r="8" spans="1:9" ht="23.25" customHeight="1" x14ac:dyDescent="0.25">
      <c r="B8" s="133" t="s">
        <v>697</v>
      </c>
      <c r="C8" s="133"/>
      <c r="D8" s="133"/>
      <c r="E8" s="133"/>
      <c r="F8" s="133"/>
    </row>
    <row r="9" spans="1:9" ht="14.25" customHeight="1" x14ac:dyDescent="0.25"/>
    <row r="10" spans="1:9" x14ac:dyDescent="0.25">
      <c r="A10" s="121" t="s">
        <v>316</v>
      </c>
      <c r="B10" s="141" t="s">
        <v>332</v>
      </c>
      <c r="C10" s="141"/>
      <c r="D10" s="141"/>
      <c r="E10" s="141"/>
      <c r="F10" s="141"/>
      <c r="G10" s="141"/>
      <c r="H10" s="141"/>
      <c r="I10" s="141"/>
    </row>
    <row r="11" spans="1:9" ht="15" customHeight="1" x14ac:dyDescent="0.25">
      <c r="A11" s="121"/>
      <c r="B11" s="138" t="s">
        <v>333</v>
      </c>
      <c r="C11" s="138"/>
      <c r="D11" s="138"/>
      <c r="E11" s="138"/>
      <c r="F11" s="138"/>
      <c r="G11" s="144" t="s">
        <v>418</v>
      </c>
      <c r="H11" s="144"/>
      <c r="I11" s="144"/>
    </row>
    <row r="12" spans="1:9" ht="15" customHeight="1" x14ac:dyDescent="0.25">
      <c r="A12" s="121"/>
      <c r="B12" s="138" t="s">
        <v>334</v>
      </c>
      <c r="C12" s="138"/>
      <c r="D12" s="138"/>
      <c r="E12" s="138"/>
      <c r="F12" s="138"/>
      <c r="G12" s="144" t="s">
        <v>419</v>
      </c>
      <c r="H12" s="144"/>
      <c r="I12" s="144"/>
    </row>
    <row r="13" spans="1:9" ht="15" customHeight="1" x14ac:dyDescent="0.25">
      <c r="A13" s="46"/>
      <c r="B13" s="138" t="s">
        <v>335</v>
      </c>
      <c r="C13" s="138"/>
      <c r="D13" s="138"/>
      <c r="E13" s="138"/>
      <c r="F13" s="138"/>
      <c r="G13" s="144" t="s">
        <v>309</v>
      </c>
      <c r="H13" s="144"/>
      <c r="I13" s="144"/>
    </row>
    <row r="14" spans="1:9" x14ac:dyDescent="0.25">
      <c r="A14" s="46"/>
      <c r="B14" s="141" t="s">
        <v>336</v>
      </c>
      <c r="C14" s="141"/>
      <c r="D14" s="141"/>
      <c r="E14" s="141"/>
      <c r="F14" s="141"/>
      <c r="G14" s="141"/>
      <c r="H14" s="141"/>
      <c r="I14" s="141"/>
    </row>
    <row r="15" spans="1:9" ht="33.75" customHeight="1" x14ac:dyDescent="0.25">
      <c r="A15" s="121" t="s">
        <v>308</v>
      </c>
      <c r="B15" s="138" t="s">
        <v>337</v>
      </c>
      <c r="C15" s="138"/>
      <c r="D15" s="138"/>
      <c r="E15" s="138"/>
      <c r="F15" s="138"/>
      <c r="G15" s="140" t="s">
        <v>529</v>
      </c>
      <c r="H15" s="140"/>
      <c r="I15" s="140"/>
    </row>
    <row r="16" spans="1:9" ht="31.5" customHeight="1" x14ac:dyDescent="0.25">
      <c r="A16" s="121"/>
      <c r="B16" s="138" t="s">
        <v>338</v>
      </c>
      <c r="C16" s="138"/>
      <c r="D16" s="138"/>
      <c r="E16" s="138"/>
      <c r="F16" s="138"/>
      <c r="G16" s="140" t="s">
        <v>520</v>
      </c>
      <c r="H16" s="215"/>
      <c r="I16" s="215"/>
    </row>
    <row r="17" spans="1:11" ht="15" customHeight="1" x14ac:dyDescent="0.25">
      <c r="A17" s="121"/>
      <c r="B17" s="138" t="s">
        <v>339</v>
      </c>
      <c r="C17" s="138"/>
      <c r="D17" s="138"/>
      <c r="E17" s="138"/>
      <c r="F17" s="138"/>
      <c r="G17" s="140" t="s">
        <v>550</v>
      </c>
      <c r="H17" s="140"/>
      <c r="I17" s="140"/>
    </row>
    <row r="18" spans="1:11" ht="15" customHeight="1" x14ac:dyDescent="0.25">
      <c r="A18" s="121"/>
      <c r="B18" s="138" t="s">
        <v>340</v>
      </c>
      <c r="C18" s="138"/>
      <c r="D18" s="138"/>
      <c r="E18" s="138"/>
      <c r="F18" s="138"/>
      <c r="G18" s="140" t="s">
        <v>303</v>
      </c>
      <c r="H18" s="140"/>
      <c r="I18" s="140"/>
    </row>
    <row r="19" spans="1:11" x14ac:dyDescent="0.25">
      <c r="A19" s="46"/>
      <c r="B19" s="141" t="s">
        <v>341</v>
      </c>
      <c r="C19" s="141"/>
      <c r="D19" s="141"/>
      <c r="E19" s="141"/>
      <c r="F19" s="141"/>
      <c r="G19" s="141"/>
      <c r="H19" s="141"/>
      <c r="I19" s="141"/>
    </row>
    <row r="20" spans="1:11" ht="15" customHeight="1" x14ac:dyDescent="0.25">
      <c r="A20" s="121" t="s">
        <v>301</v>
      </c>
      <c r="B20" s="138" t="s">
        <v>342</v>
      </c>
      <c r="C20" s="138"/>
      <c r="D20" s="138"/>
      <c r="E20" s="138"/>
      <c r="F20" s="138"/>
      <c r="G20" s="119" t="s">
        <v>547</v>
      </c>
      <c r="H20" s="119"/>
      <c r="I20" s="119"/>
    </row>
    <row r="21" spans="1:11" ht="15" customHeight="1" x14ac:dyDescent="0.25">
      <c r="A21" s="121"/>
      <c r="B21" s="138" t="s">
        <v>343</v>
      </c>
      <c r="C21" s="138"/>
      <c r="D21" s="138"/>
      <c r="E21" s="138"/>
      <c r="F21" s="138"/>
      <c r="G21" s="119" t="s">
        <v>548</v>
      </c>
      <c r="H21" s="119"/>
      <c r="I21" s="119"/>
    </row>
    <row r="22" spans="1:11" x14ac:dyDescent="0.25">
      <c r="A22" s="121"/>
      <c r="B22" s="138" t="s">
        <v>299</v>
      </c>
      <c r="C22" s="138"/>
      <c r="D22" s="138"/>
      <c r="E22" s="138"/>
      <c r="F22" s="138"/>
      <c r="G22" s="119" t="s">
        <v>549</v>
      </c>
      <c r="H22" s="119"/>
      <c r="I22" s="119"/>
    </row>
    <row r="23" spans="1:11" ht="26.25" customHeight="1" x14ac:dyDescent="0.25">
      <c r="A23" s="121" t="s">
        <v>298</v>
      </c>
      <c r="B23" s="142" t="s">
        <v>344</v>
      </c>
      <c r="C23" s="142"/>
      <c r="D23" s="142"/>
      <c r="E23" s="142"/>
      <c r="F23" s="142"/>
      <c r="G23" s="142"/>
      <c r="H23" s="142"/>
      <c r="I23" s="142"/>
    </row>
    <row r="24" spans="1:11" x14ac:dyDescent="0.25">
      <c r="A24" s="121"/>
      <c r="B24" s="143" t="s">
        <v>345</v>
      </c>
      <c r="C24" s="143"/>
      <c r="D24" s="143"/>
      <c r="E24" s="143"/>
      <c r="F24" s="143"/>
      <c r="G24" s="119" t="s">
        <v>421</v>
      </c>
      <c r="H24" s="119"/>
      <c r="I24" s="119"/>
    </row>
    <row r="25" spans="1:11" ht="14.25" customHeight="1" x14ac:dyDescent="0.25">
      <c r="A25" s="121"/>
      <c r="B25" s="143" t="s">
        <v>346</v>
      </c>
      <c r="C25" s="143"/>
      <c r="D25" s="143"/>
      <c r="E25" s="143"/>
      <c r="F25" s="143"/>
      <c r="G25" s="122">
        <v>200468069</v>
      </c>
      <c r="H25" s="122"/>
      <c r="I25" s="122"/>
    </row>
    <row r="26" spans="1:11" x14ac:dyDescent="0.25">
      <c r="A26" s="121"/>
      <c r="B26" s="141" t="s">
        <v>347</v>
      </c>
      <c r="C26" s="141"/>
      <c r="D26" s="141"/>
      <c r="E26" s="141"/>
      <c r="F26" s="141"/>
      <c r="G26" s="141"/>
      <c r="H26" s="141"/>
      <c r="I26" s="141"/>
    </row>
    <row r="27" spans="1:11" x14ac:dyDescent="0.25">
      <c r="A27" s="121"/>
      <c r="B27" s="138" t="s">
        <v>348</v>
      </c>
      <c r="C27" s="138"/>
      <c r="D27" s="138"/>
      <c r="E27" s="138"/>
      <c r="F27" s="138"/>
      <c r="G27" s="122">
        <v>144</v>
      </c>
      <c r="H27" s="122"/>
      <c r="I27" s="122"/>
    </row>
    <row r="28" spans="1:11" x14ac:dyDescent="0.25">
      <c r="A28" s="121"/>
      <c r="B28" s="138" t="s">
        <v>349</v>
      </c>
      <c r="C28" s="138"/>
      <c r="D28" s="138"/>
      <c r="E28" s="138"/>
      <c r="F28" s="138"/>
      <c r="G28" s="149" t="s">
        <v>551</v>
      </c>
      <c r="H28" s="149"/>
      <c r="I28" s="149"/>
    </row>
    <row r="29" spans="1:11" x14ac:dyDescent="0.25">
      <c r="A29" s="121"/>
      <c r="B29" s="138" t="s">
        <v>350</v>
      </c>
      <c r="C29" s="138"/>
      <c r="D29" s="138"/>
      <c r="E29" s="138"/>
      <c r="F29" s="138"/>
      <c r="G29" s="122">
        <v>20140</v>
      </c>
      <c r="H29" s="122"/>
      <c r="I29" s="122"/>
    </row>
    <row r="30" spans="1:11" x14ac:dyDescent="0.25">
      <c r="A30" s="121"/>
      <c r="B30" s="138" t="s">
        <v>351</v>
      </c>
      <c r="C30" s="138"/>
      <c r="D30" s="138"/>
      <c r="E30" s="138"/>
      <c r="F30" s="138"/>
      <c r="G30" s="122">
        <v>1727424</v>
      </c>
      <c r="H30" s="122"/>
      <c r="I30" s="122"/>
    </row>
    <row r="31" spans="1:11" ht="27.75" customHeight="1" x14ac:dyDescent="0.25">
      <c r="A31" s="121" t="s">
        <v>290</v>
      </c>
      <c r="B31" s="142" t="s">
        <v>353</v>
      </c>
      <c r="C31" s="142"/>
      <c r="D31" s="142"/>
      <c r="E31" s="142"/>
      <c r="F31" s="142"/>
      <c r="G31" s="142"/>
      <c r="H31" s="142"/>
      <c r="I31" s="142"/>
    </row>
    <row r="32" spans="1:11" x14ac:dyDescent="0.25">
      <c r="A32" s="121"/>
      <c r="B32" s="134" t="s">
        <v>354</v>
      </c>
      <c r="C32" s="134"/>
      <c r="D32" s="134"/>
      <c r="E32" s="134"/>
      <c r="F32" s="134"/>
      <c r="G32" s="135">
        <f>'2025 год_узб '!G32:I32</f>
        <v>0.69181813235913103</v>
      </c>
      <c r="H32" s="136"/>
      <c r="I32" s="137"/>
      <c r="K32" s="39" t="s">
        <v>546</v>
      </c>
    </row>
    <row r="33" spans="1:11" x14ac:dyDescent="0.25">
      <c r="A33" s="121"/>
      <c r="B33" s="134" t="s">
        <v>355</v>
      </c>
      <c r="C33" s="134"/>
      <c r="D33" s="134"/>
      <c r="E33" s="134"/>
      <c r="F33" s="134"/>
      <c r="G33" s="135">
        <f>'2025 год_узб '!G33:I33</f>
        <v>65.717708465273375</v>
      </c>
      <c r="H33" s="136"/>
      <c r="I33" s="137"/>
      <c r="K33" s="39" t="s">
        <v>517</v>
      </c>
    </row>
    <row r="34" spans="1:11" x14ac:dyDescent="0.25">
      <c r="A34" s="121"/>
      <c r="B34" s="134" t="s">
        <v>356</v>
      </c>
      <c r="C34" s="134"/>
      <c r="D34" s="134"/>
      <c r="E34" s="134"/>
      <c r="F34" s="134"/>
      <c r="G34" s="135">
        <f>'2025 год_узб '!G34:I34</f>
        <v>21.227839349799453</v>
      </c>
      <c r="H34" s="136"/>
      <c r="I34" s="137"/>
      <c r="K34" s="39" t="s">
        <v>518</v>
      </c>
    </row>
    <row r="35" spans="1:11" x14ac:dyDescent="0.25">
      <c r="A35" s="121"/>
      <c r="B35" s="134" t="s">
        <v>357</v>
      </c>
      <c r="C35" s="134"/>
      <c r="D35" s="134"/>
      <c r="E35" s="134"/>
      <c r="F35" s="134"/>
      <c r="G35" s="135">
        <f>'2025 год_узб '!G35:I35</f>
        <v>11.920808552988721</v>
      </c>
      <c r="H35" s="136"/>
      <c r="I35" s="137"/>
      <c r="K35" s="39" t="s">
        <v>428</v>
      </c>
    </row>
    <row r="36" spans="1:11" x14ac:dyDescent="0.25">
      <c r="A36" s="121"/>
      <c r="B36" s="134" t="s">
        <v>358</v>
      </c>
      <c r="C36" s="134"/>
      <c r="D36" s="134"/>
      <c r="E36" s="134"/>
      <c r="F36" s="134"/>
      <c r="G36" s="135">
        <f>'2025 год_узб '!G36:I36</f>
        <v>125.16471500949969</v>
      </c>
      <c r="H36" s="136"/>
      <c r="I36" s="137"/>
      <c r="K36" s="39" t="s">
        <v>427</v>
      </c>
    </row>
    <row r="37" spans="1:11" ht="33" customHeight="1" x14ac:dyDescent="0.25">
      <c r="A37" s="121" t="s">
        <v>285</v>
      </c>
      <c r="B37" s="142" t="s">
        <v>360</v>
      </c>
      <c r="C37" s="142"/>
      <c r="D37" s="142"/>
      <c r="E37" s="142"/>
      <c r="F37" s="142"/>
      <c r="G37" s="142"/>
      <c r="H37" s="142"/>
      <c r="I37" s="142"/>
    </row>
    <row r="38" spans="1:11" x14ac:dyDescent="0.25">
      <c r="A38" s="121"/>
      <c r="B38" s="154" t="s">
        <v>361</v>
      </c>
      <c r="C38" s="154"/>
      <c r="D38" s="154"/>
      <c r="E38" s="154"/>
      <c r="F38" s="154"/>
      <c r="G38" s="122"/>
      <c r="H38" s="122"/>
      <c r="I38" s="122"/>
    </row>
    <row r="39" spans="1:11" x14ac:dyDescent="0.25">
      <c r="A39" s="121"/>
      <c r="B39" s="134" t="s">
        <v>362</v>
      </c>
      <c r="C39" s="134"/>
      <c r="D39" s="134"/>
      <c r="E39" s="134"/>
      <c r="F39" s="134"/>
      <c r="G39" s="209">
        <f>'2025 год_узб '!G39:I39</f>
        <v>1000</v>
      </c>
      <c r="H39" s="210"/>
      <c r="I39" s="211"/>
    </row>
    <row r="40" spans="1:11" x14ac:dyDescent="0.25">
      <c r="A40" s="121"/>
      <c r="B40" s="134" t="s">
        <v>363</v>
      </c>
      <c r="C40" s="134"/>
      <c r="D40" s="134"/>
      <c r="E40" s="134"/>
      <c r="F40" s="134"/>
      <c r="G40" s="218">
        <f>G39/3350</f>
        <v>0.29850746268656714</v>
      </c>
      <c r="H40" s="218"/>
      <c r="I40" s="218"/>
    </row>
    <row r="41" spans="1:11" ht="45" customHeight="1" x14ac:dyDescent="0.25">
      <c r="A41" s="121" t="s">
        <v>281</v>
      </c>
      <c r="B41" s="142" t="s">
        <v>364</v>
      </c>
      <c r="C41" s="142"/>
      <c r="D41" s="142"/>
      <c r="E41" s="142"/>
      <c r="F41" s="142"/>
      <c r="G41" s="142"/>
      <c r="H41" s="142"/>
      <c r="I41" s="142"/>
    </row>
    <row r="42" spans="1:11" x14ac:dyDescent="0.25">
      <c r="A42" s="121"/>
      <c r="B42" s="163" t="s">
        <v>361</v>
      </c>
      <c r="C42" s="163"/>
      <c r="D42" s="163"/>
      <c r="E42" s="163"/>
      <c r="F42" s="163"/>
      <c r="G42" s="122"/>
      <c r="H42" s="122"/>
      <c r="I42" s="122"/>
    </row>
    <row r="43" spans="1:11" ht="15" customHeight="1" x14ac:dyDescent="0.25">
      <c r="A43" s="121"/>
      <c r="B43" s="119" t="s">
        <v>365</v>
      </c>
      <c r="C43" s="119"/>
      <c r="D43" s="119"/>
      <c r="E43" s="119"/>
      <c r="F43" s="119"/>
      <c r="G43" s="164" t="str">
        <f>'2025 год_узб '!G43:I43</f>
        <v xml:space="preserve"> -</v>
      </c>
      <c r="H43" s="164"/>
      <c r="I43" s="164"/>
    </row>
    <row r="44" spans="1:11" ht="15" customHeight="1" x14ac:dyDescent="0.25">
      <c r="A44" s="121"/>
      <c r="B44" s="119" t="s">
        <v>366</v>
      </c>
      <c r="C44" s="119"/>
      <c r="D44" s="119"/>
      <c r="E44" s="119"/>
      <c r="F44" s="119"/>
      <c r="G44" s="164" t="str">
        <f>'2025 год_узб '!G44:I44</f>
        <v>213 396 400</v>
      </c>
      <c r="H44" s="164"/>
      <c r="I44" s="164"/>
    </row>
    <row r="45" spans="1:11" ht="35.25" customHeight="1" x14ac:dyDescent="0.25">
      <c r="A45" s="29" t="s">
        <v>276</v>
      </c>
      <c r="B45" s="142" t="s">
        <v>367</v>
      </c>
      <c r="C45" s="221"/>
      <c r="D45" s="221"/>
      <c r="E45" s="221"/>
      <c r="F45" s="221"/>
      <c r="G45" s="142"/>
      <c r="H45" s="142"/>
      <c r="I45" s="142"/>
    </row>
    <row r="46" spans="1:11" x14ac:dyDescent="0.25">
      <c r="A46" s="29"/>
      <c r="B46" s="86" t="s">
        <v>6</v>
      </c>
      <c r="C46" s="219" t="s">
        <v>368</v>
      </c>
      <c r="D46" s="219"/>
      <c r="E46" s="191" t="s">
        <v>371</v>
      </c>
      <c r="F46" s="191"/>
      <c r="G46" s="220" t="s">
        <v>372</v>
      </c>
      <c r="H46" s="153" t="s">
        <v>373</v>
      </c>
      <c r="I46" s="153" t="s">
        <v>374</v>
      </c>
    </row>
    <row r="47" spans="1:11" ht="69.75" customHeight="1" x14ac:dyDescent="0.25">
      <c r="A47" s="29"/>
      <c r="B47" s="86"/>
      <c r="C47" s="88" t="s">
        <v>369</v>
      </c>
      <c r="D47" s="88" t="s">
        <v>370</v>
      </c>
      <c r="E47" s="191"/>
      <c r="F47" s="191"/>
      <c r="G47" s="220"/>
      <c r="H47" s="153"/>
      <c r="I47" s="153"/>
    </row>
    <row r="48" spans="1:11" ht="69.75" customHeight="1" x14ac:dyDescent="0.25">
      <c r="A48" s="29"/>
      <c r="B48" s="86"/>
      <c r="C48" s="90"/>
      <c r="D48" s="90"/>
      <c r="E48" s="216"/>
      <c r="F48" s="217"/>
      <c r="G48" s="88"/>
      <c r="H48" s="88"/>
      <c r="I48" s="88"/>
    </row>
    <row r="49" spans="1:14" ht="60" customHeight="1" x14ac:dyDescent="0.25">
      <c r="A49" s="59"/>
      <c r="B49" s="47" t="s">
        <v>316</v>
      </c>
      <c r="C49" s="206" t="s">
        <v>577</v>
      </c>
      <c r="D49" s="207"/>
      <c r="E49" s="207"/>
      <c r="F49" s="208"/>
      <c r="G49" s="36"/>
      <c r="H49" s="57"/>
      <c r="I49" s="50"/>
      <c r="L49" s="40" t="s">
        <v>559</v>
      </c>
      <c r="M49" s="41" t="s">
        <v>560</v>
      </c>
      <c r="N49" s="41" t="s">
        <v>556</v>
      </c>
    </row>
    <row r="50" spans="1:14" ht="36" customHeight="1" x14ac:dyDescent="0.25">
      <c r="A50" s="121" t="s">
        <v>267</v>
      </c>
      <c r="B50" s="142" t="s">
        <v>375</v>
      </c>
      <c r="C50" s="142"/>
      <c r="D50" s="142"/>
      <c r="E50" s="142"/>
      <c r="F50" s="142"/>
      <c r="G50" s="142"/>
      <c r="H50" s="142"/>
      <c r="I50" s="142"/>
    </row>
    <row r="51" spans="1:14" ht="33" customHeight="1" x14ac:dyDescent="0.25">
      <c r="A51" s="121"/>
      <c r="B51" s="119" t="s">
        <v>376</v>
      </c>
      <c r="C51" s="119"/>
      <c r="D51" s="119"/>
      <c r="E51" s="119"/>
      <c r="F51" s="119"/>
      <c r="G51" s="119" t="s">
        <v>698</v>
      </c>
      <c r="H51" s="119"/>
      <c r="I51" s="119"/>
    </row>
    <row r="52" spans="1:14" ht="36.75" customHeight="1" x14ac:dyDescent="0.25">
      <c r="A52" s="121"/>
      <c r="B52" s="119" t="s">
        <v>377</v>
      </c>
      <c r="C52" s="119"/>
      <c r="D52" s="119"/>
      <c r="E52" s="119"/>
      <c r="F52" s="119"/>
      <c r="G52" s="119"/>
      <c r="H52" s="119"/>
      <c r="I52" s="119"/>
    </row>
    <row r="53" spans="1:14" x14ac:dyDescent="0.25">
      <c r="A53" s="121"/>
      <c r="B53" s="119" t="s">
        <v>378</v>
      </c>
      <c r="C53" s="119"/>
      <c r="D53" s="119"/>
      <c r="E53" s="119"/>
      <c r="F53" s="119"/>
      <c r="G53" s="205"/>
      <c r="H53" s="119"/>
      <c r="I53" s="119"/>
    </row>
    <row r="54" spans="1:14" x14ac:dyDescent="0.25">
      <c r="A54" s="121"/>
      <c r="B54" s="119" t="s">
        <v>379</v>
      </c>
      <c r="C54" s="119"/>
      <c r="D54" s="119"/>
      <c r="E54" s="119"/>
      <c r="F54" s="119"/>
      <c r="G54" s="119"/>
      <c r="H54" s="119"/>
      <c r="I54" s="119"/>
    </row>
    <row r="55" spans="1:14" x14ac:dyDescent="0.25">
      <c r="A55" s="121"/>
      <c r="B55" s="119" t="s">
        <v>380</v>
      </c>
      <c r="C55" s="119"/>
      <c r="D55" s="119"/>
      <c r="E55" s="119"/>
      <c r="F55" s="119"/>
      <c r="G55" s="119"/>
      <c r="H55" s="119"/>
      <c r="I55" s="119"/>
    </row>
    <row r="56" spans="1:14" x14ac:dyDescent="0.25">
      <c r="A56" s="121"/>
      <c r="B56" s="119" t="s">
        <v>381</v>
      </c>
      <c r="C56" s="119"/>
      <c r="D56" s="119"/>
      <c r="E56" s="119"/>
      <c r="F56" s="119"/>
      <c r="G56" s="119"/>
      <c r="H56" s="119"/>
      <c r="I56" s="119"/>
    </row>
    <row r="57" spans="1:14" ht="56.25" customHeight="1" x14ac:dyDescent="0.25">
      <c r="A57" s="121"/>
      <c r="B57" s="119" t="s">
        <v>382</v>
      </c>
      <c r="C57" s="119"/>
      <c r="D57" s="119"/>
      <c r="E57" s="119"/>
      <c r="F57" s="119"/>
      <c r="G57" s="119"/>
      <c r="H57" s="119"/>
      <c r="I57" s="119"/>
    </row>
    <row r="58" spans="1:14" ht="43.5" customHeight="1" x14ac:dyDescent="0.25">
      <c r="A58" s="121"/>
      <c r="B58" s="119" t="s">
        <v>383</v>
      </c>
      <c r="C58" s="119"/>
      <c r="D58" s="119"/>
      <c r="E58" s="119"/>
      <c r="F58" s="119"/>
      <c r="G58" s="119"/>
      <c r="H58" s="119"/>
      <c r="I58" s="119"/>
    </row>
    <row r="59" spans="1:14" ht="50.25" customHeight="1" x14ac:dyDescent="0.25">
      <c r="A59" s="121"/>
      <c r="B59" s="119" t="s">
        <v>384</v>
      </c>
      <c r="C59" s="119"/>
      <c r="D59" s="119"/>
      <c r="E59" s="119"/>
      <c r="F59" s="119"/>
      <c r="G59" s="119"/>
      <c r="H59" s="119"/>
      <c r="I59" s="119"/>
    </row>
    <row r="60" spans="1:14" ht="38.25" customHeight="1" x14ac:dyDescent="0.25">
      <c r="A60" s="121" t="s">
        <v>256</v>
      </c>
      <c r="B60" s="142" t="s">
        <v>385</v>
      </c>
      <c r="C60" s="142"/>
      <c r="D60" s="142"/>
      <c r="E60" s="142"/>
      <c r="F60" s="142"/>
      <c r="G60" s="142"/>
      <c r="H60" s="142"/>
      <c r="I60" s="142"/>
    </row>
    <row r="61" spans="1:14" s="7" customFormat="1" ht="63" customHeight="1" x14ac:dyDescent="0.25">
      <c r="A61" s="121"/>
      <c r="B61" s="44" t="s">
        <v>6</v>
      </c>
      <c r="C61" s="128" t="s">
        <v>386</v>
      </c>
      <c r="D61" s="128"/>
      <c r="E61" s="128"/>
      <c r="F61" s="128"/>
      <c r="G61" s="44" t="s">
        <v>387</v>
      </c>
      <c r="H61" s="44" t="s">
        <v>388</v>
      </c>
      <c r="I61" s="44" t="s">
        <v>389</v>
      </c>
    </row>
    <row r="62" spans="1:14" s="7" customFormat="1" ht="43.5" customHeight="1" x14ac:dyDescent="0.25">
      <c r="A62" s="121"/>
      <c r="B62" s="37">
        <v>1</v>
      </c>
      <c r="C62" s="108" t="s">
        <v>415</v>
      </c>
      <c r="D62" s="200"/>
      <c r="E62" s="200"/>
      <c r="F62" s="109"/>
      <c r="G62" s="58" t="str">
        <f>+'2025 год_узб '!G61</f>
        <v> 36</v>
      </c>
      <c r="H62" s="28">
        <f>'2025 год_узб '!H61</f>
        <v>45834</v>
      </c>
      <c r="I62" s="28">
        <f>'2025 год_узб '!I61</f>
        <v>46208</v>
      </c>
      <c r="K62" s="108"/>
      <c r="L62" s="200"/>
      <c r="M62" s="200"/>
      <c r="N62" s="109"/>
    </row>
    <row r="63" spans="1:14" s="7" customFormat="1" ht="43.5" customHeight="1" x14ac:dyDescent="0.25">
      <c r="A63" s="121"/>
      <c r="B63" s="37">
        <v>2</v>
      </c>
      <c r="C63" s="108" t="s">
        <v>627</v>
      </c>
      <c r="D63" s="200"/>
      <c r="E63" s="200"/>
      <c r="F63" s="109"/>
      <c r="G63" s="58" t="str">
        <f>+'2025 год_узб '!G62</f>
        <v>06</v>
      </c>
      <c r="H63" s="28">
        <f>'2025 год_узб '!H62</f>
        <v>45834</v>
      </c>
      <c r="I63" s="28">
        <f>'2025 год_узб '!I62</f>
        <v>45843</v>
      </c>
      <c r="K63" s="192"/>
      <c r="L63" s="193"/>
      <c r="M63" s="193"/>
      <c r="N63" s="194"/>
    </row>
    <row r="64" spans="1:14" s="7" customFormat="1" ht="43.5" customHeight="1" x14ac:dyDescent="0.25">
      <c r="A64" s="121"/>
      <c r="B64" s="37">
        <v>3</v>
      </c>
      <c r="C64" s="108" t="s">
        <v>628</v>
      </c>
      <c r="D64" s="200"/>
      <c r="E64" s="200"/>
      <c r="F64" s="109"/>
      <c r="G64" s="58" t="str">
        <f>+'2025 год_узб '!G63</f>
        <v>8</v>
      </c>
      <c r="H64" s="28">
        <f>'2025 год_узб '!H63</f>
        <v>45834</v>
      </c>
      <c r="I64" s="28">
        <f>'2025 год_узб '!I63</f>
        <v>45843</v>
      </c>
      <c r="K64" s="192"/>
      <c r="L64" s="193"/>
      <c r="M64" s="193"/>
      <c r="N64" s="194"/>
    </row>
    <row r="65" spans="1:14" s="7" customFormat="1" ht="43.5" customHeight="1" x14ac:dyDescent="0.25">
      <c r="A65" s="121"/>
      <c r="B65" s="37">
        <v>4</v>
      </c>
      <c r="C65" s="192" t="s">
        <v>630</v>
      </c>
      <c r="D65" s="193"/>
      <c r="E65" s="193"/>
      <c r="F65" s="194"/>
      <c r="G65" s="58" t="str">
        <f>+'2025 год_узб '!G64</f>
        <v>32</v>
      </c>
      <c r="H65" s="28">
        <f>'2025 год_узб '!H64</f>
        <v>45834</v>
      </c>
      <c r="I65" s="28">
        <f>'2025 год_узб '!I64</f>
        <v>45843</v>
      </c>
      <c r="K65" s="108"/>
      <c r="L65" s="200"/>
      <c r="M65" s="200"/>
      <c r="N65" s="109"/>
    </row>
    <row r="66" spans="1:14" s="7" customFormat="1" ht="43.5" customHeight="1" x14ac:dyDescent="0.25">
      <c r="A66" s="121"/>
      <c r="B66" s="97">
        <v>5</v>
      </c>
      <c r="C66" s="192" t="s">
        <v>708</v>
      </c>
      <c r="D66" s="193"/>
      <c r="E66" s="193"/>
      <c r="F66" s="194"/>
      <c r="G66" s="58" t="s">
        <v>709</v>
      </c>
      <c r="H66" s="28">
        <v>45810</v>
      </c>
      <c r="I66" s="28">
        <v>46198</v>
      </c>
      <c r="K66" s="94"/>
      <c r="L66" s="96"/>
      <c r="M66" s="96"/>
      <c r="N66" s="95"/>
    </row>
    <row r="67" spans="1:14" s="7" customFormat="1" ht="43.5" customHeight="1" x14ac:dyDescent="0.25">
      <c r="A67" s="121"/>
      <c r="B67" s="97">
        <v>6</v>
      </c>
      <c r="C67" s="192" t="s">
        <v>631</v>
      </c>
      <c r="D67" s="193"/>
      <c r="E67" s="193"/>
      <c r="F67" s="194"/>
      <c r="G67" s="58" t="s">
        <v>575</v>
      </c>
      <c r="H67" s="28">
        <f>+'2025 год_узб '!H66</f>
        <v>46199</v>
      </c>
      <c r="I67" s="28" t="str">
        <f>+'2025 год_узб '!I66</f>
        <v>19.08.2025 </v>
      </c>
      <c r="K67" s="94"/>
      <c r="L67" s="96"/>
      <c r="M67" s="96"/>
      <c r="N67" s="95"/>
    </row>
    <row r="68" spans="1:14" s="7" customFormat="1" ht="43.5" customHeight="1" x14ac:dyDescent="0.25">
      <c r="A68" s="121"/>
      <c r="B68" s="37">
        <v>7</v>
      </c>
      <c r="C68" s="192" t="s">
        <v>631</v>
      </c>
      <c r="D68" s="193"/>
      <c r="E68" s="193"/>
      <c r="F68" s="194"/>
      <c r="G68" s="58" t="str">
        <f>+'2025 год_узб '!G67</f>
        <v>42</v>
      </c>
      <c r="H68" s="28">
        <f>'2025 год_узб '!H67</f>
        <v>46199</v>
      </c>
      <c r="I68" s="28" t="str">
        <f>'2025 год_узб '!I67</f>
        <v>29.08.2025 </v>
      </c>
      <c r="K68" s="108"/>
      <c r="L68" s="200"/>
      <c r="M68" s="200"/>
      <c r="N68" s="109"/>
    </row>
    <row r="69" spans="1:14" s="48" customFormat="1" ht="42.75" customHeight="1" x14ac:dyDescent="0.25">
      <c r="A69" s="121" t="s">
        <v>249</v>
      </c>
      <c r="B69" s="128" t="s">
        <v>390</v>
      </c>
      <c r="C69" s="128"/>
      <c r="D69" s="128"/>
      <c r="E69" s="128"/>
      <c r="F69" s="128"/>
      <c r="G69" s="128"/>
      <c r="H69" s="128"/>
      <c r="I69" s="128"/>
    </row>
    <row r="70" spans="1:14" s="6" customFormat="1" ht="51.75" customHeight="1" x14ac:dyDescent="0.25">
      <c r="A70" s="121"/>
      <c r="B70" s="129" t="s">
        <v>247</v>
      </c>
      <c r="C70" s="129"/>
      <c r="D70" s="129"/>
      <c r="E70" s="129"/>
      <c r="F70" s="129"/>
      <c r="G70" s="69" t="s">
        <v>71</v>
      </c>
      <c r="H70" s="69" t="s">
        <v>246</v>
      </c>
      <c r="I70" s="69" t="s">
        <v>245</v>
      </c>
    </row>
    <row r="71" spans="1:14" ht="23.25" customHeight="1" x14ac:dyDescent="0.25">
      <c r="A71" s="121"/>
      <c r="B71" s="130" t="s">
        <v>244</v>
      </c>
      <c r="C71" s="130"/>
      <c r="D71" s="130"/>
      <c r="E71" s="130"/>
      <c r="F71" s="130"/>
      <c r="G71" s="130"/>
      <c r="H71" s="130"/>
      <c r="I71" s="130"/>
    </row>
    <row r="72" spans="1:14" ht="24.95" customHeight="1" x14ac:dyDescent="0.25">
      <c r="A72" s="121"/>
      <c r="B72" s="114" t="s">
        <v>243</v>
      </c>
      <c r="C72" s="114"/>
      <c r="D72" s="114"/>
      <c r="E72" s="114"/>
      <c r="F72" s="114"/>
      <c r="G72" s="70"/>
      <c r="H72" s="71"/>
      <c r="I72" s="72"/>
    </row>
    <row r="73" spans="1:14" ht="24.95" customHeight="1" x14ac:dyDescent="0.25">
      <c r="A73" s="121"/>
      <c r="B73" s="112" t="s">
        <v>242</v>
      </c>
      <c r="C73" s="112"/>
      <c r="D73" s="112"/>
      <c r="E73" s="112"/>
      <c r="F73" s="112"/>
      <c r="G73" s="70"/>
      <c r="H73" s="73"/>
      <c r="I73" s="74"/>
    </row>
    <row r="74" spans="1:14" ht="24.95" customHeight="1" x14ac:dyDescent="0.25">
      <c r="A74" s="121"/>
      <c r="B74" s="112" t="s">
        <v>241</v>
      </c>
      <c r="C74" s="112"/>
      <c r="D74" s="112"/>
      <c r="E74" s="112"/>
      <c r="F74" s="112"/>
      <c r="G74" s="70" t="s">
        <v>65</v>
      </c>
      <c r="H74" s="75">
        <v>51053822</v>
      </c>
      <c r="I74" s="75">
        <v>55311147</v>
      </c>
    </row>
    <row r="75" spans="1:14" ht="24.95" customHeight="1" x14ac:dyDescent="0.25">
      <c r="A75" s="121"/>
      <c r="B75" s="112" t="s">
        <v>240</v>
      </c>
      <c r="C75" s="112"/>
      <c r="D75" s="112"/>
      <c r="E75" s="112"/>
      <c r="F75" s="112"/>
      <c r="G75" s="70" t="s">
        <v>239</v>
      </c>
      <c r="H75" s="75">
        <v>28559886</v>
      </c>
      <c r="I75" s="75">
        <v>30973652</v>
      </c>
    </row>
    <row r="76" spans="1:14" ht="24.95" customHeight="1" x14ac:dyDescent="0.25">
      <c r="A76" s="121"/>
      <c r="B76" s="113" t="s">
        <v>238</v>
      </c>
      <c r="C76" s="113"/>
      <c r="D76" s="113"/>
      <c r="E76" s="113"/>
      <c r="F76" s="113"/>
      <c r="G76" s="70" t="s">
        <v>237</v>
      </c>
      <c r="H76" s="75">
        <v>22493936</v>
      </c>
      <c r="I76" s="76">
        <v>24337495</v>
      </c>
    </row>
    <row r="77" spans="1:14" ht="24.95" customHeight="1" x14ac:dyDescent="0.25">
      <c r="A77" s="121"/>
      <c r="B77" s="113" t="s">
        <v>236</v>
      </c>
      <c r="C77" s="113"/>
      <c r="D77" s="113"/>
      <c r="E77" s="113"/>
      <c r="F77" s="113"/>
      <c r="G77" s="70"/>
      <c r="H77" s="75"/>
      <c r="I77" s="75"/>
    </row>
    <row r="78" spans="1:14" ht="24.95" customHeight="1" x14ac:dyDescent="0.25">
      <c r="A78" s="121"/>
      <c r="B78" s="112" t="s">
        <v>235</v>
      </c>
      <c r="C78" s="112"/>
      <c r="D78" s="112"/>
      <c r="E78" s="112"/>
      <c r="F78" s="112"/>
      <c r="G78" s="70" t="s">
        <v>63</v>
      </c>
      <c r="H78" s="75">
        <v>7639</v>
      </c>
      <c r="I78" s="75"/>
    </row>
    <row r="79" spans="1:14" ht="24.95" customHeight="1" x14ac:dyDescent="0.25">
      <c r="A79" s="121"/>
      <c r="B79" s="112" t="s">
        <v>234</v>
      </c>
      <c r="C79" s="112"/>
      <c r="D79" s="112"/>
      <c r="E79" s="112"/>
      <c r="F79" s="112"/>
      <c r="G79" s="70" t="s">
        <v>233</v>
      </c>
      <c r="H79" s="75">
        <v>7639</v>
      </c>
      <c r="I79" s="75"/>
    </row>
    <row r="80" spans="1:14" ht="24.95" customHeight="1" x14ac:dyDescent="0.25">
      <c r="A80" s="121"/>
      <c r="B80" s="113" t="s">
        <v>232</v>
      </c>
      <c r="C80" s="113"/>
      <c r="D80" s="113"/>
      <c r="E80" s="113"/>
      <c r="F80" s="113"/>
      <c r="G80" s="70" t="s">
        <v>231</v>
      </c>
      <c r="H80" s="76"/>
      <c r="I80" s="76"/>
    </row>
    <row r="81" spans="1:9" ht="35.25" customHeight="1" x14ac:dyDescent="0.25">
      <c r="A81" s="121"/>
      <c r="B81" s="113" t="s">
        <v>230</v>
      </c>
      <c r="C81" s="113"/>
      <c r="D81" s="113"/>
      <c r="E81" s="113"/>
      <c r="F81" s="113"/>
      <c r="G81" s="70" t="s">
        <v>61</v>
      </c>
      <c r="H81" s="76">
        <v>433898</v>
      </c>
      <c r="I81" s="76">
        <v>433898</v>
      </c>
    </row>
    <row r="82" spans="1:9" ht="24.95" customHeight="1" x14ac:dyDescent="0.25">
      <c r="A82" s="121"/>
      <c r="B82" s="112" t="s">
        <v>229</v>
      </c>
      <c r="C82" s="112"/>
      <c r="D82" s="112"/>
      <c r="E82" s="112"/>
      <c r="F82" s="112"/>
      <c r="G82" s="70" t="s">
        <v>59</v>
      </c>
      <c r="H82" s="75">
        <v>0</v>
      </c>
      <c r="I82" s="75">
        <v>0</v>
      </c>
    </row>
    <row r="83" spans="1:9" ht="24.95" customHeight="1" x14ac:dyDescent="0.25">
      <c r="A83" s="121"/>
      <c r="B83" s="112" t="s">
        <v>228</v>
      </c>
      <c r="C83" s="112"/>
      <c r="D83" s="112"/>
      <c r="E83" s="112"/>
      <c r="F83" s="112"/>
      <c r="G83" s="70" t="s">
        <v>57</v>
      </c>
      <c r="H83" s="75"/>
      <c r="I83" s="75"/>
    </row>
    <row r="84" spans="1:9" ht="24.95" customHeight="1" x14ac:dyDescent="0.25">
      <c r="A84" s="121"/>
      <c r="B84" s="112" t="s">
        <v>227</v>
      </c>
      <c r="C84" s="112"/>
      <c r="D84" s="112"/>
      <c r="E84" s="112"/>
      <c r="F84" s="112"/>
      <c r="G84" s="70" t="s">
        <v>55</v>
      </c>
      <c r="H84" s="75"/>
      <c r="I84" s="75"/>
    </row>
    <row r="85" spans="1:9" ht="24.95" customHeight="1" x14ac:dyDescent="0.25">
      <c r="A85" s="121"/>
      <c r="B85" s="112" t="s">
        <v>226</v>
      </c>
      <c r="C85" s="112"/>
      <c r="D85" s="112"/>
      <c r="E85" s="112"/>
      <c r="F85" s="112"/>
      <c r="G85" s="70" t="s">
        <v>53</v>
      </c>
      <c r="H85" s="75"/>
      <c r="I85" s="75"/>
    </row>
    <row r="86" spans="1:9" ht="24.95" customHeight="1" x14ac:dyDescent="0.25">
      <c r="A86" s="121"/>
      <c r="B86" s="112" t="s">
        <v>225</v>
      </c>
      <c r="C86" s="112"/>
      <c r="D86" s="112"/>
      <c r="E86" s="112"/>
      <c r="F86" s="112"/>
      <c r="G86" s="70" t="s">
        <v>51</v>
      </c>
      <c r="H86" s="75">
        <v>433898</v>
      </c>
      <c r="I86" s="75">
        <v>433898</v>
      </c>
    </row>
    <row r="87" spans="1:9" ht="24.95" customHeight="1" x14ac:dyDescent="0.25">
      <c r="A87" s="121"/>
      <c r="B87" s="112" t="s">
        <v>224</v>
      </c>
      <c r="C87" s="112"/>
      <c r="D87" s="112"/>
      <c r="E87" s="112"/>
      <c r="F87" s="112"/>
      <c r="G87" s="70" t="s">
        <v>49</v>
      </c>
      <c r="H87" s="75"/>
      <c r="I87" s="75"/>
    </row>
    <row r="88" spans="1:9" ht="24.95" customHeight="1" x14ac:dyDescent="0.25">
      <c r="A88" s="121"/>
      <c r="B88" s="112" t="s">
        <v>422</v>
      </c>
      <c r="C88" s="112"/>
      <c r="D88" s="112"/>
      <c r="E88" s="112"/>
      <c r="F88" s="112"/>
      <c r="G88" s="70" t="s">
        <v>222</v>
      </c>
      <c r="H88" s="75">
        <v>2724102</v>
      </c>
      <c r="I88" s="75">
        <v>88972</v>
      </c>
    </row>
    <row r="89" spans="1:9" ht="24.95" customHeight="1" x14ac:dyDescent="0.25">
      <c r="A89" s="121"/>
      <c r="B89" s="112" t="s">
        <v>221</v>
      </c>
      <c r="C89" s="112"/>
      <c r="D89" s="112"/>
      <c r="E89" s="112"/>
      <c r="F89" s="112"/>
      <c r="G89" s="70" t="s">
        <v>220</v>
      </c>
      <c r="H89" s="75">
        <v>0</v>
      </c>
      <c r="I89" s="75">
        <v>0</v>
      </c>
    </row>
    <row r="90" spans="1:9" ht="24.95" customHeight="1" x14ac:dyDescent="0.25">
      <c r="A90" s="121"/>
      <c r="B90" s="112" t="s">
        <v>219</v>
      </c>
      <c r="C90" s="112"/>
      <c r="D90" s="112"/>
      <c r="E90" s="112"/>
      <c r="F90" s="112"/>
      <c r="G90" s="70" t="s">
        <v>218</v>
      </c>
      <c r="H90" s="75">
        <v>0</v>
      </c>
      <c r="I90" s="75">
        <v>0</v>
      </c>
    </row>
    <row r="91" spans="1:9" ht="24.95" customHeight="1" x14ac:dyDescent="0.25">
      <c r="A91" s="121"/>
      <c r="B91" s="113" t="s">
        <v>217</v>
      </c>
      <c r="C91" s="113"/>
      <c r="D91" s="113"/>
      <c r="E91" s="113"/>
      <c r="F91" s="113"/>
      <c r="G91" s="70" t="s">
        <v>216</v>
      </c>
      <c r="H91" s="75">
        <v>25651936</v>
      </c>
      <c r="I91" s="75">
        <v>24860365</v>
      </c>
    </row>
    <row r="92" spans="1:9" ht="24.95" customHeight="1" x14ac:dyDescent="0.25">
      <c r="A92" s="121"/>
      <c r="B92" s="113" t="s">
        <v>215</v>
      </c>
      <c r="C92" s="113"/>
      <c r="D92" s="113"/>
      <c r="E92" s="113"/>
      <c r="F92" s="113"/>
      <c r="G92" s="70"/>
      <c r="H92" s="75"/>
      <c r="I92" s="75"/>
    </row>
    <row r="93" spans="1:9" ht="24.95" customHeight="1" x14ac:dyDescent="0.25">
      <c r="A93" s="121"/>
      <c r="B93" s="113" t="s">
        <v>214</v>
      </c>
      <c r="C93" s="113"/>
      <c r="D93" s="113"/>
      <c r="E93" s="113"/>
      <c r="F93" s="113"/>
      <c r="G93" s="70" t="s">
        <v>213</v>
      </c>
      <c r="H93" s="76">
        <v>45728829</v>
      </c>
      <c r="I93" s="76">
        <v>35990001</v>
      </c>
    </row>
    <row r="94" spans="1:9" ht="24.95" customHeight="1" x14ac:dyDescent="0.25">
      <c r="A94" s="121"/>
      <c r="B94" s="112" t="s">
        <v>212</v>
      </c>
      <c r="C94" s="112"/>
      <c r="D94" s="112"/>
      <c r="E94" s="112"/>
      <c r="F94" s="112"/>
      <c r="G94" s="70" t="s">
        <v>211</v>
      </c>
      <c r="H94" s="75">
        <v>43841876</v>
      </c>
      <c r="I94" s="75">
        <v>33393006</v>
      </c>
    </row>
    <row r="95" spans="1:9" ht="24.95" customHeight="1" x14ac:dyDescent="0.25">
      <c r="A95" s="121"/>
      <c r="B95" s="112" t="s">
        <v>210</v>
      </c>
      <c r="C95" s="112"/>
      <c r="D95" s="112"/>
      <c r="E95" s="112"/>
      <c r="F95" s="112"/>
      <c r="G95" s="70" t="s">
        <v>209</v>
      </c>
      <c r="H95" s="75">
        <v>1295854</v>
      </c>
      <c r="I95" s="75">
        <v>776944</v>
      </c>
    </row>
    <row r="96" spans="1:9" ht="24.95" customHeight="1" x14ac:dyDescent="0.25">
      <c r="A96" s="121"/>
      <c r="B96" s="112" t="s">
        <v>208</v>
      </c>
      <c r="C96" s="112"/>
      <c r="D96" s="112"/>
      <c r="E96" s="112"/>
      <c r="F96" s="112"/>
      <c r="G96" s="70" t="s">
        <v>207</v>
      </c>
      <c r="H96" s="75">
        <v>591099</v>
      </c>
      <c r="I96" s="75">
        <v>1820051</v>
      </c>
    </row>
    <row r="97" spans="1:9" ht="24.95" customHeight="1" x14ac:dyDescent="0.25">
      <c r="A97" s="121"/>
      <c r="B97" s="112" t="s">
        <v>206</v>
      </c>
      <c r="C97" s="112"/>
      <c r="D97" s="112"/>
      <c r="E97" s="112"/>
      <c r="F97" s="112"/>
      <c r="G97" s="70" t="s">
        <v>205</v>
      </c>
      <c r="H97" s="75">
        <v>0</v>
      </c>
      <c r="I97" s="75">
        <v>0</v>
      </c>
    </row>
    <row r="98" spans="1:9" ht="24.95" customHeight="1" x14ac:dyDescent="0.25">
      <c r="A98" s="121"/>
      <c r="B98" s="112" t="s">
        <v>204</v>
      </c>
      <c r="C98" s="112"/>
      <c r="D98" s="112"/>
      <c r="E98" s="112"/>
      <c r="F98" s="112"/>
      <c r="G98" s="70" t="s">
        <v>203</v>
      </c>
      <c r="H98" s="75"/>
      <c r="I98" s="75"/>
    </row>
    <row r="99" spans="1:9" ht="24.95" customHeight="1" x14ac:dyDescent="0.25">
      <c r="A99" s="121"/>
      <c r="B99" s="112" t="s">
        <v>202</v>
      </c>
      <c r="C99" s="112"/>
      <c r="D99" s="112"/>
      <c r="E99" s="112"/>
      <c r="F99" s="112"/>
      <c r="G99" s="70" t="s">
        <v>201</v>
      </c>
      <c r="H99" s="75">
        <v>0</v>
      </c>
      <c r="I99" s="75">
        <v>0</v>
      </c>
    </row>
    <row r="100" spans="1:9" ht="24.95" customHeight="1" x14ac:dyDescent="0.25">
      <c r="A100" s="121"/>
      <c r="B100" s="113" t="s">
        <v>200</v>
      </c>
      <c r="C100" s="113"/>
      <c r="D100" s="113"/>
      <c r="E100" s="113"/>
      <c r="F100" s="113"/>
      <c r="G100" s="70" t="s">
        <v>199</v>
      </c>
      <c r="H100" s="75">
        <v>4643587</v>
      </c>
      <c r="I100" s="75">
        <v>16494601</v>
      </c>
    </row>
    <row r="101" spans="1:9" ht="24.95" customHeight="1" x14ac:dyDescent="0.25">
      <c r="A101" s="121"/>
      <c r="B101" s="112" t="s">
        <v>198</v>
      </c>
      <c r="C101" s="112"/>
      <c r="D101" s="112"/>
      <c r="E101" s="112"/>
      <c r="F101" s="112"/>
      <c r="G101" s="70" t="s">
        <v>197</v>
      </c>
      <c r="H101" s="75">
        <v>0</v>
      </c>
      <c r="I101" s="75">
        <v>0</v>
      </c>
    </row>
    <row r="102" spans="1:9" ht="24.95" customHeight="1" x14ac:dyDescent="0.25">
      <c r="A102" s="121"/>
      <c r="B102" s="112" t="s">
        <v>196</v>
      </c>
      <c r="C102" s="112"/>
      <c r="D102" s="112"/>
      <c r="E102" s="112"/>
      <c r="F102" s="112"/>
      <c r="G102" s="70" t="s">
        <v>195</v>
      </c>
      <c r="H102" s="75">
        <v>823640</v>
      </c>
      <c r="I102" s="75">
        <v>7001648</v>
      </c>
    </row>
    <row r="103" spans="1:9" ht="24.95" customHeight="1" x14ac:dyDescent="0.25">
      <c r="A103" s="121"/>
      <c r="B103" s="112" t="s">
        <v>194</v>
      </c>
      <c r="C103" s="112"/>
      <c r="D103" s="112"/>
      <c r="E103" s="112"/>
      <c r="F103" s="112"/>
      <c r="G103" s="70" t="s">
        <v>193</v>
      </c>
      <c r="H103" s="75">
        <v>0</v>
      </c>
      <c r="I103" s="75">
        <v>0</v>
      </c>
    </row>
    <row r="104" spans="1:9" ht="24.95" customHeight="1" x14ac:dyDescent="0.25">
      <c r="A104" s="121"/>
      <c r="B104" s="112" t="s">
        <v>192</v>
      </c>
      <c r="C104" s="112"/>
      <c r="D104" s="112"/>
      <c r="E104" s="112"/>
      <c r="F104" s="112"/>
      <c r="G104" s="70" t="s">
        <v>191</v>
      </c>
      <c r="H104" s="75">
        <v>0</v>
      </c>
      <c r="I104" s="75">
        <v>0</v>
      </c>
    </row>
    <row r="105" spans="1:9" ht="24.95" customHeight="1" x14ac:dyDescent="0.25">
      <c r="A105" s="121"/>
      <c r="B105" s="112" t="s">
        <v>190</v>
      </c>
      <c r="C105" s="112"/>
      <c r="D105" s="112"/>
      <c r="E105" s="112"/>
      <c r="F105" s="112"/>
      <c r="G105" s="70" t="s">
        <v>189</v>
      </c>
      <c r="H105" s="75">
        <v>2</v>
      </c>
      <c r="I105" s="75"/>
    </row>
    <row r="106" spans="1:9" ht="24.95" customHeight="1" x14ac:dyDescent="0.25">
      <c r="A106" s="121"/>
      <c r="B106" s="112" t="s">
        <v>188</v>
      </c>
      <c r="C106" s="112"/>
      <c r="D106" s="112"/>
      <c r="E106" s="112"/>
      <c r="F106" s="112"/>
      <c r="G106" s="70" t="s">
        <v>187</v>
      </c>
      <c r="H106" s="75">
        <v>2568336</v>
      </c>
      <c r="I106" s="75">
        <v>5673609</v>
      </c>
    </row>
    <row r="107" spans="1:9" ht="24.95" customHeight="1" x14ac:dyDescent="0.25">
      <c r="A107" s="121"/>
      <c r="B107" s="112" t="s">
        <v>186</v>
      </c>
      <c r="C107" s="112"/>
      <c r="D107" s="112"/>
      <c r="E107" s="112"/>
      <c r="F107" s="112"/>
      <c r="G107" s="70" t="s">
        <v>185</v>
      </c>
      <c r="H107" s="75">
        <v>311646</v>
      </c>
      <c r="I107" s="75">
        <v>3644382</v>
      </c>
    </row>
    <row r="108" spans="1:9" ht="24.95" customHeight="1" x14ac:dyDescent="0.25">
      <c r="A108" s="121"/>
      <c r="B108" s="112" t="s">
        <v>184</v>
      </c>
      <c r="C108" s="112"/>
      <c r="D108" s="112"/>
      <c r="E108" s="112"/>
      <c r="F108" s="112"/>
      <c r="G108" s="70" t="s">
        <v>183</v>
      </c>
      <c r="H108" s="75">
        <v>0</v>
      </c>
      <c r="I108" s="75">
        <v>0</v>
      </c>
    </row>
    <row r="109" spans="1:9" ht="24.95" customHeight="1" x14ac:dyDescent="0.25">
      <c r="A109" s="121"/>
      <c r="B109" s="112" t="s">
        <v>182</v>
      </c>
      <c r="C109" s="112"/>
      <c r="D109" s="112"/>
      <c r="E109" s="112"/>
      <c r="F109" s="112"/>
      <c r="G109" s="70" t="s">
        <v>181</v>
      </c>
      <c r="H109" s="75">
        <v>0</v>
      </c>
      <c r="I109" s="75">
        <v>0</v>
      </c>
    </row>
    <row r="110" spans="1:9" ht="24.95" customHeight="1" x14ac:dyDescent="0.25">
      <c r="A110" s="121"/>
      <c r="B110" s="112" t="s">
        <v>180</v>
      </c>
      <c r="C110" s="112"/>
      <c r="D110" s="112"/>
      <c r="E110" s="112"/>
      <c r="F110" s="112"/>
      <c r="G110" s="70" t="s">
        <v>179</v>
      </c>
      <c r="H110" s="75">
        <v>288900</v>
      </c>
      <c r="I110" s="75">
        <v>139900</v>
      </c>
    </row>
    <row r="111" spans="1:9" ht="24.95" customHeight="1" x14ac:dyDescent="0.25">
      <c r="A111" s="121"/>
      <c r="B111" s="112" t="s">
        <v>178</v>
      </c>
      <c r="C111" s="112"/>
      <c r="D111" s="112"/>
      <c r="E111" s="112"/>
      <c r="F111" s="112"/>
      <c r="G111" s="70" t="s">
        <v>177</v>
      </c>
      <c r="H111" s="75">
        <v>651063</v>
      </c>
      <c r="I111" s="75">
        <v>35062</v>
      </c>
    </row>
    <row r="112" spans="1:9" ht="24.95" customHeight="1" x14ac:dyDescent="0.25">
      <c r="A112" s="121"/>
      <c r="B112" s="113" t="s">
        <v>176</v>
      </c>
      <c r="C112" s="113"/>
      <c r="D112" s="113"/>
      <c r="E112" s="113"/>
      <c r="F112" s="113"/>
      <c r="G112" s="70" t="s">
        <v>175</v>
      </c>
      <c r="H112" s="75">
        <v>3275236</v>
      </c>
      <c r="I112" s="75">
        <v>17454336</v>
      </c>
    </row>
    <row r="113" spans="1:9" ht="24.95" customHeight="1" x14ac:dyDescent="0.25">
      <c r="A113" s="121"/>
      <c r="B113" s="112" t="s">
        <v>174</v>
      </c>
      <c r="C113" s="112"/>
      <c r="D113" s="112"/>
      <c r="E113" s="112"/>
      <c r="F113" s="112"/>
      <c r="G113" s="70" t="s">
        <v>173</v>
      </c>
      <c r="H113" s="75">
        <v>0</v>
      </c>
      <c r="I113" s="75">
        <v>0</v>
      </c>
    </row>
    <row r="114" spans="1:9" ht="24.95" customHeight="1" x14ac:dyDescent="0.25">
      <c r="A114" s="121"/>
      <c r="B114" s="112" t="s">
        <v>172</v>
      </c>
      <c r="C114" s="112"/>
      <c r="D114" s="112"/>
      <c r="E114" s="112"/>
      <c r="F114" s="112"/>
      <c r="G114" s="70" t="s">
        <v>171</v>
      </c>
      <c r="H114" s="75">
        <v>3271269</v>
      </c>
      <c r="I114" s="75">
        <v>17443960</v>
      </c>
    </row>
    <row r="115" spans="1:9" ht="24.95" customHeight="1" x14ac:dyDescent="0.25">
      <c r="A115" s="121"/>
      <c r="B115" s="112" t="s">
        <v>170</v>
      </c>
      <c r="C115" s="112"/>
      <c r="D115" s="112"/>
      <c r="E115" s="112"/>
      <c r="F115" s="112"/>
      <c r="G115" s="70" t="s">
        <v>169</v>
      </c>
      <c r="H115" s="75"/>
      <c r="I115" s="75"/>
    </row>
    <row r="116" spans="1:9" ht="24.95" customHeight="1" x14ac:dyDescent="0.25">
      <c r="A116" s="121"/>
      <c r="B116" s="112" t="s">
        <v>168</v>
      </c>
      <c r="C116" s="112"/>
      <c r="D116" s="112"/>
      <c r="E116" s="112"/>
      <c r="F116" s="112"/>
      <c r="G116" s="70" t="s">
        <v>167</v>
      </c>
      <c r="H116" s="75">
        <v>3967</v>
      </c>
      <c r="I116" s="75">
        <v>10376</v>
      </c>
    </row>
    <row r="117" spans="1:9" ht="24.95" customHeight="1" x14ac:dyDescent="0.25">
      <c r="A117" s="121"/>
      <c r="B117" s="112" t="s">
        <v>166</v>
      </c>
      <c r="C117" s="112"/>
      <c r="D117" s="112"/>
      <c r="E117" s="112"/>
      <c r="F117" s="112"/>
      <c r="G117" s="70" t="s">
        <v>165</v>
      </c>
      <c r="H117" s="75">
        <v>0</v>
      </c>
      <c r="I117" s="75">
        <v>0</v>
      </c>
    </row>
    <row r="118" spans="1:9" ht="24.95" customHeight="1" x14ac:dyDescent="0.25">
      <c r="A118" s="121"/>
      <c r="B118" s="112" t="s">
        <v>164</v>
      </c>
      <c r="C118" s="112"/>
      <c r="D118" s="112"/>
      <c r="E118" s="112"/>
      <c r="F118" s="112"/>
      <c r="G118" s="70" t="s">
        <v>163</v>
      </c>
      <c r="H118" s="75">
        <v>0</v>
      </c>
      <c r="I118" s="75">
        <v>0</v>
      </c>
    </row>
    <row r="119" spans="1:9" ht="24.95" customHeight="1" x14ac:dyDescent="0.25">
      <c r="A119" s="121"/>
      <c r="B119" s="113" t="s">
        <v>162</v>
      </c>
      <c r="C119" s="113"/>
      <c r="D119" s="113"/>
      <c r="E119" s="113"/>
      <c r="F119" s="113"/>
      <c r="G119" s="70" t="s">
        <v>161</v>
      </c>
      <c r="H119" s="75">
        <v>53647652</v>
      </c>
      <c r="I119" s="75">
        <v>69938938</v>
      </c>
    </row>
    <row r="120" spans="1:9" ht="24.95" customHeight="1" x14ac:dyDescent="0.25">
      <c r="A120" s="121"/>
      <c r="B120" s="114" t="s">
        <v>160</v>
      </c>
      <c r="C120" s="114"/>
      <c r="D120" s="114"/>
      <c r="E120" s="114"/>
      <c r="F120" s="114"/>
      <c r="G120" s="70" t="s">
        <v>159</v>
      </c>
      <c r="H120" s="75">
        <v>79299588</v>
      </c>
      <c r="I120" s="75">
        <v>94799303</v>
      </c>
    </row>
    <row r="121" spans="1:9" ht="28.5" customHeight="1" x14ac:dyDescent="0.25">
      <c r="A121" s="121"/>
      <c r="B121" s="115" t="s">
        <v>158</v>
      </c>
      <c r="C121" s="115"/>
      <c r="D121" s="115"/>
      <c r="E121" s="115"/>
      <c r="F121" s="115"/>
      <c r="G121" s="115"/>
      <c r="H121" s="115"/>
      <c r="I121" s="115"/>
    </row>
    <row r="122" spans="1:9" ht="24.95" customHeight="1" x14ac:dyDescent="0.25">
      <c r="A122" s="121"/>
      <c r="B122" s="112" t="s">
        <v>157</v>
      </c>
      <c r="C122" s="112"/>
      <c r="D122" s="112"/>
      <c r="E122" s="112"/>
      <c r="F122" s="112"/>
      <c r="G122" s="70" t="s">
        <v>156</v>
      </c>
      <c r="H122" s="75">
        <f>'2025 год_узб '!H121</f>
        <v>19139488</v>
      </c>
      <c r="I122" s="75">
        <f>'2025 год_узб '!I121</f>
        <v>19139488</v>
      </c>
    </row>
    <row r="123" spans="1:9" ht="24.95" customHeight="1" x14ac:dyDescent="0.25">
      <c r="A123" s="121"/>
      <c r="B123" s="112" t="s">
        <v>155</v>
      </c>
      <c r="C123" s="112"/>
      <c r="D123" s="112"/>
      <c r="E123" s="112"/>
      <c r="F123" s="112"/>
      <c r="G123" s="70" t="s">
        <v>154</v>
      </c>
      <c r="H123" s="75">
        <f>'2025 год_узб '!H122</f>
        <v>0</v>
      </c>
      <c r="I123" s="75">
        <f>'2025 год_узб '!I122</f>
        <v>0</v>
      </c>
    </row>
    <row r="124" spans="1:9" ht="24.95" customHeight="1" x14ac:dyDescent="0.25">
      <c r="A124" s="121"/>
      <c r="B124" s="112" t="s">
        <v>153</v>
      </c>
      <c r="C124" s="112"/>
      <c r="D124" s="112"/>
      <c r="E124" s="112"/>
      <c r="F124" s="112"/>
      <c r="G124" s="70" t="s">
        <v>152</v>
      </c>
      <c r="H124" s="75">
        <f>'2025 год_узб '!H123</f>
        <v>9412649</v>
      </c>
      <c r="I124" s="75">
        <f>'2025 год_узб '!I123</f>
        <v>9306053</v>
      </c>
    </row>
    <row r="125" spans="1:9" ht="24.95" customHeight="1" x14ac:dyDescent="0.25">
      <c r="A125" s="121"/>
      <c r="B125" s="112" t="s">
        <v>151</v>
      </c>
      <c r="C125" s="112"/>
      <c r="D125" s="112"/>
      <c r="E125" s="112"/>
      <c r="F125" s="112"/>
      <c r="G125" s="70" t="s">
        <v>150</v>
      </c>
      <c r="H125" s="75">
        <f>'2025 год_узб '!H124</f>
        <v>0</v>
      </c>
      <c r="I125" s="75">
        <f>'2025 год_узб '!I124</f>
        <v>0</v>
      </c>
    </row>
    <row r="126" spans="1:9" ht="24.95" customHeight="1" x14ac:dyDescent="0.25">
      <c r="A126" s="121"/>
      <c r="B126" s="112" t="s">
        <v>149</v>
      </c>
      <c r="C126" s="112"/>
      <c r="D126" s="112"/>
      <c r="E126" s="112"/>
      <c r="F126" s="112"/>
      <c r="G126" s="70" t="s">
        <v>148</v>
      </c>
      <c r="H126" s="75">
        <f>'2025 год_узб '!H125</f>
        <v>73124937</v>
      </c>
      <c r="I126" s="75">
        <f>'2025 год_узб '!I125</f>
        <v>80633982</v>
      </c>
    </row>
    <row r="127" spans="1:9" ht="24.95" customHeight="1" x14ac:dyDescent="0.25">
      <c r="A127" s="121"/>
      <c r="B127" s="112" t="s">
        <v>147</v>
      </c>
      <c r="C127" s="112"/>
      <c r="D127" s="112"/>
      <c r="E127" s="112"/>
      <c r="F127" s="112"/>
      <c r="G127" s="70" t="s">
        <v>146</v>
      </c>
      <c r="H127" s="75">
        <f>'2025 год_узб '!H126</f>
        <v>9501528</v>
      </c>
      <c r="I127" s="75">
        <f>'2025 год_узб '!I126</f>
        <v>9501528</v>
      </c>
    </row>
    <row r="128" spans="1:9" ht="24.95" customHeight="1" x14ac:dyDescent="0.25">
      <c r="A128" s="121"/>
      <c r="B128" s="112" t="s">
        <v>145</v>
      </c>
      <c r="C128" s="112"/>
      <c r="D128" s="112"/>
      <c r="E128" s="112"/>
      <c r="F128" s="112"/>
      <c r="G128" s="70" t="s">
        <v>144</v>
      </c>
      <c r="H128" s="75">
        <f>'2025 год_узб '!H127</f>
        <v>0</v>
      </c>
      <c r="I128" s="75">
        <f>'2025 год_узб '!I127</f>
        <v>0</v>
      </c>
    </row>
    <row r="129" spans="1:9" ht="24.95" customHeight="1" x14ac:dyDescent="0.25">
      <c r="A129" s="121"/>
      <c r="B129" s="113" t="s">
        <v>143</v>
      </c>
      <c r="C129" s="113"/>
      <c r="D129" s="113"/>
      <c r="E129" s="113"/>
      <c r="F129" s="113"/>
      <c r="G129" s="70" t="s">
        <v>142</v>
      </c>
      <c r="H129" s="75">
        <f>'2025 год_узб '!H128</f>
        <v>111178602</v>
      </c>
      <c r="I129" s="75">
        <f>'2025 год_узб '!I128</f>
        <v>118581051</v>
      </c>
    </row>
    <row r="130" spans="1:9" ht="24.95" customHeight="1" x14ac:dyDescent="0.25">
      <c r="A130" s="121"/>
      <c r="B130" s="113" t="s">
        <v>141</v>
      </c>
      <c r="C130" s="113"/>
      <c r="D130" s="113"/>
      <c r="E130" s="113"/>
      <c r="F130" s="113"/>
      <c r="G130" s="70"/>
      <c r="H130" s="75">
        <f>'2025 год_узб '!H129</f>
        <v>0</v>
      </c>
      <c r="I130" s="75">
        <f>'2025 год_узб '!I129</f>
        <v>0</v>
      </c>
    </row>
    <row r="131" spans="1:9" ht="24.95" customHeight="1" x14ac:dyDescent="0.25">
      <c r="A131" s="121"/>
      <c r="B131" s="113" t="s">
        <v>140</v>
      </c>
      <c r="C131" s="113"/>
      <c r="D131" s="113"/>
      <c r="E131" s="113"/>
      <c r="F131" s="113"/>
      <c r="G131" s="70" t="s">
        <v>139</v>
      </c>
      <c r="H131" s="75">
        <f>'2025 год_узб '!H130</f>
        <v>12817484</v>
      </c>
      <c r="I131" s="75">
        <f>'2025 год_узб '!I130</f>
        <v>9000000</v>
      </c>
    </row>
    <row r="132" spans="1:9" ht="24.95" customHeight="1" x14ac:dyDescent="0.25">
      <c r="A132" s="121"/>
      <c r="B132" s="113" t="s">
        <v>138</v>
      </c>
      <c r="C132" s="113"/>
      <c r="D132" s="113"/>
      <c r="E132" s="113"/>
      <c r="F132" s="113"/>
      <c r="G132" s="70" t="s">
        <v>137</v>
      </c>
      <c r="H132" s="75">
        <f>'2025 год_узб '!H131</f>
        <v>0</v>
      </c>
      <c r="I132" s="75">
        <f>'2025 год_узб '!I131</f>
        <v>0</v>
      </c>
    </row>
    <row r="133" spans="1:9" ht="24.95" customHeight="1" x14ac:dyDescent="0.25">
      <c r="A133" s="121"/>
      <c r="B133" s="112" t="s">
        <v>136</v>
      </c>
      <c r="C133" s="112"/>
      <c r="D133" s="112"/>
      <c r="E133" s="112"/>
      <c r="F133" s="112"/>
      <c r="G133" s="70" t="s">
        <v>135</v>
      </c>
      <c r="H133" s="75">
        <f>'2025 год_узб '!H132</f>
        <v>0</v>
      </c>
      <c r="I133" s="75">
        <f>'2025 год_узб '!I132</f>
        <v>0</v>
      </c>
    </row>
    <row r="134" spans="1:9" ht="24.95" customHeight="1" x14ac:dyDescent="0.25">
      <c r="A134" s="121"/>
      <c r="B134" s="112" t="s">
        <v>134</v>
      </c>
      <c r="C134" s="112"/>
      <c r="D134" s="112"/>
      <c r="E134" s="112"/>
      <c r="F134" s="112"/>
      <c r="G134" s="70" t="s">
        <v>133</v>
      </c>
      <c r="H134" s="75">
        <f>'2025 год_узб '!H133</f>
        <v>0</v>
      </c>
      <c r="I134" s="75">
        <f>'2025 год_узб '!I133</f>
        <v>0</v>
      </c>
    </row>
    <row r="135" spans="1:9" ht="33.75" customHeight="1" x14ac:dyDescent="0.25">
      <c r="A135" s="121"/>
      <c r="B135" s="112" t="s">
        <v>132</v>
      </c>
      <c r="C135" s="112"/>
      <c r="D135" s="112"/>
      <c r="E135" s="112"/>
      <c r="F135" s="112"/>
      <c r="G135" s="70" t="s">
        <v>131</v>
      </c>
      <c r="H135" s="75">
        <f>'2025 год_узб '!H134</f>
        <v>0</v>
      </c>
      <c r="I135" s="75">
        <f>'2025 год_узб '!I134</f>
        <v>0</v>
      </c>
    </row>
    <row r="136" spans="1:9" ht="24.95" customHeight="1" x14ac:dyDescent="0.25">
      <c r="A136" s="121"/>
      <c r="B136" s="112" t="s">
        <v>130</v>
      </c>
      <c r="C136" s="112"/>
      <c r="D136" s="112"/>
      <c r="E136" s="112"/>
      <c r="F136" s="112"/>
      <c r="G136" s="70" t="s">
        <v>129</v>
      </c>
      <c r="H136" s="75">
        <f>'2025 год_узб '!H135</f>
        <v>0</v>
      </c>
      <c r="I136" s="75">
        <f>'2025 год_узб '!I135</f>
        <v>0</v>
      </c>
    </row>
    <row r="137" spans="1:9" ht="22.5" customHeight="1" x14ac:dyDescent="0.25">
      <c r="A137" s="121"/>
      <c r="B137" s="112" t="s">
        <v>128</v>
      </c>
      <c r="C137" s="112"/>
      <c r="D137" s="112"/>
      <c r="E137" s="112"/>
      <c r="F137" s="112"/>
      <c r="G137" s="70" t="s">
        <v>127</v>
      </c>
      <c r="H137" s="75">
        <f>'2025 год_узб '!H136</f>
        <v>0</v>
      </c>
      <c r="I137" s="75">
        <f>'2025 год_узб '!I136</f>
        <v>0</v>
      </c>
    </row>
    <row r="138" spans="1:9" ht="24.95" customHeight="1" x14ac:dyDescent="0.25">
      <c r="A138" s="121"/>
      <c r="B138" s="112" t="s">
        <v>126</v>
      </c>
      <c r="C138" s="112"/>
      <c r="D138" s="112"/>
      <c r="E138" s="112"/>
      <c r="F138" s="112"/>
      <c r="G138" s="70" t="s">
        <v>125</v>
      </c>
      <c r="H138" s="75">
        <f>'2025 год_узб '!H137</f>
        <v>0</v>
      </c>
      <c r="I138" s="75">
        <f>'2025 год_узб '!I137</f>
        <v>0</v>
      </c>
    </row>
    <row r="139" spans="1:9" ht="24.95" customHeight="1" x14ac:dyDescent="0.25">
      <c r="A139" s="121"/>
      <c r="B139" s="112" t="s">
        <v>124</v>
      </c>
      <c r="C139" s="112"/>
      <c r="D139" s="112"/>
      <c r="E139" s="112"/>
      <c r="F139" s="112"/>
      <c r="G139" s="70" t="s">
        <v>123</v>
      </c>
      <c r="H139" s="75">
        <f>'2025 год_узб '!H138</f>
        <v>0</v>
      </c>
      <c r="I139" s="75">
        <f>'2025 год_узб '!I138</f>
        <v>0</v>
      </c>
    </row>
    <row r="140" spans="1:9" ht="24.95" customHeight="1" x14ac:dyDescent="0.25">
      <c r="A140" s="121"/>
      <c r="B140" s="112" t="s">
        <v>122</v>
      </c>
      <c r="C140" s="112"/>
      <c r="D140" s="112"/>
      <c r="E140" s="112"/>
      <c r="F140" s="112"/>
      <c r="G140" s="70" t="s">
        <v>121</v>
      </c>
      <c r="H140" s="75">
        <f>'2025 год_узб '!H139</f>
        <v>12817484</v>
      </c>
      <c r="I140" s="75">
        <f>'2025 год_узб '!I139</f>
        <v>9000000</v>
      </c>
    </row>
    <row r="141" spans="1:9" ht="24.95" customHeight="1" x14ac:dyDescent="0.25">
      <c r="A141" s="121"/>
      <c r="B141" s="112" t="s">
        <v>120</v>
      </c>
      <c r="C141" s="112"/>
      <c r="D141" s="112"/>
      <c r="E141" s="112"/>
      <c r="F141" s="112"/>
      <c r="G141" s="70" t="s">
        <v>119</v>
      </c>
      <c r="H141" s="75">
        <f>'2025 год_узб '!H140</f>
        <v>0</v>
      </c>
      <c r="I141" s="75">
        <f>'2025 год_узб '!I140</f>
        <v>0</v>
      </c>
    </row>
    <row r="142" spans="1:9" ht="24.95" customHeight="1" x14ac:dyDescent="0.25">
      <c r="A142" s="121"/>
      <c r="B142" s="112" t="s">
        <v>118</v>
      </c>
      <c r="C142" s="112"/>
      <c r="D142" s="112"/>
      <c r="E142" s="112"/>
      <c r="F142" s="112"/>
      <c r="G142" s="70" t="s">
        <v>117</v>
      </c>
      <c r="H142" s="75">
        <f>'2025 год_узб '!H141</f>
        <v>0</v>
      </c>
      <c r="I142" s="75">
        <f>'2025 год_узб '!I141</f>
        <v>0</v>
      </c>
    </row>
    <row r="143" spans="1:9" ht="24.95" customHeight="1" x14ac:dyDescent="0.25">
      <c r="A143" s="121"/>
      <c r="B143" s="113" t="s">
        <v>116</v>
      </c>
      <c r="C143" s="113"/>
      <c r="D143" s="113"/>
      <c r="E143" s="113"/>
      <c r="F143" s="113"/>
      <c r="G143" s="70" t="s">
        <v>115</v>
      </c>
      <c r="H143" s="75">
        <f>'2025 год_узб '!H142</f>
        <v>13389782</v>
      </c>
      <c r="I143" s="75">
        <f>'2025 год_узб '!I142</f>
        <v>947400</v>
      </c>
    </row>
    <row r="144" spans="1:9" ht="47.25" customHeight="1" x14ac:dyDescent="0.25">
      <c r="A144" s="121"/>
      <c r="B144" s="113" t="s">
        <v>114</v>
      </c>
      <c r="C144" s="113"/>
      <c r="D144" s="113"/>
      <c r="E144" s="113"/>
      <c r="F144" s="113"/>
      <c r="G144" s="70" t="s">
        <v>113</v>
      </c>
      <c r="H144" s="75">
        <f>'2025 год_узб '!H143</f>
        <v>3589790</v>
      </c>
      <c r="I144" s="75">
        <f>'2025 год_узб '!I143</f>
        <v>947400</v>
      </c>
    </row>
    <row r="145" spans="1:9" ht="24.95" customHeight="1" x14ac:dyDescent="0.25">
      <c r="A145" s="121"/>
      <c r="B145" s="112" t="s">
        <v>112</v>
      </c>
      <c r="C145" s="112"/>
      <c r="D145" s="112"/>
      <c r="E145" s="112"/>
      <c r="F145" s="112"/>
      <c r="G145" s="70" t="s">
        <v>111</v>
      </c>
      <c r="H145" s="75">
        <f>'2025 год_узб '!H144</f>
        <v>0</v>
      </c>
      <c r="I145" s="75">
        <f>'2025 год_узб '!I144</f>
        <v>0</v>
      </c>
    </row>
    <row r="146" spans="1:9" ht="24.95" customHeight="1" x14ac:dyDescent="0.25">
      <c r="A146" s="121"/>
      <c r="B146" s="112" t="s">
        <v>110</v>
      </c>
      <c r="C146" s="112"/>
      <c r="D146" s="112"/>
      <c r="E146" s="112"/>
      <c r="F146" s="112"/>
      <c r="G146" s="70" t="s">
        <v>109</v>
      </c>
      <c r="H146" s="75">
        <f>'2025 год_узб '!H145</f>
        <v>2160852</v>
      </c>
      <c r="I146" s="75">
        <f>'2025 год_узб '!I145</f>
        <v>303</v>
      </c>
    </row>
    <row r="147" spans="1:9" ht="24.95" customHeight="1" x14ac:dyDescent="0.25">
      <c r="A147" s="121"/>
      <c r="B147" s="112" t="s">
        <v>108</v>
      </c>
      <c r="C147" s="112"/>
      <c r="D147" s="112"/>
      <c r="E147" s="112"/>
      <c r="F147" s="112"/>
      <c r="G147" s="70" t="s">
        <v>107</v>
      </c>
      <c r="H147" s="75">
        <f>'2025 год_узб '!H146</f>
        <v>0</v>
      </c>
      <c r="I147" s="75">
        <f>'2025 год_узб '!I146</f>
        <v>0</v>
      </c>
    </row>
    <row r="148" spans="1:9" ht="24.95" customHeight="1" x14ac:dyDescent="0.25">
      <c r="A148" s="121"/>
      <c r="B148" s="112" t="s">
        <v>106</v>
      </c>
      <c r="C148" s="112"/>
      <c r="D148" s="112"/>
      <c r="E148" s="112"/>
      <c r="F148" s="112"/>
      <c r="G148" s="70" t="s">
        <v>105</v>
      </c>
      <c r="H148" s="75">
        <f>'2025 год_узб '!H147</f>
        <v>0</v>
      </c>
      <c r="I148" s="75">
        <f>'2025 год_узб '!I147</f>
        <v>0</v>
      </c>
    </row>
    <row r="149" spans="1:9" ht="24.95" customHeight="1" x14ac:dyDescent="0.25">
      <c r="A149" s="121"/>
      <c r="B149" s="112" t="s">
        <v>104</v>
      </c>
      <c r="C149" s="112"/>
      <c r="D149" s="112"/>
      <c r="E149" s="112"/>
      <c r="F149" s="112"/>
      <c r="G149" s="70" t="s">
        <v>103</v>
      </c>
      <c r="H149" s="75">
        <f>'2025 год_узб '!H148</f>
        <v>0</v>
      </c>
      <c r="I149" s="75">
        <f>'2025 год_узб '!I148</f>
        <v>0</v>
      </c>
    </row>
    <row r="150" spans="1:9" ht="24.95" customHeight="1" x14ac:dyDescent="0.25">
      <c r="A150" s="121"/>
      <c r="B150" s="112" t="s">
        <v>102</v>
      </c>
      <c r="C150" s="112"/>
      <c r="D150" s="112"/>
      <c r="E150" s="112"/>
      <c r="F150" s="112"/>
      <c r="G150" s="70" t="s">
        <v>101</v>
      </c>
      <c r="H150" s="75">
        <f>'2025 год_узб '!H149</f>
        <v>0</v>
      </c>
      <c r="I150" s="75">
        <f>'2025 год_узб '!I149</f>
        <v>0</v>
      </c>
    </row>
    <row r="151" spans="1:9" ht="24.95" customHeight="1" x14ac:dyDescent="0.25">
      <c r="A151" s="121"/>
      <c r="B151" s="112" t="s">
        <v>100</v>
      </c>
      <c r="C151" s="112"/>
      <c r="D151" s="112"/>
      <c r="E151" s="112"/>
      <c r="F151" s="112"/>
      <c r="G151" s="70" t="s">
        <v>99</v>
      </c>
      <c r="H151" s="75">
        <f>'2025 год_узб '!H150</f>
        <v>0</v>
      </c>
      <c r="I151" s="75">
        <f>'2025 год_узб '!I150</f>
        <v>0</v>
      </c>
    </row>
    <row r="152" spans="1:9" ht="24.95" customHeight="1" x14ac:dyDescent="0.25">
      <c r="A152" s="121"/>
      <c r="B152" s="112" t="s">
        <v>98</v>
      </c>
      <c r="C152" s="112"/>
      <c r="D152" s="112"/>
      <c r="E152" s="112"/>
      <c r="F152" s="112"/>
      <c r="G152" s="70" t="s">
        <v>97</v>
      </c>
      <c r="H152" s="75">
        <f>'2025 год_узб '!H151</f>
        <v>515485</v>
      </c>
      <c r="I152" s="75">
        <f>'2025 год_узб '!I151</f>
        <v>94685</v>
      </c>
    </row>
    <row r="153" spans="1:9" ht="24.95" customHeight="1" x14ac:dyDescent="0.25">
      <c r="A153" s="121"/>
      <c r="B153" s="112" t="s">
        <v>96</v>
      </c>
      <c r="C153" s="112"/>
      <c r="D153" s="112"/>
      <c r="E153" s="112"/>
      <c r="F153" s="112"/>
      <c r="G153" s="70" t="s">
        <v>95</v>
      </c>
      <c r="H153" s="75">
        <f>'2025 год_узб '!H152</f>
        <v>0</v>
      </c>
      <c r="I153" s="75">
        <f>'2025 год_узб '!I152</f>
        <v>0</v>
      </c>
    </row>
    <row r="154" spans="1:9" ht="24.95" customHeight="1" x14ac:dyDescent="0.25">
      <c r="A154" s="121"/>
      <c r="B154" s="112" t="s">
        <v>94</v>
      </c>
      <c r="C154" s="112"/>
      <c r="D154" s="112"/>
      <c r="E154" s="112"/>
      <c r="F154" s="112"/>
      <c r="G154" s="70" t="s">
        <v>93</v>
      </c>
      <c r="H154" s="75">
        <f>'2025 год_узб '!H153</f>
        <v>0</v>
      </c>
      <c r="I154" s="75">
        <f>'2025 год_узб '!I153</f>
        <v>0</v>
      </c>
    </row>
    <row r="155" spans="1:9" ht="24.95" customHeight="1" x14ac:dyDescent="0.25">
      <c r="A155" s="121"/>
      <c r="B155" s="112" t="s">
        <v>92</v>
      </c>
      <c r="C155" s="112"/>
      <c r="D155" s="112"/>
      <c r="E155" s="112"/>
      <c r="F155" s="112"/>
      <c r="G155" s="70" t="s">
        <v>91</v>
      </c>
      <c r="H155" s="75">
        <f>'2025 год_узб '!H154</f>
        <v>0</v>
      </c>
      <c r="I155" s="75">
        <f>'2025 год_узб '!I154</f>
        <v>0</v>
      </c>
    </row>
    <row r="156" spans="1:9" ht="24.95" customHeight="1" x14ac:dyDescent="0.25">
      <c r="A156" s="121"/>
      <c r="B156" s="112" t="s">
        <v>90</v>
      </c>
      <c r="C156" s="112"/>
      <c r="D156" s="112"/>
      <c r="E156" s="112"/>
      <c r="F156" s="112"/>
      <c r="G156" s="70" t="s">
        <v>89</v>
      </c>
      <c r="H156" s="75">
        <f>'2025 год_узб '!H155</f>
        <v>908658</v>
      </c>
      <c r="I156" s="75">
        <f>'2025 год_узб '!I155</f>
        <v>851250</v>
      </c>
    </row>
    <row r="157" spans="1:9" ht="24.95" customHeight="1" x14ac:dyDescent="0.25">
      <c r="A157" s="121"/>
      <c r="B157" s="112" t="s">
        <v>88</v>
      </c>
      <c r="C157" s="112"/>
      <c r="D157" s="112"/>
      <c r="E157" s="112"/>
      <c r="F157" s="112"/>
      <c r="G157" s="70" t="s">
        <v>87</v>
      </c>
      <c r="H157" s="75">
        <f>'2025 год_узб '!H156</f>
        <v>0</v>
      </c>
      <c r="I157" s="75">
        <f>'2025 год_узб '!I156</f>
        <v>0</v>
      </c>
    </row>
    <row r="158" spans="1:9" ht="24.95" customHeight="1" x14ac:dyDescent="0.25">
      <c r="A158" s="121"/>
      <c r="B158" s="112" t="s">
        <v>86</v>
      </c>
      <c r="C158" s="112"/>
      <c r="D158" s="112"/>
      <c r="E158" s="112"/>
      <c r="F158" s="112"/>
      <c r="G158" s="70" t="s">
        <v>85</v>
      </c>
      <c r="H158" s="75">
        <f>'2025 год_узб '!H157</f>
        <v>0</v>
      </c>
      <c r="I158" s="75">
        <f>'2025 год_узб '!I157</f>
        <v>0</v>
      </c>
    </row>
    <row r="159" spans="1:9" ht="24.95" customHeight="1" x14ac:dyDescent="0.25">
      <c r="A159" s="121"/>
      <c r="B159" s="112" t="s">
        <v>84</v>
      </c>
      <c r="C159" s="112"/>
      <c r="D159" s="112"/>
      <c r="E159" s="112"/>
      <c r="F159" s="112"/>
      <c r="G159" s="70" t="s">
        <v>83</v>
      </c>
      <c r="H159" s="75">
        <f>'2025 год_узб '!H158</f>
        <v>0</v>
      </c>
      <c r="I159" s="75">
        <f>'2025 год_узб '!I158</f>
        <v>0</v>
      </c>
    </row>
    <row r="160" spans="1:9" ht="24.95" customHeight="1" x14ac:dyDescent="0.25">
      <c r="A160" s="121"/>
      <c r="B160" s="112" t="s">
        <v>82</v>
      </c>
      <c r="C160" s="112"/>
      <c r="D160" s="112"/>
      <c r="E160" s="112"/>
      <c r="F160" s="112"/>
      <c r="G160" s="70" t="s">
        <v>81</v>
      </c>
      <c r="H160" s="75">
        <f>'2025 год_узб '!H159</f>
        <v>9799992</v>
      </c>
      <c r="I160" s="75">
        <f>'2025 год_узб '!I159</f>
        <v>0</v>
      </c>
    </row>
    <row r="161" spans="1:9" ht="24.95" customHeight="1" x14ac:dyDescent="0.25">
      <c r="A161" s="121"/>
      <c r="B161" s="112" t="s">
        <v>80</v>
      </c>
      <c r="C161" s="112"/>
      <c r="D161" s="112"/>
      <c r="E161" s="112"/>
      <c r="F161" s="112"/>
      <c r="G161" s="70" t="s">
        <v>79</v>
      </c>
      <c r="H161" s="75">
        <f>'2025 год_узб '!H160</f>
        <v>4795</v>
      </c>
      <c r="I161" s="75">
        <f>'2025 год_узб '!I160</f>
        <v>1162</v>
      </c>
    </row>
    <row r="162" spans="1:9" ht="24.95" customHeight="1" x14ac:dyDescent="0.25">
      <c r="A162" s="121"/>
      <c r="B162" s="113" t="s">
        <v>78</v>
      </c>
      <c r="C162" s="113"/>
      <c r="D162" s="113"/>
      <c r="E162" s="113"/>
      <c r="F162" s="113"/>
      <c r="G162" s="70" t="s">
        <v>77</v>
      </c>
      <c r="H162" s="75">
        <f>'2025 год_узб '!H161</f>
        <v>26207266</v>
      </c>
      <c r="I162" s="75">
        <f>'2025 год_узб '!I161</f>
        <v>9947400</v>
      </c>
    </row>
    <row r="163" spans="1:9" ht="24.95" customHeight="1" x14ac:dyDescent="0.25">
      <c r="A163" s="121"/>
      <c r="B163" s="113" t="s">
        <v>76</v>
      </c>
      <c r="C163" s="113"/>
      <c r="D163" s="113"/>
      <c r="E163" s="113"/>
      <c r="F163" s="113"/>
      <c r="G163" s="70" t="s">
        <v>75</v>
      </c>
      <c r="H163" s="75">
        <f>'2025 год_узб '!H162</f>
        <v>137385868</v>
      </c>
      <c r="I163" s="75">
        <f>'2025 год_узб '!I162</f>
        <v>128528451</v>
      </c>
    </row>
    <row r="164" spans="1:9" s="48" customFormat="1" ht="16.5" customHeight="1" x14ac:dyDescent="0.25">
      <c r="A164" s="121" t="s">
        <v>74</v>
      </c>
      <c r="B164" s="179" t="s">
        <v>391</v>
      </c>
      <c r="C164" s="179"/>
      <c r="D164" s="179"/>
      <c r="E164" s="179"/>
      <c r="F164" s="179"/>
      <c r="G164" s="179"/>
      <c r="H164" s="179"/>
      <c r="I164" s="179"/>
    </row>
    <row r="165" spans="1:9" ht="26.25" customHeight="1" x14ac:dyDescent="0.25">
      <c r="A165" s="121"/>
      <c r="B165" s="181" t="s">
        <v>72</v>
      </c>
      <c r="C165" s="181"/>
      <c r="D165" s="181"/>
      <c r="E165" s="184" t="s">
        <v>71</v>
      </c>
      <c r="F165" s="178" t="s">
        <v>423</v>
      </c>
      <c r="G165" s="178"/>
      <c r="H165" s="178" t="s">
        <v>69</v>
      </c>
      <c r="I165" s="178"/>
    </row>
    <row r="166" spans="1:9" ht="56.25" x14ac:dyDescent="0.25">
      <c r="A166" s="121"/>
      <c r="B166" s="181"/>
      <c r="C166" s="181"/>
      <c r="D166" s="181"/>
      <c r="E166" s="184"/>
      <c r="F166" s="77" t="s">
        <v>68</v>
      </c>
      <c r="G166" s="77" t="s">
        <v>67</v>
      </c>
      <c r="H166" s="78" t="s">
        <v>68</v>
      </c>
      <c r="I166" s="77" t="s">
        <v>67</v>
      </c>
    </row>
    <row r="167" spans="1:9" ht="24.95" customHeight="1" x14ac:dyDescent="0.25">
      <c r="A167" s="121"/>
      <c r="B167" s="175" t="s">
        <v>66</v>
      </c>
      <c r="C167" s="175"/>
      <c r="D167" s="175"/>
      <c r="E167" s="79" t="s">
        <v>65</v>
      </c>
      <c r="F167" s="75">
        <f>'2025 год_узб '!F166</f>
        <v>238093340</v>
      </c>
      <c r="G167" s="75">
        <f>'2025 год_узб '!G166</f>
        <v>0</v>
      </c>
      <c r="H167" s="75">
        <f>'2025 год_узб '!H166</f>
        <v>225437116</v>
      </c>
      <c r="I167" s="75">
        <f>'2025 год_узб '!I166</f>
        <v>0</v>
      </c>
    </row>
    <row r="168" spans="1:9" ht="24.95" customHeight="1" x14ac:dyDescent="0.25">
      <c r="A168" s="121"/>
      <c r="B168" s="175" t="s">
        <v>64</v>
      </c>
      <c r="C168" s="175"/>
      <c r="D168" s="175"/>
      <c r="E168" s="79" t="s">
        <v>63</v>
      </c>
      <c r="F168" s="75">
        <f>'2025 год_узб '!F167</f>
        <v>0</v>
      </c>
      <c r="G168" s="75">
        <f>'2025 год_узб '!G167</f>
        <v>177500829</v>
      </c>
      <c r="H168" s="75">
        <f>'2025 год_узб '!H167</f>
        <v>0</v>
      </c>
      <c r="I168" s="75">
        <f>'2025 год_узб '!I167</f>
        <v>187959685</v>
      </c>
    </row>
    <row r="169" spans="1:9" ht="24.95" customHeight="1" x14ac:dyDescent="0.25">
      <c r="A169" s="121"/>
      <c r="B169" s="175" t="s">
        <v>62</v>
      </c>
      <c r="C169" s="175"/>
      <c r="D169" s="175"/>
      <c r="E169" s="79" t="s">
        <v>61</v>
      </c>
      <c r="F169" s="75">
        <f>'2025 год_узб '!F168</f>
        <v>60592511</v>
      </c>
      <c r="G169" s="75">
        <f>'2025 год_узб '!G168</f>
        <v>0</v>
      </c>
      <c r="H169" s="75">
        <f>'2025 год_узб '!H168</f>
        <v>37477431</v>
      </c>
      <c r="I169" s="75">
        <f>'2025 год_узб '!I168</f>
        <v>0</v>
      </c>
    </row>
    <row r="170" spans="1:9" ht="24.95" customHeight="1" x14ac:dyDescent="0.25">
      <c r="A170" s="121"/>
      <c r="B170" s="175" t="s">
        <v>60</v>
      </c>
      <c r="C170" s="175"/>
      <c r="D170" s="175"/>
      <c r="E170" s="79" t="s">
        <v>59</v>
      </c>
      <c r="F170" s="75">
        <f>'2025 год_узб '!F169</f>
        <v>0</v>
      </c>
      <c r="G170" s="75">
        <f>'2025 год_узб '!G169</f>
        <v>22272832</v>
      </c>
      <c r="H170" s="75">
        <f>'2025 год_узб '!H169</f>
        <v>0</v>
      </c>
      <c r="I170" s="75">
        <f>'2025 год_узб '!I169</f>
        <v>19556977</v>
      </c>
    </row>
    <row r="171" spans="1:9" ht="24.95" customHeight="1" x14ac:dyDescent="0.25">
      <c r="A171" s="121"/>
      <c r="B171" s="175" t="s">
        <v>58</v>
      </c>
      <c r="C171" s="175"/>
      <c r="D171" s="175"/>
      <c r="E171" s="79" t="s">
        <v>57</v>
      </c>
      <c r="F171" s="75">
        <f>'2025 год_узб '!F170</f>
        <v>0</v>
      </c>
      <c r="G171" s="75">
        <f>'2025 год_узб '!G170</f>
        <v>1580208</v>
      </c>
      <c r="H171" s="75">
        <f>'2025 год_узб '!H170</f>
        <v>0</v>
      </c>
      <c r="I171" s="75">
        <f>'2025 год_узб '!I170</f>
        <v>1155393</v>
      </c>
    </row>
    <row r="172" spans="1:9" ht="24.95" customHeight="1" x14ac:dyDescent="0.25">
      <c r="A172" s="121"/>
      <c r="B172" s="175" t="s">
        <v>56</v>
      </c>
      <c r="C172" s="175"/>
      <c r="D172" s="175"/>
      <c r="E172" s="79" t="s">
        <v>55</v>
      </c>
      <c r="F172" s="75">
        <f>'2025 год_узб '!F171</f>
        <v>0</v>
      </c>
      <c r="G172" s="75">
        <f>'2025 год_узб '!G171</f>
        <v>4249112</v>
      </c>
      <c r="H172" s="75">
        <f>'2025 год_узб '!H171</f>
        <v>0</v>
      </c>
      <c r="I172" s="75">
        <f>'2025 год_узб '!I171</f>
        <v>4350324</v>
      </c>
    </row>
    <row r="173" spans="1:9" ht="24.95" customHeight="1" x14ac:dyDescent="0.25">
      <c r="A173" s="121"/>
      <c r="B173" s="175" t="s">
        <v>54</v>
      </c>
      <c r="C173" s="175"/>
      <c r="D173" s="175"/>
      <c r="E173" s="79" t="s">
        <v>53</v>
      </c>
      <c r="F173" s="75">
        <f>'2025 год_узб '!F172</f>
        <v>0</v>
      </c>
      <c r="G173" s="75">
        <f>'2025 год_узб '!G172</f>
        <v>16443512</v>
      </c>
      <c r="H173" s="75">
        <f>'2025 год_узб '!H172</f>
        <v>0</v>
      </c>
      <c r="I173" s="75">
        <f>'2025 год_узб '!I172</f>
        <v>14051260</v>
      </c>
    </row>
    <row r="174" spans="1:9" ht="24.95" customHeight="1" x14ac:dyDescent="0.25">
      <c r="A174" s="121"/>
      <c r="B174" s="175" t="s">
        <v>52</v>
      </c>
      <c r="C174" s="175"/>
      <c r="D174" s="175"/>
      <c r="E174" s="79" t="s">
        <v>51</v>
      </c>
      <c r="F174" s="75">
        <f>'2025 год_узб '!F173</f>
        <v>0</v>
      </c>
      <c r="G174" s="75">
        <f>'2025 год_узб '!G173</f>
        <v>0</v>
      </c>
      <c r="H174" s="75">
        <f>'2025 год_узб '!H173</f>
        <v>0</v>
      </c>
      <c r="I174" s="75">
        <f>'2025 год_узб '!I173</f>
        <v>0</v>
      </c>
    </row>
    <row r="175" spans="1:9" ht="24.95" customHeight="1" x14ac:dyDescent="0.25">
      <c r="A175" s="121"/>
      <c r="B175" s="175" t="s">
        <v>50</v>
      </c>
      <c r="C175" s="175"/>
      <c r="D175" s="175"/>
      <c r="E175" s="79" t="s">
        <v>49</v>
      </c>
      <c r="F175" s="75">
        <f>'2025 год_узб '!F174</f>
        <v>1173178</v>
      </c>
      <c r="G175" s="75">
        <f>'2025 год_узб '!G174</f>
        <v>0</v>
      </c>
      <c r="H175" s="75">
        <f>'2025 год_узб '!H174</f>
        <v>2060516</v>
      </c>
      <c r="I175" s="75">
        <f>'2025 год_узб '!I174</f>
        <v>0</v>
      </c>
    </row>
    <row r="176" spans="1:9" ht="24.95" customHeight="1" x14ac:dyDescent="0.25">
      <c r="A176" s="121"/>
      <c r="B176" s="175" t="s">
        <v>48</v>
      </c>
      <c r="C176" s="175"/>
      <c r="D176" s="175"/>
      <c r="E176" s="79">
        <v>100</v>
      </c>
      <c r="F176" s="75">
        <f>'2025 год_узб '!F175</f>
        <v>39492857</v>
      </c>
      <c r="G176" s="75">
        <f>'2025 год_узб '!G175</f>
        <v>0</v>
      </c>
      <c r="H176" s="75">
        <f>'2025 год_узб '!H175</f>
        <v>19980970</v>
      </c>
      <c r="I176" s="75">
        <f>'2025 год_узб '!I175</f>
        <v>0</v>
      </c>
    </row>
    <row r="177" spans="1:9" ht="24.95" customHeight="1" x14ac:dyDescent="0.25">
      <c r="A177" s="121"/>
      <c r="B177" s="175" t="s">
        <v>47</v>
      </c>
      <c r="C177" s="175"/>
      <c r="D177" s="175"/>
      <c r="E177" s="79">
        <v>110</v>
      </c>
      <c r="F177" s="75">
        <f>'2025 год_узб '!F176</f>
        <v>2475121</v>
      </c>
      <c r="G177" s="75">
        <f>'2025 год_узб '!G176</f>
        <v>0</v>
      </c>
      <c r="H177" s="75">
        <f>'2025 год_узб '!H176</f>
        <v>108731</v>
      </c>
      <c r="I177" s="75">
        <f>'2025 год_узб '!I176</f>
        <v>0</v>
      </c>
    </row>
    <row r="178" spans="1:9" ht="24.95" customHeight="1" x14ac:dyDescent="0.25">
      <c r="A178" s="121"/>
      <c r="B178" s="175" t="s">
        <v>46</v>
      </c>
      <c r="C178" s="175"/>
      <c r="D178" s="175"/>
      <c r="E178" s="79">
        <v>120</v>
      </c>
      <c r="F178" s="75">
        <f>'2025 год_узб '!F177</f>
        <v>0</v>
      </c>
      <c r="G178" s="75">
        <f>'2025 год_узб '!G177</f>
        <v>0</v>
      </c>
      <c r="H178" s="75">
        <f>'2025 год_узб '!H177</f>
        <v>0</v>
      </c>
      <c r="I178" s="75">
        <f>'2025 год_узб '!I177</f>
        <v>0</v>
      </c>
    </row>
    <row r="179" spans="1:9" ht="24.95" customHeight="1" x14ac:dyDescent="0.25">
      <c r="A179" s="121"/>
      <c r="B179" s="175" t="s">
        <v>45</v>
      </c>
      <c r="C179" s="175"/>
      <c r="D179" s="175"/>
      <c r="E179" s="79">
        <v>130</v>
      </c>
      <c r="F179" s="75">
        <f>'2025 год_узб '!F178</f>
        <v>0</v>
      </c>
      <c r="G179" s="75">
        <f>'2025 год_узб '!G178</f>
        <v>0</v>
      </c>
      <c r="H179" s="75">
        <f>'2025 год_узб '!H178</f>
        <v>13647</v>
      </c>
      <c r="I179" s="75">
        <f>'2025 год_узб '!I178</f>
        <v>0</v>
      </c>
    </row>
    <row r="180" spans="1:9" ht="24.95" customHeight="1" x14ac:dyDescent="0.25">
      <c r="A180" s="121"/>
      <c r="B180" s="175" t="s">
        <v>44</v>
      </c>
      <c r="C180" s="175"/>
      <c r="D180" s="175"/>
      <c r="E180" s="79">
        <v>140</v>
      </c>
      <c r="F180" s="75">
        <f>'2025 год_узб '!F179</f>
        <v>0</v>
      </c>
      <c r="G180" s="75">
        <f>'2025 год_узб '!G179</f>
        <v>0</v>
      </c>
      <c r="H180" s="75">
        <f>'2025 год_узб '!H179</f>
        <v>0</v>
      </c>
      <c r="I180" s="75">
        <f>'2025 год_узб '!I179</f>
        <v>0</v>
      </c>
    </row>
    <row r="181" spans="1:9" ht="24.95" customHeight="1" x14ac:dyDescent="0.25">
      <c r="A181" s="121"/>
      <c r="B181" s="175" t="s">
        <v>43</v>
      </c>
      <c r="C181" s="175"/>
      <c r="D181" s="175"/>
      <c r="E181" s="79">
        <v>150</v>
      </c>
      <c r="F181" s="75">
        <f>'2025 год_узб '!F180</f>
        <v>2475121</v>
      </c>
      <c r="G181" s="75">
        <f>'2025 год_узб '!G180</f>
        <v>0</v>
      </c>
      <c r="H181" s="75">
        <f>'2025 год_узб '!H180</f>
        <v>95084</v>
      </c>
      <c r="I181" s="75">
        <f>'2025 год_узб '!I180</f>
        <v>0</v>
      </c>
    </row>
    <row r="182" spans="1:9" ht="24.95" customHeight="1" x14ac:dyDescent="0.25">
      <c r="A182" s="121"/>
      <c r="B182" s="175" t="s">
        <v>42</v>
      </c>
      <c r="C182" s="175"/>
      <c r="D182" s="175"/>
      <c r="E182" s="79">
        <v>160</v>
      </c>
      <c r="F182" s="75">
        <f>'2025 год_узб '!F181</f>
        <v>0</v>
      </c>
      <c r="G182" s="75">
        <f>'2025 год_узб '!G181</f>
        <v>0</v>
      </c>
      <c r="H182" s="75">
        <f>'2025 год_узб '!H181</f>
        <v>0</v>
      </c>
      <c r="I182" s="75">
        <f>'2025 год_узб '!I181</f>
        <v>0</v>
      </c>
    </row>
    <row r="183" spans="1:9" ht="24.95" customHeight="1" x14ac:dyDescent="0.25">
      <c r="A183" s="121"/>
      <c r="B183" s="175" t="s">
        <v>41</v>
      </c>
      <c r="C183" s="175"/>
      <c r="D183" s="175"/>
      <c r="E183" s="79">
        <v>170</v>
      </c>
      <c r="F183" s="75">
        <f>'2025 год_узб '!F182</f>
        <v>0</v>
      </c>
      <c r="G183" s="75">
        <f>'2025 год_узб '!G182</f>
        <v>3752497</v>
      </c>
      <c r="H183" s="75">
        <f>'2025 год_узб '!H182</f>
        <v>0</v>
      </c>
      <c r="I183" s="75">
        <f>'2025 год_узб '!I182</f>
        <v>3836736</v>
      </c>
    </row>
    <row r="184" spans="1:9" ht="24.95" customHeight="1" x14ac:dyDescent="0.25">
      <c r="A184" s="121"/>
      <c r="B184" s="175" t="s">
        <v>40</v>
      </c>
      <c r="C184" s="175"/>
      <c r="D184" s="175"/>
      <c r="E184" s="79">
        <v>180</v>
      </c>
      <c r="F184" s="75">
        <f>'2025 год_узб '!F183</f>
        <v>0</v>
      </c>
      <c r="G184" s="75">
        <f>'2025 год_узб '!G183</f>
        <v>1293023</v>
      </c>
      <c r="H184" s="75">
        <f>'2025 год_узб '!H183</f>
        <v>0</v>
      </c>
      <c r="I184" s="75">
        <f>'2025 год_узб '!I183</f>
        <v>3553284</v>
      </c>
    </row>
    <row r="185" spans="1:9" ht="24.95" customHeight="1" x14ac:dyDescent="0.25">
      <c r="A185" s="121"/>
      <c r="B185" s="175" t="s">
        <v>39</v>
      </c>
      <c r="C185" s="175"/>
      <c r="D185" s="175"/>
      <c r="E185" s="79">
        <v>190</v>
      </c>
      <c r="F185" s="75">
        <f>'2025 год_узб '!F184</f>
        <v>0</v>
      </c>
      <c r="G185" s="75">
        <f>'2025 год_узб '!G184</f>
        <v>0</v>
      </c>
      <c r="H185" s="75">
        <f>'2025 год_узб '!H184</f>
        <v>0</v>
      </c>
      <c r="I185" s="75">
        <f>'2025 год_узб '!I184</f>
        <v>0</v>
      </c>
    </row>
    <row r="186" spans="1:9" ht="24.95" customHeight="1" x14ac:dyDescent="0.25">
      <c r="A186" s="121"/>
      <c r="B186" s="175" t="s">
        <v>38</v>
      </c>
      <c r="C186" s="175"/>
      <c r="D186" s="175"/>
      <c r="E186" s="79">
        <v>200</v>
      </c>
      <c r="F186" s="75">
        <f>'2025 год_узб '!F185</f>
        <v>0</v>
      </c>
      <c r="G186" s="75">
        <f>'2025 год_узб '!G185</f>
        <v>2459474</v>
      </c>
      <c r="H186" s="75">
        <f>'2025 год_узб '!H185</f>
        <v>0</v>
      </c>
      <c r="I186" s="75">
        <f>'2025 год_узб '!I185</f>
        <v>283452</v>
      </c>
    </row>
    <row r="187" spans="1:9" ht="24.95" customHeight="1" x14ac:dyDescent="0.25">
      <c r="A187" s="121"/>
      <c r="B187" s="175" t="s">
        <v>37</v>
      </c>
      <c r="C187" s="175"/>
      <c r="D187" s="175"/>
      <c r="E187" s="79">
        <v>210</v>
      </c>
      <c r="F187" s="75">
        <f>'2025 год_узб '!F186</f>
        <v>0</v>
      </c>
      <c r="G187" s="75">
        <f>'2025 год_узб '!G186</f>
        <v>0</v>
      </c>
      <c r="H187" s="75">
        <f>'2025 год_узб '!H186</f>
        <v>0</v>
      </c>
      <c r="I187" s="75">
        <f>'2025 год_узб '!I186</f>
        <v>0</v>
      </c>
    </row>
    <row r="188" spans="1:9" ht="24.95" customHeight="1" x14ac:dyDescent="0.25">
      <c r="A188" s="121"/>
      <c r="B188" s="175" t="s">
        <v>36</v>
      </c>
      <c r="C188" s="175"/>
      <c r="D188" s="175"/>
      <c r="E188" s="79">
        <v>220</v>
      </c>
      <c r="F188" s="75">
        <f>'2025 год_узб '!F187</f>
        <v>38215481</v>
      </c>
      <c r="G188" s="75">
        <f>'2025 год_узб '!G187</f>
        <v>0</v>
      </c>
      <c r="H188" s="75">
        <f>'2025 год_узб '!H187</f>
        <v>16252965</v>
      </c>
      <c r="I188" s="75">
        <f>'2025 год_узб '!I187</f>
        <v>0</v>
      </c>
    </row>
    <row r="189" spans="1:9" ht="24.95" customHeight="1" x14ac:dyDescent="0.25">
      <c r="A189" s="121"/>
      <c r="B189" s="175" t="s">
        <v>35</v>
      </c>
      <c r="C189" s="175"/>
      <c r="D189" s="175"/>
      <c r="E189" s="79">
        <v>230</v>
      </c>
      <c r="F189" s="75">
        <f>'2025 год_узб '!F188</f>
        <v>0</v>
      </c>
      <c r="G189" s="75">
        <f>'2025 год_узб '!G188</f>
        <v>0</v>
      </c>
      <c r="H189" s="75">
        <f>'2025 год_узб '!H188</f>
        <v>0</v>
      </c>
      <c r="I189" s="75">
        <f>'2025 год_узб '!I188</f>
        <v>0</v>
      </c>
    </row>
    <row r="190" spans="1:9" ht="24.95" customHeight="1" x14ac:dyDescent="0.25">
      <c r="A190" s="121"/>
      <c r="B190" s="175" t="s">
        <v>34</v>
      </c>
      <c r="C190" s="175"/>
      <c r="D190" s="175"/>
      <c r="E190" s="79">
        <v>240</v>
      </c>
      <c r="F190" s="75">
        <f>'2025 год_узб '!F189</f>
        <v>38215481</v>
      </c>
      <c r="G190" s="75">
        <f>'2025 год_узб '!G189</f>
        <v>0</v>
      </c>
      <c r="H190" s="75">
        <f>'2025 год_узб '!H189</f>
        <v>16252965</v>
      </c>
      <c r="I190" s="75">
        <f>'2025 год_узб '!I189</f>
        <v>0</v>
      </c>
    </row>
    <row r="191" spans="1:9" ht="24.95" customHeight="1" x14ac:dyDescent="0.25">
      <c r="A191" s="121"/>
      <c r="B191" s="175" t="s">
        <v>33</v>
      </c>
      <c r="C191" s="175"/>
      <c r="D191" s="175"/>
      <c r="E191" s="79">
        <v>250</v>
      </c>
      <c r="F191" s="75">
        <f>'2025 год_узб '!F190</f>
        <v>0</v>
      </c>
      <c r="G191" s="75">
        <f>'2025 год_узб '!G190</f>
        <v>6236776</v>
      </c>
      <c r="H191" s="75">
        <f>'2025 год_узб '!H190</f>
        <v>0</v>
      </c>
      <c r="I191" s="75">
        <f>'2025 год_узб '!I190</f>
        <v>3011920</v>
      </c>
    </row>
    <row r="192" spans="1:9" ht="24.95" customHeight="1" x14ac:dyDescent="0.25">
      <c r="A192" s="121"/>
      <c r="B192" s="175" t="s">
        <v>32</v>
      </c>
      <c r="C192" s="175"/>
      <c r="D192" s="175"/>
      <c r="E192" s="79">
        <v>260</v>
      </c>
      <c r="F192" s="75">
        <f>'2025 год_узб '!F191</f>
        <v>0</v>
      </c>
      <c r="G192" s="75">
        <f>'2025 год_узб '!G191</f>
        <v>0</v>
      </c>
      <c r="H192" s="75">
        <f>'2025 год_узб '!H191</f>
        <v>0</v>
      </c>
      <c r="I192" s="75">
        <f>'2025 год_узб '!I191</f>
        <v>0</v>
      </c>
    </row>
    <row r="193" spans="1:9" ht="24.95" customHeight="1" x14ac:dyDescent="0.25">
      <c r="A193" s="121"/>
      <c r="B193" s="175" t="s">
        <v>31</v>
      </c>
      <c r="C193" s="175"/>
      <c r="D193" s="175"/>
      <c r="E193" s="79">
        <v>270</v>
      </c>
      <c r="F193" s="75">
        <f>'2025 год_узб '!F192</f>
        <v>31978705</v>
      </c>
      <c r="G193" s="75">
        <v>0</v>
      </c>
      <c r="H193" s="75">
        <f>'2025 год_узб '!H192</f>
        <v>13241045</v>
      </c>
      <c r="I193" s="75">
        <f>'2025 год_узб '!I192</f>
        <v>0</v>
      </c>
    </row>
    <row r="194" spans="1:9" ht="17.25" customHeight="1" x14ac:dyDescent="0.25">
      <c r="A194" s="121" t="s">
        <v>30</v>
      </c>
      <c r="B194" s="166" t="s">
        <v>392</v>
      </c>
      <c r="C194" s="166"/>
      <c r="D194" s="166"/>
      <c r="E194" s="166"/>
      <c r="F194" s="166"/>
      <c r="G194" s="166"/>
      <c r="H194" s="166"/>
      <c r="I194" s="166"/>
    </row>
    <row r="195" spans="1:9" ht="15.75" x14ac:dyDescent="0.25">
      <c r="A195" s="121"/>
      <c r="B195" s="167" t="s">
        <v>393</v>
      </c>
      <c r="C195" s="167"/>
      <c r="D195" s="167"/>
      <c r="E195" s="167"/>
      <c r="F195" s="167"/>
      <c r="G195" s="171" t="s">
        <v>645</v>
      </c>
      <c r="H195" s="171"/>
      <c r="I195" s="171"/>
    </row>
    <row r="196" spans="1:9" ht="15.75" x14ac:dyDescent="0.25">
      <c r="A196" s="121"/>
      <c r="B196" s="167" t="s">
        <v>394</v>
      </c>
      <c r="C196" s="167"/>
      <c r="D196" s="167"/>
      <c r="E196" s="167"/>
      <c r="F196" s="167"/>
      <c r="G196" s="171" t="s">
        <v>646</v>
      </c>
      <c r="H196" s="171"/>
      <c r="I196" s="171"/>
    </row>
    <row r="197" spans="1:9" ht="15.75" x14ac:dyDescent="0.25">
      <c r="A197" s="121"/>
      <c r="B197" s="167" t="s">
        <v>395</v>
      </c>
      <c r="C197" s="167"/>
      <c r="D197" s="167"/>
      <c r="E197" s="167"/>
      <c r="F197" s="167"/>
      <c r="G197" s="171" t="s">
        <v>647</v>
      </c>
      <c r="H197" s="171"/>
      <c r="I197" s="171"/>
    </row>
    <row r="198" spans="1:9" ht="15.75" x14ac:dyDescent="0.25">
      <c r="A198" s="121"/>
      <c r="B198" s="167" t="s">
        <v>396</v>
      </c>
      <c r="C198" s="167"/>
      <c r="D198" s="167"/>
      <c r="E198" s="167"/>
      <c r="F198" s="167"/>
      <c r="G198" s="171" t="s">
        <v>578</v>
      </c>
      <c r="H198" s="171"/>
      <c r="I198" s="171"/>
    </row>
    <row r="199" spans="1:9" ht="15.75" x14ac:dyDescent="0.25">
      <c r="A199" s="121"/>
      <c r="B199" s="167" t="s">
        <v>397</v>
      </c>
      <c r="C199" s="167"/>
      <c r="D199" s="167"/>
      <c r="E199" s="167"/>
      <c r="F199" s="167"/>
      <c r="G199" s="172">
        <v>45741</v>
      </c>
      <c r="H199" s="172"/>
      <c r="I199" s="172"/>
    </row>
    <row r="200" spans="1:9" ht="15.75" x14ac:dyDescent="0.25">
      <c r="A200" s="121"/>
      <c r="B200" s="167" t="s">
        <v>398</v>
      </c>
      <c r="C200" s="167"/>
      <c r="D200" s="167"/>
      <c r="E200" s="167"/>
      <c r="F200" s="167"/>
      <c r="G200" s="171" t="s">
        <v>680</v>
      </c>
      <c r="H200" s="171"/>
      <c r="I200" s="171"/>
    </row>
    <row r="201" spans="1:9" ht="15.75" x14ac:dyDescent="0.25">
      <c r="A201" s="121"/>
      <c r="B201" s="167" t="s">
        <v>399</v>
      </c>
      <c r="C201" s="167"/>
      <c r="D201" s="167"/>
      <c r="E201" s="167"/>
      <c r="F201" s="167"/>
      <c r="G201" s="171" t="s">
        <v>679</v>
      </c>
      <c r="H201" s="171"/>
      <c r="I201" s="171"/>
    </row>
    <row r="202" spans="1:9" ht="15.75" x14ac:dyDescent="0.25">
      <c r="A202" s="121"/>
      <c r="B202" s="167" t="s">
        <v>400</v>
      </c>
      <c r="C202" s="167"/>
      <c r="D202" s="167"/>
      <c r="E202" s="167"/>
      <c r="F202" s="167"/>
      <c r="G202" s="171" t="s">
        <v>579</v>
      </c>
      <c r="H202" s="171"/>
      <c r="I202" s="171"/>
    </row>
    <row r="203" spans="1:9" ht="17.25" customHeight="1" x14ac:dyDescent="0.25">
      <c r="A203" s="121" t="s">
        <v>19</v>
      </c>
      <c r="B203" s="128" t="s">
        <v>401</v>
      </c>
      <c r="C203" s="128"/>
      <c r="D203" s="128"/>
      <c r="E203" s="128"/>
      <c r="F203" s="128"/>
      <c r="G203" s="128"/>
      <c r="H203" s="128"/>
      <c r="I203" s="128"/>
    </row>
    <row r="204" spans="1:9" ht="75" customHeight="1" x14ac:dyDescent="0.25">
      <c r="A204" s="121"/>
      <c r="B204" s="37" t="s">
        <v>6</v>
      </c>
      <c r="C204" s="65" t="s">
        <v>403</v>
      </c>
      <c r="D204" s="65" t="s">
        <v>404</v>
      </c>
      <c r="E204" s="128" t="s">
        <v>405</v>
      </c>
      <c r="F204" s="128"/>
      <c r="G204" s="65" t="s">
        <v>406</v>
      </c>
      <c r="H204" s="128" t="s">
        <v>407</v>
      </c>
      <c r="I204" s="128"/>
    </row>
    <row r="205" spans="1:9" ht="49.5" customHeight="1" x14ac:dyDescent="0.25">
      <c r="A205" s="121"/>
      <c r="B205" s="37"/>
      <c r="C205" s="80" t="s">
        <v>702</v>
      </c>
      <c r="D205" s="80"/>
      <c r="E205" s="176"/>
      <c r="F205" s="177"/>
      <c r="G205" s="80"/>
      <c r="H205" s="182"/>
      <c r="I205" s="183"/>
    </row>
    <row r="206" spans="1:9" ht="20.25" customHeight="1" x14ac:dyDescent="0.25">
      <c r="A206" s="121" t="s">
        <v>17</v>
      </c>
      <c r="B206" s="128" t="s">
        <v>402</v>
      </c>
      <c r="C206" s="128"/>
      <c r="D206" s="128"/>
      <c r="E206" s="128"/>
      <c r="F206" s="128"/>
      <c r="G206" s="128"/>
      <c r="H206" s="128"/>
      <c r="I206" s="128"/>
    </row>
    <row r="207" spans="1:9" ht="80.25" customHeight="1" x14ac:dyDescent="0.25">
      <c r="A207" s="121"/>
      <c r="B207" s="37" t="s">
        <v>6</v>
      </c>
      <c r="C207" s="37" t="s">
        <v>403</v>
      </c>
      <c r="D207" s="37" t="s">
        <v>404</v>
      </c>
      <c r="E207" s="204" t="s">
        <v>405</v>
      </c>
      <c r="F207" s="204"/>
      <c r="G207" s="37" t="s">
        <v>406</v>
      </c>
      <c r="H207" s="37" t="s">
        <v>408</v>
      </c>
      <c r="I207" s="37" t="s">
        <v>409</v>
      </c>
    </row>
    <row r="208" spans="1:9" ht="35.25" customHeight="1" x14ac:dyDescent="0.25">
      <c r="A208" s="121"/>
      <c r="B208" s="37"/>
      <c r="C208" s="165" t="s">
        <v>420</v>
      </c>
      <c r="D208" s="165"/>
      <c r="E208" s="187" t="s">
        <v>648</v>
      </c>
      <c r="F208" s="188"/>
      <c r="G208" s="37" t="s">
        <v>648</v>
      </c>
      <c r="H208" s="37" t="s">
        <v>648</v>
      </c>
      <c r="I208" s="37" t="s">
        <v>648</v>
      </c>
    </row>
    <row r="209" spans="1:9" ht="39.75" customHeight="1" x14ac:dyDescent="0.25">
      <c r="A209" s="60" t="s">
        <v>8</v>
      </c>
      <c r="B209" s="128" t="s">
        <v>410</v>
      </c>
      <c r="C209" s="128"/>
      <c r="D209" s="128"/>
      <c r="E209" s="128"/>
      <c r="F209" s="128"/>
      <c r="G209" s="128"/>
      <c r="H209" s="128"/>
      <c r="I209" s="128"/>
    </row>
    <row r="210" spans="1:9" ht="63" customHeight="1" x14ac:dyDescent="0.25">
      <c r="A210" s="61"/>
      <c r="B210" s="65" t="s">
        <v>6</v>
      </c>
      <c r="C210" s="128" t="s">
        <v>411</v>
      </c>
      <c r="D210" s="128"/>
      <c r="E210" s="128" t="s">
        <v>412</v>
      </c>
      <c r="F210" s="128"/>
      <c r="G210" s="128" t="s">
        <v>413</v>
      </c>
      <c r="H210" s="128"/>
      <c r="I210" s="65" t="s">
        <v>414</v>
      </c>
    </row>
    <row r="211" spans="1:9" ht="73.5" customHeight="1" x14ac:dyDescent="0.25">
      <c r="A211" s="61"/>
      <c r="B211" s="37">
        <v>1</v>
      </c>
      <c r="C211" s="108" t="s">
        <v>591</v>
      </c>
      <c r="D211" s="109"/>
      <c r="E211" s="108" t="s">
        <v>424</v>
      </c>
      <c r="F211" s="109"/>
      <c r="G211" s="185" t="s">
        <v>562</v>
      </c>
      <c r="H211" s="186"/>
      <c r="I211" s="81">
        <v>43536</v>
      </c>
    </row>
    <row r="212" spans="1:9" ht="82.5" customHeight="1" x14ac:dyDescent="0.25">
      <c r="A212" s="61"/>
      <c r="B212" s="37">
        <f>+B211+1</f>
        <v>2</v>
      </c>
      <c r="C212" s="108" t="s">
        <v>593</v>
      </c>
      <c r="D212" s="109"/>
      <c r="E212" s="108" t="s">
        <v>424</v>
      </c>
      <c r="F212" s="109"/>
      <c r="G212" s="185" t="s">
        <v>562</v>
      </c>
      <c r="H212" s="186"/>
      <c r="I212" s="81">
        <v>43536</v>
      </c>
    </row>
    <row r="213" spans="1:9" ht="82.5" customHeight="1" x14ac:dyDescent="0.25">
      <c r="A213" s="61"/>
      <c r="B213" s="37">
        <f t="shared" ref="B213:B227" si="0">+B212+1</f>
        <v>3</v>
      </c>
      <c r="C213" s="187" t="s">
        <v>580</v>
      </c>
      <c r="D213" s="188"/>
      <c r="E213" s="108" t="s">
        <v>424</v>
      </c>
      <c r="F213" s="109"/>
      <c r="G213" s="185" t="s">
        <v>581</v>
      </c>
      <c r="H213" s="186"/>
      <c r="I213" s="81">
        <v>45267</v>
      </c>
    </row>
    <row r="214" spans="1:9" ht="46.5" customHeight="1" x14ac:dyDescent="0.25">
      <c r="A214" s="61"/>
      <c r="B214" s="37">
        <f t="shared" si="0"/>
        <v>4</v>
      </c>
      <c r="C214" s="108" t="s">
        <v>634</v>
      </c>
      <c r="D214" s="109"/>
      <c r="E214" s="196" t="s">
        <v>557</v>
      </c>
      <c r="F214" s="196"/>
      <c r="G214" s="185" t="s">
        <v>563</v>
      </c>
      <c r="H214" s="186"/>
      <c r="I214" s="81">
        <v>45351</v>
      </c>
    </row>
    <row r="215" spans="1:9" ht="46.5" customHeight="1" x14ac:dyDescent="0.25">
      <c r="A215" s="61"/>
      <c r="B215" s="37">
        <f t="shared" si="0"/>
        <v>5</v>
      </c>
      <c r="C215" s="108" t="s">
        <v>635</v>
      </c>
      <c r="D215" s="109" t="s">
        <v>620</v>
      </c>
      <c r="E215" s="196" t="s">
        <v>557</v>
      </c>
      <c r="F215" s="196"/>
      <c r="G215" s="185" t="s">
        <v>564</v>
      </c>
      <c r="H215" s="186"/>
      <c r="I215" s="81">
        <v>45351</v>
      </c>
    </row>
    <row r="216" spans="1:9" ht="46.5" customHeight="1" x14ac:dyDescent="0.25">
      <c r="A216" s="61"/>
      <c r="B216" s="37">
        <f t="shared" si="0"/>
        <v>6</v>
      </c>
      <c r="C216" s="108" t="s">
        <v>636</v>
      </c>
      <c r="D216" s="109" t="s">
        <v>621</v>
      </c>
      <c r="E216" s="196" t="s">
        <v>557</v>
      </c>
      <c r="F216" s="196"/>
      <c r="G216" s="185" t="s">
        <v>565</v>
      </c>
      <c r="H216" s="186"/>
      <c r="I216" s="81">
        <v>45351</v>
      </c>
    </row>
    <row r="217" spans="1:9" ht="46.5" customHeight="1" x14ac:dyDescent="0.25">
      <c r="A217" s="61"/>
      <c r="B217" s="37">
        <f t="shared" si="0"/>
        <v>7</v>
      </c>
      <c r="C217" s="108" t="s">
        <v>637</v>
      </c>
      <c r="D217" s="109" t="s">
        <v>622</v>
      </c>
      <c r="E217" s="196" t="s">
        <v>557</v>
      </c>
      <c r="F217" s="196"/>
      <c r="G217" s="185" t="s">
        <v>566</v>
      </c>
      <c r="H217" s="186"/>
      <c r="I217" s="81">
        <v>45351</v>
      </c>
    </row>
    <row r="218" spans="1:9" ht="46.5" customHeight="1" x14ac:dyDescent="0.25">
      <c r="A218" s="61"/>
      <c r="B218" s="62">
        <f t="shared" si="0"/>
        <v>8</v>
      </c>
      <c r="C218" s="197" t="s">
        <v>638</v>
      </c>
      <c r="D218" s="198" t="s">
        <v>623</v>
      </c>
      <c r="E218" s="199" t="s">
        <v>557</v>
      </c>
      <c r="F218" s="199"/>
      <c r="G218" s="110" t="s">
        <v>567</v>
      </c>
      <c r="H218" s="111"/>
      <c r="I218" s="64">
        <v>45351</v>
      </c>
    </row>
    <row r="219" spans="1:9" ht="46.5" customHeight="1" x14ac:dyDescent="0.25">
      <c r="A219" s="61"/>
      <c r="B219" s="62">
        <f t="shared" si="0"/>
        <v>9</v>
      </c>
      <c r="C219" s="197" t="s">
        <v>610</v>
      </c>
      <c r="D219" s="198" t="s">
        <v>624</v>
      </c>
      <c r="E219" s="199" t="s">
        <v>557</v>
      </c>
      <c r="F219" s="199"/>
      <c r="G219" s="110" t="s">
        <v>568</v>
      </c>
      <c r="H219" s="111"/>
      <c r="I219" s="64">
        <v>44008</v>
      </c>
    </row>
    <row r="220" spans="1:9" ht="46.5" customHeight="1" x14ac:dyDescent="0.25">
      <c r="A220" s="61"/>
      <c r="B220" s="62">
        <f t="shared" si="0"/>
        <v>10</v>
      </c>
      <c r="C220" s="197" t="s">
        <v>611</v>
      </c>
      <c r="D220" s="198" t="s">
        <v>542</v>
      </c>
      <c r="E220" s="199" t="s">
        <v>557</v>
      </c>
      <c r="F220" s="199"/>
      <c r="G220" s="110" t="s">
        <v>569</v>
      </c>
      <c r="H220" s="111"/>
      <c r="I220" s="64">
        <v>43735</v>
      </c>
    </row>
    <row r="221" spans="1:9" ht="46.5" customHeight="1" x14ac:dyDescent="0.25">
      <c r="A221" s="61"/>
      <c r="B221" s="62">
        <f t="shared" si="0"/>
        <v>11</v>
      </c>
      <c r="C221" s="197" t="s">
        <v>639</v>
      </c>
      <c r="D221" s="198" t="s">
        <v>515</v>
      </c>
      <c r="E221" s="199" t="s">
        <v>557</v>
      </c>
      <c r="F221" s="199"/>
      <c r="G221" s="110" t="s">
        <v>570</v>
      </c>
      <c r="H221" s="111"/>
      <c r="I221" s="64">
        <v>44515</v>
      </c>
    </row>
    <row r="222" spans="1:9" ht="46.5" customHeight="1" x14ac:dyDescent="0.25">
      <c r="A222" s="61"/>
      <c r="B222" s="62">
        <f t="shared" si="0"/>
        <v>12</v>
      </c>
      <c r="C222" s="197" t="s">
        <v>640</v>
      </c>
      <c r="D222" s="198" t="s">
        <v>269</v>
      </c>
      <c r="E222" s="199" t="s">
        <v>557</v>
      </c>
      <c r="F222" s="199"/>
      <c r="G222" s="110" t="s">
        <v>675</v>
      </c>
      <c r="H222" s="111"/>
      <c r="I222" s="64">
        <v>43643</v>
      </c>
    </row>
    <row r="223" spans="1:9" ht="46.5" customHeight="1" x14ac:dyDescent="0.25">
      <c r="A223" s="61"/>
      <c r="B223" s="62">
        <f t="shared" si="0"/>
        <v>13</v>
      </c>
      <c r="C223" s="197" t="s">
        <v>641</v>
      </c>
      <c r="D223" s="198" t="s">
        <v>625</v>
      </c>
      <c r="E223" s="199" t="s">
        <v>557</v>
      </c>
      <c r="F223" s="199"/>
      <c r="G223" s="110" t="s">
        <v>571</v>
      </c>
      <c r="H223" s="111"/>
      <c r="I223" s="64">
        <v>44847</v>
      </c>
    </row>
    <row r="224" spans="1:9" ht="46.5" customHeight="1" x14ac:dyDescent="0.25">
      <c r="A224" s="61"/>
      <c r="B224" s="62">
        <f t="shared" si="0"/>
        <v>14</v>
      </c>
      <c r="C224" s="197" t="s">
        <v>642</v>
      </c>
      <c r="D224" s="198" t="s">
        <v>516</v>
      </c>
      <c r="E224" s="199" t="s">
        <v>557</v>
      </c>
      <c r="F224" s="199"/>
      <c r="G224" s="110" t="s">
        <v>573</v>
      </c>
      <c r="H224" s="111"/>
      <c r="I224" s="64">
        <v>43643</v>
      </c>
    </row>
    <row r="225" spans="1:9" ht="46.5" customHeight="1" x14ac:dyDescent="0.25">
      <c r="A225" s="61"/>
      <c r="B225" s="62">
        <f t="shared" si="0"/>
        <v>15</v>
      </c>
      <c r="C225" s="197" t="s">
        <v>609</v>
      </c>
      <c r="D225" s="198" t="s">
        <v>528</v>
      </c>
      <c r="E225" s="199" t="s">
        <v>557</v>
      </c>
      <c r="F225" s="199"/>
      <c r="G225" s="110" t="s">
        <v>572</v>
      </c>
      <c r="H225" s="111"/>
      <c r="I225" s="64">
        <v>43643</v>
      </c>
    </row>
    <row r="226" spans="1:9" ht="46.5" customHeight="1" x14ac:dyDescent="0.25">
      <c r="A226" s="61"/>
      <c r="B226" s="62">
        <f t="shared" si="0"/>
        <v>16</v>
      </c>
      <c r="C226" s="197" t="s">
        <v>643</v>
      </c>
      <c r="D226" s="198" t="s">
        <v>268</v>
      </c>
      <c r="E226" s="199" t="s">
        <v>557</v>
      </c>
      <c r="F226" s="199"/>
      <c r="G226" s="110" t="s">
        <v>674</v>
      </c>
      <c r="H226" s="111"/>
      <c r="I226" s="64">
        <v>43643</v>
      </c>
    </row>
    <row r="227" spans="1:9" ht="46.5" customHeight="1" x14ac:dyDescent="0.25">
      <c r="A227" s="61"/>
      <c r="B227" s="62">
        <f t="shared" si="0"/>
        <v>17</v>
      </c>
      <c r="C227" s="197" t="s">
        <v>644</v>
      </c>
      <c r="D227" s="198" t="s">
        <v>561</v>
      </c>
      <c r="E227" s="199" t="s">
        <v>557</v>
      </c>
      <c r="F227" s="199"/>
      <c r="G227" s="110" t="s">
        <v>574</v>
      </c>
      <c r="H227" s="111"/>
      <c r="I227" s="64">
        <v>44230</v>
      </c>
    </row>
    <row r="228" spans="1:9" ht="12.75" customHeight="1" x14ac:dyDescent="0.25">
      <c r="A228" s="3"/>
      <c r="B228" s="3"/>
      <c r="C228" s="22"/>
      <c r="D228" s="22"/>
      <c r="E228" s="3"/>
      <c r="F228" s="3"/>
      <c r="G228" s="203"/>
      <c r="H228" s="203"/>
      <c r="I228" s="3"/>
    </row>
    <row r="229" spans="1:9" x14ac:dyDescent="0.25">
      <c r="A229" s="16"/>
      <c r="B229" s="13" t="s">
        <v>519</v>
      </c>
      <c r="C229" s="11"/>
      <c r="D229" s="11"/>
      <c r="E229" s="2"/>
      <c r="F229" s="54" t="s">
        <v>553</v>
      </c>
      <c r="G229" s="14" t="str">
        <f>+'2025 год_узб '!G228</f>
        <v>Р.А.Аликулов</v>
      </c>
    </row>
    <row r="230" spans="1:9" x14ac:dyDescent="0.25">
      <c r="A230" s="16"/>
      <c r="B230" s="13"/>
      <c r="C230" s="2"/>
      <c r="D230" s="2"/>
      <c r="E230" s="2"/>
      <c r="F230" s="2"/>
      <c r="G230" s="14">
        <f>+'2025 год_узб '!G229</f>
        <v>0</v>
      </c>
    </row>
    <row r="231" spans="1:9" x14ac:dyDescent="0.25">
      <c r="A231" s="16"/>
      <c r="B231" s="13" t="s">
        <v>416</v>
      </c>
      <c r="C231" s="2"/>
      <c r="D231" s="2"/>
      <c r="E231" s="2"/>
      <c r="F231" s="54" t="s">
        <v>553</v>
      </c>
      <c r="G231" s="195" t="str">
        <f>+'2025 год_узб '!G230</f>
        <v>М.Ю.Каратаева</v>
      </c>
      <c r="H231" s="195"/>
    </row>
    <row r="232" spans="1:9" x14ac:dyDescent="0.25">
      <c r="A232" s="17"/>
      <c r="B232" s="13"/>
      <c r="C232" s="2"/>
      <c r="D232" s="2"/>
      <c r="E232" s="2"/>
      <c r="F232" s="2"/>
      <c r="G232" s="14">
        <f>+'2025 год_узб '!G231</f>
        <v>0</v>
      </c>
      <c r="H232" s="21"/>
      <c r="I232" s="39"/>
    </row>
    <row r="233" spans="1:9" ht="32.25" customHeight="1" x14ac:dyDescent="0.25">
      <c r="A233" s="17"/>
      <c r="B233" s="201" t="s">
        <v>417</v>
      </c>
      <c r="C233" s="201"/>
      <c r="D233" s="201"/>
      <c r="E233" s="201"/>
      <c r="F233" s="54" t="s">
        <v>553</v>
      </c>
      <c r="G233" s="14" t="str">
        <f>+'2025 год_узб '!G232</f>
        <v>Ш.Ш.Махатов</v>
      </c>
      <c r="H233" s="21"/>
      <c r="I233" s="39"/>
    </row>
    <row r="234" spans="1:9" x14ac:dyDescent="0.25">
      <c r="A234" s="17"/>
      <c r="B234" s="9"/>
      <c r="C234" s="2"/>
      <c r="D234" s="2"/>
      <c r="E234" s="2"/>
      <c r="F234" s="2"/>
      <c r="G234" s="2"/>
      <c r="H234" s="21"/>
      <c r="I234" s="39"/>
    </row>
    <row r="235" spans="1:9" s="1" customFormat="1" x14ac:dyDescent="0.25">
      <c r="A235" s="15"/>
      <c r="B235" s="9"/>
      <c r="C235" s="2"/>
      <c r="D235" s="2"/>
      <c r="E235" s="2"/>
      <c r="F235" s="2"/>
      <c r="G235" s="2"/>
      <c r="H235" s="8"/>
    </row>
  </sheetData>
  <mergeCells count="334">
    <mergeCell ref="E48:F48"/>
    <mergeCell ref="B19:I19"/>
    <mergeCell ref="B40:F40"/>
    <mergeCell ref="G40:I40"/>
    <mergeCell ref="B29:F29"/>
    <mergeCell ref="G29:I29"/>
    <mergeCell ref="B30:F30"/>
    <mergeCell ref="G30:I30"/>
    <mergeCell ref="G24:I24"/>
    <mergeCell ref="B25:F25"/>
    <mergeCell ref="G25:I25"/>
    <mergeCell ref="B26:I26"/>
    <mergeCell ref="B27:F27"/>
    <mergeCell ref="G27:I27"/>
    <mergeCell ref="C46:D46"/>
    <mergeCell ref="E46:F47"/>
    <mergeCell ref="G46:G47"/>
    <mergeCell ref="H46:H47"/>
    <mergeCell ref="I46:I47"/>
    <mergeCell ref="G43:I43"/>
    <mergeCell ref="B44:F44"/>
    <mergeCell ref="G44:I44"/>
    <mergeCell ref="B45:I45"/>
    <mergeCell ref="A20:A22"/>
    <mergeCell ref="B20:F20"/>
    <mergeCell ref="G20:I20"/>
    <mergeCell ref="B21:F21"/>
    <mergeCell ref="G21:I21"/>
    <mergeCell ref="B22:F22"/>
    <mergeCell ref="B28:F28"/>
    <mergeCell ref="B13:F13"/>
    <mergeCell ref="G13:I13"/>
    <mergeCell ref="B14:I14"/>
    <mergeCell ref="A15:A18"/>
    <mergeCell ref="B15:F15"/>
    <mergeCell ref="G15:I15"/>
    <mergeCell ref="B16:F16"/>
    <mergeCell ref="G16:I16"/>
    <mergeCell ref="B17:F17"/>
    <mergeCell ref="G17:I17"/>
    <mergeCell ref="B18:F18"/>
    <mergeCell ref="G18:I18"/>
    <mergeCell ref="G28:I28"/>
    <mergeCell ref="G22:I22"/>
    <mergeCell ref="A23:A30"/>
    <mergeCell ref="B23:I23"/>
    <mergeCell ref="B24:F24"/>
    <mergeCell ref="G2:I2"/>
    <mergeCell ref="G3:I3"/>
    <mergeCell ref="A6:I6"/>
    <mergeCell ref="A5:I5"/>
    <mergeCell ref="B8:F8"/>
    <mergeCell ref="A10:A12"/>
    <mergeCell ref="B10:I10"/>
    <mergeCell ref="B11:F11"/>
    <mergeCell ref="G11:I11"/>
    <mergeCell ref="B12:F12"/>
    <mergeCell ref="G12:I12"/>
    <mergeCell ref="C49:F49"/>
    <mergeCell ref="B36:F36"/>
    <mergeCell ref="G36:I36"/>
    <mergeCell ref="A37:A40"/>
    <mergeCell ref="B37:I37"/>
    <mergeCell ref="B38:F38"/>
    <mergeCell ref="G38:I38"/>
    <mergeCell ref="B39:F39"/>
    <mergeCell ref="G39:I39"/>
    <mergeCell ref="A31:A36"/>
    <mergeCell ref="B31:I31"/>
    <mergeCell ref="B32:F32"/>
    <mergeCell ref="G32:I32"/>
    <mergeCell ref="B33:F33"/>
    <mergeCell ref="G33:I33"/>
    <mergeCell ref="B34:F34"/>
    <mergeCell ref="G34:I34"/>
    <mergeCell ref="B35:F35"/>
    <mergeCell ref="G35:I35"/>
    <mergeCell ref="A41:A44"/>
    <mergeCell ref="B41:I41"/>
    <mergeCell ref="B42:F42"/>
    <mergeCell ref="G42:I42"/>
    <mergeCell ref="B43:F43"/>
    <mergeCell ref="A69:A163"/>
    <mergeCell ref="B69:I69"/>
    <mergeCell ref="B70:F70"/>
    <mergeCell ref="B71:I71"/>
    <mergeCell ref="G59:I59"/>
    <mergeCell ref="G53:I53"/>
    <mergeCell ref="B54:F54"/>
    <mergeCell ref="G54:I54"/>
    <mergeCell ref="B55:F55"/>
    <mergeCell ref="G55:I55"/>
    <mergeCell ref="B56:F56"/>
    <mergeCell ref="G56:I56"/>
    <mergeCell ref="A50:A59"/>
    <mergeCell ref="B50:I50"/>
    <mergeCell ref="B51:F51"/>
    <mergeCell ref="G51:I51"/>
    <mergeCell ref="B52:F52"/>
    <mergeCell ref="G52:I52"/>
    <mergeCell ref="B53:F53"/>
    <mergeCell ref="B57:F57"/>
    <mergeCell ref="G57:I57"/>
    <mergeCell ref="B58:F58"/>
    <mergeCell ref="G58:I58"/>
    <mergeCell ref="B59:F59"/>
    <mergeCell ref="A60:A68"/>
    <mergeCell ref="B60:I60"/>
    <mergeCell ref="C61:F61"/>
    <mergeCell ref="C62:F62"/>
    <mergeCell ref="C63:F63"/>
    <mergeCell ref="C64:F64"/>
    <mergeCell ref="C65:F65"/>
    <mergeCell ref="C68:F68"/>
    <mergeCell ref="B105:F105"/>
    <mergeCell ref="B98:F98"/>
    <mergeCell ref="B99:F99"/>
    <mergeCell ref="B88:F88"/>
    <mergeCell ref="B100:F100"/>
    <mergeCell ref="B89:F89"/>
    <mergeCell ref="B90:F90"/>
    <mergeCell ref="B91:F91"/>
    <mergeCell ref="B92:F92"/>
    <mergeCell ref="B93:F93"/>
    <mergeCell ref="B97:F97"/>
    <mergeCell ref="B94:F94"/>
    <mergeCell ref="B95:F95"/>
    <mergeCell ref="B96:F96"/>
    <mergeCell ref="B72:F72"/>
    <mergeCell ref="B73:F73"/>
    <mergeCell ref="B74:F74"/>
    <mergeCell ref="B75:F75"/>
    <mergeCell ref="B82:F82"/>
    <mergeCell ref="B83:F83"/>
    <mergeCell ref="B84:F84"/>
    <mergeCell ref="B85:F85"/>
    <mergeCell ref="B86:F86"/>
    <mergeCell ref="B81:F81"/>
    <mergeCell ref="B87:F87"/>
    <mergeCell ref="B76:F76"/>
    <mergeCell ref="B77:F77"/>
    <mergeCell ref="B78:F78"/>
    <mergeCell ref="B79:F79"/>
    <mergeCell ref="B80:F80"/>
    <mergeCell ref="B118:F118"/>
    <mergeCell ref="B119:F119"/>
    <mergeCell ref="B107:F107"/>
    <mergeCell ref="B108:F108"/>
    <mergeCell ref="B106:F106"/>
    <mergeCell ref="B112:F112"/>
    <mergeCell ref="B113:F113"/>
    <mergeCell ref="B114:F114"/>
    <mergeCell ref="B115:F115"/>
    <mergeCell ref="B116:F116"/>
    <mergeCell ref="B117:F117"/>
    <mergeCell ref="B109:F109"/>
    <mergeCell ref="B110:F110"/>
    <mergeCell ref="B111:F111"/>
    <mergeCell ref="B101:F101"/>
    <mergeCell ref="B102:F102"/>
    <mergeCell ref="B103:F103"/>
    <mergeCell ref="B104:F104"/>
    <mergeCell ref="B140:F140"/>
    <mergeCell ref="B124:F124"/>
    <mergeCell ref="B125:F125"/>
    <mergeCell ref="B126:F126"/>
    <mergeCell ref="B127:F127"/>
    <mergeCell ref="B128:F128"/>
    <mergeCell ref="B129:F129"/>
    <mergeCell ref="B120:F120"/>
    <mergeCell ref="B121:I121"/>
    <mergeCell ref="B122:F122"/>
    <mergeCell ref="B123:F123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77:D177"/>
    <mergeCell ref="B178:D178"/>
    <mergeCell ref="B167:D167"/>
    <mergeCell ref="B168:D168"/>
    <mergeCell ref="B169:D169"/>
    <mergeCell ref="B170:D170"/>
    <mergeCell ref="C213:D213"/>
    <mergeCell ref="G215:H215"/>
    <mergeCell ref="A194:A202"/>
    <mergeCell ref="G197:I197"/>
    <mergeCell ref="B198:F198"/>
    <mergeCell ref="B164:I164"/>
    <mergeCell ref="B165:D166"/>
    <mergeCell ref="E165:E166"/>
    <mergeCell ref="F165:G165"/>
    <mergeCell ref="H165:I165"/>
    <mergeCell ref="B173:D173"/>
    <mergeCell ref="B174:D174"/>
    <mergeCell ref="B175:D175"/>
    <mergeCell ref="B176:D176"/>
    <mergeCell ref="G214:H214"/>
    <mergeCell ref="B189:D189"/>
    <mergeCell ref="E219:F219"/>
    <mergeCell ref="G228:H228"/>
    <mergeCell ref="G218:H218"/>
    <mergeCell ref="C226:D226"/>
    <mergeCell ref="A206:A208"/>
    <mergeCell ref="B206:I206"/>
    <mergeCell ref="E207:F207"/>
    <mergeCell ref="C208:D208"/>
    <mergeCell ref="B209:I209"/>
    <mergeCell ref="C210:D210"/>
    <mergeCell ref="E210:F210"/>
    <mergeCell ref="G210:H210"/>
    <mergeCell ref="C216:D216"/>
    <mergeCell ref="G216:H216"/>
    <mergeCell ref="C211:D211"/>
    <mergeCell ref="E211:F211"/>
    <mergeCell ref="G211:H211"/>
    <mergeCell ref="G198:I198"/>
    <mergeCell ref="E218:F218"/>
    <mergeCell ref="E220:F220"/>
    <mergeCell ref="C215:D215"/>
    <mergeCell ref="A164:A193"/>
    <mergeCell ref="B200:F200"/>
    <mergeCell ref="G200:I200"/>
    <mergeCell ref="B194:I194"/>
    <mergeCell ref="B195:F195"/>
    <mergeCell ref="G195:I195"/>
    <mergeCell ref="B196:F196"/>
    <mergeCell ref="G196:I196"/>
    <mergeCell ref="B197:F197"/>
    <mergeCell ref="A203:A205"/>
    <mergeCell ref="B203:I203"/>
    <mergeCell ref="E204:F204"/>
    <mergeCell ref="H204:I204"/>
    <mergeCell ref="B233:E233"/>
    <mergeCell ref="G1:I1"/>
    <mergeCell ref="C218:D218"/>
    <mergeCell ref="C219:D219"/>
    <mergeCell ref="C220:D220"/>
    <mergeCell ref="C221:D221"/>
    <mergeCell ref="C222:D222"/>
    <mergeCell ref="C214:D214"/>
    <mergeCell ref="B191:D191"/>
    <mergeCell ref="B192:D192"/>
    <mergeCell ref="B193:D193"/>
    <mergeCell ref="B160:F160"/>
    <mergeCell ref="B161:F161"/>
    <mergeCell ref="B162:F162"/>
    <mergeCell ref="B163:F163"/>
    <mergeCell ref="B154:F154"/>
    <mergeCell ref="B155:F155"/>
    <mergeCell ref="B187:D187"/>
    <mergeCell ref="B188:D188"/>
    <mergeCell ref="E223:F223"/>
    <mergeCell ref="E226:F226"/>
    <mergeCell ref="G226:H226"/>
    <mergeCell ref="C212:D212"/>
    <mergeCell ref="G212:H212"/>
    <mergeCell ref="B179:D179"/>
    <mergeCell ref="B139:F139"/>
    <mergeCell ref="G227:H227"/>
    <mergeCell ref="E222:F222"/>
    <mergeCell ref="G223:H223"/>
    <mergeCell ref="E221:F221"/>
    <mergeCell ref="C224:D224"/>
    <mergeCell ref="E224:F224"/>
    <mergeCell ref="G224:H224"/>
    <mergeCell ref="C225:D225"/>
    <mergeCell ref="E225:F225"/>
    <mergeCell ref="G225:H225"/>
    <mergeCell ref="C217:D217"/>
    <mergeCell ref="G217:H217"/>
    <mergeCell ref="E215:F215"/>
    <mergeCell ref="E216:F216"/>
    <mergeCell ref="G213:H213"/>
    <mergeCell ref="E213:F213"/>
    <mergeCell ref="B180:D180"/>
    <mergeCell ref="B181:D181"/>
    <mergeCell ref="B182:D182"/>
    <mergeCell ref="B201:F201"/>
    <mergeCell ref="B199:F199"/>
    <mergeCell ref="G199:I199"/>
    <mergeCell ref="E227:F227"/>
    <mergeCell ref="C223:D223"/>
    <mergeCell ref="K62:N62"/>
    <mergeCell ref="K63:N63"/>
    <mergeCell ref="K64:N64"/>
    <mergeCell ref="K65:N65"/>
    <mergeCell ref="K68:N68"/>
    <mergeCell ref="E205:F205"/>
    <mergeCell ref="H205:I205"/>
    <mergeCell ref="G202:I202"/>
    <mergeCell ref="B156:F156"/>
    <mergeCell ref="B149:F149"/>
    <mergeCell ref="B150:F150"/>
    <mergeCell ref="B151:F151"/>
    <mergeCell ref="B152:F152"/>
    <mergeCell ref="B153:F153"/>
    <mergeCell ref="B142:F142"/>
    <mergeCell ref="G201:I201"/>
    <mergeCell ref="B202:F202"/>
    <mergeCell ref="B184:D184"/>
    <mergeCell ref="B171:D171"/>
    <mergeCell ref="B172:D172"/>
    <mergeCell ref="B185:D185"/>
    <mergeCell ref="B186:D186"/>
    <mergeCell ref="C66:F66"/>
    <mergeCell ref="C67:F67"/>
    <mergeCell ref="G231:H231"/>
    <mergeCell ref="B183:D183"/>
    <mergeCell ref="B141:F141"/>
    <mergeCell ref="B145:F145"/>
    <mergeCell ref="B146:F146"/>
    <mergeCell ref="B147:F147"/>
    <mergeCell ref="B148:F148"/>
    <mergeCell ref="B143:F143"/>
    <mergeCell ref="B190:D190"/>
    <mergeCell ref="B144:F144"/>
    <mergeCell ref="B157:F157"/>
    <mergeCell ref="B158:F158"/>
    <mergeCell ref="B159:F159"/>
    <mergeCell ref="G219:H219"/>
    <mergeCell ref="G220:H220"/>
    <mergeCell ref="G221:H221"/>
    <mergeCell ref="G222:H222"/>
    <mergeCell ref="E208:F208"/>
    <mergeCell ref="E212:F212"/>
    <mergeCell ref="E214:F214"/>
    <mergeCell ref="E217:F217"/>
    <mergeCell ref="C227:D227"/>
  </mergeCells>
  <pageMargins left="0.19685039370078741" right="0.19685039370078741" top="0.39370078740157483" bottom="0.49" header="0.31496062992125984" footer="0.23622047244094491"/>
  <pageSetup paperSize="9" scale="77" orientation="portrait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4"/>
  <sheetViews>
    <sheetView showZeros="0" view="pageBreakPreview" topLeftCell="A59" zoomScaleSheetLayoutView="100" workbookViewId="0">
      <selection activeCell="C65" sqref="C65:F65"/>
    </sheetView>
  </sheetViews>
  <sheetFormatPr defaultRowHeight="15" x14ac:dyDescent="0.25"/>
  <cols>
    <col min="1" max="1" width="3.85546875" style="15" customWidth="1"/>
    <col min="2" max="2" width="4.7109375" style="8" customWidth="1"/>
    <col min="3" max="3" width="21.85546875" style="1" customWidth="1"/>
    <col min="4" max="4" width="15" style="1" customWidth="1"/>
    <col min="5" max="5" width="12.42578125" style="1" customWidth="1"/>
    <col min="6" max="7" width="15.7109375" style="1" customWidth="1"/>
    <col min="8" max="8" width="15.7109375" style="8" customWidth="1"/>
    <col min="9" max="9" width="15.7109375" style="1" customWidth="1"/>
    <col min="10" max="16384" width="9.140625" style="39"/>
  </cols>
  <sheetData>
    <row r="1" spans="1:9" ht="12" customHeight="1" x14ac:dyDescent="0.25">
      <c r="G1" s="258"/>
      <c r="H1" s="258"/>
      <c r="I1" s="258"/>
    </row>
    <row r="2" spans="1:9" ht="12" customHeight="1" x14ac:dyDescent="0.25">
      <c r="G2" s="212"/>
      <c r="H2" s="212"/>
      <c r="I2" s="212"/>
    </row>
    <row r="3" spans="1:9" ht="12" customHeight="1" x14ac:dyDescent="0.25">
      <c r="G3" s="212"/>
      <c r="H3" s="212"/>
      <c r="I3" s="212"/>
    </row>
    <row r="4" spans="1:9" ht="12" customHeight="1" x14ac:dyDescent="0.25"/>
    <row r="5" spans="1:9" x14ac:dyDescent="0.25">
      <c r="A5" s="214" t="s">
        <v>530</v>
      </c>
      <c r="B5" s="213"/>
      <c r="C5" s="213"/>
      <c r="D5" s="213"/>
      <c r="E5" s="213"/>
      <c r="F5" s="213"/>
      <c r="G5" s="213"/>
      <c r="H5" s="213"/>
      <c r="I5" s="213"/>
    </row>
    <row r="6" spans="1:9" x14ac:dyDescent="0.25">
      <c r="A6" s="213" t="s">
        <v>699</v>
      </c>
      <c r="B6" s="213"/>
      <c r="C6" s="213"/>
      <c r="D6" s="213"/>
      <c r="E6" s="213"/>
      <c r="F6" s="213"/>
      <c r="G6" s="213"/>
      <c r="H6" s="213"/>
      <c r="I6" s="213"/>
    </row>
    <row r="7" spans="1:9" ht="23.25" customHeight="1" x14ac:dyDescent="0.25">
      <c r="B7" s="10" t="s">
        <v>429</v>
      </c>
      <c r="C7" s="10"/>
      <c r="D7" s="10"/>
      <c r="E7" s="10"/>
      <c r="F7" s="10"/>
    </row>
    <row r="8" spans="1:9" ht="23.25" customHeight="1" x14ac:dyDescent="0.25">
      <c r="B8" s="133" t="s">
        <v>700</v>
      </c>
      <c r="C8" s="133"/>
      <c r="D8" s="133"/>
      <c r="E8" s="133"/>
      <c r="F8" s="133"/>
    </row>
    <row r="9" spans="1:9" ht="14.25" customHeight="1" x14ac:dyDescent="0.25"/>
    <row r="10" spans="1:9" x14ac:dyDescent="0.25">
      <c r="A10" s="121" t="s">
        <v>316</v>
      </c>
      <c r="B10" s="141" t="s">
        <v>430</v>
      </c>
      <c r="C10" s="141"/>
      <c r="D10" s="141"/>
      <c r="E10" s="141"/>
      <c r="F10" s="141"/>
      <c r="G10" s="141"/>
      <c r="H10" s="141"/>
      <c r="I10" s="141"/>
    </row>
    <row r="11" spans="1:9" ht="15" customHeight="1" x14ac:dyDescent="0.25">
      <c r="A11" s="121"/>
      <c r="B11" s="138" t="s">
        <v>431</v>
      </c>
      <c r="C11" s="138"/>
      <c r="D11" s="138"/>
      <c r="E11" s="138"/>
      <c r="F11" s="138"/>
      <c r="G11" s="144" t="s">
        <v>540</v>
      </c>
      <c r="H11" s="144"/>
      <c r="I11" s="144"/>
    </row>
    <row r="12" spans="1:9" ht="15" customHeight="1" x14ac:dyDescent="0.25">
      <c r="A12" s="121"/>
      <c r="B12" s="138" t="s">
        <v>432</v>
      </c>
      <c r="C12" s="138"/>
      <c r="D12" s="138"/>
      <c r="E12" s="138"/>
      <c r="F12" s="138"/>
      <c r="G12" s="144" t="s">
        <v>541</v>
      </c>
      <c r="H12" s="144"/>
      <c r="I12" s="144"/>
    </row>
    <row r="13" spans="1:9" ht="15" customHeight="1" x14ac:dyDescent="0.25">
      <c r="A13" s="46"/>
      <c r="B13" s="138" t="s">
        <v>433</v>
      </c>
      <c r="C13" s="138"/>
      <c r="D13" s="138"/>
      <c r="E13" s="138"/>
      <c r="F13" s="138"/>
      <c r="G13" s="144" t="s">
        <v>309</v>
      </c>
      <c r="H13" s="144"/>
      <c r="I13" s="144"/>
    </row>
    <row r="14" spans="1:9" x14ac:dyDescent="0.25">
      <c r="A14" s="46"/>
      <c r="B14" s="141" t="s">
        <v>434</v>
      </c>
      <c r="C14" s="141"/>
      <c r="D14" s="141"/>
      <c r="E14" s="141"/>
      <c r="F14" s="141"/>
      <c r="G14" s="141"/>
      <c r="H14" s="141"/>
      <c r="I14" s="141"/>
    </row>
    <row r="15" spans="1:9" ht="33.75" customHeight="1" x14ac:dyDescent="0.25">
      <c r="A15" s="121" t="s">
        <v>308</v>
      </c>
      <c r="B15" s="138" t="s">
        <v>435</v>
      </c>
      <c r="C15" s="138"/>
      <c r="D15" s="138"/>
      <c r="E15" s="138"/>
      <c r="F15" s="138"/>
      <c r="G15" s="140" t="s">
        <v>521</v>
      </c>
      <c r="H15" s="140"/>
      <c r="I15" s="140"/>
    </row>
    <row r="16" spans="1:9" ht="31.5" customHeight="1" x14ac:dyDescent="0.25">
      <c r="A16" s="121"/>
      <c r="B16" s="138" t="s">
        <v>436</v>
      </c>
      <c r="C16" s="138"/>
      <c r="D16" s="138"/>
      <c r="E16" s="138"/>
      <c r="F16" s="138"/>
      <c r="G16" s="140" t="s">
        <v>522</v>
      </c>
      <c r="H16" s="215"/>
      <c r="I16" s="215"/>
    </row>
    <row r="17" spans="1:9" ht="15" customHeight="1" x14ac:dyDescent="0.25">
      <c r="A17" s="121"/>
      <c r="B17" s="138" t="s">
        <v>437</v>
      </c>
      <c r="C17" s="138"/>
      <c r="D17" s="138"/>
      <c r="E17" s="138"/>
      <c r="F17" s="138"/>
      <c r="G17" s="140" t="s">
        <v>550</v>
      </c>
      <c r="H17" s="140"/>
      <c r="I17" s="140"/>
    </row>
    <row r="18" spans="1:9" ht="15" customHeight="1" x14ac:dyDescent="0.25">
      <c r="A18" s="121"/>
      <c r="B18" s="138" t="s">
        <v>438</v>
      </c>
      <c r="C18" s="138"/>
      <c r="D18" s="138"/>
      <c r="E18" s="138"/>
      <c r="F18" s="138"/>
      <c r="G18" s="140" t="s">
        <v>303</v>
      </c>
      <c r="H18" s="140"/>
      <c r="I18" s="140"/>
    </row>
    <row r="19" spans="1:9" x14ac:dyDescent="0.25">
      <c r="A19" s="46"/>
      <c r="B19" s="141" t="s">
        <v>442</v>
      </c>
      <c r="C19" s="141"/>
      <c r="D19" s="141"/>
      <c r="E19" s="141"/>
      <c r="F19" s="141"/>
      <c r="G19" s="141"/>
      <c r="H19" s="141"/>
      <c r="I19" s="141"/>
    </row>
    <row r="20" spans="1:9" x14ac:dyDescent="0.25">
      <c r="A20" s="121" t="s">
        <v>301</v>
      </c>
      <c r="B20" s="138" t="s">
        <v>439</v>
      </c>
      <c r="C20" s="138"/>
      <c r="D20" s="138"/>
      <c r="E20" s="138"/>
      <c r="F20" s="138"/>
      <c r="G20" s="119" t="s">
        <v>547</v>
      </c>
      <c r="H20" s="119"/>
      <c r="I20" s="119"/>
    </row>
    <row r="21" spans="1:9" x14ac:dyDescent="0.25">
      <c r="A21" s="121"/>
      <c r="B21" s="138" t="s">
        <v>440</v>
      </c>
      <c r="C21" s="138"/>
      <c r="D21" s="138"/>
      <c r="E21" s="138"/>
      <c r="F21" s="138"/>
      <c r="G21" s="119" t="s">
        <v>548</v>
      </c>
      <c r="H21" s="119"/>
      <c r="I21" s="119"/>
    </row>
    <row r="22" spans="1:9" x14ac:dyDescent="0.25">
      <c r="A22" s="121"/>
      <c r="B22" s="138" t="s">
        <v>441</v>
      </c>
      <c r="C22" s="138"/>
      <c r="D22" s="138"/>
      <c r="E22" s="138"/>
      <c r="F22" s="138"/>
      <c r="G22" s="119" t="s">
        <v>549</v>
      </c>
      <c r="H22" s="119"/>
      <c r="I22" s="119"/>
    </row>
    <row r="23" spans="1:9" ht="26.25" customHeight="1" x14ac:dyDescent="0.25">
      <c r="A23" s="121" t="s">
        <v>298</v>
      </c>
      <c r="B23" s="142" t="s">
        <v>443</v>
      </c>
      <c r="C23" s="142"/>
      <c r="D23" s="142"/>
      <c r="E23" s="142"/>
      <c r="F23" s="142"/>
      <c r="G23" s="142"/>
      <c r="H23" s="142"/>
      <c r="I23" s="142"/>
    </row>
    <row r="24" spans="1:9" x14ac:dyDescent="0.25">
      <c r="A24" s="121"/>
      <c r="B24" s="143" t="s">
        <v>444</v>
      </c>
      <c r="C24" s="143"/>
      <c r="D24" s="143"/>
      <c r="E24" s="143"/>
      <c r="F24" s="143"/>
      <c r="G24" s="119" t="s">
        <v>531</v>
      </c>
      <c r="H24" s="119"/>
      <c r="I24" s="119"/>
    </row>
    <row r="25" spans="1:9" ht="14.25" customHeight="1" x14ac:dyDescent="0.25">
      <c r="A25" s="121"/>
      <c r="B25" s="143" t="s">
        <v>445</v>
      </c>
      <c r="C25" s="143"/>
      <c r="D25" s="143"/>
      <c r="E25" s="143"/>
      <c r="F25" s="143"/>
      <c r="G25" s="122">
        <v>200468069</v>
      </c>
      <c r="H25" s="122"/>
      <c r="I25" s="122"/>
    </row>
    <row r="26" spans="1:9" x14ac:dyDescent="0.25">
      <c r="A26" s="121"/>
      <c r="B26" s="141" t="s">
        <v>446</v>
      </c>
      <c r="C26" s="141"/>
      <c r="D26" s="141"/>
      <c r="E26" s="141"/>
      <c r="F26" s="141"/>
      <c r="G26" s="141"/>
      <c r="H26" s="141"/>
      <c r="I26" s="141"/>
    </row>
    <row r="27" spans="1:9" x14ac:dyDescent="0.25">
      <c r="A27" s="121"/>
      <c r="B27" s="138" t="s">
        <v>447</v>
      </c>
      <c r="C27" s="138"/>
      <c r="D27" s="138"/>
      <c r="E27" s="138"/>
      <c r="F27" s="138"/>
      <c r="G27" s="122">
        <v>144</v>
      </c>
      <c r="H27" s="122"/>
      <c r="I27" s="122"/>
    </row>
    <row r="28" spans="1:9" x14ac:dyDescent="0.25">
      <c r="A28" s="121"/>
      <c r="B28" s="138" t="s">
        <v>448</v>
      </c>
      <c r="C28" s="138"/>
      <c r="D28" s="138"/>
      <c r="E28" s="138"/>
      <c r="F28" s="138"/>
      <c r="G28" s="149" t="s">
        <v>551</v>
      </c>
      <c r="H28" s="149"/>
      <c r="I28" s="149"/>
    </row>
    <row r="29" spans="1:9" x14ac:dyDescent="0.25">
      <c r="A29" s="121"/>
      <c r="B29" s="138" t="s">
        <v>449</v>
      </c>
      <c r="C29" s="138"/>
      <c r="D29" s="138"/>
      <c r="E29" s="138"/>
      <c r="F29" s="138"/>
      <c r="G29" s="122">
        <v>20140</v>
      </c>
      <c r="H29" s="122"/>
      <c r="I29" s="122"/>
    </row>
    <row r="30" spans="1:9" x14ac:dyDescent="0.25">
      <c r="A30" s="121"/>
      <c r="B30" s="138" t="s">
        <v>450</v>
      </c>
      <c r="C30" s="138"/>
      <c r="D30" s="138"/>
      <c r="E30" s="138"/>
      <c r="F30" s="138"/>
      <c r="G30" s="122">
        <v>1727424</v>
      </c>
      <c r="H30" s="122"/>
      <c r="I30" s="122"/>
    </row>
    <row r="31" spans="1:9" ht="27.75" customHeight="1" x14ac:dyDescent="0.25">
      <c r="A31" s="121" t="s">
        <v>290</v>
      </c>
      <c r="B31" s="142" t="s">
        <v>451</v>
      </c>
      <c r="C31" s="142"/>
      <c r="D31" s="142"/>
      <c r="E31" s="142"/>
      <c r="F31" s="142"/>
      <c r="G31" s="142"/>
      <c r="H31" s="142"/>
      <c r="I31" s="142"/>
    </row>
    <row r="32" spans="1:9" x14ac:dyDescent="0.25">
      <c r="A32" s="121"/>
      <c r="B32" s="134" t="s">
        <v>452</v>
      </c>
      <c r="C32" s="134"/>
      <c r="D32" s="134"/>
      <c r="E32" s="134"/>
      <c r="F32" s="134"/>
      <c r="G32" s="257">
        <f>'2025 год_узб '!G32:I32</f>
        <v>0.69181813235913103</v>
      </c>
      <c r="H32" s="122"/>
      <c r="I32" s="122"/>
    </row>
    <row r="33" spans="1:9" x14ac:dyDescent="0.25">
      <c r="A33" s="121"/>
      <c r="B33" s="134" t="s">
        <v>453</v>
      </c>
      <c r="C33" s="134"/>
      <c r="D33" s="134"/>
      <c r="E33" s="134"/>
      <c r="F33" s="134"/>
      <c r="G33" s="257">
        <f>'2025 год_узб '!G33:I33</f>
        <v>65.717708465273375</v>
      </c>
      <c r="H33" s="122"/>
      <c r="I33" s="122"/>
    </row>
    <row r="34" spans="1:9" x14ac:dyDescent="0.25">
      <c r="A34" s="121"/>
      <c r="B34" s="134" t="s">
        <v>454</v>
      </c>
      <c r="C34" s="134"/>
      <c r="D34" s="134"/>
      <c r="E34" s="134"/>
      <c r="F34" s="134"/>
      <c r="G34" s="257">
        <f>'2025 год_узб '!G34:I34</f>
        <v>21.227839349799453</v>
      </c>
      <c r="H34" s="122"/>
      <c r="I34" s="122"/>
    </row>
    <row r="35" spans="1:9" x14ac:dyDescent="0.25">
      <c r="A35" s="121"/>
      <c r="B35" s="134" t="s">
        <v>455</v>
      </c>
      <c r="C35" s="134"/>
      <c r="D35" s="134"/>
      <c r="E35" s="134"/>
      <c r="F35" s="134"/>
      <c r="G35" s="257">
        <f>'2025 год_узб '!G35:I35</f>
        <v>11.920808552988721</v>
      </c>
      <c r="H35" s="122"/>
      <c r="I35" s="122"/>
    </row>
    <row r="36" spans="1:9" x14ac:dyDescent="0.25">
      <c r="A36" s="121"/>
      <c r="B36" s="134" t="s">
        <v>456</v>
      </c>
      <c r="C36" s="134"/>
      <c r="D36" s="134"/>
      <c r="E36" s="134"/>
      <c r="F36" s="134"/>
      <c r="G36" s="257">
        <f>'2025 год_узб '!G36:I36</f>
        <v>125.16471500949969</v>
      </c>
      <c r="H36" s="122"/>
      <c r="I36" s="122"/>
    </row>
    <row r="37" spans="1:9" ht="33" customHeight="1" x14ac:dyDescent="0.25">
      <c r="A37" s="121" t="s">
        <v>285</v>
      </c>
      <c r="B37" s="142" t="s">
        <v>532</v>
      </c>
      <c r="C37" s="142"/>
      <c r="D37" s="142"/>
      <c r="E37" s="142"/>
      <c r="F37" s="142"/>
      <c r="G37" s="142"/>
      <c r="H37" s="142"/>
      <c r="I37" s="142"/>
    </row>
    <row r="38" spans="1:9" x14ac:dyDescent="0.25">
      <c r="A38" s="121"/>
      <c r="B38" s="154" t="s">
        <v>457</v>
      </c>
      <c r="C38" s="154"/>
      <c r="D38" s="154"/>
      <c r="E38" s="154"/>
      <c r="F38" s="154"/>
      <c r="G38" s="122"/>
      <c r="H38" s="122"/>
      <c r="I38" s="122"/>
    </row>
    <row r="39" spans="1:9" x14ac:dyDescent="0.25">
      <c r="A39" s="121"/>
      <c r="B39" s="134" t="s">
        <v>458</v>
      </c>
      <c r="C39" s="134"/>
      <c r="D39" s="134"/>
      <c r="E39" s="134"/>
      <c r="F39" s="134"/>
      <c r="G39" s="260">
        <f>'2025 год_узб '!G39:I39</f>
        <v>1000</v>
      </c>
      <c r="H39" s="260"/>
      <c r="I39" s="260"/>
    </row>
    <row r="40" spans="1:9" x14ac:dyDescent="0.25">
      <c r="A40" s="121"/>
      <c r="B40" s="134" t="s">
        <v>459</v>
      </c>
      <c r="C40" s="134"/>
      <c r="D40" s="134"/>
      <c r="E40" s="134"/>
      <c r="F40" s="134"/>
      <c r="G40" s="259">
        <f>'2025 год_узб '!G40:I40</f>
        <v>0.29850746268656714</v>
      </c>
      <c r="H40" s="259"/>
      <c r="I40" s="259"/>
    </row>
    <row r="41" spans="1:9" ht="33" customHeight="1" x14ac:dyDescent="0.25">
      <c r="A41" s="121" t="s">
        <v>281</v>
      </c>
      <c r="B41" s="142" t="s">
        <v>460</v>
      </c>
      <c r="C41" s="142"/>
      <c r="D41" s="142"/>
      <c r="E41" s="142"/>
      <c r="F41" s="142"/>
      <c r="G41" s="142"/>
      <c r="H41" s="142"/>
      <c r="I41" s="142"/>
    </row>
    <row r="42" spans="1:9" x14ac:dyDescent="0.25">
      <c r="A42" s="121"/>
      <c r="B42" s="163" t="s">
        <v>457</v>
      </c>
      <c r="C42" s="163"/>
      <c r="D42" s="163"/>
      <c r="E42" s="163"/>
      <c r="F42" s="163"/>
      <c r="G42" s="122"/>
      <c r="H42" s="122"/>
      <c r="I42" s="122"/>
    </row>
    <row r="43" spans="1:9" ht="15" customHeight="1" x14ac:dyDescent="0.25">
      <c r="A43" s="121"/>
      <c r="B43" s="119" t="s">
        <v>461</v>
      </c>
      <c r="C43" s="119"/>
      <c r="D43" s="119"/>
      <c r="E43" s="119"/>
      <c r="F43" s="119"/>
      <c r="G43" s="120" t="str">
        <f>+'2025 год_узб '!G43:I43</f>
        <v xml:space="preserve"> -</v>
      </c>
      <c r="H43" s="120"/>
      <c r="I43" s="120"/>
    </row>
    <row r="44" spans="1:9" x14ac:dyDescent="0.25">
      <c r="A44" s="121"/>
      <c r="B44" s="119" t="s">
        <v>462</v>
      </c>
      <c r="C44" s="119"/>
      <c r="D44" s="119"/>
      <c r="E44" s="119"/>
      <c r="F44" s="119"/>
      <c r="G44" s="120" t="str">
        <f>+'2025 год_узб '!G44:I44</f>
        <v>213 396 400</v>
      </c>
      <c r="H44" s="120"/>
      <c r="I44" s="120"/>
    </row>
    <row r="45" spans="1:9" ht="35.25" customHeight="1" x14ac:dyDescent="0.25">
      <c r="A45" s="29" t="s">
        <v>276</v>
      </c>
      <c r="B45" s="142" t="s">
        <v>463</v>
      </c>
      <c r="C45" s="221"/>
      <c r="D45" s="221"/>
      <c r="E45" s="221"/>
      <c r="F45" s="221"/>
      <c r="G45" s="221"/>
      <c r="H45" s="221"/>
      <c r="I45" s="221"/>
    </row>
    <row r="46" spans="1:9" x14ac:dyDescent="0.25">
      <c r="A46" s="29"/>
      <c r="B46" s="86" t="s">
        <v>6</v>
      </c>
      <c r="C46" s="219" t="s">
        <v>464</v>
      </c>
      <c r="D46" s="219"/>
      <c r="E46" s="191" t="s">
        <v>467</v>
      </c>
      <c r="F46" s="191"/>
      <c r="G46" s="191" t="s">
        <v>468</v>
      </c>
      <c r="H46" s="191" t="s">
        <v>469</v>
      </c>
      <c r="I46" s="191" t="s">
        <v>470</v>
      </c>
    </row>
    <row r="47" spans="1:9" ht="54" customHeight="1" x14ac:dyDescent="0.25">
      <c r="A47" s="29"/>
      <c r="B47" s="86"/>
      <c r="C47" s="89" t="s">
        <v>465</v>
      </c>
      <c r="D47" s="89" t="s">
        <v>466</v>
      </c>
      <c r="E47" s="191"/>
      <c r="F47" s="191"/>
      <c r="G47" s="191"/>
      <c r="H47" s="191"/>
      <c r="I47" s="191"/>
    </row>
    <row r="48" spans="1:9" ht="54" customHeight="1" x14ac:dyDescent="0.25">
      <c r="A48" s="29"/>
      <c r="B48" s="86"/>
      <c r="C48" s="90" t="str">
        <f>+'2025 год_узб '!C48</f>
        <v>Кузатув Кенгаши таркибининг ўзгаришилар бўлмаган</v>
      </c>
      <c r="D48" s="90"/>
      <c r="E48" s="222"/>
      <c r="F48" s="223"/>
      <c r="G48" s="89"/>
      <c r="H48" s="89"/>
      <c r="I48" s="89"/>
    </row>
    <row r="49" spans="1:9" ht="36" customHeight="1" x14ac:dyDescent="0.25">
      <c r="A49" s="121" t="s">
        <v>267</v>
      </c>
      <c r="B49" s="142" t="s">
        <v>533</v>
      </c>
      <c r="C49" s="142"/>
      <c r="D49" s="142"/>
      <c r="E49" s="142"/>
      <c r="F49" s="142"/>
      <c r="G49" s="142"/>
      <c r="H49" s="142"/>
      <c r="I49" s="142"/>
    </row>
    <row r="50" spans="1:9" ht="24.75" customHeight="1" x14ac:dyDescent="0.25">
      <c r="A50" s="121"/>
      <c r="B50" s="119" t="s">
        <v>471</v>
      </c>
      <c r="C50" s="119"/>
      <c r="D50" s="119"/>
      <c r="E50" s="119"/>
      <c r="F50" s="119"/>
      <c r="G50" s="140" t="s">
        <v>701</v>
      </c>
      <c r="H50" s="140"/>
      <c r="I50" s="140"/>
    </row>
    <row r="51" spans="1:9" ht="33" customHeight="1" x14ac:dyDescent="0.25">
      <c r="A51" s="121"/>
      <c r="B51" s="119" t="s">
        <v>472</v>
      </c>
      <c r="C51" s="119"/>
      <c r="D51" s="119"/>
      <c r="E51" s="119"/>
      <c r="F51" s="119"/>
      <c r="G51" s="140"/>
      <c r="H51" s="140"/>
      <c r="I51" s="140"/>
    </row>
    <row r="52" spans="1:9" ht="33" customHeight="1" x14ac:dyDescent="0.25">
      <c r="A52" s="121"/>
      <c r="B52" s="119" t="s">
        <v>473</v>
      </c>
      <c r="C52" s="119"/>
      <c r="D52" s="119"/>
      <c r="E52" s="119"/>
      <c r="F52" s="119"/>
      <c r="G52" s="250"/>
      <c r="H52" s="251"/>
      <c r="I52" s="252"/>
    </row>
    <row r="53" spans="1:9" ht="33" customHeight="1" x14ac:dyDescent="0.25">
      <c r="A53" s="121"/>
      <c r="B53" s="119" t="s">
        <v>474</v>
      </c>
      <c r="C53" s="119"/>
      <c r="D53" s="119"/>
      <c r="E53" s="119"/>
      <c r="F53" s="119"/>
      <c r="G53" s="254"/>
      <c r="H53" s="255"/>
      <c r="I53" s="256"/>
    </row>
    <row r="54" spans="1:9" ht="33" customHeight="1" x14ac:dyDescent="0.25">
      <c r="A54" s="121"/>
      <c r="B54" s="119" t="s">
        <v>475</v>
      </c>
      <c r="C54" s="119"/>
      <c r="D54" s="119"/>
      <c r="E54" s="119"/>
      <c r="F54" s="119"/>
      <c r="G54" s="246"/>
      <c r="H54" s="247"/>
      <c r="I54" s="248"/>
    </row>
    <row r="55" spans="1:9" ht="33" customHeight="1" x14ac:dyDescent="0.25">
      <c r="A55" s="121"/>
      <c r="B55" s="119" t="s">
        <v>476</v>
      </c>
      <c r="C55" s="119"/>
      <c r="D55" s="119"/>
      <c r="E55" s="119"/>
      <c r="F55" s="119"/>
      <c r="G55" s="140"/>
      <c r="H55" s="140"/>
      <c r="I55" s="140"/>
    </row>
    <row r="56" spans="1:9" ht="33" customHeight="1" x14ac:dyDescent="0.25">
      <c r="A56" s="121"/>
      <c r="B56" s="119" t="s">
        <v>477</v>
      </c>
      <c r="C56" s="119"/>
      <c r="D56" s="119"/>
      <c r="E56" s="119"/>
      <c r="F56" s="119"/>
      <c r="G56" s="140"/>
      <c r="H56" s="140"/>
      <c r="I56" s="140"/>
    </row>
    <row r="57" spans="1:9" ht="33" customHeight="1" x14ac:dyDescent="0.25">
      <c r="A57" s="121"/>
      <c r="B57" s="119" t="s">
        <v>478</v>
      </c>
      <c r="C57" s="119"/>
      <c r="D57" s="119"/>
      <c r="E57" s="119"/>
      <c r="F57" s="119"/>
      <c r="G57" s="253"/>
      <c r="H57" s="140"/>
      <c r="I57" s="140"/>
    </row>
    <row r="58" spans="1:9" ht="33" customHeight="1" x14ac:dyDescent="0.25">
      <c r="A58" s="121"/>
      <c r="B58" s="119" t="s">
        <v>479</v>
      </c>
      <c r="C58" s="119"/>
      <c r="D58" s="119"/>
      <c r="E58" s="119"/>
      <c r="F58" s="119"/>
      <c r="G58" s="253"/>
      <c r="H58" s="140"/>
      <c r="I58" s="140"/>
    </row>
    <row r="59" spans="1:9" ht="27.75" customHeight="1" x14ac:dyDescent="0.25">
      <c r="A59" s="121" t="s">
        <v>256</v>
      </c>
      <c r="B59" s="142" t="s">
        <v>534</v>
      </c>
      <c r="C59" s="142"/>
      <c r="D59" s="142"/>
      <c r="E59" s="142"/>
      <c r="F59" s="142"/>
      <c r="G59" s="142"/>
      <c r="H59" s="142"/>
      <c r="I59" s="142"/>
    </row>
    <row r="60" spans="1:9" s="7" customFormat="1" ht="51" customHeight="1" x14ac:dyDescent="0.25">
      <c r="A60" s="121"/>
      <c r="B60" s="44" t="s">
        <v>6</v>
      </c>
      <c r="C60" s="128" t="s">
        <v>480</v>
      </c>
      <c r="D60" s="128"/>
      <c r="E60" s="128"/>
      <c r="F60" s="128"/>
      <c r="G60" s="44" t="s">
        <v>481</v>
      </c>
      <c r="H60" s="44" t="s">
        <v>482</v>
      </c>
      <c r="I60" s="44" t="s">
        <v>483</v>
      </c>
    </row>
    <row r="61" spans="1:9" s="7" customFormat="1" ht="37.5" customHeight="1" x14ac:dyDescent="0.25">
      <c r="A61" s="121"/>
      <c r="B61" s="37">
        <v>1</v>
      </c>
      <c r="C61" s="249" t="s">
        <v>660</v>
      </c>
      <c r="D61" s="249"/>
      <c r="E61" s="249"/>
      <c r="F61" s="249"/>
      <c r="G61" s="58" t="str">
        <f>+'2025 год_рус'!G62</f>
        <v> 36</v>
      </c>
      <c r="H61" s="28">
        <f>+'2025 год_рус'!H62</f>
        <v>45834</v>
      </c>
      <c r="I61" s="28">
        <f>+'2025 год_рус'!I62</f>
        <v>46208</v>
      </c>
    </row>
    <row r="62" spans="1:9" s="7" customFormat="1" ht="46.5" customHeight="1" x14ac:dyDescent="0.25">
      <c r="A62" s="121"/>
      <c r="B62" s="37">
        <f>+B61+1</f>
        <v>2</v>
      </c>
      <c r="C62" s="249" t="s">
        <v>661</v>
      </c>
      <c r="D62" s="249"/>
      <c r="E62" s="249"/>
      <c r="F62" s="249"/>
      <c r="G62" s="58" t="str">
        <f>+'2025 год_рус'!G63</f>
        <v>06</v>
      </c>
      <c r="H62" s="28">
        <f>+'2025 год_рус'!H63</f>
        <v>45834</v>
      </c>
      <c r="I62" s="28">
        <f>+'2025 год_рус'!I63</f>
        <v>45843</v>
      </c>
    </row>
    <row r="63" spans="1:9" s="7" customFormat="1" ht="37.5" customHeight="1" x14ac:dyDescent="0.25">
      <c r="A63" s="121"/>
      <c r="B63" s="37">
        <f t="shared" ref="B63" si="0">+B62+1</f>
        <v>3</v>
      </c>
      <c r="C63" s="249" t="s">
        <v>662</v>
      </c>
      <c r="D63" s="249"/>
      <c r="E63" s="249"/>
      <c r="F63" s="249"/>
      <c r="G63" s="58" t="str">
        <f>+'2025 год_рус'!G64</f>
        <v>8</v>
      </c>
      <c r="H63" s="28">
        <f>+'2025 год_рус'!H64</f>
        <v>45834</v>
      </c>
      <c r="I63" s="28">
        <f>+'2025 год_рус'!I64</f>
        <v>45843</v>
      </c>
    </row>
    <row r="64" spans="1:9" s="7" customFormat="1" ht="37.5" customHeight="1" x14ac:dyDescent="0.25">
      <c r="A64" s="121"/>
      <c r="B64" s="37">
        <v>4</v>
      </c>
      <c r="C64" s="249" t="s">
        <v>663</v>
      </c>
      <c r="D64" s="249"/>
      <c r="E64" s="249"/>
      <c r="F64" s="249"/>
      <c r="G64" s="58" t="str">
        <f>+'2025 год_рус'!G65</f>
        <v>32</v>
      </c>
      <c r="H64" s="28">
        <f>+'2025 год_рус'!H65</f>
        <v>45834</v>
      </c>
      <c r="I64" s="28">
        <f>+'2025 год_рус'!I65</f>
        <v>45843</v>
      </c>
    </row>
    <row r="65" spans="1:9" s="7" customFormat="1" ht="37.5" customHeight="1" x14ac:dyDescent="0.25">
      <c r="A65" s="121"/>
      <c r="B65" s="97">
        <v>5</v>
      </c>
      <c r="C65" s="192" t="s">
        <v>712</v>
      </c>
      <c r="D65" s="193"/>
      <c r="E65" s="193"/>
      <c r="F65" s="194"/>
      <c r="G65" s="58" t="s">
        <v>709</v>
      </c>
      <c r="H65" s="28">
        <f>+'2025 год_узб '!H65</f>
        <v>45810</v>
      </c>
      <c r="I65" s="28">
        <f>+'2025 год_узб '!I65</f>
        <v>46198</v>
      </c>
    </row>
    <row r="66" spans="1:9" s="7" customFormat="1" ht="37.5" customHeight="1" x14ac:dyDescent="0.25">
      <c r="A66" s="121"/>
      <c r="B66" s="97">
        <v>6</v>
      </c>
      <c r="C66" s="249" t="s">
        <v>586</v>
      </c>
      <c r="D66" s="249"/>
      <c r="E66" s="249"/>
      <c r="F66" s="249"/>
      <c r="G66" s="58" t="s">
        <v>575</v>
      </c>
      <c r="H66" s="28">
        <f>+'2025 год_узб '!H66</f>
        <v>46199</v>
      </c>
      <c r="I66" s="28" t="str">
        <f>+'2025 год_узб '!I66</f>
        <v>19.08.2025 </v>
      </c>
    </row>
    <row r="67" spans="1:9" s="7" customFormat="1" ht="37.5" customHeight="1" x14ac:dyDescent="0.25">
      <c r="A67" s="121"/>
      <c r="B67" s="37">
        <v>7</v>
      </c>
      <c r="C67" s="249" t="s">
        <v>586</v>
      </c>
      <c r="D67" s="249"/>
      <c r="E67" s="249"/>
      <c r="F67" s="249"/>
      <c r="G67" s="58" t="str">
        <f>+'2025 год_рус'!G68</f>
        <v>42</v>
      </c>
      <c r="H67" s="28">
        <f>+'2025 год_рус'!H68</f>
        <v>46199</v>
      </c>
      <c r="I67" s="28" t="str">
        <f>+'2025 год_рус'!I68</f>
        <v>29.08.2025 </v>
      </c>
    </row>
    <row r="68" spans="1:9" s="48" customFormat="1" ht="42" customHeight="1" x14ac:dyDescent="0.25">
      <c r="A68" s="121" t="s">
        <v>249</v>
      </c>
      <c r="B68" s="142" t="s">
        <v>484</v>
      </c>
      <c r="C68" s="142"/>
      <c r="D68" s="142"/>
      <c r="E68" s="142"/>
      <c r="F68" s="142"/>
      <c r="G68" s="142"/>
      <c r="H68" s="142"/>
      <c r="I68" s="142"/>
    </row>
    <row r="69" spans="1:9" s="6" customFormat="1" ht="38.25" customHeight="1" x14ac:dyDescent="0.25">
      <c r="A69" s="121"/>
      <c r="B69" s="153" t="s">
        <v>485</v>
      </c>
      <c r="C69" s="153"/>
      <c r="D69" s="153"/>
      <c r="E69" s="153"/>
      <c r="F69" s="153"/>
      <c r="G69" s="47" t="s">
        <v>487</v>
      </c>
      <c r="H69" s="31" t="s">
        <v>488</v>
      </c>
      <c r="I69" s="47" t="s">
        <v>486</v>
      </c>
    </row>
    <row r="70" spans="1:9" ht="23.25" customHeight="1" x14ac:dyDescent="0.25">
      <c r="A70" s="121"/>
      <c r="B70" s="244" t="s">
        <v>244</v>
      </c>
      <c r="C70" s="244"/>
      <c r="D70" s="244"/>
      <c r="E70" s="244"/>
      <c r="F70" s="244"/>
      <c r="G70" s="244"/>
      <c r="H70" s="244"/>
      <c r="I70" s="244"/>
    </row>
    <row r="71" spans="1:9" ht="24.95" customHeight="1" x14ac:dyDescent="0.25">
      <c r="A71" s="121"/>
      <c r="B71" s="245" t="s">
        <v>243</v>
      </c>
      <c r="C71" s="245"/>
      <c r="D71" s="245"/>
      <c r="E71" s="245"/>
      <c r="F71" s="245"/>
      <c r="G71" s="23"/>
      <c r="H71" s="24"/>
      <c r="I71" s="52"/>
    </row>
    <row r="72" spans="1:9" ht="24.95" customHeight="1" x14ac:dyDescent="0.25">
      <c r="A72" s="121"/>
      <c r="B72" s="228" t="s">
        <v>242</v>
      </c>
      <c r="C72" s="228"/>
      <c r="D72" s="228"/>
      <c r="E72" s="228"/>
      <c r="F72" s="228"/>
      <c r="G72" s="23"/>
      <c r="H72" s="1"/>
      <c r="I72" s="19"/>
    </row>
    <row r="73" spans="1:9" ht="24.95" customHeight="1" x14ac:dyDescent="0.25">
      <c r="A73" s="121"/>
      <c r="B73" s="228" t="s">
        <v>241</v>
      </c>
      <c r="C73" s="228"/>
      <c r="D73" s="228"/>
      <c r="E73" s="228"/>
      <c r="F73" s="228"/>
      <c r="G73" s="23" t="s">
        <v>65</v>
      </c>
      <c r="H73" s="30">
        <v>51053822</v>
      </c>
      <c r="I73" s="30">
        <v>55311147</v>
      </c>
    </row>
    <row r="74" spans="1:9" ht="24.95" customHeight="1" x14ac:dyDescent="0.25">
      <c r="A74" s="121"/>
      <c r="B74" s="228" t="s">
        <v>240</v>
      </c>
      <c r="C74" s="228"/>
      <c r="D74" s="228"/>
      <c r="E74" s="228"/>
      <c r="F74" s="228"/>
      <c r="G74" s="23" t="s">
        <v>239</v>
      </c>
      <c r="H74" s="30">
        <v>28559886</v>
      </c>
      <c r="I74" s="30">
        <v>30973652</v>
      </c>
    </row>
    <row r="75" spans="1:9" ht="24.95" customHeight="1" x14ac:dyDescent="0.25">
      <c r="A75" s="121"/>
      <c r="B75" s="243" t="s">
        <v>238</v>
      </c>
      <c r="C75" s="243"/>
      <c r="D75" s="243"/>
      <c r="E75" s="243"/>
      <c r="F75" s="243"/>
      <c r="G75" s="23" t="s">
        <v>237</v>
      </c>
      <c r="H75" s="30">
        <v>22493936</v>
      </c>
      <c r="I75" s="53">
        <v>24337495</v>
      </c>
    </row>
    <row r="76" spans="1:9" ht="24.95" customHeight="1" x14ac:dyDescent="0.25">
      <c r="A76" s="121"/>
      <c r="B76" s="243" t="s">
        <v>236</v>
      </c>
      <c r="C76" s="243"/>
      <c r="D76" s="243"/>
      <c r="E76" s="243"/>
      <c r="F76" s="243"/>
      <c r="G76" s="23"/>
      <c r="H76" s="30"/>
      <c r="I76" s="30"/>
    </row>
    <row r="77" spans="1:9" ht="24.95" customHeight="1" x14ac:dyDescent="0.25">
      <c r="A77" s="121"/>
      <c r="B77" s="228" t="s">
        <v>235</v>
      </c>
      <c r="C77" s="228"/>
      <c r="D77" s="228"/>
      <c r="E77" s="228"/>
      <c r="F77" s="228"/>
      <c r="G77" s="23" t="s">
        <v>63</v>
      </c>
      <c r="H77" s="30">
        <v>7639</v>
      </c>
      <c r="I77" s="30"/>
    </row>
    <row r="78" spans="1:9" ht="24.95" customHeight="1" x14ac:dyDescent="0.25">
      <c r="A78" s="121"/>
      <c r="B78" s="228" t="s">
        <v>234</v>
      </c>
      <c r="C78" s="228"/>
      <c r="D78" s="228"/>
      <c r="E78" s="228"/>
      <c r="F78" s="228"/>
      <c r="G78" s="23" t="s">
        <v>233</v>
      </c>
      <c r="H78" s="30">
        <v>7639</v>
      </c>
      <c r="I78" s="30"/>
    </row>
    <row r="79" spans="1:9" ht="24.95" customHeight="1" x14ac:dyDescent="0.25">
      <c r="A79" s="121"/>
      <c r="B79" s="243" t="s">
        <v>232</v>
      </c>
      <c r="C79" s="243"/>
      <c r="D79" s="243"/>
      <c r="E79" s="243"/>
      <c r="F79" s="243"/>
      <c r="G79" s="23" t="s">
        <v>231</v>
      </c>
      <c r="H79" s="53"/>
      <c r="I79" s="53"/>
    </row>
    <row r="80" spans="1:9" ht="35.25" customHeight="1" x14ac:dyDescent="0.25">
      <c r="A80" s="121"/>
      <c r="B80" s="243" t="s">
        <v>230</v>
      </c>
      <c r="C80" s="243"/>
      <c r="D80" s="243"/>
      <c r="E80" s="243"/>
      <c r="F80" s="243"/>
      <c r="G80" s="23" t="s">
        <v>61</v>
      </c>
      <c r="H80" s="53">
        <v>433898</v>
      </c>
      <c r="I80" s="53">
        <v>433898</v>
      </c>
    </row>
    <row r="81" spans="1:9" ht="24.95" customHeight="1" x14ac:dyDescent="0.25">
      <c r="A81" s="121"/>
      <c r="B81" s="228" t="s">
        <v>229</v>
      </c>
      <c r="C81" s="228"/>
      <c r="D81" s="228"/>
      <c r="E81" s="228"/>
      <c r="F81" s="228"/>
      <c r="G81" s="23" t="s">
        <v>59</v>
      </c>
      <c r="H81" s="30"/>
      <c r="I81" s="30"/>
    </row>
    <row r="82" spans="1:9" ht="24.95" customHeight="1" x14ac:dyDescent="0.25">
      <c r="A82" s="121"/>
      <c r="B82" s="228" t="s">
        <v>228</v>
      </c>
      <c r="C82" s="228"/>
      <c r="D82" s="228"/>
      <c r="E82" s="228"/>
      <c r="F82" s="228"/>
      <c r="G82" s="23" t="s">
        <v>57</v>
      </c>
      <c r="H82" s="30"/>
      <c r="I82" s="30"/>
    </row>
    <row r="83" spans="1:9" ht="24.95" customHeight="1" x14ac:dyDescent="0.25">
      <c r="A83" s="121"/>
      <c r="B83" s="228" t="s">
        <v>227</v>
      </c>
      <c r="C83" s="228"/>
      <c r="D83" s="228"/>
      <c r="E83" s="228"/>
      <c r="F83" s="228"/>
      <c r="G83" s="23" t="s">
        <v>55</v>
      </c>
      <c r="H83" s="30"/>
      <c r="I83" s="30"/>
    </row>
    <row r="84" spans="1:9" ht="24.95" customHeight="1" x14ac:dyDescent="0.25">
      <c r="A84" s="121"/>
      <c r="B84" s="228" t="s">
        <v>226</v>
      </c>
      <c r="C84" s="228"/>
      <c r="D84" s="228"/>
      <c r="E84" s="228"/>
      <c r="F84" s="228"/>
      <c r="G84" s="23" t="s">
        <v>53</v>
      </c>
      <c r="H84" s="30"/>
      <c r="I84" s="30"/>
    </row>
    <row r="85" spans="1:9" ht="24.95" customHeight="1" x14ac:dyDescent="0.25">
      <c r="A85" s="121"/>
      <c r="B85" s="228" t="s">
        <v>225</v>
      </c>
      <c r="C85" s="228"/>
      <c r="D85" s="228"/>
      <c r="E85" s="228"/>
      <c r="F85" s="228"/>
      <c r="G85" s="23" t="s">
        <v>51</v>
      </c>
      <c r="H85" s="30">
        <v>433898</v>
      </c>
      <c r="I85" s="30">
        <v>433898</v>
      </c>
    </row>
    <row r="86" spans="1:9" ht="24.95" customHeight="1" x14ac:dyDescent="0.25">
      <c r="A86" s="121"/>
      <c r="B86" s="228" t="s">
        <v>224</v>
      </c>
      <c r="C86" s="228"/>
      <c r="D86" s="228"/>
      <c r="E86" s="228"/>
      <c r="F86" s="228"/>
      <c r="G86" s="23" t="s">
        <v>49</v>
      </c>
      <c r="H86" s="30"/>
      <c r="I86" s="30"/>
    </row>
    <row r="87" spans="1:9" ht="24.95" customHeight="1" x14ac:dyDescent="0.25">
      <c r="A87" s="121"/>
      <c r="B87" s="228" t="s">
        <v>535</v>
      </c>
      <c r="C87" s="228"/>
      <c r="D87" s="228"/>
      <c r="E87" s="228"/>
      <c r="F87" s="228"/>
      <c r="G87" s="23" t="s">
        <v>222</v>
      </c>
      <c r="H87" s="30">
        <v>2724102</v>
      </c>
      <c r="I87" s="30">
        <v>88972</v>
      </c>
    </row>
    <row r="88" spans="1:9" ht="24.95" customHeight="1" x14ac:dyDescent="0.25">
      <c r="A88" s="121"/>
      <c r="B88" s="228" t="s">
        <v>221</v>
      </c>
      <c r="C88" s="228"/>
      <c r="D88" s="228"/>
      <c r="E88" s="228"/>
      <c r="F88" s="228"/>
      <c r="G88" s="23" t="s">
        <v>220</v>
      </c>
      <c r="H88" s="30">
        <v>0</v>
      </c>
      <c r="I88" s="30">
        <v>0</v>
      </c>
    </row>
    <row r="89" spans="1:9" ht="24.95" customHeight="1" x14ac:dyDescent="0.25">
      <c r="A89" s="121"/>
      <c r="B89" s="228" t="s">
        <v>219</v>
      </c>
      <c r="C89" s="228"/>
      <c r="D89" s="228"/>
      <c r="E89" s="228"/>
      <c r="F89" s="228"/>
      <c r="G89" s="23" t="s">
        <v>218</v>
      </c>
      <c r="H89" s="30">
        <v>0</v>
      </c>
      <c r="I89" s="30">
        <v>0</v>
      </c>
    </row>
    <row r="90" spans="1:9" ht="24.95" customHeight="1" x14ac:dyDescent="0.25">
      <c r="A90" s="121"/>
      <c r="B90" s="243" t="s">
        <v>217</v>
      </c>
      <c r="C90" s="243"/>
      <c r="D90" s="243"/>
      <c r="E90" s="243"/>
      <c r="F90" s="243"/>
      <c r="G90" s="23" t="s">
        <v>216</v>
      </c>
      <c r="H90" s="30">
        <v>25651936</v>
      </c>
      <c r="I90" s="30">
        <v>24860365</v>
      </c>
    </row>
    <row r="91" spans="1:9" ht="24.95" customHeight="1" x14ac:dyDescent="0.25">
      <c r="A91" s="121"/>
      <c r="B91" s="243" t="s">
        <v>215</v>
      </c>
      <c r="C91" s="243"/>
      <c r="D91" s="243"/>
      <c r="E91" s="243"/>
      <c r="F91" s="243"/>
      <c r="G91" s="23"/>
      <c r="H91" s="30"/>
      <c r="I91" s="30"/>
    </row>
    <row r="92" spans="1:9" ht="24.95" customHeight="1" x14ac:dyDescent="0.25">
      <c r="A92" s="121"/>
      <c r="B92" s="243" t="s">
        <v>214</v>
      </c>
      <c r="C92" s="243"/>
      <c r="D92" s="243"/>
      <c r="E92" s="243"/>
      <c r="F92" s="243"/>
      <c r="G92" s="23" t="s">
        <v>213</v>
      </c>
      <c r="H92" s="53">
        <v>45728829</v>
      </c>
      <c r="I92" s="53">
        <v>35990001</v>
      </c>
    </row>
    <row r="93" spans="1:9" ht="24.95" customHeight="1" x14ac:dyDescent="0.25">
      <c r="A93" s="121"/>
      <c r="B93" s="228" t="s">
        <v>212</v>
      </c>
      <c r="C93" s="228"/>
      <c r="D93" s="228"/>
      <c r="E93" s="228"/>
      <c r="F93" s="228"/>
      <c r="G93" s="23" t="s">
        <v>211</v>
      </c>
      <c r="H93" s="30">
        <v>43841876</v>
      </c>
      <c r="I93" s="30">
        <v>33393006</v>
      </c>
    </row>
    <row r="94" spans="1:9" ht="24.95" customHeight="1" x14ac:dyDescent="0.25">
      <c r="A94" s="121"/>
      <c r="B94" s="228" t="s">
        <v>210</v>
      </c>
      <c r="C94" s="228"/>
      <c r="D94" s="228"/>
      <c r="E94" s="228"/>
      <c r="F94" s="228"/>
      <c r="G94" s="23" t="s">
        <v>209</v>
      </c>
      <c r="H94" s="30">
        <v>1295854</v>
      </c>
      <c r="I94" s="30">
        <v>776944</v>
      </c>
    </row>
    <row r="95" spans="1:9" ht="24.95" customHeight="1" x14ac:dyDescent="0.25">
      <c r="A95" s="121"/>
      <c r="B95" s="228" t="s">
        <v>208</v>
      </c>
      <c r="C95" s="228"/>
      <c r="D95" s="228"/>
      <c r="E95" s="228"/>
      <c r="F95" s="228"/>
      <c r="G95" s="23" t="s">
        <v>207</v>
      </c>
      <c r="H95" s="30">
        <v>591099</v>
      </c>
      <c r="I95" s="30">
        <v>1820051</v>
      </c>
    </row>
    <row r="96" spans="1:9" ht="24.95" customHeight="1" x14ac:dyDescent="0.25">
      <c r="A96" s="121"/>
      <c r="B96" s="228" t="s">
        <v>206</v>
      </c>
      <c r="C96" s="228"/>
      <c r="D96" s="228"/>
      <c r="E96" s="228"/>
      <c r="F96" s="228"/>
      <c r="G96" s="23" t="s">
        <v>205</v>
      </c>
      <c r="H96" s="30">
        <v>0</v>
      </c>
      <c r="I96" s="30">
        <v>0</v>
      </c>
    </row>
    <row r="97" spans="1:9" ht="24.95" customHeight="1" x14ac:dyDescent="0.25">
      <c r="A97" s="121"/>
      <c r="B97" s="228" t="s">
        <v>204</v>
      </c>
      <c r="C97" s="228"/>
      <c r="D97" s="228"/>
      <c r="E97" s="228"/>
      <c r="F97" s="228"/>
      <c r="G97" s="23" t="s">
        <v>203</v>
      </c>
      <c r="H97" s="30"/>
      <c r="I97" s="30"/>
    </row>
    <row r="98" spans="1:9" ht="24.95" customHeight="1" x14ac:dyDescent="0.25">
      <c r="A98" s="121"/>
      <c r="B98" s="228" t="s">
        <v>202</v>
      </c>
      <c r="C98" s="228"/>
      <c r="D98" s="228"/>
      <c r="E98" s="228"/>
      <c r="F98" s="228"/>
      <c r="G98" s="23" t="s">
        <v>201</v>
      </c>
      <c r="H98" s="30">
        <v>0</v>
      </c>
      <c r="I98" s="30">
        <v>0</v>
      </c>
    </row>
    <row r="99" spans="1:9" ht="24.95" customHeight="1" x14ac:dyDescent="0.25">
      <c r="A99" s="121"/>
      <c r="B99" s="243" t="s">
        <v>200</v>
      </c>
      <c r="C99" s="243"/>
      <c r="D99" s="243"/>
      <c r="E99" s="243"/>
      <c r="F99" s="243"/>
      <c r="G99" s="23" t="s">
        <v>199</v>
      </c>
      <c r="H99" s="30">
        <v>4643587</v>
      </c>
      <c r="I99" s="30">
        <v>16494601</v>
      </c>
    </row>
    <row r="100" spans="1:9" ht="24.95" customHeight="1" x14ac:dyDescent="0.25">
      <c r="A100" s="121"/>
      <c r="B100" s="228" t="s">
        <v>198</v>
      </c>
      <c r="C100" s="228"/>
      <c r="D100" s="228"/>
      <c r="E100" s="228"/>
      <c r="F100" s="228"/>
      <c r="G100" s="23" t="s">
        <v>197</v>
      </c>
      <c r="H100" s="30">
        <v>0</v>
      </c>
      <c r="I100" s="30">
        <v>0</v>
      </c>
    </row>
    <row r="101" spans="1:9" ht="24.95" customHeight="1" x14ac:dyDescent="0.25">
      <c r="A101" s="121"/>
      <c r="B101" s="228" t="s">
        <v>196</v>
      </c>
      <c r="C101" s="228"/>
      <c r="D101" s="228"/>
      <c r="E101" s="228"/>
      <c r="F101" s="228"/>
      <c r="G101" s="23" t="s">
        <v>195</v>
      </c>
      <c r="H101" s="30">
        <v>823640</v>
      </c>
      <c r="I101" s="30">
        <v>7001648</v>
      </c>
    </row>
    <row r="102" spans="1:9" ht="24.95" customHeight="1" x14ac:dyDescent="0.25">
      <c r="A102" s="121"/>
      <c r="B102" s="228" t="s">
        <v>194</v>
      </c>
      <c r="C102" s="228"/>
      <c r="D102" s="228"/>
      <c r="E102" s="228"/>
      <c r="F102" s="228"/>
      <c r="G102" s="23" t="s">
        <v>193</v>
      </c>
      <c r="H102" s="30">
        <v>0</v>
      </c>
      <c r="I102" s="30">
        <v>0</v>
      </c>
    </row>
    <row r="103" spans="1:9" ht="24.95" customHeight="1" x14ac:dyDescent="0.25">
      <c r="A103" s="121"/>
      <c r="B103" s="228" t="s">
        <v>192</v>
      </c>
      <c r="C103" s="228"/>
      <c r="D103" s="228"/>
      <c r="E103" s="228"/>
      <c r="F103" s="228"/>
      <c r="G103" s="23" t="s">
        <v>191</v>
      </c>
      <c r="H103" s="30">
        <v>0</v>
      </c>
      <c r="I103" s="30">
        <v>0</v>
      </c>
    </row>
    <row r="104" spans="1:9" ht="24.95" customHeight="1" x14ac:dyDescent="0.25">
      <c r="A104" s="121"/>
      <c r="B104" s="228" t="s">
        <v>190</v>
      </c>
      <c r="C104" s="228"/>
      <c r="D104" s="228"/>
      <c r="E104" s="228"/>
      <c r="F104" s="228"/>
      <c r="G104" s="23" t="s">
        <v>189</v>
      </c>
      <c r="H104" s="30">
        <v>2</v>
      </c>
      <c r="I104" s="30"/>
    </row>
    <row r="105" spans="1:9" ht="24.95" customHeight="1" x14ac:dyDescent="0.25">
      <c r="A105" s="121"/>
      <c r="B105" s="228" t="s">
        <v>188</v>
      </c>
      <c r="C105" s="228"/>
      <c r="D105" s="228"/>
      <c r="E105" s="228"/>
      <c r="F105" s="228"/>
      <c r="G105" s="23" t="s">
        <v>187</v>
      </c>
      <c r="H105" s="30">
        <v>2568336</v>
      </c>
      <c r="I105" s="30">
        <v>5673609</v>
      </c>
    </row>
    <row r="106" spans="1:9" ht="24.95" customHeight="1" x14ac:dyDescent="0.25">
      <c r="A106" s="121"/>
      <c r="B106" s="228" t="s">
        <v>186</v>
      </c>
      <c r="C106" s="228"/>
      <c r="D106" s="228"/>
      <c r="E106" s="228"/>
      <c r="F106" s="228"/>
      <c r="G106" s="23" t="s">
        <v>185</v>
      </c>
      <c r="H106" s="30">
        <v>311646</v>
      </c>
      <c r="I106" s="30">
        <v>3644382</v>
      </c>
    </row>
    <row r="107" spans="1:9" ht="24.95" customHeight="1" x14ac:dyDescent="0.25">
      <c r="A107" s="121"/>
      <c r="B107" s="228" t="s">
        <v>184</v>
      </c>
      <c r="C107" s="228"/>
      <c r="D107" s="228"/>
      <c r="E107" s="228"/>
      <c r="F107" s="228"/>
      <c r="G107" s="23" t="s">
        <v>183</v>
      </c>
      <c r="H107" s="30">
        <v>0</v>
      </c>
      <c r="I107" s="30">
        <v>0</v>
      </c>
    </row>
    <row r="108" spans="1:9" ht="24.95" customHeight="1" x14ac:dyDescent="0.25">
      <c r="A108" s="121"/>
      <c r="B108" s="228" t="s">
        <v>182</v>
      </c>
      <c r="C108" s="228"/>
      <c r="D108" s="228"/>
      <c r="E108" s="228"/>
      <c r="F108" s="228"/>
      <c r="G108" s="23" t="s">
        <v>181</v>
      </c>
      <c r="H108" s="30">
        <v>0</v>
      </c>
      <c r="I108" s="30">
        <v>0</v>
      </c>
    </row>
    <row r="109" spans="1:9" ht="24.95" customHeight="1" x14ac:dyDescent="0.25">
      <c r="A109" s="121"/>
      <c r="B109" s="228" t="s">
        <v>180</v>
      </c>
      <c r="C109" s="228"/>
      <c r="D109" s="228"/>
      <c r="E109" s="228"/>
      <c r="F109" s="228"/>
      <c r="G109" s="23" t="s">
        <v>179</v>
      </c>
      <c r="H109" s="30">
        <v>288900</v>
      </c>
      <c r="I109" s="30">
        <v>139900</v>
      </c>
    </row>
    <row r="110" spans="1:9" ht="24.95" customHeight="1" x14ac:dyDescent="0.25">
      <c r="A110" s="121"/>
      <c r="B110" s="228" t="s">
        <v>178</v>
      </c>
      <c r="C110" s="228"/>
      <c r="D110" s="228"/>
      <c r="E110" s="228"/>
      <c r="F110" s="228"/>
      <c r="G110" s="23" t="s">
        <v>177</v>
      </c>
      <c r="H110" s="30">
        <v>651063</v>
      </c>
      <c r="I110" s="30">
        <v>35062</v>
      </c>
    </row>
    <row r="111" spans="1:9" ht="24.95" customHeight="1" x14ac:dyDescent="0.25">
      <c r="A111" s="121"/>
      <c r="B111" s="243" t="s">
        <v>176</v>
      </c>
      <c r="C111" s="243"/>
      <c r="D111" s="243"/>
      <c r="E111" s="243"/>
      <c r="F111" s="243"/>
      <c r="G111" s="23" t="s">
        <v>175</v>
      </c>
      <c r="H111" s="30">
        <v>3275236</v>
      </c>
      <c r="I111" s="30">
        <v>17454336</v>
      </c>
    </row>
    <row r="112" spans="1:9" ht="24.95" customHeight="1" x14ac:dyDescent="0.25">
      <c r="A112" s="121"/>
      <c r="B112" s="228" t="s">
        <v>174</v>
      </c>
      <c r="C112" s="228"/>
      <c r="D112" s="228"/>
      <c r="E112" s="228"/>
      <c r="F112" s="228"/>
      <c r="G112" s="23" t="s">
        <v>173</v>
      </c>
      <c r="H112" s="30">
        <v>0</v>
      </c>
      <c r="I112" s="30">
        <v>0</v>
      </c>
    </row>
    <row r="113" spans="1:9" ht="24.95" customHeight="1" x14ac:dyDescent="0.25">
      <c r="A113" s="121"/>
      <c r="B113" s="228" t="s">
        <v>172</v>
      </c>
      <c r="C113" s="228"/>
      <c r="D113" s="228"/>
      <c r="E113" s="228"/>
      <c r="F113" s="228"/>
      <c r="G113" s="23" t="s">
        <v>171</v>
      </c>
      <c r="H113" s="30">
        <v>3271269</v>
      </c>
      <c r="I113" s="30">
        <v>17443960</v>
      </c>
    </row>
    <row r="114" spans="1:9" ht="24.95" customHeight="1" x14ac:dyDescent="0.25">
      <c r="A114" s="121"/>
      <c r="B114" s="228" t="s">
        <v>170</v>
      </c>
      <c r="C114" s="228"/>
      <c r="D114" s="228"/>
      <c r="E114" s="228"/>
      <c r="F114" s="228"/>
      <c r="G114" s="23" t="s">
        <v>169</v>
      </c>
      <c r="H114" s="30"/>
      <c r="I114" s="30"/>
    </row>
    <row r="115" spans="1:9" ht="24.95" customHeight="1" x14ac:dyDescent="0.25">
      <c r="A115" s="121"/>
      <c r="B115" s="228" t="s">
        <v>168</v>
      </c>
      <c r="C115" s="228"/>
      <c r="D115" s="228"/>
      <c r="E115" s="228"/>
      <c r="F115" s="228"/>
      <c r="G115" s="23" t="s">
        <v>167</v>
      </c>
      <c r="H115" s="30">
        <v>3967</v>
      </c>
      <c r="I115" s="30">
        <v>10376</v>
      </c>
    </row>
    <row r="116" spans="1:9" ht="24.95" customHeight="1" x14ac:dyDescent="0.25">
      <c r="A116" s="121"/>
      <c r="B116" s="228" t="s">
        <v>166</v>
      </c>
      <c r="C116" s="228"/>
      <c r="D116" s="228"/>
      <c r="E116" s="228"/>
      <c r="F116" s="228"/>
      <c r="G116" s="23" t="s">
        <v>165</v>
      </c>
      <c r="H116" s="30">
        <v>0</v>
      </c>
      <c r="I116" s="30">
        <v>0</v>
      </c>
    </row>
    <row r="117" spans="1:9" ht="24.95" customHeight="1" x14ac:dyDescent="0.25">
      <c r="A117" s="121"/>
      <c r="B117" s="228" t="s">
        <v>164</v>
      </c>
      <c r="C117" s="228"/>
      <c r="D117" s="228"/>
      <c r="E117" s="228"/>
      <c r="F117" s="228"/>
      <c r="G117" s="23" t="s">
        <v>163</v>
      </c>
      <c r="H117" s="30">
        <v>0</v>
      </c>
      <c r="I117" s="30">
        <v>0</v>
      </c>
    </row>
    <row r="118" spans="1:9" ht="24.95" customHeight="1" x14ac:dyDescent="0.25">
      <c r="A118" s="121"/>
      <c r="B118" s="243" t="s">
        <v>162</v>
      </c>
      <c r="C118" s="243"/>
      <c r="D118" s="243"/>
      <c r="E118" s="243"/>
      <c r="F118" s="243"/>
      <c r="G118" s="23" t="s">
        <v>161</v>
      </c>
      <c r="H118" s="30">
        <v>53647652</v>
      </c>
      <c r="I118" s="30">
        <v>69938938</v>
      </c>
    </row>
    <row r="119" spans="1:9" ht="24.95" customHeight="1" x14ac:dyDescent="0.25">
      <c r="A119" s="121"/>
      <c r="B119" s="245" t="s">
        <v>160</v>
      </c>
      <c r="C119" s="245"/>
      <c r="D119" s="245"/>
      <c r="E119" s="245"/>
      <c r="F119" s="245"/>
      <c r="G119" s="23" t="s">
        <v>159</v>
      </c>
      <c r="H119" s="30">
        <v>79299588</v>
      </c>
      <c r="I119" s="30">
        <v>94799303</v>
      </c>
    </row>
    <row r="120" spans="1:9" ht="28.5" customHeight="1" x14ac:dyDescent="0.25">
      <c r="A120" s="121"/>
      <c r="B120" s="261" t="s">
        <v>158</v>
      </c>
      <c r="C120" s="261"/>
      <c r="D120" s="261"/>
      <c r="E120" s="261"/>
      <c r="F120" s="261"/>
      <c r="G120" s="261"/>
      <c r="H120" s="261"/>
      <c r="I120" s="261"/>
    </row>
    <row r="121" spans="1:9" ht="24.95" customHeight="1" x14ac:dyDescent="0.25">
      <c r="A121" s="121"/>
      <c r="B121" s="228" t="s">
        <v>157</v>
      </c>
      <c r="C121" s="228"/>
      <c r="D121" s="228"/>
      <c r="E121" s="228"/>
      <c r="F121" s="228"/>
      <c r="G121" s="23" t="s">
        <v>156</v>
      </c>
      <c r="H121" s="24">
        <f>'2025 год_узб '!H121</f>
        <v>19139488</v>
      </c>
      <c r="I121" s="24">
        <f>'2025 год_узб '!I121</f>
        <v>19139488</v>
      </c>
    </row>
    <row r="122" spans="1:9" ht="24.95" customHeight="1" x14ac:dyDescent="0.25">
      <c r="A122" s="121"/>
      <c r="B122" s="228" t="s">
        <v>155</v>
      </c>
      <c r="C122" s="228"/>
      <c r="D122" s="228"/>
      <c r="E122" s="228"/>
      <c r="F122" s="228"/>
      <c r="G122" s="23" t="s">
        <v>154</v>
      </c>
      <c r="H122" s="24">
        <f>'2025 год_узб '!H122</f>
        <v>0</v>
      </c>
      <c r="I122" s="24">
        <f>'2025 год_узб '!I122</f>
        <v>0</v>
      </c>
    </row>
    <row r="123" spans="1:9" ht="24.95" customHeight="1" x14ac:dyDescent="0.25">
      <c r="A123" s="121"/>
      <c r="B123" s="228" t="s">
        <v>153</v>
      </c>
      <c r="C123" s="228"/>
      <c r="D123" s="228"/>
      <c r="E123" s="228"/>
      <c r="F123" s="228"/>
      <c r="G123" s="23" t="s">
        <v>152</v>
      </c>
      <c r="H123" s="24">
        <f>'2025 год_узб '!H123</f>
        <v>9412649</v>
      </c>
      <c r="I123" s="24">
        <f>'2025 год_узб '!I123</f>
        <v>9306053</v>
      </c>
    </row>
    <row r="124" spans="1:9" ht="24.95" customHeight="1" x14ac:dyDescent="0.25">
      <c r="A124" s="121"/>
      <c r="B124" s="228" t="s">
        <v>151</v>
      </c>
      <c r="C124" s="228"/>
      <c r="D124" s="228"/>
      <c r="E124" s="228"/>
      <c r="F124" s="228"/>
      <c r="G124" s="23" t="s">
        <v>150</v>
      </c>
      <c r="H124" s="24">
        <f>'2025 год_узб '!H124</f>
        <v>0</v>
      </c>
      <c r="I124" s="24">
        <f>'2025 год_узб '!I124</f>
        <v>0</v>
      </c>
    </row>
    <row r="125" spans="1:9" ht="24.95" customHeight="1" x14ac:dyDescent="0.25">
      <c r="A125" s="121"/>
      <c r="B125" s="228" t="s">
        <v>149</v>
      </c>
      <c r="C125" s="228"/>
      <c r="D125" s="228"/>
      <c r="E125" s="228"/>
      <c r="F125" s="228"/>
      <c r="G125" s="23" t="s">
        <v>148</v>
      </c>
      <c r="H125" s="24">
        <f>'2025 год_узб '!H125</f>
        <v>73124937</v>
      </c>
      <c r="I125" s="24">
        <f>'2025 год_узб '!I125</f>
        <v>80633982</v>
      </c>
    </row>
    <row r="126" spans="1:9" ht="24.95" customHeight="1" x14ac:dyDescent="0.25">
      <c r="A126" s="121"/>
      <c r="B126" s="228" t="s">
        <v>147</v>
      </c>
      <c r="C126" s="228"/>
      <c r="D126" s="228"/>
      <c r="E126" s="228"/>
      <c r="F126" s="228"/>
      <c r="G126" s="23" t="s">
        <v>146</v>
      </c>
      <c r="H126" s="24">
        <f>'2025 год_узб '!H126</f>
        <v>9501528</v>
      </c>
      <c r="I126" s="24">
        <f>'2025 год_узб '!I126</f>
        <v>9501528</v>
      </c>
    </row>
    <row r="127" spans="1:9" ht="24.95" customHeight="1" x14ac:dyDescent="0.25">
      <c r="A127" s="121"/>
      <c r="B127" s="228" t="s">
        <v>145</v>
      </c>
      <c r="C127" s="228"/>
      <c r="D127" s="228"/>
      <c r="E127" s="228"/>
      <c r="F127" s="228"/>
      <c r="G127" s="23" t="s">
        <v>144</v>
      </c>
      <c r="H127" s="24">
        <f>'2025 год_узб '!H127</f>
        <v>0</v>
      </c>
      <c r="I127" s="24">
        <f>'2025 год_узб '!I127</f>
        <v>0</v>
      </c>
    </row>
    <row r="128" spans="1:9" ht="24.95" customHeight="1" x14ac:dyDescent="0.25">
      <c r="A128" s="121"/>
      <c r="B128" s="243" t="s">
        <v>143</v>
      </c>
      <c r="C128" s="243"/>
      <c r="D128" s="243"/>
      <c r="E128" s="243"/>
      <c r="F128" s="243"/>
      <c r="G128" s="23" t="s">
        <v>142</v>
      </c>
      <c r="H128" s="24">
        <f>'2025 год_узб '!H128</f>
        <v>111178602</v>
      </c>
      <c r="I128" s="24">
        <f>'2025 год_узб '!I128</f>
        <v>118581051</v>
      </c>
    </row>
    <row r="129" spans="1:9" ht="24.95" customHeight="1" x14ac:dyDescent="0.25">
      <c r="A129" s="121"/>
      <c r="B129" s="243" t="s">
        <v>141</v>
      </c>
      <c r="C129" s="243"/>
      <c r="D129" s="243"/>
      <c r="E129" s="243"/>
      <c r="F129" s="243"/>
      <c r="G129" s="23"/>
      <c r="H129" s="24">
        <f>'2025 год_узб '!H129</f>
        <v>0</v>
      </c>
      <c r="I129" s="24">
        <f>'2025 год_узб '!I129</f>
        <v>0</v>
      </c>
    </row>
    <row r="130" spans="1:9" ht="24.95" customHeight="1" x14ac:dyDescent="0.25">
      <c r="A130" s="121"/>
      <c r="B130" s="243" t="s">
        <v>140</v>
      </c>
      <c r="C130" s="243"/>
      <c r="D130" s="243"/>
      <c r="E130" s="243"/>
      <c r="F130" s="243"/>
      <c r="G130" s="23" t="s">
        <v>139</v>
      </c>
      <c r="H130" s="24">
        <f>'2025 год_узб '!H130</f>
        <v>12817484</v>
      </c>
      <c r="I130" s="24">
        <f>'2025 год_узб '!I130</f>
        <v>9000000</v>
      </c>
    </row>
    <row r="131" spans="1:9" ht="24.95" customHeight="1" x14ac:dyDescent="0.25">
      <c r="A131" s="121"/>
      <c r="B131" s="243" t="s">
        <v>138</v>
      </c>
      <c r="C131" s="243"/>
      <c r="D131" s="243"/>
      <c r="E131" s="243"/>
      <c r="F131" s="243"/>
      <c r="G131" s="23" t="s">
        <v>137</v>
      </c>
      <c r="H131" s="24">
        <f>'2025 год_узб '!H131</f>
        <v>0</v>
      </c>
      <c r="I131" s="24">
        <f>'2025 год_узб '!I131</f>
        <v>0</v>
      </c>
    </row>
    <row r="132" spans="1:9" ht="24.95" customHeight="1" x14ac:dyDescent="0.25">
      <c r="A132" s="121"/>
      <c r="B132" s="228" t="s">
        <v>136</v>
      </c>
      <c r="C132" s="228"/>
      <c r="D132" s="228"/>
      <c r="E132" s="228"/>
      <c r="F132" s="228"/>
      <c r="G132" s="23" t="s">
        <v>135</v>
      </c>
      <c r="H132" s="24">
        <f>'2025 год_узб '!H132</f>
        <v>0</v>
      </c>
      <c r="I132" s="24">
        <f>'2025 год_узб '!I132</f>
        <v>0</v>
      </c>
    </row>
    <row r="133" spans="1:9" ht="24.95" customHeight="1" x14ac:dyDescent="0.25">
      <c r="A133" s="121"/>
      <c r="B133" s="228" t="s">
        <v>134</v>
      </c>
      <c r="C133" s="228"/>
      <c r="D133" s="228"/>
      <c r="E133" s="228"/>
      <c r="F133" s="228"/>
      <c r="G133" s="23" t="s">
        <v>133</v>
      </c>
      <c r="H133" s="24">
        <f>'2025 год_узб '!H133</f>
        <v>0</v>
      </c>
      <c r="I133" s="24">
        <f>'2025 год_узб '!I133</f>
        <v>0</v>
      </c>
    </row>
    <row r="134" spans="1:9" ht="33.75" customHeight="1" x14ac:dyDescent="0.25">
      <c r="A134" s="121"/>
      <c r="B134" s="228" t="s">
        <v>132</v>
      </c>
      <c r="C134" s="228"/>
      <c r="D134" s="228"/>
      <c r="E134" s="228"/>
      <c r="F134" s="228"/>
      <c r="G134" s="23" t="s">
        <v>131</v>
      </c>
      <c r="H134" s="24">
        <f>'2025 год_узб '!H134</f>
        <v>0</v>
      </c>
      <c r="I134" s="24">
        <f>'2025 год_узб '!I134</f>
        <v>0</v>
      </c>
    </row>
    <row r="135" spans="1:9" ht="24.95" customHeight="1" x14ac:dyDescent="0.25">
      <c r="A135" s="121"/>
      <c r="B135" s="228" t="s">
        <v>130</v>
      </c>
      <c r="C135" s="228"/>
      <c r="D135" s="228"/>
      <c r="E135" s="228"/>
      <c r="F135" s="228"/>
      <c r="G135" s="23" t="s">
        <v>129</v>
      </c>
      <c r="H135" s="24">
        <f>'2025 год_узб '!H135</f>
        <v>0</v>
      </c>
      <c r="I135" s="24">
        <f>'2025 год_узб '!I135</f>
        <v>0</v>
      </c>
    </row>
    <row r="136" spans="1:9" ht="22.5" customHeight="1" x14ac:dyDescent="0.25">
      <c r="A136" s="121"/>
      <c r="B136" s="228" t="s">
        <v>128</v>
      </c>
      <c r="C136" s="228"/>
      <c r="D136" s="228"/>
      <c r="E136" s="228"/>
      <c r="F136" s="228"/>
      <c r="G136" s="23" t="s">
        <v>127</v>
      </c>
      <c r="H136" s="24">
        <f>'2025 год_узб '!H136</f>
        <v>0</v>
      </c>
      <c r="I136" s="24">
        <f>'2025 год_узб '!I136</f>
        <v>0</v>
      </c>
    </row>
    <row r="137" spans="1:9" ht="24.95" customHeight="1" x14ac:dyDescent="0.25">
      <c r="A137" s="121"/>
      <c r="B137" s="228" t="s">
        <v>126</v>
      </c>
      <c r="C137" s="228"/>
      <c r="D137" s="228"/>
      <c r="E137" s="228"/>
      <c r="F137" s="228"/>
      <c r="G137" s="23" t="s">
        <v>125</v>
      </c>
      <c r="H137" s="24">
        <f>'2025 год_узб '!H137</f>
        <v>0</v>
      </c>
      <c r="I137" s="24">
        <f>'2025 год_узб '!I137</f>
        <v>0</v>
      </c>
    </row>
    <row r="138" spans="1:9" ht="24.95" customHeight="1" x14ac:dyDescent="0.25">
      <c r="A138" s="121"/>
      <c r="B138" s="228" t="s">
        <v>124</v>
      </c>
      <c r="C138" s="228"/>
      <c r="D138" s="228"/>
      <c r="E138" s="228"/>
      <c r="F138" s="228"/>
      <c r="G138" s="23" t="s">
        <v>123</v>
      </c>
      <c r="H138" s="24">
        <f>'2025 год_узб '!H138</f>
        <v>0</v>
      </c>
      <c r="I138" s="24">
        <f>'2025 год_узб '!I138</f>
        <v>0</v>
      </c>
    </row>
    <row r="139" spans="1:9" ht="24.95" customHeight="1" x14ac:dyDescent="0.25">
      <c r="A139" s="121"/>
      <c r="B139" s="228" t="s">
        <v>122</v>
      </c>
      <c r="C139" s="228"/>
      <c r="D139" s="228"/>
      <c r="E139" s="228"/>
      <c r="F139" s="228"/>
      <c r="G139" s="23" t="s">
        <v>121</v>
      </c>
      <c r="H139" s="24">
        <f>'2025 год_узб '!H139</f>
        <v>12817484</v>
      </c>
      <c r="I139" s="24">
        <f>'2025 год_узб '!I139</f>
        <v>9000000</v>
      </c>
    </row>
    <row r="140" spans="1:9" ht="24.95" customHeight="1" x14ac:dyDescent="0.25">
      <c r="A140" s="121"/>
      <c r="B140" s="228" t="s">
        <v>120</v>
      </c>
      <c r="C140" s="228"/>
      <c r="D140" s="228"/>
      <c r="E140" s="228"/>
      <c r="F140" s="228"/>
      <c r="G140" s="23" t="s">
        <v>119</v>
      </c>
      <c r="H140" s="24">
        <f>'2025 год_узб '!H140</f>
        <v>0</v>
      </c>
      <c r="I140" s="24">
        <f>'2025 год_узб '!I140</f>
        <v>0</v>
      </c>
    </row>
    <row r="141" spans="1:9" ht="24.95" customHeight="1" x14ac:dyDescent="0.25">
      <c r="A141" s="121"/>
      <c r="B141" s="228" t="s">
        <v>118</v>
      </c>
      <c r="C141" s="228"/>
      <c r="D141" s="228"/>
      <c r="E141" s="228"/>
      <c r="F141" s="228"/>
      <c r="G141" s="23" t="s">
        <v>117</v>
      </c>
      <c r="H141" s="24">
        <f>'2025 год_узб '!H141</f>
        <v>0</v>
      </c>
      <c r="I141" s="24">
        <f>'2025 год_узб '!I141</f>
        <v>0</v>
      </c>
    </row>
    <row r="142" spans="1:9" ht="24.95" customHeight="1" x14ac:dyDescent="0.25">
      <c r="A142" s="121"/>
      <c r="B142" s="243" t="s">
        <v>116</v>
      </c>
      <c r="C142" s="243"/>
      <c r="D142" s="243"/>
      <c r="E142" s="243"/>
      <c r="F142" s="243"/>
      <c r="G142" s="23" t="s">
        <v>115</v>
      </c>
      <c r="H142" s="24">
        <f>'2025 год_узб '!H142</f>
        <v>13389782</v>
      </c>
      <c r="I142" s="24">
        <f>'2025 год_узб '!I142</f>
        <v>947400</v>
      </c>
    </row>
    <row r="143" spans="1:9" ht="47.25" customHeight="1" x14ac:dyDescent="0.25">
      <c r="A143" s="121"/>
      <c r="B143" s="243" t="s">
        <v>114</v>
      </c>
      <c r="C143" s="243"/>
      <c r="D143" s="243"/>
      <c r="E143" s="243"/>
      <c r="F143" s="243"/>
      <c r="G143" s="23" t="s">
        <v>113</v>
      </c>
      <c r="H143" s="24">
        <f>'2025 год_узб '!H143</f>
        <v>3589790</v>
      </c>
      <c r="I143" s="24">
        <f>'2025 год_узб '!I143</f>
        <v>947400</v>
      </c>
    </row>
    <row r="144" spans="1:9" ht="24.95" customHeight="1" x14ac:dyDescent="0.25">
      <c r="A144" s="121"/>
      <c r="B144" s="228" t="s">
        <v>112</v>
      </c>
      <c r="C144" s="228"/>
      <c r="D144" s="228"/>
      <c r="E144" s="228"/>
      <c r="F144" s="228"/>
      <c r="G144" s="23" t="s">
        <v>111</v>
      </c>
      <c r="H144" s="24">
        <f>'2025 год_узб '!H144</f>
        <v>0</v>
      </c>
      <c r="I144" s="24">
        <f>'2025 год_узб '!I144</f>
        <v>0</v>
      </c>
    </row>
    <row r="145" spans="1:9" ht="24.95" customHeight="1" x14ac:dyDescent="0.25">
      <c r="A145" s="121"/>
      <c r="B145" s="228" t="s">
        <v>110</v>
      </c>
      <c r="C145" s="228"/>
      <c r="D145" s="228"/>
      <c r="E145" s="228"/>
      <c r="F145" s="228"/>
      <c r="G145" s="23" t="s">
        <v>109</v>
      </c>
      <c r="H145" s="24">
        <f>'2025 год_узб '!H145</f>
        <v>2160852</v>
      </c>
      <c r="I145" s="24">
        <f>'2025 год_узб '!I145</f>
        <v>303</v>
      </c>
    </row>
    <row r="146" spans="1:9" ht="24.95" customHeight="1" x14ac:dyDescent="0.25">
      <c r="A146" s="121"/>
      <c r="B146" s="228" t="s">
        <v>108</v>
      </c>
      <c r="C146" s="228"/>
      <c r="D146" s="228"/>
      <c r="E146" s="228"/>
      <c r="F146" s="228"/>
      <c r="G146" s="23" t="s">
        <v>107</v>
      </c>
      <c r="H146" s="24">
        <f>'2025 год_узб '!H146</f>
        <v>0</v>
      </c>
      <c r="I146" s="24">
        <f>'2025 год_узб '!I146</f>
        <v>0</v>
      </c>
    </row>
    <row r="147" spans="1:9" ht="24.95" customHeight="1" x14ac:dyDescent="0.25">
      <c r="A147" s="121"/>
      <c r="B147" s="228" t="s">
        <v>106</v>
      </c>
      <c r="C147" s="228"/>
      <c r="D147" s="228"/>
      <c r="E147" s="228"/>
      <c r="F147" s="228"/>
      <c r="G147" s="23" t="s">
        <v>105</v>
      </c>
      <c r="H147" s="24">
        <f>'2025 год_узб '!H147</f>
        <v>0</v>
      </c>
      <c r="I147" s="24">
        <f>'2025 год_узб '!I147</f>
        <v>0</v>
      </c>
    </row>
    <row r="148" spans="1:9" ht="24.95" customHeight="1" x14ac:dyDescent="0.25">
      <c r="A148" s="121"/>
      <c r="B148" s="228" t="s">
        <v>104</v>
      </c>
      <c r="C148" s="228"/>
      <c r="D148" s="228"/>
      <c r="E148" s="228"/>
      <c r="F148" s="228"/>
      <c r="G148" s="23" t="s">
        <v>103</v>
      </c>
      <c r="H148" s="24">
        <f>'2025 год_узб '!H148</f>
        <v>0</v>
      </c>
      <c r="I148" s="24">
        <f>'2025 год_узб '!I148</f>
        <v>0</v>
      </c>
    </row>
    <row r="149" spans="1:9" ht="24.95" customHeight="1" x14ac:dyDescent="0.25">
      <c r="A149" s="121"/>
      <c r="B149" s="228" t="s">
        <v>102</v>
      </c>
      <c r="C149" s="228"/>
      <c r="D149" s="228"/>
      <c r="E149" s="228"/>
      <c r="F149" s="228"/>
      <c r="G149" s="23" t="s">
        <v>101</v>
      </c>
      <c r="H149" s="24">
        <f>'2025 год_узб '!H149</f>
        <v>0</v>
      </c>
      <c r="I149" s="24">
        <f>'2025 год_узб '!I149</f>
        <v>0</v>
      </c>
    </row>
    <row r="150" spans="1:9" ht="24.95" customHeight="1" x14ac:dyDescent="0.25">
      <c r="A150" s="121"/>
      <c r="B150" s="228" t="s">
        <v>100</v>
      </c>
      <c r="C150" s="228"/>
      <c r="D150" s="228"/>
      <c r="E150" s="228"/>
      <c r="F150" s="228"/>
      <c r="G150" s="23" t="s">
        <v>99</v>
      </c>
      <c r="H150" s="24">
        <f>'2025 год_узб '!H150</f>
        <v>0</v>
      </c>
      <c r="I150" s="24">
        <f>'2025 год_узб '!I150</f>
        <v>0</v>
      </c>
    </row>
    <row r="151" spans="1:9" ht="24.95" customHeight="1" x14ac:dyDescent="0.25">
      <c r="A151" s="121"/>
      <c r="B151" s="228" t="s">
        <v>98</v>
      </c>
      <c r="C151" s="228"/>
      <c r="D151" s="228"/>
      <c r="E151" s="228"/>
      <c r="F151" s="228"/>
      <c r="G151" s="23" t="s">
        <v>97</v>
      </c>
      <c r="H151" s="24">
        <f>'2025 год_узб '!H151</f>
        <v>515485</v>
      </c>
      <c r="I151" s="24">
        <f>'2025 год_узб '!I151</f>
        <v>94685</v>
      </c>
    </row>
    <row r="152" spans="1:9" ht="24.95" customHeight="1" x14ac:dyDescent="0.25">
      <c r="A152" s="121"/>
      <c r="B152" s="228" t="s">
        <v>96</v>
      </c>
      <c r="C152" s="228"/>
      <c r="D152" s="228"/>
      <c r="E152" s="228"/>
      <c r="F152" s="228"/>
      <c r="G152" s="23" t="s">
        <v>95</v>
      </c>
      <c r="H152" s="24">
        <f>'2025 год_узб '!H152</f>
        <v>0</v>
      </c>
      <c r="I152" s="24">
        <f>'2025 год_узб '!I152</f>
        <v>0</v>
      </c>
    </row>
    <row r="153" spans="1:9" ht="24.95" customHeight="1" x14ac:dyDescent="0.25">
      <c r="A153" s="121"/>
      <c r="B153" s="228" t="s">
        <v>94</v>
      </c>
      <c r="C153" s="228"/>
      <c r="D153" s="228"/>
      <c r="E153" s="228"/>
      <c r="F153" s="228"/>
      <c r="G153" s="23" t="s">
        <v>93</v>
      </c>
      <c r="H153" s="24">
        <f>'2025 год_узб '!H153</f>
        <v>0</v>
      </c>
      <c r="I153" s="24">
        <f>'2025 год_узб '!I153</f>
        <v>0</v>
      </c>
    </row>
    <row r="154" spans="1:9" ht="24.95" customHeight="1" x14ac:dyDescent="0.25">
      <c r="A154" s="121"/>
      <c r="B154" s="228" t="s">
        <v>92</v>
      </c>
      <c r="C154" s="228"/>
      <c r="D154" s="228"/>
      <c r="E154" s="228"/>
      <c r="F154" s="228"/>
      <c r="G154" s="23" t="s">
        <v>91</v>
      </c>
      <c r="H154" s="24">
        <f>'2025 год_узб '!H154</f>
        <v>0</v>
      </c>
      <c r="I154" s="24">
        <f>'2025 год_узб '!I154</f>
        <v>0</v>
      </c>
    </row>
    <row r="155" spans="1:9" ht="24.95" customHeight="1" x14ac:dyDescent="0.25">
      <c r="A155" s="121"/>
      <c r="B155" s="228" t="s">
        <v>90</v>
      </c>
      <c r="C155" s="228"/>
      <c r="D155" s="228"/>
      <c r="E155" s="228"/>
      <c r="F155" s="228"/>
      <c r="G155" s="23" t="s">
        <v>89</v>
      </c>
      <c r="H155" s="24">
        <f>'2025 год_узб '!H155</f>
        <v>908658</v>
      </c>
      <c r="I155" s="24">
        <f>'2025 год_узб '!I155</f>
        <v>851250</v>
      </c>
    </row>
    <row r="156" spans="1:9" ht="24.95" customHeight="1" x14ac:dyDescent="0.25">
      <c r="A156" s="121"/>
      <c r="B156" s="228" t="s">
        <v>88</v>
      </c>
      <c r="C156" s="228"/>
      <c r="D156" s="228"/>
      <c r="E156" s="228"/>
      <c r="F156" s="228"/>
      <c r="G156" s="23" t="s">
        <v>87</v>
      </c>
      <c r="H156" s="24">
        <f>'2025 год_узб '!H156</f>
        <v>0</v>
      </c>
      <c r="I156" s="24">
        <f>'2025 год_узб '!I156</f>
        <v>0</v>
      </c>
    </row>
    <row r="157" spans="1:9" ht="24.95" customHeight="1" x14ac:dyDescent="0.25">
      <c r="A157" s="121"/>
      <c r="B157" s="228" t="s">
        <v>86</v>
      </c>
      <c r="C157" s="228"/>
      <c r="D157" s="228"/>
      <c r="E157" s="228"/>
      <c r="F157" s="228"/>
      <c r="G157" s="23" t="s">
        <v>85</v>
      </c>
      <c r="H157" s="24">
        <f>'2025 год_узб '!H157</f>
        <v>0</v>
      </c>
      <c r="I157" s="24">
        <f>'2025 год_узб '!I157</f>
        <v>0</v>
      </c>
    </row>
    <row r="158" spans="1:9" ht="24.95" customHeight="1" x14ac:dyDescent="0.25">
      <c r="A158" s="121"/>
      <c r="B158" s="228" t="s">
        <v>84</v>
      </c>
      <c r="C158" s="228"/>
      <c r="D158" s="228"/>
      <c r="E158" s="228"/>
      <c r="F158" s="228"/>
      <c r="G158" s="23" t="s">
        <v>83</v>
      </c>
      <c r="H158" s="24">
        <f>'2025 год_узб '!H158</f>
        <v>0</v>
      </c>
      <c r="I158" s="24">
        <f>'2025 год_узб '!I158</f>
        <v>0</v>
      </c>
    </row>
    <row r="159" spans="1:9" ht="24.95" customHeight="1" x14ac:dyDescent="0.25">
      <c r="A159" s="121"/>
      <c r="B159" s="228" t="s">
        <v>82</v>
      </c>
      <c r="C159" s="228"/>
      <c r="D159" s="228"/>
      <c r="E159" s="228"/>
      <c r="F159" s="228"/>
      <c r="G159" s="23" t="s">
        <v>81</v>
      </c>
      <c r="H159" s="24">
        <f>'2025 год_узб '!H159</f>
        <v>9799992</v>
      </c>
      <c r="I159" s="24">
        <f>'2025 год_узб '!I159</f>
        <v>0</v>
      </c>
    </row>
    <row r="160" spans="1:9" ht="24.95" customHeight="1" x14ac:dyDescent="0.25">
      <c r="A160" s="121"/>
      <c r="B160" s="228" t="s">
        <v>80</v>
      </c>
      <c r="C160" s="228"/>
      <c r="D160" s="228"/>
      <c r="E160" s="228"/>
      <c r="F160" s="228"/>
      <c r="G160" s="23" t="s">
        <v>79</v>
      </c>
      <c r="H160" s="24">
        <f>'2025 год_узб '!H160</f>
        <v>4795</v>
      </c>
      <c r="I160" s="24">
        <f>'2025 год_узб '!I160</f>
        <v>1162</v>
      </c>
    </row>
    <row r="161" spans="1:9" ht="24.95" customHeight="1" x14ac:dyDescent="0.25">
      <c r="A161" s="121"/>
      <c r="B161" s="243" t="s">
        <v>78</v>
      </c>
      <c r="C161" s="243"/>
      <c r="D161" s="243"/>
      <c r="E161" s="243"/>
      <c r="F161" s="243"/>
      <c r="G161" s="23" t="s">
        <v>77</v>
      </c>
      <c r="H161" s="24">
        <f>'2025 год_узб '!H161</f>
        <v>26207266</v>
      </c>
      <c r="I161" s="24">
        <f>'2025 год_узб '!I161</f>
        <v>9947400</v>
      </c>
    </row>
    <row r="162" spans="1:9" ht="24.95" customHeight="1" x14ac:dyDescent="0.25">
      <c r="A162" s="121"/>
      <c r="B162" s="243" t="s">
        <v>76</v>
      </c>
      <c r="C162" s="243"/>
      <c r="D162" s="243"/>
      <c r="E162" s="243"/>
      <c r="F162" s="243"/>
      <c r="G162" s="23" t="s">
        <v>75</v>
      </c>
      <c r="H162" s="24">
        <f>'2025 год_узб '!H162</f>
        <v>137385868</v>
      </c>
      <c r="I162" s="24">
        <f>'2025 год_узб '!I162</f>
        <v>128528451</v>
      </c>
    </row>
    <row r="163" spans="1:9" s="48" customFormat="1" ht="16.5" customHeight="1" x14ac:dyDescent="0.25">
      <c r="A163" s="121" t="s">
        <v>74</v>
      </c>
      <c r="B163" s="158" t="s">
        <v>489</v>
      </c>
      <c r="C163" s="158"/>
      <c r="D163" s="158"/>
      <c r="E163" s="158"/>
      <c r="F163" s="158"/>
      <c r="G163" s="158"/>
      <c r="H163" s="158"/>
      <c r="I163" s="158"/>
    </row>
    <row r="164" spans="1:9" ht="33" customHeight="1" x14ac:dyDescent="0.25">
      <c r="A164" s="121"/>
      <c r="B164" s="226" t="s">
        <v>490</v>
      </c>
      <c r="C164" s="226"/>
      <c r="D164" s="226"/>
      <c r="E164" s="227" t="s">
        <v>491</v>
      </c>
      <c r="F164" s="225" t="s">
        <v>536</v>
      </c>
      <c r="G164" s="225"/>
      <c r="H164" s="225" t="s">
        <v>492</v>
      </c>
      <c r="I164" s="225"/>
    </row>
    <row r="165" spans="1:9" x14ac:dyDescent="0.25">
      <c r="A165" s="121"/>
      <c r="B165" s="226"/>
      <c r="C165" s="226"/>
      <c r="D165" s="226"/>
      <c r="E165" s="227"/>
      <c r="F165" s="32" t="s">
        <v>493</v>
      </c>
      <c r="G165" s="32" t="s">
        <v>494</v>
      </c>
      <c r="H165" s="32" t="s">
        <v>493</v>
      </c>
      <c r="I165" s="32" t="s">
        <v>494</v>
      </c>
    </row>
    <row r="166" spans="1:9" ht="24.95" customHeight="1" x14ac:dyDescent="0.25">
      <c r="A166" s="121"/>
      <c r="B166" s="224" t="s">
        <v>66</v>
      </c>
      <c r="C166" s="224"/>
      <c r="D166" s="224"/>
      <c r="E166" s="25" t="s">
        <v>65</v>
      </c>
      <c r="F166" s="26">
        <f>'2025 год_узб '!F166</f>
        <v>238093340</v>
      </c>
      <c r="G166" s="26">
        <f>'2025 год_узб '!G166</f>
        <v>0</v>
      </c>
      <c r="H166" s="26">
        <f>'2025 год_узб '!H166</f>
        <v>225437116</v>
      </c>
      <c r="I166" s="26">
        <f>'2025 год_узб '!I166</f>
        <v>0</v>
      </c>
    </row>
    <row r="167" spans="1:9" ht="24.95" customHeight="1" x14ac:dyDescent="0.25">
      <c r="A167" s="121"/>
      <c r="B167" s="224" t="s">
        <v>64</v>
      </c>
      <c r="C167" s="224"/>
      <c r="D167" s="224"/>
      <c r="E167" s="25" t="s">
        <v>63</v>
      </c>
      <c r="F167" s="26">
        <f>'2025 год_узб '!F167</f>
        <v>0</v>
      </c>
      <c r="G167" s="26">
        <f>'2025 год_узб '!G167</f>
        <v>177500829</v>
      </c>
      <c r="H167" s="26">
        <f>'2025 год_узб '!H167</f>
        <v>0</v>
      </c>
      <c r="I167" s="26">
        <f>'2025 год_узб '!I167</f>
        <v>187959685</v>
      </c>
    </row>
    <row r="168" spans="1:9" ht="24.95" customHeight="1" x14ac:dyDescent="0.25">
      <c r="A168" s="121"/>
      <c r="B168" s="224" t="s">
        <v>62</v>
      </c>
      <c r="C168" s="224"/>
      <c r="D168" s="224"/>
      <c r="E168" s="25" t="s">
        <v>61</v>
      </c>
      <c r="F168" s="26">
        <f>'2025 год_узб '!F168</f>
        <v>60592511</v>
      </c>
      <c r="G168" s="26">
        <f>'2025 год_узб '!G168</f>
        <v>0</v>
      </c>
      <c r="H168" s="26">
        <f>'2025 год_узб '!H168</f>
        <v>37477431</v>
      </c>
      <c r="I168" s="26">
        <f>'2025 год_узб '!I168</f>
        <v>0</v>
      </c>
    </row>
    <row r="169" spans="1:9" ht="24.95" customHeight="1" x14ac:dyDescent="0.25">
      <c r="A169" s="121"/>
      <c r="B169" s="224" t="s">
        <v>60</v>
      </c>
      <c r="C169" s="224"/>
      <c r="D169" s="224"/>
      <c r="E169" s="25" t="s">
        <v>59</v>
      </c>
      <c r="F169" s="26">
        <f>'2025 год_узб '!F169</f>
        <v>0</v>
      </c>
      <c r="G169" s="26">
        <f>'2025 год_узб '!G169</f>
        <v>22272832</v>
      </c>
      <c r="H169" s="26">
        <f>'2025 год_узб '!H169</f>
        <v>0</v>
      </c>
      <c r="I169" s="26">
        <f>'2025 год_узб '!I169</f>
        <v>19556977</v>
      </c>
    </row>
    <row r="170" spans="1:9" ht="24.95" customHeight="1" x14ac:dyDescent="0.25">
      <c r="A170" s="121"/>
      <c r="B170" s="224" t="s">
        <v>58</v>
      </c>
      <c r="C170" s="224"/>
      <c r="D170" s="224"/>
      <c r="E170" s="25" t="s">
        <v>57</v>
      </c>
      <c r="F170" s="26">
        <f>'2025 год_узб '!F170</f>
        <v>0</v>
      </c>
      <c r="G170" s="26">
        <f>'2025 год_узб '!G170</f>
        <v>1580208</v>
      </c>
      <c r="H170" s="26">
        <f>'2025 год_узб '!H170</f>
        <v>0</v>
      </c>
      <c r="I170" s="26">
        <f>'2025 год_узб '!I170</f>
        <v>1155393</v>
      </c>
    </row>
    <row r="171" spans="1:9" ht="24.95" customHeight="1" x14ac:dyDescent="0.25">
      <c r="A171" s="121"/>
      <c r="B171" s="224" t="s">
        <v>56</v>
      </c>
      <c r="C171" s="224"/>
      <c r="D171" s="224"/>
      <c r="E171" s="25" t="s">
        <v>55</v>
      </c>
      <c r="F171" s="26">
        <f>'2025 год_узб '!F171</f>
        <v>0</v>
      </c>
      <c r="G171" s="26">
        <f>'2025 год_узб '!G171</f>
        <v>4249112</v>
      </c>
      <c r="H171" s="26">
        <f>'2025 год_узб '!H171</f>
        <v>0</v>
      </c>
      <c r="I171" s="26">
        <f>'2025 год_узб '!I171</f>
        <v>4350324</v>
      </c>
    </row>
    <row r="172" spans="1:9" ht="24.95" customHeight="1" x14ac:dyDescent="0.25">
      <c r="A172" s="121"/>
      <c r="B172" s="224" t="s">
        <v>54</v>
      </c>
      <c r="C172" s="224"/>
      <c r="D172" s="224"/>
      <c r="E172" s="25" t="s">
        <v>53</v>
      </c>
      <c r="F172" s="26">
        <f>'2025 год_узб '!F172</f>
        <v>0</v>
      </c>
      <c r="G172" s="26">
        <f>'2025 год_узб '!G172</f>
        <v>16443512</v>
      </c>
      <c r="H172" s="26">
        <f>'2025 год_узб '!H172</f>
        <v>0</v>
      </c>
      <c r="I172" s="26">
        <f>'2025 год_узб '!I172</f>
        <v>14051260</v>
      </c>
    </row>
    <row r="173" spans="1:9" ht="24.95" customHeight="1" x14ac:dyDescent="0.25">
      <c r="A173" s="121"/>
      <c r="B173" s="224" t="s">
        <v>52</v>
      </c>
      <c r="C173" s="224"/>
      <c r="D173" s="224"/>
      <c r="E173" s="25" t="s">
        <v>51</v>
      </c>
      <c r="F173" s="26">
        <f>'2025 год_узб '!F173</f>
        <v>0</v>
      </c>
      <c r="G173" s="26">
        <f>'2025 год_узб '!G173</f>
        <v>0</v>
      </c>
      <c r="H173" s="26">
        <f>'2025 год_узб '!H173</f>
        <v>0</v>
      </c>
      <c r="I173" s="26">
        <f>'2025 год_узб '!I173</f>
        <v>0</v>
      </c>
    </row>
    <row r="174" spans="1:9" ht="24.95" customHeight="1" x14ac:dyDescent="0.25">
      <c r="A174" s="121"/>
      <c r="B174" s="224" t="s">
        <v>50</v>
      </c>
      <c r="C174" s="224"/>
      <c r="D174" s="224"/>
      <c r="E174" s="25" t="s">
        <v>49</v>
      </c>
      <c r="F174" s="26">
        <f>'2025 год_узб '!F174</f>
        <v>1173178</v>
      </c>
      <c r="G174" s="26">
        <f>'2025 год_узб '!G174</f>
        <v>0</v>
      </c>
      <c r="H174" s="26">
        <f>'2025 год_узб '!H174</f>
        <v>2060516</v>
      </c>
      <c r="I174" s="26">
        <f>'2025 год_узб '!I174</f>
        <v>0</v>
      </c>
    </row>
    <row r="175" spans="1:9" ht="24.95" customHeight="1" x14ac:dyDescent="0.25">
      <c r="A175" s="121"/>
      <c r="B175" s="224" t="s">
        <v>48</v>
      </c>
      <c r="C175" s="224"/>
      <c r="D175" s="224"/>
      <c r="E175" s="25">
        <v>100</v>
      </c>
      <c r="F175" s="26">
        <f>'2025 год_узб '!F175</f>
        <v>39492857</v>
      </c>
      <c r="G175" s="26">
        <f>'2025 год_узб '!G175</f>
        <v>0</v>
      </c>
      <c r="H175" s="26">
        <f>'2025 год_узб '!H175</f>
        <v>19980970</v>
      </c>
      <c r="I175" s="26">
        <f>'2025 год_узб '!I175</f>
        <v>0</v>
      </c>
    </row>
    <row r="176" spans="1:9" ht="24.95" customHeight="1" x14ac:dyDescent="0.25">
      <c r="A176" s="121"/>
      <c r="B176" s="224" t="s">
        <v>47</v>
      </c>
      <c r="C176" s="224"/>
      <c r="D176" s="224"/>
      <c r="E176" s="25">
        <v>110</v>
      </c>
      <c r="F176" s="26">
        <f>'2025 год_узб '!F176</f>
        <v>2475121</v>
      </c>
      <c r="G176" s="26">
        <f>'2025 год_узб '!G176</f>
        <v>0</v>
      </c>
      <c r="H176" s="26">
        <f>'2025 год_узб '!H176</f>
        <v>108731</v>
      </c>
      <c r="I176" s="26">
        <f>'2025 год_узб '!I176</f>
        <v>0</v>
      </c>
    </row>
    <row r="177" spans="1:9" ht="24.95" customHeight="1" x14ac:dyDescent="0.25">
      <c r="A177" s="121"/>
      <c r="B177" s="224" t="s">
        <v>46</v>
      </c>
      <c r="C177" s="224"/>
      <c r="D177" s="224"/>
      <c r="E177" s="25">
        <v>120</v>
      </c>
      <c r="F177" s="26">
        <f>'2025 год_узб '!F177</f>
        <v>0</v>
      </c>
      <c r="G177" s="26">
        <f>'2025 год_узб '!G177</f>
        <v>0</v>
      </c>
      <c r="H177" s="26">
        <f>'2025 год_узб '!H177</f>
        <v>0</v>
      </c>
      <c r="I177" s="26">
        <f>'2025 год_узб '!I177</f>
        <v>0</v>
      </c>
    </row>
    <row r="178" spans="1:9" ht="24.95" customHeight="1" x14ac:dyDescent="0.25">
      <c r="A178" s="121"/>
      <c r="B178" s="224" t="s">
        <v>45</v>
      </c>
      <c r="C178" s="224"/>
      <c r="D178" s="224"/>
      <c r="E178" s="25">
        <v>130</v>
      </c>
      <c r="F178" s="26">
        <f>'2025 год_узб '!F178</f>
        <v>0</v>
      </c>
      <c r="G178" s="26">
        <f>'2025 год_узб '!G178</f>
        <v>0</v>
      </c>
      <c r="H178" s="26">
        <f>'2025 год_узб '!H178</f>
        <v>13647</v>
      </c>
      <c r="I178" s="26">
        <f>'2025 год_узб '!I178</f>
        <v>0</v>
      </c>
    </row>
    <row r="179" spans="1:9" ht="24.95" customHeight="1" x14ac:dyDescent="0.25">
      <c r="A179" s="121"/>
      <c r="B179" s="224" t="s">
        <v>44</v>
      </c>
      <c r="C179" s="224"/>
      <c r="D179" s="224"/>
      <c r="E179" s="25">
        <v>140</v>
      </c>
      <c r="F179" s="26">
        <f>'2025 год_узб '!F179</f>
        <v>0</v>
      </c>
      <c r="G179" s="26">
        <f>'2025 год_узб '!G179</f>
        <v>0</v>
      </c>
      <c r="H179" s="26">
        <f>'2025 год_узб '!H179</f>
        <v>0</v>
      </c>
      <c r="I179" s="26">
        <f>'2025 год_узб '!I179</f>
        <v>0</v>
      </c>
    </row>
    <row r="180" spans="1:9" ht="24.95" customHeight="1" x14ac:dyDescent="0.25">
      <c r="A180" s="121"/>
      <c r="B180" s="224" t="s">
        <v>43</v>
      </c>
      <c r="C180" s="224"/>
      <c r="D180" s="224"/>
      <c r="E180" s="25">
        <v>150</v>
      </c>
      <c r="F180" s="26">
        <f>'2025 год_узб '!F180</f>
        <v>2475121</v>
      </c>
      <c r="G180" s="26">
        <f>'2025 год_узб '!G180</f>
        <v>0</v>
      </c>
      <c r="H180" s="26">
        <f>'2025 год_узб '!H180</f>
        <v>95084</v>
      </c>
      <c r="I180" s="26">
        <f>'2025 год_узб '!I180</f>
        <v>0</v>
      </c>
    </row>
    <row r="181" spans="1:9" ht="24.95" customHeight="1" x14ac:dyDescent="0.25">
      <c r="A181" s="121"/>
      <c r="B181" s="224" t="s">
        <v>42</v>
      </c>
      <c r="C181" s="224"/>
      <c r="D181" s="224"/>
      <c r="E181" s="25">
        <v>160</v>
      </c>
      <c r="F181" s="26">
        <f>'2025 год_узб '!F181</f>
        <v>0</v>
      </c>
      <c r="G181" s="26">
        <f>'2025 год_узб '!G181</f>
        <v>0</v>
      </c>
      <c r="H181" s="26">
        <f>'2025 год_узб '!H181</f>
        <v>0</v>
      </c>
      <c r="I181" s="26">
        <f>'2025 год_узб '!I181</f>
        <v>0</v>
      </c>
    </row>
    <row r="182" spans="1:9" ht="24.95" customHeight="1" x14ac:dyDescent="0.25">
      <c r="A182" s="121"/>
      <c r="B182" s="224" t="s">
        <v>41</v>
      </c>
      <c r="C182" s="224"/>
      <c r="D182" s="224"/>
      <c r="E182" s="25">
        <v>170</v>
      </c>
      <c r="F182" s="26">
        <f>'2025 год_узб '!F182</f>
        <v>0</v>
      </c>
      <c r="G182" s="26">
        <f>'2025 год_узб '!G182</f>
        <v>3752497</v>
      </c>
      <c r="H182" s="26">
        <f>'2025 год_узб '!H182</f>
        <v>0</v>
      </c>
      <c r="I182" s="26">
        <f>'2025 год_узб '!I182</f>
        <v>3836736</v>
      </c>
    </row>
    <row r="183" spans="1:9" ht="24.95" customHeight="1" x14ac:dyDescent="0.25">
      <c r="A183" s="121"/>
      <c r="B183" s="224" t="s">
        <v>40</v>
      </c>
      <c r="C183" s="224"/>
      <c r="D183" s="224"/>
      <c r="E183" s="25">
        <v>180</v>
      </c>
      <c r="F183" s="26">
        <f>'2025 год_узб '!F183</f>
        <v>0</v>
      </c>
      <c r="G183" s="26">
        <f>'2025 год_узб '!G183</f>
        <v>1293023</v>
      </c>
      <c r="H183" s="26">
        <f>'2025 год_узб '!H183</f>
        <v>0</v>
      </c>
      <c r="I183" s="26">
        <f>'2025 год_узб '!I183</f>
        <v>3553284</v>
      </c>
    </row>
    <row r="184" spans="1:9" ht="24.95" customHeight="1" x14ac:dyDescent="0.25">
      <c r="A184" s="121"/>
      <c r="B184" s="224" t="s">
        <v>39</v>
      </c>
      <c r="C184" s="224"/>
      <c r="D184" s="224"/>
      <c r="E184" s="25">
        <v>190</v>
      </c>
      <c r="F184" s="26">
        <f>'2025 год_узб '!F184</f>
        <v>0</v>
      </c>
      <c r="G184" s="26">
        <f>'2025 год_узб '!G184</f>
        <v>0</v>
      </c>
      <c r="H184" s="26">
        <f>'2025 год_узб '!H184</f>
        <v>0</v>
      </c>
      <c r="I184" s="26">
        <f>'2025 год_узб '!I184</f>
        <v>0</v>
      </c>
    </row>
    <row r="185" spans="1:9" ht="24.95" customHeight="1" x14ac:dyDescent="0.25">
      <c r="A185" s="121"/>
      <c r="B185" s="224" t="s">
        <v>38</v>
      </c>
      <c r="C185" s="224"/>
      <c r="D185" s="224"/>
      <c r="E185" s="25">
        <v>200</v>
      </c>
      <c r="F185" s="26">
        <f>'2025 год_узб '!F185</f>
        <v>0</v>
      </c>
      <c r="G185" s="26">
        <f>'2025 год_узб '!G185</f>
        <v>2459474</v>
      </c>
      <c r="H185" s="26">
        <f>'2025 год_узб '!H185</f>
        <v>0</v>
      </c>
      <c r="I185" s="26">
        <f>'2025 год_узб '!I185</f>
        <v>283452</v>
      </c>
    </row>
    <row r="186" spans="1:9" ht="24.95" customHeight="1" x14ac:dyDescent="0.25">
      <c r="A186" s="121"/>
      <c r="B186" s="224" t="s">
        <v>37</v>
      </c>
      <c r="C186" s="224"/>
      <c r="D186" s="224"/>
      <c r="E186" s="25">
        <v>210</v>
      </c>
      <c r="F186" s="26">
        <f>'2025 год_узб '!F186</f>
        <v>0</v>
      </c>
      <c r="G186" s="26">
        <f>'2025 год_узб '!G186</f>
        <v>0</v>
      </c>
      <c r="H186" s="26">
        <f>'2025 год_узб '!H186</f>
        <v>0</v>
      </c>
      <c r="I186" s="26">
        <f>'2025 год_узб '!I186</f>
        <v>0</v>
      </c>
    </row>
    <row r="187" spans="1:9" ht="24.95" customHeight="1" x14ac:dyDescent="0.25">
      <c r="A187" s="121"/>
      <c r="B187" s="224" t="s">
        <v>36</v>
      </c>
      <c r="C187" s="224"/>
      <c r="D187" s="224"/>
      <c r="E187" s="25">
        <v>220</v>
      </c>
      <c r="F187" s="26">
        <f>'2025 год_узб '!F187</f>
        <v>38215481</v>
      </c>
      <c r="G187" s="26">
        <f>'2025 год_узб '!G187</f>
        <v>0</v>
      </c>
      <c r="H187" s="26">
        <f>'2025 год_узб '!H187</f>
        <v>16252965</v>
      </c>
      <c r="I187" s="26">
        <f>'2025 год_узб '!I187</f>
        <v>0</v>
      </c>
    </row>
    <row r="188" spans="1:9" ht="24.95" customHeight="1" x14ac:dyDescent="0.25">
      <c r="A188" s="121"/>
      <c r="B188" s="224" t="s">
        <v>35</v>
      </c>
      <c r="C188" s="224"/>
      <c r="D188" s="224"/>
      <c r="E188" s="25">
        <v>230</v>
      </c>
      <c r="F188" s="26">
        <f>'2025 год_узб '!F188</f>
        <v>0</v>
      </c>
      <c r="G188" s="26">
        <f>'2025 год_узб '!G188</f>
        <v>0</v>
      </c>
      <c r="H188" s="26">
        <f>'2025 год_узб '!H188</f>
        <v>0</v>
      </c>
      <c r="I188" s="26">
        <f>'2025 год_узб '!I188</f>
        <v>0</v>
      </c>
    </row>
    <row r="189" spans="1:9" ht="24.95" customHeight="1" x14ac:dyDescent="0.25">
      <c r="A189" s="121"/>
      <c r="B189" s="224" t="s">
        <v>34</v>
      </c>
      <c r="C189" s="224"/>
      <c r="D189" s="224"/>
      <c r="E189" s="25">
        <v>240</v>
      </c>
      <c r="F189" s="26">
        <f>'2025 год_узб '!F189</f>
        <v>38215481</v>
      </c>
      <c r="G189" s="26">
        <f>'2025 год_узб '!G189</f>
        <v>0</v>
      </c>
      <c r="H189" s="26">
        <f>'2025 год_узб '!H189</f>
        <v>16252965</v>
      </c>
      <c r="I189" s="26">
        <f>'2025 год_узб '!I189</f>
        <v>0</v>
      </c>
    </row>
    <row r="190" spans="1:9" ht="24.95" customHeight="1" x14ac:dyDescent="0.25">
      <c r="A190" s="121"/>
      <c r="B190" s="224" t="s">
        <v>33</v>
      </c>
      <c r="C190" s="224"/>
      <c r="D190" s="224"/>
      <c r="E190" s="25">
        <v>250</v>
      </c>
      <c r="F190" s="26">
        <f>'2025 год_узб '!F190</f>
        <v>0</v>
      </c>
      <c r="G190" s="26">
        <f>'2025 год_узб '!G190</f>
        <v>6236776</v>
      </c>
      <c r="H190" s="26">
        <f>'2025 год_узб '!H190</f>
        <v>0</v>
      </c>
      <c r="I190" s="26">
        <f>'2025 год_узб '!I190</f>
        <v>3011920</v>
      </c>
    </row>
    <row r="191" spans="1:9" ht="24.95" customHeight="1" x14ac:dyDescent="0.25">
      <c r="A191" s="121"/>
      <c r="B191" s="224" t="s">
        <v>32</v>
      </c>
      <c r="C191" s="224"/>
      <c r="D191" s="224"/>
      <c r="E191" s="25">
        <v>260</v>
      </c>
      <c r="F191" s="26">
        <f>'2025 год_узб '!F191</f>
        <v>0</v>
      </c>
      <c r="G191" s="26">
        <f>'2025 год_узб '!G191</f>
        <v>0</v>
      </c>
      <c r="H191" s="26">
        <f>'2025 год_узб '!H191</f>
        <v>0</v>
      </c>
      <c r="I191" s="26">
        <f>'2025 год_узб '!I191</f>
        <v>0</v>
      </c>
    </row>
    <row r="192" spans="1:9" ht="24.95" customHeight="1" x14ac:dyDescent="0.25">
      <c r="A192" s="121"/>
      <c r="B192" s="224" t="s">
        <v>31</v>
      </c>
      <c r="C192" s="224"/>
      <c r="D192" s="224"/>
      <c r="E192" s="25">
        <v>270</v>
      </c>
      <c r="F192" s="26">
        <f>'2025 год_узб '!F192</f>
        <v>31978705</v>
      </c>
      <c r="G192" s="26">
        <f>'2025 год_узб '!G192</f>
        <v>0</v>
      </c>
      <c r="H192" s="26">
        <f>'2025 год_узб '!H192</f>
        <v>13241045</v>
      </c>
      <c r="I192" s="26">
        <f>'2025 год_узб '!I192</f>
        <v>0</v>
      </c>
    </row>
    <row r="193" spans="1:9" ht="17.25" customHeight="1" x14ac:dyDescent="0.25">
      <c r="A193" s="121" t="s">
        <v>30</v>
      </c>
      <c r="B193" s="242" t="s">
        <v>495</v>
      </c>
      <c r="C193" s="242"/>
      <c r="D193" s="242"/>
      <c r="E193" s="242"/>
      <c r="F193" s="242"/>
      <c r="G193" s="242"/>
      <c r="H193" s="242"/>
      <c r="I193" s="242"/>
    </row>
    <row r="194" spans="1:9" ht="15.75" x14ac:dyDescent="0.25">
      <c r="A194" s="121"/>
      <c r="B194" s="234" t="s">
        <v>496</v>
      </c>
      <c r="C194" s="234"/>
      <c r="D194" s="234"/>
      <c r="E194" s="234"/>
      <c r="F194" s="234"/>
      <c r="G194" s="235" t="s">
        <v>650</v>
      </c>
      <c r="H194" s="235"/>
      <c r="I194" s="235"/>
    </row>
    <row r="195" spans="1:9" ht="15.75" x14ac:dyDescent="0.25">
      <c r="A195" s="121"/>
      <c r="B195" s="234" t="s">
        <v>497</v>
      </c>
      <c r="C195" s="234"/>
      <c r="D195" s="234"/>
      <c r="E195" s="234"/>
      <c r="F195" s="234"/>
      <c r="G195" s="235" t="s">
        <v>651</v>
      </c>
      <c r="H195" s="235"/>
      <c r="I195" s="235"/>
    </row>
    <row r="196" spans="1:9" ht="15.75" x14ac:dyDescent="0.25">
      <c r="A196" s="121"/>
      <c r="B196" s="234" t="s">
        <v>498</v>
      </c>
      <c r="C196" s="234"/>
      <c r="D196" s="234"/>
      <c r="E196" s="234"/>
      <c r="F196" s="234"/>
      <c r="G196" s="235" t="s">
        <v>647</v>
      </c>
      <c r="H196" s="235"/>
      <c r="I196" s="235"/>
    </row>
    <row r="197" spans="1:9" ht="15.75" x14ac:dyDescent="0.25">
      <c r="A197" s="121"/>
      <c r="B197" s="234" t="s">
        <v>499</v>
      </c>
      <c r="C197" s="234"/>
      <c r="D197" s="234"/>
      <c r="E197" s="234"/>
      <c r="F197" s="234"/>
      <c r="G197" s="235" t="s">
        <v>587</v>
      </c>
      <c r="H197" s="235"/>
      <c r="I197" s="235"/>
    </row>
    <row r="198" spans="1:9" ht="15.75" x14ac:dyDescent="0.25">
      <c r="A198" s="121"/>
      <c r="B198" s="234" t="s">
        <v>500</v>
      </c>
      <c r="C198" s="234"/>
      <c r="D198" s="234"/>
      <c r="E198" s="234"/>
      <c r="F198" s="234"/>
      <c r="G198" s="235" t="s">
        <v>652</v>
      </c>
      <c r="H198" s="235"/>
      <c r="I198" s="235"/>
    </row>
    <row r="199" spans="1:9" ht="15.75" x14ac:dyDescent="0.25">
      <c r="A199" s="121"/>
      <c r="B199" s="234" t="s">
        <v>501</v>
      </c>
      <c r="C199" s="234"/>
      <c r="D199" s="234"/>
      <c r="E199" s="234"/>
      <c r="F199" s="234"/>
      <c r="G199" s="235" t="s">
        <v>680</v>
      </c>
      <c r="H199" s="235"/>
      <c r="I199" s="235"/>
    </row>
    <row r="200" spans="1:9" ht="15.75" x14ac:dyDescent="0.25">
      <c r="A200" s="121"/>
      <c r="B200" s="234" t="s">
        <v>502</v>
      </c>
      <c r="C200" s="234"/>
      <c r="D200" s="234"/>
      <c r="E200" s="234"/>
      <c r="F200" s="234"/>
      <c r="G200" s="235" t="s">
        <v>681</v>
      </c>
      <c r="H200" s="235"/>
      <c r="I200" s="235"/>
    </row>
    <row r="201" spans="1:9" ht="15.75" x14ac:dyDescent="0.25">
      <c r="A201" s="121"/>
      <c r="B201" s="234" t="s">
        <v>503</v>
      </c>
      <c r="C201" s="234"/>
      <c r="D201" s="234"/>
      <c r="E201" s="234"/>
      <c r="F201" s="234"/>
      <c r="G201" s="235" t="s">
        <v>588</v>
      </c>
      <c r="H201" s="235"/>
      <c r="I201" s="235"/>
    </row>
    <row r="202" spans="1:9" ht="17.25" customHeight="1" x14ac:dyDescent="0.25">
      <c r="A202" s="121" t="s">
        <v>19</v>
      </c>
      <c r="B202" s="142" t="s">
        <v>537</v>
      </c>
      <c r="C202" s="142"/>
      <c r="D202" s="142"/>
      <c r="E202" s="142"/>
      <c r="F202" s="142"/>
      <c r="G202" s="142"/>
      <c r="H202" s="142"/>
      <c r="I202" s="142"/>
    </row>
    <row r="203" spans="1:9" ht="75" customHeight="1" x14ac:dyDescent="0.25">
      <c r="A203" s="121"/>
      <c r="B203" s="46" t="s">
        <v>6</v>
      </c>
      <c r="C203" s="43" t="s">
        <v>504</v>
      </c>
      <c r="D203" s="43" t="s">
        <v>505</v>
      </c>
      <c r="E203" s="142" t="s">
        <v>506</v>
      </c>
      <c r="F203" s="142"/>
      <c r="G203" s="43" t="s">
        <v>507</v>
      </c>
      <c r="H203" s="142" t="s">
        <v>508</v>
      </c>
      <c r="I203" s="142"/>
    </row>
    <row r="204" spans="1:9" ht="51" customHeight="1" x14ac:dyDescent="0.25">
      <c r="A204" s="121"/>
      <c r="B204" s="46"/>
      <c r="C204" s="67" t="s">
        <v>703</v>
      </c>
      <c r="D204" s="67"/>
      <c r="E204" s="231"/>
      <c r="F204" s="231"/>
      <c r="G204" s="27"/>
      <c r="H204" s="232"/>
      <c r="I204" s="232"/>
    </row>
    <row r="205" spans="1:9" ht="20.25" customHeight="1" x14ac:dyDescent="0.25">
      <c r="A205" s="121" t="s">
        <v>17</v>
      </c>
      <c r="B205" s="142" t="s">
        <v>538</v>
      </c>
      <c r="C205" s="142"/>
      <c r="D205" s="142"/>
      <c r="E205" s="142"/>
      <c r="F205" s="142"/>
      <c r="G205" s="142"/>
      <c r="H205" s="142"/>
      <c r="I205" s="142"/>
    </row>
    <row r="206" spans="1:9" ht="80.25" customHeight="1" x14ac:dyDescent="0.25">
      <c r="A206" s="121"/>
      <c r="B206" s="49" t="s">
        <v>6</v>
      </c>
      <c r="C206" s="241" t="s">
        <v>504</v>
      </c>
      <c r="D206" s="241"/>
      <c r="E206" s="33" t="s">
        <v>505</v>
      </c>
      <c r="F206" s="33" t="s">
        <v>506</v>
      </c>
      <c r="G206" s="49" t="s">
        <v>507</v>
      </c>
      <c r="H206" s="33" t="s">
        <v>509</v>
      </c>
      <c r="I206" s="49" t="s">
        <v>510</v>
      </c>
    </row>
    <row r="207" spans="1:9" ht="35.25" customHeight="1" x14ac:dyDescent="0.25">
      <c r="A207" s="121"/>
      <c r="B207" s="46"/>
      <c r="C207" s="68" t="s">
        <v>653</v>
      </c>
      <c r="D207" s="38"/>
      <c r="E207" s="45"/>
      <c r="F207" s="45"/>
      <c r="G207" s="45"/>
      <c r="H207" s="46"/>
      <c r="I207" s="45"/>
    </row>
    <row r="208" spans="1:9" ht="33" customHeight="1" x14ac:dyDescent="0.25">
      <c r="A208" s="121" t="s">
        <v>8</v>
      </c>
      <c r="B208" s="142" t="s">
        <v>539</v>
      </c>
      <c r="C208" s="142"/>
      <c r="D208" s="142"/>
      <c r="E208" s="142"/>
      <c r="F208" s="142"/>
      <c r="G208" s="142"/>
      <c r="H208" s="142"/>
      <c r="I208" s="142"/>
    </row>
    <row r="209" spans="1:9" ht="63" customHeight="1" x14ac:dyDescent="0.25">
      <c r="A209" s="121"/>
      <c r="B209" s="43" t="s">
        <v>6</v>
      </c>
      <c r="C209" s="142" t="s">
        <v>511</v>
      </c>
      <c r="D209" s="142"/>
      <c r="E209" s="142" t="s">
        <v>512</v>
      </c>
      <c r="F209" s="142"/>
      <c r="G209" s="142" t="s">
        <v>513</v>
      </c>
      <c r="H209" s="142"/>
      <c r="I209" s="43" t="s">
        <v>514</v>
      </c>
    </row>
    <row r="210" spans="1:9" ht="62.25" customHeight="1" x14ac:dyDescent="0.25">
      <c r="A210" s="121"/>
      <c r="B210" s="46">
        <v>1</v>
      </c>
      <c r="C210" s="197" t="s">
        <v>592</v>
      </c>
      <c r="D210" s="198"/>
      <c r="E210" s="238" t="s">
        <v>594</v>
      </c>
      <c r="F210" s="238"/>
      <c r="G210" s="110" t="s">
        <v>596</v>
      </c>
      <c r="H210" s="111"/>
      <c r="I210" s="63">
        <f>+'2025 год_рус'!I211</f>
        <v>43536</v>
      </c>
    </row>
    <row r="211" spans="1:9" ht="45" customHeight="1" x14ac:dyDescent="0.25">
      <c r="A211" s="121"/>
      <c r="B211" s="46">
        <f>+B210+1</f>
        <v>2</v>
      </c>
      <c r="C211" s="197" t="s">
        <v>543</v>
      </c>
      <c r="D211" s="198"/>
      <c r="E211" s="238" t="s">
        <v>594</v>
      </c>
      <c r="F211" s="238"/>
      <c r="G211" s="110" t="s">
        <v>596</v>
      </c>
      <c r="H211" s="111"/>
      <c r="I211" s="63">
        <f>+'2025 год_рус'!I212</f>
        <v>43536</v>
      </c>
    </row>
    <row r="212" spans="1:9" ht="45" customHeight="1" x14ac:dyDescent="0.25">
      <c r="A212" s="121"/>
      <c r="B212" s="62">
        <f t="shared" ref="B212:B226" si="1">+B211+1</f>
        <v>3</v>
      </c>
      <c r="C212" s="236" t="s">
        <v>590</v>
      </c>
      <c r="D212" s="237"/>
      <c r="E212" s="238" t="s">
        <v>594</v>
      </c>
      <c r="F212" s="238"/>
      <c r="G212" s="239" t="s">
        <v>595</v>
      </c>
      <c r="H212" s="240"/>
      <c r="I212" s="63">
        <f>+'2025 год_рус'!I213</f>
        <v>45267</v>
      </c>
    </row>
    <row r="213" spans="1:9" ht="45" customHeight="1" x14ac:dyDescent="0.25">
      <c r="A213" s="121"/>
      <c r="B213" s="62">
        <f t="shared" si="1"/>
        <v>4</v>
      </c>
      <c r="C213" s="229" t="s">
        <v>682</v>
      </c>
      <c r="D213" s="230"/>
      <c r="E213" s="233" t="s">
        <v>544</v>
      </c>
      <c r="F213" s="233"/>
      <c r="G213" s="110" t="s">
        <v>597</v>
      </c>
      <c r="H213" s="111"/>
      <c r="I213" s="63">
        <f>+'2025 год_рус'!I214</f>
        <v>45351</v>
      </c>
    </row>
    <row r="214" spans="1:9" ht="45" customHeight="1" x14ac:dyDescent="0.25">
      <c r="A214" s="121"/>
      <c r="B214" s="62">
        <f t="shared" si="1"/>
        <v>5</v>
      </c>
      <c r="C214" s="229" t="s">
        <v>686</v>
      </c>
      <c r="D214" s="230"/>
      <c r="E214" s="233" t="s">
        <v>544</v>
      </c>
      <c r="F214" s="233"/>
      <c r="G214" s="110" t="s">
        <v>598</v>
      </c>
      <c r="H214" s="111"/>
      <c r="I214" s="63">
        <f>+'2025 год_рус'!I215</f>
        <v>45351</v>
      </c>
    </row>
    <row r="215" spans="1:9" ht="45" customHeight="1" x14ac:dyDescent="0.25">
      <c r="A215" s="121"/>
      <c r="B215" s="62">
        <f t="shared" si="1"/>
        <v>6</v>
      </c>
      <c r="C215" s="229" t="s">
        <v>683</v>
      </c>
      <c r="D215" s="230"/>
      <c r="E215" s="233" t="s">
        <v>544</v>
      </c>
      <c r="F215" s="233"/>
      <c r="G215" s="110" t="s">
        <v>599</v>
      </c>
      <c r="H215" s="111"/>
      <c r="I215" s="63">
        <f>+'2025 год_рус'!I216</f>
        <v>45351</v>
      </c>
    </row>
    <row r="216" spans="1:9" ht="45" customHeight="1" x14ac:dyDescent="0.25">
      <c r="A216" s="121"/>
      <c r="B216" s="62">
        <f t="shared" si="1"/>
        <v>7</v>
      </c>
      <c r="C216" s="229" t="s">
        <v>622</v>
      </c>
      <c r="D216" s="230"/>
      <c r="E216" s="233" t="s">
        <v>544</v>
      </c>
      <c r="F216" s="233"/>
      <c r="G216" s="110" t="s">
        <v>600</v>
      </c>
      <c r="H216" s="111"/>
      <c r="I216" s="63">
        <f>+'2025 год_рус'!I217</f>
        <v>45351</v>
      </c>
    </row>
    <row r="217" spans="1:9" ht="45" customHeight="1" x14ac:dyDescent="0.25">
      <c r="A217" s="121"/>
      <c r="B217" s="62">
        <f t="shared" si="1"/>
        <v>8</v>
      </c>
      <c r="C217" s="229" t="s">
        <v>684</v>
      </c>
      <c r="D217" s="230"/>
      <c r="E217" s="233" t="s">
        <v>544</v>
      </c>
      <c r="F217" s="233"/>
      <c r="G217" s="110" t="s">
        <v>601</v>
      </c>
      <c r="H217" s="111"/>
      <c r="I217" s="63">
        <f>+'2025 год_рус'!I218</f>
        <v>45351</v>
      </c>
    </row>
    <row r="218" spans="1:9" ht="45" customHeight="1" x14ac:dyDescent="0.25">
      <c r="A218" s="121"/>
      <c r="B218" s="62">
        <f t="shared" si="1"/>
        <v>9</v>
      </c>
      <c r="C218" s="229" t="s">
        <v>685</v>
      </c>
      <c r="D218" s="230"/>
      <c r="E218" s="233" t="s">
        <v>544</v>
      </c>
      <c r="F218" s="233"/>
      <c r="G218" s="110" t="s">
        <v>602</v>
      </c>
      <c r="H218" s="111"/>
      <c r="I218" s="63">
        <f>+'2025 год_рус'!I219</f>
        <v>44008</v>
      </c>
    </row>
    <row r="219" spans="1:9" ht="45" customHeight="1" x14ac:dyDescent="0.25">
      <c r="A219" s="121"/>
      <c r="B219" s="62">
        <f t="shared" si="1"/>
        <v>10</v>
      </c>
      <c r="C219" s="229" t="str">
        <f>+'2025 год_узб '!C219:D219</f>
        <v>Ахунов Рашид Равилович</v>
      </c>
      <c r="D219" s="230"/>
      <c r="E219" s="233" t="s">
        <v>544</v>
      </c>
      <c r="F219" s="233"/>
      <c r="G219" s="110" t="s">
        <v>603</v>
      </c>
      <c r="H219" s="111"/>
      <c r="I219" s="63">
        <f>+'2025 год_рус'!I220</f>
        <v>43735</v>
      </c>
    </row>
    <row r="220" spans="1:9" ht="45" customHeight="1" x14ac:dyDescent="0.25">
      <c r="A220" s="121"/>
      <c r="B220" s="62">
        <f t="shared" si="1"/>
        <v>11</v>
      </c>
      <c r="C220" s="229" t="s">
        <v>612</v>
      </c>
      <c r="D220" s="230"/>
      <c r="E220" s="233" t="s">
        <v>544</v>
      </c>
      <c r="F220" s="233"/>
      <c r="G220" s="110" t="s">
        <v>604</v>
      </c>
      <c r="H220" s="111"/>
      <c r="I220" s="63">
        <f>+'2025 год_рус'!I221</f>
        <v>44515</v>
      </c>
    </row>
    <row r="221" spans="1:9" ht="45" customHeight="1" x14ac:dyDescent="0.25">
      <c r="A221" s="121"/>
      <c r="B221" s="62">
        <f t="shared" si="1"/>
        <v>12</v>
      </c>
      <c r="C221" s="229" t="s">
        <v>613</v>
      </c>
      <c r="D221" s="230"/>
      <c r="E221" s="233" t="s">
        <v>544</v>
      </c>
      <c r="F221" s="233"/>
      <c r="G221" s="110" t="s">
        <v>677</v>
      </c>
      <c r="H221" s="111"/>
      <c r="I221" s="63">
        <f>+'2025 год_рус'!I222</f>
        <v>43643</v>
      </c>
    </row>
    <row r="222" spans="1:9" ht="45" customHeight="1" x14ac:dyDescent="0.25">
      <c r="A222" s="121"/>
      <c r="B222" s="62">
        <f t="shared" si="1"/>
        <v>13</v>
      </c>
      <c r="C222" s="229" t="s">
        <v>614</v>
      </c>
      <c r="D222" s="230"/>
      <c r="E222" s="233" t="s">
        <v>544</v>
      </c>
      <c r="F222" s="233"/>
      <c r="G222" s="110" t="s">
        <v>605</v>
      </c>
      <c r="H222" s="111"/>
      <c r="I222" s="63">
        <f>+'2025 год_рус'!I223</f>
        <v>44847</v>
      </c>
    </row>
    <row r="223" spans="1:9" ht="45" customHeight="1" x14ac:dyDescent="0.25">
      <c r="A223" s="121"/>
      <c r="B223" s="62">
        <f t="shared" si="1"/>
        <v>14</v>
      </c>
      <c r="C223" s="229" t="s">
        <v>615</v>
      </c>
      <c r="D223" s="230"/>
      <c r="E223" s="233" t="s">
        <v>544</v>
      </c>
      <c r="F223" s="233"/>
      <c r="G223" s="110" t="s">
        <v>606</v>
      </c>
      <c r="H223" s="111"/>
      <c r="I223" s="63">
        <f>+'2025 год_рус'!I224</f>
        <v>43643</v>
      </c>
    </row>
    <row r="224" spans="1:9" ht="45" customHeight="1" x14ac:dyDescent="0.25">
      <c r="A224" s="121"/>
      <c r="B224" s="62">
        <f t="shared" si="1"/>
        <v>15</v>
      </c>
      <c r="C224" s="229" t="s">
        <v>528</v>
      </c>
      <c r="D224" s="230"/>
      <c r="E224" s="233" t="s">
        <v>544</v>
      </c>
      <c r="F224" s="233"/>
      <c r="G224" s="110" t="s">
        <v>608</v>
      </c>
      <c r="H224" s="111"/>
      <c r="I224" s="63">
        <f>+'2025 год_рус'!I225</f>
        <v>43643</v>
      </c>
    </row>
    <row r="225" spans="1:9" ht="45" customHeight="1" x14ac:dyDescent="0.25">
      <c r="A225" s="121"/>
      <c r="B225" s="62">
        <f t="shared" si="1"/>
        <v>16</v>
      </c>
      <c r="C225" s="229" t="s">
        <v>616</v>
      </c>
      <c r="D225" s="230"/>
      <c r="E225" s="233" t="s">
        <v>544</v>
      </c>
      <c r="F225" s="233"/>
      <c r="G225" s="110" t="s">
        <v>676</v>
      </c>
      <c r="H225" s="111"/>
      <c r="I225" s="63">
        <f>+'2025 год_рус'!I226</f>
        <v>43643</v>
      </c>
    </row>
    <row r="226" spans="1:9" ht="45" customHeight="1" x14ac:dyDescent="0.25">
      <c r="A226" s="121"/>
      <c r="B226" s="62">
        <f t="shared" si="1"/>
        <v>17</v>
      </c>
      <c r="C226" s="229" t="s">
        <v>617</v>
      </c>
      <c r="D226" s="230"/>
      <c r="E226" s="233" t="s">
        <v>544</v>
      </c>
      <c r="F226" s="233"/>
      <c r="G226" s="110" t="s">
        <v>607</v>
      </c>
      <c r="H226" s="111"/>
      <c r="I226" s="63">
        <f>+'2025 год_рус'!I227</f>
        <v>44230</v>
      </c>
    </row>
    <row r="227" spans="1:9" ht="12.75" customHeight="1" x14ac:dyDescent="0.25">
      <c r="A227" s="3"/>
      <c r="B227" s="3"/>
      <c r="C227" s="22"/>
      <c r="D227" s="22"/>
      <c r="E227" s="3"/>
      <c r="F227" s="3"/>
      <c r="G227" s="4"/>
      <c r="H227" s="4"/>
      <c r="I227" s="3"/>
    </row>
    <row r="228" spans="1:9" ht="15" customHeight="1" x14ac:dyDescent="0.25">
      <c r="A228" s="16"/>
      <c r="B228" s="13" t="s">
        <v>523</v>
      </c>
      <c r="C228" s="11"/>
      <c r="D228" s="11"/>
      <c r="E228" s="2"/>
      <c r="F228" s="54" t="s">
        <v>554</v>
      </c>
      <c r="G228" s="2" t="s">
        <v>589</v>
      </c>
      <c r="H228" s="1"/>
    </row>
    <row r="229" spans="1:9" ht="15" customHeight="1" x14ac:dyDescent="0.25">
      <c r="A229" s="16"/>
      <c r="B229" s="13"/>
      <c r="C229" s="2"/>
      <c r="D229" s="2"/>
      <c r="E229" s="2"/>
      <c r="F229" s="2"/>
      <c r="G229" s="2"/>
      <c r="H229" s="1"/>
    </row>
    <row r="230" spans="1:9" ht="15" customHeight="1" x14ac:dyDescent="0.25">
      <c r="A230" s="16"/>
      <c r="B230" s="13" t="s">
        <v>524</v>
      </c>
      <c r="C230" s="2"/>
      <c r="D230" s="2"/>
      <c r="E230" s="2"/>
      <c r="F230" s="54" t="s">
        <v>554</v>
      </c>
      <c r="G230" s="2" t="s">
        <v>555</v>
      </c>
      <c r="H230" s="1"/>
    </row>
    <row r="231" spans="1:9" ht="15" customHeight="1" x14ac:dyDescent="0.25">
      <c r="A231" s="17"/>
      <c r="B231" s="13"/>
      <c r="C231" s="2"/>
      <c r="D231" s="2"/>
      <c r="E231" s="2"/>
      <c r="F231" s="2"/>
      <c r="G231" s="2"/>
      <c r="H231" s="1"/>
    </row>
    <row r="232" spans="1:9" ht="32.25" customHeight="1" x14ac:dyDescent="0.25">
      <c r="A232" s="17"/>
      <c r="B232" s="201" t="s">
        <v>525</v>
      </c>
      <c r="C232" s="201"/>
      <c r="D232" s="201"/>
      <c r="E232" s="201"/>
      <c r="F232" s="54" t="s">
        <v>554</v>
      </c>
      <c r="G232" s="2" t="s">
        <v>618</v>
      </c>
      <c r="H232" s="1"/>
    </row>
    <row r="233" spans="1:9" ht="15" customHeight="1" x14ac:dyDescent="0.25">
      <c r="A233" s="17"/>
      <c r="B233" s="9"/>
      <c r="C233" s="2"/>
      <c r="D233" s="2"/>
      <c r="E233" s="2"/>
      <c r="F233" s="2"/>
      <c r="G233" s="2"/>
      <c r="H233" s="21"/>
      <c r="I233" s="39"/>
    </row>
    <row r="234" spans="1:9" s="1" customFormat="1" ht="15" customHeight="1" x14ac:dyDescent="0.25">
      <c r="A234" s="15"/>
      <c r="B234" s="9"/>
      <c r="C234" s="2"/>
      <c r="D234" s="2"/>
      <c r="E234" s="2"/>
      <c r="F234" s="2"/>
      <c r="G234" s="2"/>
      <c r="H234" s="8"/>
    </row>
  </sheetData>
  <mergeCells count="325">
    <mergeCell ref="B58:F58"/>
    <mergeCell ref="B53:F53"/>
    <mergeCell ref="E211:F211"/>
    <mergeCell ref="E213:F213"/>
    <mergeCell ref="E214:F214"/>
    <mergeCell ref="B97:F97"/>
    <mergeCell ref="B98:F98"/>
    <mergeCell ref="B87:F87"/>
    <mergeCell ref="B88:F88"/>
    <mergeCell ref="B89:F89"/>
    <mergeCell ref="B90:F90"/>
    <mergeCell ref="B91:F91"/>
    <mergeCell ref="B106:F106"/>
    <mergeCell ref="B107:F107"/>
    <mergeCell ref="B54:F54"/>
    <mergeCell ref="B110:F110"/>
    <mergeCell ref="B120:I120"/>
    <mergeCell ref="B121:F121"/>
    <mergeCell ref="B123:F123"/>
    <mergeCell ref="B124:F124"/>
    <mergeCell ref="B125:F125"/>
    <mergeCell ref="B126:F126"/>
    <mergeCell ref="B127:F127"/>
    <mergeCell ref="B128:F128"/>
    <mergeCell ref="G224:H224"/>
    <mergeCell ref="C64:F64"/>
    <mergeCell ref="C67:F67"/>
    <mergeCell ref="B108:F108"/>
    <mergeCell ref="B100:F100"/>
    <mergeCell ref="B101:F101"/>
    <mergeCell ref="B109:F109"/>
    <mergeCell ref="B80:F80"/>
    <mergeCell ref="C224:D224"/>
    <mergeCell ref="E224:F224"/>
    <mergeCell ref="B129:F129"/>
    <mergeCell ref="B130:F130"/>
    <mergeCell ref="B102:F102"/>
    <mergeCell ref="B103:F103"/>
    <mergeCell ref="B104:F104"/>
    <mergeCell ref="B117:F117"/>
    <mergeCell ref="B118:F118"/>
    <mergeCell ref="B119:F119"/>
    <mergeCell ref="B99:F99"/>
    <mergeCell ref="B151:F151"/>
    <mergeCell ref="B176:D176"/>
    <mergeCell ref="B111:F111"/>
    <mergeCell ref="B112:F112"/>
    <mergeCell ref="B113:F113"/>
    <mergeCell ref="B39:F39"/>
    <mergeCell ref="G39:I39"/>
    <mergeCell ref="B29:F29"/>
    <mergeCell ref="G29:I29"/>
    <mergeCell ref="B30:F30"/>
    <mergeCell ref="G30:I30"/>
    <mergeCell ref="G28:I28"/>
    <mergeCell ref="B23:I23"/>
    <mergeCell ref="B24:F24"/>
    <mergeCell ref="B31:I31"/>
    <mergeCell ref="B32:F32"/>
    <mergeCell ref="G32:I32"/>
    <mergeCell ref="B33:F33"/>
    <mergeCell ref="G36:I36"/>
    <mergeCell ref="B40:F40"/>
    <mergeCell ref="G40:I40"/>
    <mergeCell ref="G33:I33"/>
    <mergeCell ref="B34:F34"/>
    <mergeCell ref="G34:I34"/>
    <mergeCell ref="B22:F22"/>
    <mergeCell ref="B92:F92"/>
    <mergeCell ref="B105:F105"/>
    <mergeCell ref="A15:A18"/>
    <mergeCell ref="B15:F15"/>
    <mergeCell ref="G15:I15"/>
    <mergeCell ref="B16:F16"/>
    <mergeCell ref="G16:I16"/>
    <mergeCell ref="B17:F17"/>
    <mergeCell ref="G17:I17"/>
    <mergeCell ref="B18:F18"/>
    <mergeCell ref="G18:I18"/>
    <mergeCell ref="G22:I22"/>
    <mergeCell ref="G24:I24"/>
    <mergeCell ref="B25:F25"/>
    <mergeCell ref="G25:I25"/>
    <mergeCell ref="B26:I26"/>
    <mergeCell ref="B27:F27"/>
    <mergeCell ref="G27:I27"/>
    <mergeCell ref="A31:A36"/>
    <mergeCell ref="B28:F28"/>
    <mergeCell ref="A20:A22"/>
    <mergeCell ref="G1:I1"/>
    <mergeCell ref="G2:I2"/>
    <mergeCell ref="G3:I3"/>
    <mergeCell ref="A5:I5"/>
    <mergeCell ref="A6:I6"/>
    <mergeCell ref="B8:F8"/>
    <mergeCell ref="B13:F13"/>
    <mergeCell ref="G13:I13"/>
    <mergeCell ref="B14:I14"/>
    <mergeCell ref="A10:A12"/>
    <mergeCell ref="B10:I10"/>
    <mergeCell ref="B11:F11"/>
    <mergeCell ref="G11:I11"/>
    <mergeCell ref="B12:F12"/>
    <mergeCell ref="G12:I12"/>
    <mergeCell ref="B20:F20"/>
    <mergeCell ref="G20:I20"/>
    <mergeCell ref="B21:F21"/>
    <mergeCell ref="G21:I21"/>
    <mergeCell ref="B19:I19"/>
    <mergeCell ref="G53:I53"/>
    <mergeCell ref="C66:F66"/>
    <mergeCell ref="A23:A30"/>
    <mergeCell ref="B45:I45"/>
    <mergeCell ref="C46:D46"/>
    <mergeCell ref="E46:F47"/>
    <mergeCell ref="G46:G47"/>
    <mergeCell ref="H46:H47"/>
    <mergeCell ref="I46:I47"/>
    <mergeCell ref="A41:A44"/>
    <mergeCell ref="B41:I41"/>
    <mergeCell ref="B42:F42"/>
    <mergeCell ref="G42:I42"/>
    <mergeCell ref="B43:F43"/>
    <mergeCell ref="G43:I43"/>
    <mergeCell ref="B44:F44"/>
    <mergeCell ref="G44:I44"/>
    <mergeCell ref="A37:A40"/>
    <mergeCell ref="B37:I37"/>
    <mergeCell ref="B38:F38"/>
    <mergeCell ref="G38:I38"/>
    <mergeCell ref="B35:F35"/>
    <mergeCell ref="G35:I35"/>
    <mergeCell ref="B36:F36"/>
    <mergeCell ref="B96:F96"/>
    <mergeCell ref="B122:F122"/>
    <mergeCell ref="G54:I54"/>
    <mergeCell ref="A59:A67"/>
    <mergeCell ref="B59:I59"/>
    <mergeCell ref="C60:F60"/>
    <mergeCell ref="C63:F63"/>
    <mergeCell ref="C61:F61"/>
    <mergeCell ref="C62:F62"/>
    <mergeCell ref="A49:A58"/>
    <mergeCell ref="B49:I49"/>
    <mergeCell ref="B50:F50"/>
    <mergeCell ref="G50:I50"/>
    <mergeCell ref="B51:F51"/>
    <mergeCell ref="G51:I51"/>
    <mergeCell ref="B52:F52"/>
    <mergeCell ref="G52:I52"/>
    <mergeCell ref="B56:F56"/>
    <mergeCell ref="G56:I56"/>
    <mergeCell ref="B57:F57"/>
    <mergeCell ref="G57:I57"/>
    <mergeCell ref="G58:I58"/>
    <mergeCell ref="B55:F55"/>
    <mergeCell ref="G55:I55"/>
    <mergeCell ref="B86:F86"/>
    <mergeCell ref="B75:F75"/>
    <mergeCell ref="B76:F76"/>
    <mergeCell ref="B77:F77"/>
    <mergeCell ref="B78:F78"/>
    <mergeCell ref="B79:F79"/>
    <mergeCell ref="B93:F93"/>
    <mergeCell ref="B94:F94"/>
    <mergeCell ref="B95:F95"/>
    <mergeCell ref="B71:F71"/>
    <mergeCell ref="B72:F72"/>
    <mergeCell ref="B73:F73"/>
    <mergeCell ref="B74:F74"/>
    <mergeCell ref="B81:F81"/>
    <mergeCell ref="B82:F82"/>
    <mergeCell ref="B83:F83"/>
    <mergeCell ref="B84:F84"/>
    <mergeCell ref="B85:F85"/>
    <mergeCell ref="B114:F114"/>
    <mergeCell ref="B115:F115"/>
    <mergeCell ref="B116:F116"/>
    <mergeCell ref="B161:F161"/>
    <mergeCell ref="B162:F162"/>
    <mergeCell ref="B135:F135"/>
    <mergeCell ref="B136:F136"/>
    <mergeCell ref="B137:F137"/>
    <mergeCell ref="B138:F138"/>
    <mergeCell ref="B139:F139"/>
    <mergeCell ref="B140:F140"/>
    <mergeCell ref="B131:F131"/>
    <mergeCell ref="B132:F132"/>
    <mergeCell ref="B133:F133"/>
    <mergeCell ref="B134:F134"/>
    <mergeCell ref="B147:F147"/>
    <mergeCell ref="B148:F148"/>
    <mergeCell ref="B149:F149"/>
    <mergeCell ref="B150:F150"/>
    <mergeCell ref="A163:A192"/>
    <mergeCell ref="B190:D190"/>
    <mergeCell ref="B191:D191"/>
    <mergeCell ref="B152:F152"/>
    <mergeCell ref="B141:F141"/>
    <mergeCell ref="B142:F142"/>
    <mergeCell ref="B143:F143"/>
    <mergeCell ref="B144:F144"/>
    <mergeCell ref="B145:F145"/>
    <mergeCell ref="B146:F146"/>
    <mergeCell ref="B185:D185"/>
    <mergeCell ref="B178:D178"/>
    <mergeCell ref="B179:D179"/>
    <mergeCell ref="B180:D180"/>
    <mergeCell ref="B181:D181"/>
    <mergeCell ref="B153:F153"/>
    <mergeCell ref="B154:F154"/>
    <mergeCell ref="B155:F155"/>
    <mergeCell ref="B156:F156"/>
    <mergeCell ref="B157:F157"/>
    <mergeCell ref="A68:A162"/>
    <mergeCell ref="B68:I68"/>
    <mergeCell ref="B69:F69"/>
    <mergeCell ref="B70:I70"/>
    <mergeCell ref="A202:A204"/>
    <mergeCell ref="B202:I202"/>
    <mergeCell ref="E203:F203"/>
    <mergeCell ref="H203:I203"/>
    <mergeCell ref="A193:A201"/>
    <mergeCell ref="G196:I196"/>
    <mergeCell ref="B197:F197"/>
    <mergeCell ref="G197:I197"/>
    <mergeCell ref="B198:F198"/>
    <mergeCell ref="G198:I198"/>
    <mergeCell ref="B199:F199"/>
    <mergeCell ref="G199:I199"/>
    <mergeCell ref="B193:I193"/>
    <mergeCell ref="B194:F194"/>
    <mergeCell ref="G194:I194"/>
    <mergeCell ref="B195:F195"/>
    <mergeCell ref="G195:I195"/>
    <mergeCell ref="B196:F196"/>
    <mergeCell ref="A205:A207"/>
    <mergeCell ref="B205:I205"/>
    <mergeCell ref="A208:A226"/>
    <mergeCell ref="B208:I208"/>
    <mergeCell ref="C209:D209"/>
    <mergeCell ref="E209:F209"/>
    <mergeCell ref="G209:H209"/>
    <mergeCell ref="C206:D206"/>
    <mergeCell ref="C215:D215"/>
    <mergeCell ref="G215:H215"/>
    <mergeCell ref="C216:D216"/>
    <mergeCell ref="G216:H216"/>
    <mergeCell ref="C210:D210"/>
    <mergeCell ref="E210:F210"/>
    <mergeCell ref="G210:H210"/>
    <mergeCell ref="C211:D211"/>
    <mergeCell ref="G211:H211"/>
    <mergeCell ref="E222:F222"/>
    <mergeCell ref="G222:H222"/>
    <mergeCell ref="C213:D213"/>
    <mergeCell ref="G213:H213"/>
    <mergeCell ref="E217:F217"/>
    <mergeCell ref="C218:D218"/>
    <mergeCell ref="G221:H221"/>
    <mergeCell ref="B232:E232"/>
    <mergeCell ref="C214:D214"/>
    <mergeCell ref="G214:H214"/>
    <mergeCell ref="C219:D219"/>
    <mergeCell ref="E219:F219"/>
    <mergeCell ref="G219:H219"/>
    <mergeCell ref="C220:D220"/>
    <mergeCell ref="E220:F220"/>
    <mergeCell ref="G220:H220"/>
    <mergeCell ref="C221:D221"/>
    <mergeCell ref="E221:F221"/>
    <mergeCell ref="C225:D225"/>
    <mergeCell ref="E225:F225"/>
    <mergeCell ref="G225:H225"/>
    <mergeCell ref="C223:D223"/>
    <mergeCell ref="E223:F223"/>
    <mergeCell ref="G223:H223"/>
    <mergeCell ref="C226:D226"/>
    <mergeCell ref="E226:F226"/>
    <mergeCell ref="G226:H226"/>
    <mergeCell ref="E216:F216"/>
    <mergeCell ref="C217:D217"/>
    <mergeCell ref="E218:F218"/>
    <mergeCell ref="G218:H218"/>
    <mergeCell ref="B158:F158"/>
    <mergeCell ref="C222:D222"/>
    <mergeCell ref="E204:F204"/>
    <mergeCell ref="H204:I204"/>
    <mergeCell ref="E215:F215"/>
    <mergeCell ref="G217:H217"/>
    <mergeCell ref="B200:F200"/>
    <mergeCell ref="G200:I200"/>
    <mergeCell ref="B201:F201"/>
    <mergeCell ref="G201:I201"/>
    <mergeCell ref="C212:D212"/>
    <mergeCell ref="E212:F212"/>
    <mergeCell ref="G212:H212"/>
    <mergeCell ref="B192:D192"/>
    <mergeCell ref="B186:D186"/>
    <mergeCell ref="B159:F159"/>
    <mergeCell ref="B160:F160"/>
    <mergeCell ref="C65:F65"/>
    <mergeCell ref="E48:F48"/>
    <mergeCell ref="B187:D187"/>
    <mergeCell ref="B188:D188"/>
    <mergeCell ref="B189:D189"/>
    <mergeCell ref="B163:I163"/>
    <mergeCell ref="B182:D182"/>
    <mergeCell ref="H164:I164"/>
    <mergeCell ref="B172:D172"/>
    <mergeCell ref="B173:D173"/>
    <mergeCell ref="B174:D174"/>
    <mergeCell ref="B175:D175"/>
    <mergeCell ref="B183:D183"/>
    <mergeCell ref="B184:D184"/>
    <mergeCell ref="B164:D165"/>
    <mergeCell ref="E164:E165"/>
    <mergeCell ref="F164:G164"/>
    <mergeCell ref="B167:D167"/>
    <mergeCell ref="B168:D168"/>
    <mergeCell ref="B169:D169"/>
    <mergeCell ref="B177:D177"/>
    <mergeCell ref="B166:D166"/>
    <mergeCell ref="B170:D170"/>
    <mergeCell ref="B171:D171"/>
  </mergeCells>
  <hyperlinks>
    <hyperlink ref="C207" r:id="rId1" display="https://translate.yandex.ru/translator/%D0%A0%D1%83%D1%81%D1%81%D0%BA%D0%B8%D0%B9-%D0%A3%D0%B7%D0%B1%D0%B5%D0%BA%D1%81%D0%BA%D0%B8%D0%B9"/>
  </hyperlinks>
  <pageMargins left="0.19685039370078741" right="0.19685039370078741" top="0.39370078740157483" bottom="0.47" header="0.31496062992125984" footer="0.23622047244094491"/>
  <pageSetup paperSize="9" scale="82" orientation="portrait" verticalDpi="0" r:id="rId2"/>
  <headerFooter>
    <oddHeader>Страница &amp;С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2025 год_узб </vt:lpstr>
      <vt:lpstr>2025 год_рус</vt:lpstr>
      <vt:lpstr>2025 год_анг</vt:lpstr>
      <vt:lpstr>'2025 год_анг'!Print_Area</vt:lpstr>
      <vt:lpstr>'2025 год_рус'!Print_Area</vt:lpstr>
      <vt:lpstr>'2025 год_узб '!Print_Area</vt:lpstr>
      <vt:lpstr>'2025 год_анг'!Область_печати</vt:lpstr>
      <vt:lpstr>'2025 год_рус'!Область_печати</vt:lpstr>
      <vt:lpstr>'2025 год_узб 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2026-06-15T11:06:37Z</cp:lastPrinted>
  <dcterms:created xsi:type="dcterms:W3CDTF">2016-07-04T07:39:09Z</dcterms:created>
  <dcterms:modified xsi:type="dcterms:W3CDTF">2026-07-01T09:10:03Z</dcterms:modified>
</cp:coreProperties>
</file>